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btgjmanagement-my.sharepoint.com/personal/ryan_lynch_twavelead_com/Documents/Desktop/dev/Work_Projects/Personal_Expense_Deduction_Email/"/>
    </mc:Choice>
  </mc:AlternateContent>
  <xr:revisionPtr revIDLastSave="1055" documentId="8_{9EF5FF94-B82D-4676-98A4-D175D92422AA}" xr6:coauthVersionLast="47" xr6:coauthVersionMax="47" xr10:uidLastSave="{E1B7E165-C6CE-453A-B699-1D07565E5621}"/>
  <bookViews>
    <workbookView xWindow="28680" yWindow="-120" windowWidth="29040" windowHeight="15720" firstSheet="2" activeTab="15" xr2:uid="{CE3A083B-03D0-4CE0-9400-A110F1EDA3D3}"/>
  </bookViews>
  <sheets>
    <sheet name="10.3" sheetId="1" r:id="rId1"/>
    <sheet name="11.6" sheetId="2" r:id="rId2"/>
    <sheet name="12.4" sheetId="3" r:id="rId3"/>
    <sheet name="1.8.24" sheetId="4" r:id="rId4"/>
    <sheet name="2.14.24" sheetId="5" r:id="rId5"/>
    <sheet name="3.7.24" sheetId="6" r:id="rId6"/>
    <sheet name="3.28.24" sheetId="8" r:id="rId7"/>
    <sheet name="4.18.24" sheetId="10" r:id="rId8"/>
    <sheet name="5.10.24" sheetId="11" r:id="rId9"/>
    <sheet name="6.7.24" sheetId="12" r:id="rId10"/>
    <sheet name="7.18.24" sheetId="13" r:id="rId11"/>
    <sheet name="8.8.24" sheetId="14" r:id="rId12"/>
    <sheet name="8.16.24" sheetId="15" r:id="rId13"/>
    <sheet name="8.23.24" sheetId="16" r:id="rId14"/>
    <sheet name="9.6.24" sheetId="17" r:id="rId15"/>
    <sheet name="9.13.24" sheetId="18" r:id="rId16"/>
  </sheets>
  <externalReferences>
    <externalReference r:id="rId17"/>
  </externalReferences>
  <definedNames>
    <definedName name="_xlnm._FilterDatabase" localSheetId="3" hidden="1">'1.8.24'!$A$1:$S$55</definedName>
    <definedName name="_xlnm._FilterDatabase" localSheetId="0" hidden="1">'10.3'!$A$1:$N$42</definedName>
    <definedName name="_xlnm._FilterDatabase" localSheetId="1" hidden="1">'11.6'!$A$1:$O$50</definedName>
    <definedName name="_xlnm._FilterDatabase" localSheetId="2" hidden="1">'12.4'!$A$1:$R$39</definedName>
    <definedName name="_xlnm._FilterDatabase" localSheetId="4" hidden="1">'2.14.24'!$A$1:$Q$54</definedName>
    <definedName name="_xlnm._FilterDatabase" localSheetId="6" hidden="1">'3.28.24'!$A$1:$Q$30</definedName>
    <definedName name="_xlnm._FilterDatabase" localSheetId="5" hidden="1">'3.7.24'!$A$1:$R$82</definedName>
    <definedName name="_xlnm._FilterDatabase" localSheetId="7" hidden="1">'4.18.24'!$A$1:$N$38</definedName>
    <definedName name="_xlnm._FilterDatabase" localSheetId="8" hidden="1">'5.10.24'!$A$1:$M$71</definedName>
    <definedName name="_xlnm._FilterDatabase" localSheetId="9" hidden="1">'6.7.24'!$A$1:$L$18</definedName>
    <definedName name="_xlnm._FilterDatabase" localSheetId="10" hidden="1">'7.18.24'!$A$1:$L$43</definedName>
    <definedName name="_xlnm._FilterDatabase" localSheetId="12" hidden="1">'8.16.24'!$A$1:$L$10</definedName>
    <definedName name="_xlnm._FilterDatabase" localSheetId="13" hidden="1">'8.23.24'!$A$1:$L$10</definedName>
    <definedName name="_xlnm._FilterDatabase" localSheetId="11" hidden="1">'8.8.24'!$A$1:$L$28</definedName>
    <definedName name="_xlnm._FilterDatabase" localSheetId="15" hidden="1">'9.13.24'!$A$1:$L$6</definedName>
    <definedName name="_xlnm._FilterDatabase" localSheetId="14" hidden="1">'9.6.24'!$A$1:$L$17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8" l="1"/>
  <c r="L3" i="18"/>
  <c r="K6" i="18"/>
  <c r="L6" i="18"/>
  <c r="G6" i="18" s="1"/>
  <c r="K4" i="18"/>
  <c r="L4" i="18"/>
  <c r="K5" i="18"/>
  <c r="L5" i="18"/>
  <c r="G5" i="18" s="1"/>
  <c r="L2" i="18"/>
  <c r="K2" i="18"/>
  <c r="J3" i="18"/>
  <c r="J6" i="18"/>
  <c r="J4" i="18"/>
  <c r="J5" i="18"/>
  <c r="J2" i="18"/>
  <c r="C2" i="18"/>
  <c r="C3" i="18"/>
  <c r="C6" i="18"/>
  <c r="C4" i="18"/>
  <c r="C5" i="18"/>
  <c r="K6" i="17"/>
  <c r="L6" i="17"/>
  <c r="K17" i="17"/>
  <c r="L17" i="17"/>
  <c r="G17" i="17" s="1"/>
  <c r="K15" i="17"/>
  <c r="L15" i="17"/>
  <c r="K11" i="17"/>
  <c r="L11" i="17"/>
  <c r="K7" i="17"/>
  <c r="L7" i="17"/>
  <c r="K14" i="17"/>
  <c r="L14" i="17"/>
  <c r="K2" i="17"/>
  <c r="L2" i="17"/>
  <c r="K3" i="17"/>
  <c r="L3" i="17"/>
  <c r="K4" i="17"/>
  <c r="L4" i="17"/>
  <c r="K12" i="17"/>
  <c r="L12" i="17"/>
  <c r="K5" i="17"/>
  <c r="L5" i="17"/>
  <c r="K16" i="17"/>
  <c r="L16" i="17"/>
  <c r="K10" i="17"/>
  <c r="L10" i="17"/>
  <c r="G10" i="17" s="1"/>
  <c r="K9" i="17"/>
  <c r="L9" i="17"/>
  <c r="K13" i="17"/>
  <c r="L13" i="17"/>
  <c r="L8" i="17"/>
  <c r="K8" i="17"/>
  <c r="J15" i="17"/>
  <c r="J11" i="17"/>
  <c r="J7" i="17"/>
  <c r="J14" i="17"/>
  <c r="J2" i="17"/>
  <c r="J3" i="17"/>
  <c r="J4" i="17"/>
  <c r="J12" i="17"/>
  <c r="J5" i="17"/>
  <c r="J16" i="17"/>
  <c r="J10" i="17"/>
  <c r="J9" i="17"/>
  <c r="J13" i="17"/>
  <c r="J8" i="17"/>
  <c r="J6" i="17"/>
  <c r="J17" i="17"/>
  <c r="C8" i="17"/>
  <c r="C6" i="17"/>
  <c r="C17" i="17"/>
  <c r="C15" i="17"/>
  <c r="C11" i="17"/>
  <c r="C7" i="17"/>
  <c r="C14" i="17"/>
  <c r="C2" i="17"/>
  <c r="C3" i="17"/>
  <c r="C4" i="17"/>
  <c r="C12" i="17"/>
  <c r="C5" i="17"/>
  <c r="C16" i="17"/>
  <c r="C10" i="17"/>
  <c r="C9" i="17"/>
  <c r="C13" i="17"/>
  <c r="L8" i="16"/>
  <c r="K5" i="16"/>
  <c r="L5" i="16"/>
  <c r="K7" i="16"/>
  <c r="L7" i="16"/>
  <c r="K4" i="16"/>
  <c r="L4" i="16"/>
  <c r="K2" i="16"/>
  <c r="L2" i="16"/>
  <c r="K3" i="16"/>
  <c r="L3" i="16"/>
  <c r="K8" i="16"/>
  <c r="K6" i="16"/>
  <c r="L6" i="16"/>
  <c r="G6" i="16" s="1"/>
  <c r="K9" i="16"/>
  <c r="L9" i="16"/>
  <c r="G9" i="16" s="1"/>
  <c r="L10" i="16"/>
  <c r="K10" i="16"/>
  <c r="J5" i="16"/>
  <c r="J7" i="16"/>
  <c r="J4" i="16"/>
  <c r="J2" i="16"/>
  <c r="J3" i="16"/>
  <c r="J8" i="16"/>
  <c r="J6" i="16"/>
  <c r="J9" i="16"/>
  <c r="J10" i="16"/>
  <c r="C10" i="16"/>
  <c r="C5" i="16"/>
  <c r="C7" i="16"/>
  <c r="G7" i="16" s="1"/>
  <c r="C4" i="16"/>
  <c r="C2" i="16"/>
  <c r="C3" i="16"/>
  <c r="C8" i="16"/>
  <c r="G8" i="16" s="1"/>
  <c r="C6" i="16"/>
  <c r="C9" i="16"/>
  <c r="L9" i="15"/>
  <c r="G9" i="15" s="1"/>
  <c r="L5" i="15"/>
  <c r="L10" i="15"/>
  <c r="L8" i="15"/>
  <c r="L4" i="15"/>
  <c r="K5" i="15"/>
  <c r="K10" i="15"/>
  <c r="K8" i="15"/>
  <c r="K6" i="15"/>
  <c r="K7" i="15"/>
  <c r="K2" i="15"/>
  <c r="K3" i="15"/>
  <c r="K9" i="15"/>
  <c r="K4" i="15"/>
  <c r="J5" i="15"/>
  <c r="J10" i="15"/>
  <c r="J8" i="15"/>
  <c r="J6" i="15"/>
  <c r="J7" i="15"/>
  <c r="J2" i="15"/>
  <c r="J3" i="15"/>
  <c r="J9" i="15"/>
  <c r="J4" i="15"/>
  <c r="C4" i="15"/>
  <c r="C5" i="15"/>
  <c r="C10" i="15"/>
  <c r="C8" i="15"/>
  <c r="C6" i="15"/>
  <c r="G6" i="15" s="1"/>
  <c r="C7" i="15"/>
  <c r="G7" i="15" s="1"/>
  <c r="C2" i="15"/>
  <c r="G2" i="15" s="1"/>
  <c r="C3" i="15"/>
  <c r="G3" i="15" s="1"/>
  <c r="C9" i="15"/>
  <c r="L15" i="14"/>
  <c r="L12" i="14"/>
  <c r="L11" i="14"/>
  <c r="L4" i="14"/>
  <c r="L6" i="14"/>
  <c r="L16" i="14"/>
  <c r="L10" i="14"/>
  <c r="L8" i="14"/>
  <c r="L14" i="14"/>
  <c r="L24" i="14"/>
  <c r="L3" i="14"/>
  <c r="L7" i="14"/>
  <c r="L25" i="14"/>
  <c r="L5" i="14"/>
  <c r="L2" i="14"/>
  <c r="L13" i="14"/>
  <c r="L9" i="14"/>
  <c r="L22" i="14"/>
  <c r="L28" i="14"/>
  <c r="L20" i="14"/>
  <c r="L21" i="14"/>
  <c r="G21" i="14" s="1"/>
  <c r="L23" i="14"/>
  <c r="K15" i="14"/>
  <c r="K12" i="14"/>
  <c r="K11" i="14"/>
  <c r="K4" i="14"/>
  <c r="K6" i="14"/>
  <c r="K16" i="14"/>
  <c r="K10" i="14"/>
  <c r="K8" i="14"/>
  <c r="K14" i="14"/>
  <c r="K24" i="14"/>
  <c r="K3" i="14"/>
  <c r="K7" i="14"/>
  <c r="K25" i="14"/>
  <c r="K5" i="14"/>
  <c r="K2" i="14"/>
  <c r="K13" i="14"/>
  <c r="K9" i="14"/>
  <c r="K22" i="14"/>
  <c r="K28" i="14"/>
  <c r="K18" i="14"/>
  <c r="K27" i="14"/>
  <c r="K19" i="14"/>
  <c r="K26" i="14"/>
  <c r="K17" i="14"/>
  <c r="K20" i="14"/>
  <c r="K21" i="14"/>
  <c r="K23" i="14"/>
  <c r="J15" i="14"/>
  <c r="J12" i="14"/>
  <c r="J11" i="14"/>
  <c r="J4" i="14"/>
  <c r="J6" i="14"/>
  <c r="J16" i="14"/>
  <c r="J10" i="14"/>
  <c r="J8" i="14"/>
  <c r="J14" i="14"/>
  <c r="J24" i="14"/>
  <c r="J3" i="14"/>
  <c r="J7" i="14"/>
  <c r="J25" i="14"/>
  <c r="J5" i="14"/>
  <c r="J2" i="14"/>
  <c r="J13" i="14"/>
  <c r="J9" i="14"/>
  <c r="J22" i="14"/>
  <c r="J28" i="14"/>
  <c r="J18" i="14"/>
  <c r="J27" i="14"/>
  <c r="J19" i="14"/>
  <c r="J26" i="14"/>
  <c r="J17" i="14"/>
  <c r="J20" i="14"/>
  <c r="J21" i="14"/>
  <c r="J23" i="14"/>
  <c r="C23" i="14"/>
  <c r="C15" i="14"/>
  <c r="C12" i="14"/>
  <c r="C11" i="14"/>
  <c r="C4" i="14"/>
  <c r="C6" i="14"/>
  <c r="C16" i="14"/>
  <c r="C10" i="14"/>
  <c r="C8" i="14"/>
  <c r="C14" i="14"/>
  <c r="C24" i="14"/>
  <c r="C3" i="14"/>
  <c r="C7" i="14"/>
  <c r="C25" i="14"/>
  <c r="C5" i="14"/>
  <c r="C2" i="14"/>
  <c r="C13" i="14"/>
  <c r="C9" i="14"/>
  <c r="C22" i="14"/>
  <c r="C28" i="14"/>
  <c r="C18" i="14"/>
  <c r="G18" i="14" s="1"/>
  <c r="C27" i="14"/>
  <c r="G27" i="14" s="1"/>
  <c r="C19" i="14"/>
  <c r="G19" i="14" s="1"/>
  <c r="C26" i="14"/>
  <c r="G26" i="14" s="1"/>
  <c r="C17" i="14"/>
  <c r="G17" i="14" s="1"/>
  <c r="C20" i="14"/>
  <c r="C21" i="14"/>
  <c r="L32" i="13"/>
  <c r="L36" i="13"/>
  <c r="L40" i="13"/>
  <c r="H40" i="13" s="1"/>
  <c r="L12" i="13"/>
  <c r="L34" i="13"/>
  <c r="L24" i="13"/>
  <c r="L37" i="13"/>
  <c r="L21" i="13"/>
  <c r="L22" i="13"/>
  <c r="L10" i="13"/>
  <c r="L19" i="13"/>
  <c r="L7" i="13"/>
  <c r="L33" i="13"/>
  <c r="L16" i="13"/>
  <c r="L41" i="13"/>
  <c r="H41" i="13" s="1"/>
  <c r="L38" i="13"/>
  <c r="L42" i="13"/>
  <c r="L43" i="13"/>
  <c r="L8" i="13"/>
  <c r="L30" i="13"/>
  <c r="L35" i="13"/>
  <c r="L18" i="13"/>
  <c r="L5" i="13"/>
  <c r="L4" i="13"/>
  <c r="L14" i="13"/>
  <c r="L17" i="13"/>
  <c r="L39" i="13"/>
  <c r="H39" i="13" s="1"/>
  <c r="L20" i="13"/>
  <c r="L29" i="13"/>
  <c r="L27" i="13"/>
  <c r="L9" i="13"/>
  <c r="L25" i="13"/>
  <c r="L6" i="13"/>
  <c r="L3" i="13"/>
  <c r="L26" i="13"/>
  <c r="L23" i="13"/>
  <c r="L28" i="13"/>
  <c r="L2" i="13"/>
  <c r="L15" i="13"/>
  <c r="L13" i="13"/>
  <c r="L31" i="13"/>
  <c r="H31" i="13" s="1"/>
  <c r="L11" i="13"/>
  <c r="K32" i="13"/>
  <c r="K36" i="13"/>
  <c r="K40" i="13"/>
  <c r="K12" i="13"/>
  <c r="K34" i="13"/>
  <c r="K24" i="13"/>
  <c r="K37" i="13"/>
  <c r="K21" i="13"/>
  <c r="K22" i="13"/>
  <c r="K10" i="13"/>
  <c r="K19" i="13"/>
  <c r="K7" i="13"/>
  <c r="K33" i="13"/>
  <c r="K16" i="13"/>
  <c r="K41" i="13"/>
  <c r="K38" i="13"/>
  <c r="K42" i="13"/>
  <c r="K43" i="13"/>
  <c r="K8" i="13"/>
  <c r="K30" i="13"/>
  <c r="K35" i="13"/>
  <c r="K18" i="13"/>
  <c r="K5" i="13"/>
  <c r="K4" i="13"/>
  <c r="K14" i="13"/>
  <c r="K17" i="13"/>
  <c r="K39" i="13"/>
  <c r="K20" i="13"/>
  <c r="K29" i="13"/>
  <c r="K27" i="13"/>
  <c r="K9" i="13"/>
  <c r="K25" i="13"/>
  <c r="K6" i="13"/>
  <c r="K3" i="13"/>
  <c r="K26" i="13"/>
  <c r="K23" i="13"/>
  <c r="K28" i="13"/>
  <c r="K2" i="13"/>
  <c r="K15" i="13"/>
  <c r="K13" i="13"/>
  <c r="K31" i="13"/>
  <c r="K11" i="13"/>
  <c r="J32" i="13"/>
  <c r="J36" i="13"/>
  <c r="J40" i="13"/>
  <c r="J12" i="13"/>
  <c r="J34" i="13"/>
  <c r="J24" i="13"/>
  <c r="J37" i="13"/>
  <c r="J21" i="13"/>
  <c r="J22" i="13"/>
  <c r="J10" i="13"/>
  <c r="J19" i="13"/>
  <c r="J7" i="13"/>
  <c r="J33" i="13"/>
  <c r="J16" i="13"/>
  <c r="J41" i="13"/>
  <c r="J38" i="13"/>
  <c r="J42" i="13"/>
  <c r="J43" i="13"/>
  <c r="J8" i="13"/>
  <c r="J30" i="13"/>
  <c r="J35" i="13"/>
  <c r="J18" i="13"/>
  <c r="J5" i="13"/>
  <c r="J4" i="13"/>
  <c r="J14" i="13"/>
  <c r="J17" i="13"/>
  <c r="J39" i="13"/>
  <c r="J20" i="13"/>
  <c r="J29" i="13"/>
  <c r="J27" i="13"/>
  <c r="J9" i="13"/>
  <c r="J25" i="13"/>
  <c r="J6" i="13"/>
  <c r="J3" i="13"/>
  <c r="J26" i="13"/>
  <c r="J23" i="13"/>
  <c r="J28" i="13"/>
  <c r="J2" i="13"/>
  <c r="J15" i="13"/>
  <c r="J13" i="13"/>
  <c r="J31" i="13"/>
  <c r="J11" i="13"/>
  <c r="C11" i="13"/>
  <c r="C32" i="13"/>
  <c r="C36" i="13"/>
  <c r="C40" i="13"/>
  <c r="C12" i="13"/>
  <c r="C34" i="13"/>
  <c r="C24" i="13"/>
  <c r="C37" i="13"/>
  <c r="C21" i="13"/>
  <c r="C22" i="13"/>
  <c r="C10" i="13"/>
  <c r="C19" i="13"/>
  <c r="C7" i="13"/>
  <c r="C33" i="13"/>
  <c r="C16" i="13"/>
  <c r="C41" i="13"/>
  <c r="C38" i="13"/>
  <c r="C42" i="13"/>
  <c r="C43" i="13"/>
  <c r="C8" i="13"/>
  <c r="C30" i="13"/>
  <c r="C35" i="13"/>
  <c r="C18" i="13"/>
  <c r="C5" i="13"/>
  <c r="C4" i="13"/>
  <c r="C14" i="13"/>
  <c r="C17" i="13"/>
  <c r="C39" i="13"/>
  <c r="C20" i="13"/>
  <c r="C29" i="13"/>
  <c r="C27" i="13"/>
  <c r="C9" i="13"/>
  <c r="C25" i="13"/>
  <c r="C6" i="13"/>
  <c r="C3" i="13"/>
  <c r="C26" i="13"/>
  <c r="C23" i="13"/>
  <c r="C28" i="13"/>
  <c r="C2" i="13"/>
  <c r="C15" i="13"/>
  <c r="C13" i="13"/>
  <c r="C31" i="13"/>
  <c r="K10" i="12"/>
  <c r="K14" i="12"/>
  <c r="K8" i="12"/>
  <c r="K12" i="12"/>
  <c r="K4" i="12"/>
  <c r="K13" i="12"/>
  <c r="K15" i="12"/>
  <c r="K7" i="12"/>
  <c r="K11" i="12"/>
  <c r="K6" i="12"/>
  <c r="K5" i="12"/>
  <c r="K16" i="12"/>
  <c r="K3" i="12"/>
  <c r="K2" i="12"/>
  <c r="K9" i="12"/>
  <c r="K17" i="12"/>
  <c r="K18" i="12"/>
  <c r="J10" i="12"/>
  <c r="J14" i="12"/>
  <c r="J8" i="12"/>
  <c r="J12" i="12"/>
  <c r="J4" i="12"/>
  <c r="J13" i="12"/>
  <c r="J15" i="12"/>
  <c r="J7" i="12"/>
  <c r="J11" i="12"/>
  <c r="J6" i="12"/>
  <c r="J5" i="12"/>
  <c r="J16" i="12"/>
  <c r="J3" i="12"/>
  <c r="J2" i="12"/>
  <c r="J9" i="12"/>
  <c r="J17" i="12"/>
  <c r="J18" i="12"/>
  <c r="K2" i="11"/>
  <c r="L10" i="12"/>
  <c r="L14" i="12"/>
  <c r="L8" i="12"/>
  <c r="L12" i="12"/>
  <c r="L4" i="12"/>
  <c r="L13" i="12"/>
  <c r="L15" i="12"/>
  <c r="L7" i="12"/>
  <c r="L11" i="12"/>
  <c r="L6" i="12"/>
  <c r="L5" i="12"/>
  <c r="L16" i="12"/>
  <c r="L3" i="12"/>
  <c r="L2" i="12"/>
  <c r="L9" i="12"/>
  <c r="L17" i="12"/>
  <c r="G17" i="12" s="1"/>
  <c r="L18" i="12"/>
  <c r="C18" i="12"/>
  <c r="C10" i="12"/>
  <c r="C14" i="12"/>
  <c r="C8" i="12"/>
  <c r="C12" i="12"/>
  <c r="C4" i="12"/>
  <c r="C13" i="12"/>
  <c r="C15" i="12"/>
  <c r="C7" i="12"/>
  <c r="C11" i="12"/>
  <c r="C6" i="12"/>
  <c r="C5" i="12"/>
  <c r="C16" i="12"/>
  <c r="C3" i="12"/>
  <c r="C2" i="12"/>
  <c r="C9" i="12"/>
  <c r="C17" i="12"/>
  <c r="D13" i="11"/>
  <c r="D2" i="11"/>
  <c r="D54" i="11"/>
  <c r="M13" i="11"/>
  <c r="M8" i="11"/>
  <c r="M2" i="11"/>
  <c r="M36" i="11"/>
  <c r="M5" i="11"/>
  <c r="M33" i="11"/>
  <c r="I33" i="11" s="1"/>
  <c r="M23" i="11"/>
  <c r="M7" i="11"/>
  <c r="M20" i="11"/>
  <c r="M21" i="11"/>
  <c r="M26" i="11"/>
  <c r="I26" i="11" s="1"/>
  <c r="M27" i="11"/>
  <c r="I27" i="11" s="1"/>
  <c r="M14" i="11"/>
  <c r="M3" i="11"/>
  <c r="M35" i="11"/>
  <c r="I35" i="11" s="1"/>
  <c r="M6" i="11"/>
  <c r="M18" i="11"/>
  <c r="M15" i="11"/>
  <c r="M24" i="11"/>
  <c r="I24" i="11" s="1"/>
  <c r="M9" i="11"/>
  <c r="M28" i="11"/>
  <c r="I28" i="11" s="1"/>
  <c r="M30" i="11"/>
  <c r="I30" i="11" s="1"/>
  <c r="M29" i="11"/>
  <c r="I29" i="11" s="1"/>
  <c r="M17" i="11"/>
  <c r="M12" i="11"/>
  <c r="M22" i="11"/>
  <c r="M40" i="11"/>
  <c r="I40" i="11" s="1"/>
  <c r="M19" i="11"/>
  <c r="M70" i="11"/>
  <c r="I70" i="11" s="1"/>
  <c r="M68" i="11"/>
  <c r="I68" i="11" s="1"/>
  <c r="M38" i="11"/>
  <c r="I38" i="11" s="1"/>
  <c r="M11" i="11"/>
  <c r="M57" i="11"/>
  <c r="H57" i="11" s="1"/>
  <c r="M31" i="11"/>
  <c r="M61" i="11"/>
  <c r="H61" i="11" s="1"/>
  <c r="M25" i="11"/>
  <c r="I25" i="11" s="1"/>
  <c r="M48" i="11"/>
  <c r="I48" i="11" s="1"/>
  <c r="M16" i="11"/>
  <c r="M39" i="11"/>
  <c r="H39" i="11" s="1"/>
  <c r="M45" i="11"/>
  <c r="H45" i="11" s="1"/>
  <c r="M59" i="11"/>
  <c r="H59" i="11" s="1"/>
  <c r="M4" i="11"/>
  <c r="M43" i="11"/>
  <c r="H43" i="11" s="1"/>
  <c r="M55" i="11"/>
  <c r="H55" i="11" s="1"/>
  <c r="M52" i="11"/>
  <c r="H52" i="11" s="1"/>
  <c r="M65" i="11"/>
  <c r="H65" i="11" s="1"/>
  <c r="M41" i="11"/>
  <c r="H41" i="11" s="1"/>
  <c r="M71" i="11"/>
  <c r="H71" i="11" s="1"/>
  <c r="M60" i="11"/>
  <c r="H60" i="11" s="1"/>
  <c r="M50" i="11"/>
  <c r="H50" i="11" s="1"/>
  <c r="M32" i="11"/>
  <c r="M58" i="11"/>
  <c r="H58" i="11" s="1"/>
  <c r="M62" i="11"/>
  <c r="H62" i="11" s="1"/>
  <c r="M66" i="11"/>
  <c r="H66" i="11" s="1"/>
  <c r="M67" i="11"/>
  <c r="H67" i="11" s="1"/>
  <c r="M51" i="11"/>
  <c r="H51" i="11" s="1"/>
  <c r="M69" i="11"/>
  <c r="H69" i="11" s="1"/>
  <c r="M44" i="11"/>
  <c r="H44" i="11" s="1"/>
  <c r="M47" i="11"/>
  <c r="H47" i="11" s="1"/>
  <c r="M37" i="11"/>
  <c r="H37" i="11" s="1"/>
  <c r="M56" i="11"/>
  <c r="H56" i="11" s="1"/>
  <c r="M63" i="11"/>
  <c r="H63" i="11" s="1"/>
  <c r="M64" i="11"/>
  <c r="H64" i="11" s="1"/>
  <c r="M53" i="11"/>
  <c r="H53" i="11" s="1"/>
  <c r="M10" i="11"/>
  <c r="M49" i="11"/>
  <c r="H49" i="11" s="1"/>
  <c r="M54" i="11"/>
  <c r="H54" i="11" s="1"/>
  <c r="M46" i="11"/>
  <c r="H46" i="11" s="1"/>
  <c r="M42" i="11"/>
  <c r="H42" i="11" s="1"/>
  <c r="M34" i="11"/>
  <c r="I34" i="11" s="1"/>
  <c r="L13" i="11"/>
  <c r="L8" i="11"/>
  <c r="L2" i="11"/>
  <c r="L36" i="11"/>
  <c r="L5" i="11"/>
  <c r="L33" i="11"/>
  <c r="L23" i="11"/>
  <c r="L7" i="11"/>
  <c r="L20" i="11"/>
  <c r="L21" i="11"/>
  <c r="L26" i="11"/>
  <c r="L27" i="11"/>
  <c r="L14" i="11"/>
  <c r="L3" i="11"/>
  <c r="L35" i="11"/>
  <c r="L6" i="11"/>
  <c r="L18" i="11"/>
  <c r="L15" i="11"/>
  <c r="L24" i="11"/>
  <c r="L9" i="11"/>
  <c r="L28" i="11"/>
  <c r="L30" i="11"/>
  <c r="L29" i="11"/>
  <c r="L17" i="11"/>
  <c r="L12" i="11"/>
  <c r="L22" i="11"/>
  <c r="L40" i="11"/>
  <c r="L19" i="11"/>
  <c r="L70" i="11"/>
  <c r="L68" i="11"/>
  <c r="L38" i="11"/>
  <c r="L11" i="11"/>
  <c r="L57" i="11"/>
  <c r="L31" i="11"/>
  <c r="L61" i="11"/>
  <c r="L25" i="11"/>
  <c r="L48" i="11"/>
  <c r="L16" i="11"/>
  <c r="L39" i="11"/>
  <c r="L45" i="11"/>
  <c r="L59" i="11"/>
  <c r="L4" i="11"/>
  <c r="L43" i="11"/>
  <c r="L55" i="11"/>
  <c r="L52" i="11"/>
  <c r="L65" i="11"/>
  <c r="L41" i="11"/>
  <c r="L71" i="11"/>
  <c r="L60" i="11"/>
  <c r="L50" i="11"/>
  <c r="L32" i="11"/>
  <c r="L58" i="11"/>
  <c r="L62" i="11"/>
  <c r="L66" i="11"/>
  <c r="L67" i="11"/>
  <c r="L51" i="11"/>
  <c r="L69" i="11"/>
  <c r="L44" i="11"/>
  <c r="L47" i="11"/>
  <c r="L37" i="11"/>
  <c r="L56" i="11"/>
  <c r="L63" i="11"/>
  <c r="L64" i="11"/>
  <c r="L53" i="11"/>
  <c r="L10" i="11"/>
  <c r="L49" i="11"/>
  <c r="L54" i="11"/>
  <c r="L46" i="11"/>
  <c r="L42" i="11"/>
  <c r="L34" i="11"/>
  <c r="K13" i="11"/>
  <c r="K8" i="11"/>
  <c r="K36" i="11"/>
  <c r="K5" i="11"/>
  <c r="K33" i="11"/>
  <c r="K23" i="11"/>
  <c r="K7" i="11"/>
  <c r="K20" i="11"/>
  <c r="K21" i="11"/>
  <c r="K26" i="11"/>
  <c r="K27" i="11"/>
  <c r="K14" i="11"/>
  <c r="K3" i="11"/>
  <c r="K35" i="11"/>
  <c r="K6" i="11"/>
  <c r="K18" i="11"/>
  <c r="K15" i="11"/>
  <c r="K24" i="11"/>
  <c r="K9" i="11"/>
  <c r="K28" i="11"/>
  <c r="K30" i="11"/>
  <c r="K29" i="11"/>
  <c r="K17" i="11"/>
  <c r="K12" i="11"/>
  <c r="K22" i="11"/>
  <c r="K40" i="11"/>
  <c r="K19" i="11"/>
  <c r="K70" i="11"/>
  <c r="K68" i="11"/>
  <c r="K38" i="11"/>
  <c r="K11" i="11"/>
  <c r="K57" i="11"/>
  <c r="K31" i="11"/>
  <c r="K61" i="11"/>
  <c r="K25" i="11"/>
  <c r="K48" i="11"/>
  <c r="K16" i="11"/>
  <c r="K39" i="11"/>
  <c r="K45" i="11"/>
  <c r="K59" i="11"/>
  <c r="K4" i="11"/>
  <c r="K43" i="11"/>
  <c r="K55" i="11"/>
  <c r="K52" i="11"/>
  <c r="K65" i="11"/>
  <c r="K41" i="11"/>
  <c r="K71" i="11"/>
  <c r="K60" i="11"/>
  <c r="K50" i="11"/>
  <c r="K32" i="11"/>
  <c r="K58" i="11"/>
  <c r="K62" i="11"/>
  <c r="K66" i="11"/>
  <c r="K67" i="11"/>
  <c r="K51" i="11"/>
  <c r="K69" i="11"/>
  <c r="K44" i="11"/>
  <c r="K47" i="11"/>
  <c r="K37" i="11"/>
  <c r="K56" i="11"/>
  <c r="K63" i="11"/>
  <c r="K64" i="11"/>
  <c r="K53" i="11"/>
  <c r="K10" i="11"/>
  <c r="K49" i="11"/>
  <c r="K54" i="11"/>
  <c r="K46" i="11"/>
  <c r="K42" i="11"/>
  <c r="K34" i="11"/>
  <c r="D8" i="11"/>
  <c r="D36" i="11"/>
  <c r="D5" i="11"/>
  <c r="D33" i="11"/>
  <c r="D23" i="11"/>
  <c r="D7" i="11"/>
  <c r="D20" i="11"/>
  <c r="D21" i="11"/>
  <c r="D26" i="11"/>
  <c r="D27" i="11"/>
  <c r="D14" i="11"/>
  <c r="D3" i="11"/>
  <c r="D35" i="11"/>
  <c r="D6" i="11"/>
  <c r="D18" i="11"/>
  <c r="D15" i="11"/>
  <c r="D24" i="11"/>
  <c r="D9" i="11"/>
  <c r="D28" i="11"/>
  <c r="D30" i="11"/>
  <c r="D29" i="11"/>
  <c r="D17" i="11"/>
  <c r="D12" i="11"/>
  <c r="D22" i="11"/>
  <c r="D40" i="11"/>
  <c r="D19" i="11"/>
  <c r="D70" i="11"/>
  <c r="D68" i="11"/>
  <c r="D38" i="11"/>
  <c r="D11" i="11"/>
  <c r="D57" i="11"/>
  <c r="D31" i="11"/>
  <c r="D61" i="11"/>
  <c r="D25" i="11"/>
  <c r="D48" i="11"/>
  <c r="D16" i="11"/>
  <c r="D39" i="11"/>
  <c r="D45" i="11"/>
  <c r="D59" i="11"/>
  <c r="D4" i="11"/>
  <c r="D43" i="11"/>
  <c r="D55" i="11"/>
  <c r="D52" i="11"/>
  <c r="D65" i="11"/>
  <c r="D41" i="11"/>
  <c r="D71" i="11"/>
  <c r="D60" i="11"/>
  <c r="D50" i="11"/>
  <c r="D32" i="11"/>
  <c r="D58" i="11"/>
  <c r="D62" i="11"/>
  <c r="D66" i="11"/>
  <c r="D67" i="11"/>
  <c r="D51" i="11"/>
  <c r="D69" i="11"/>
  <c r="D44" i="11"/>
  <c r="D47" i="11"/>
  <c r="D37" i="11"/>
  <c r="D56" i="11"/>
  <c r="D63" i="11"/>
  <c r="D64" i="11"/>
  <c r="D53" i="11"/>
  <c r="D10" i="11"/>
  <c r="D49" i="11"/>
  <c r="D46" i="11"/>
  <c r="D42" i="11"/>
  <c r="D34" i="11"/>
  <c r="L9" i="10"/>
  <c r="L7" i="10"/>
  <c r="L2" i="10"/>
  <c r="L5" i="10"/>
  <c r="L4" i="10"/>
  <c r="L6" i="10"/>
  <c r="L8" i="10"/>
  <c r="L35" i="10"/>
  <c r="L17" i="10"/>
  <c r="L13" i="10"/>
  <c r="L32" i="10"/>
  <c r="L11" i="10"/>
  <c r="L16" i="10"/>
  <c r="L29" i="10"/>
  <c r="L14" i="10"/>
  <c r="L26" i="10"/>
  <c r="L23" i="10"/>
  <c r="L36" i="10"/>
  <c r="L12" i="10"/>
  <c r="L38" i="10"/>
  <c r="L30" i="10"/>
  <c r="L31" i="10"/>
  <c r="L21" i="10"/>
  <c r="L28" i="10"/>
  <c r="L33" i="10"/>
  <c r="L37" i="10"/>
  <c r="L22" i="10"/>
  <c r="L15" i="10"/>
  <c r="L19" i="10"/>
  <c r="L10" i="10"/>
  <c r="L18" i="10"/>
  <c r="L27" i="10"/>
  <c r="L34" i="10"/>
  <c r="L24" i="10"/>
  <c r="L20" i="10"/>
  <c r="L25" i="10"/>
  <c r="L3" i="10"/>
  <c r="N9" i="10"/>
  <c r="N7" i="10"/>
  <c r="N2" i="10"/>
  <c r="N5" i="10"/>
  <c r="N4" i="10"/>
  <c r="N6" i="10"/>
  <c r="N8" i="10"/>
  <c r="N35" i="10"/>
  <c r="N17" i="10"/>
  <c r="N13" i="10"/>
  <c r="N32" i="10"/>
  <c r="N11" i="10"/>
  <c r="N16" i="10"/>
  <c r="N29" i="10"/>
  <c r="H29" i="10" s="1"/>
  <c r="N14" i="10"/>
  <c r="N26" i="10"/>
  <c r="N23" i="10"/>
  <c r="N36" i="10"/>
  <c r="N12" i="10"/>
  <c r="N38" i="10"/>
  <c r="N30" i="10"/>
  <c r="N31" i="10"/>
  <c r="H31" i="10" s="1"/>
  <c r="N21" i="10"/>
  <c r="N28" i="10"/>
  <c r="N33" i="10"/>
  <c r="N37" i="10"/>
  <c r="N22" i="10"/>
  <c r="H22" i="10" s="1"/>
  <c r="N15" i="10"/>
  <c r="N19" i="10"/>
  <c r="N10" i="10"/>
  <c r="H10" i="10" s="1"/>
  <c r="N18" i="10"/>
  <c r="N27" i="10"/>
  <c r="H27" i="10" s="1"/>
  <c r="N34" i="10"/>
  <c r="N24" i="10"/>
  <c r="N20" i="10"/>
  <c r="H20" i="10" s="1"/>
  <c r="N25" i="10"/>
  <c r="N3" i="10"/>
  <c r="M9" i="10"/>
  <c r="M7" i="10"/>
  <c r="M2" i="10"/>
  <c r="M5" i="10"/>
  <c r="M4" i="10"/>
  <c r="M6" i="10"/>
  <c r="M8" i="10"/>
  <c r="M35" i="10"/>
  <c r="M17" i="10"/>
  <c r="M13" i="10"/>
  <c r="M32" i="10"/>
  <c r="M11" i="10"/>
  <c r="M16" i="10"/>
  <c r="M29" i="10"/>
  <c r="M14" i="10"/>
  <c r="M26" i="10"/>
  <c r="M23" i="10"/>
  <c r="M36" i="10"/>
  <c r="M12" i="10"/>
  <c r="M38" i="10"/>
  <c r="M30" i="10"/>
  <c r="M31" i="10"/>
  <c r="M21" i="10"/>
  <c r="M28" i="10"/>
  <c r="M33" i="10"/>
  <c r="M37" i="10"/>
  <c r="M22" i="10"/>
  <c r="M15" i="10"/>
  <c r="M19" i="10"/>
  <c r="M10" i="10"/>
  <c r="M18" i="10"/>
  <c r="M27" i="10"/>
  <c r="M34" i="10"/>
  <c r="M24" i="10"/>
  <c r="M20" i="10"/>
  <c r="M25" i="10"/>
  <c r="M3" i="10"/>
  <c r="H32" i="10"/>
  <c r="D3" i="10"/>
  <c r="D9" i="10"/>
  <c r="D7" i="10"/>
  <c r="D2" i="10"/>
  <c r="D5" i="10"/>
  <c r="D32" i="10"/>
  <c r="D4" i="10"/>
  <c r="D11" i="10"/>
  <c r="D16" i="10"/>
  <c r="D29" i="10"/>
  <c r="D14" i="10"/>
  <c r="D26" i="10"/>
  <c r="D23" i="10"/>
  <c r="D36" i="10"/>
  <c r="D12" i="10"/>
  <c r="D38" i="10"/>
  <c r="D30" i="10"/>
  <c r="D31" i="10"/>
  <c r="D21" i="10"/>
  <c r="D28" i="10"/>
  <c r="D33" i="10"/>
  <c r="D37" i="10"/>
  <c r="D6" i="10"/>
  <c r="D22" i="10"/>
  <c r="D8" i="10"/>
  <c r="D15" i="10"/>
  <c r="D19" i="10"/>
  <c r="D10" i="10"/>
  <c r="D18" i="10"/>
  <c r="D27" i="10"/>
  <c r="D34" i="10"/>
  <c r="D35" i="10"/>
  <c r="D24" i="10"/>
  <c r="D20" i="10"/>
  <c r="D25" i="10"/>
  <c r="D17" i="10"/>
  <c r="D13" i="10"/>
  <c r="K3" i="8"/>
  <c r="K7" i="8"/>
  <c r="K16" i="8"/>
  <c r="K5" i="8"/>
  <c r="K14" i="8"/>
  <c r="K12" i="8"/>
  <c r="K20" i="8"/>
  <c r="K4" i="8"/>
  <c r="K22" i="8"/>
  <c r="K17" i="8"/>
  <c r="K18" i="8"/>
  <c r="K10" i="8"/>
  <c r="K15" i="8"/>
  <c r="K28" i="8"/>
  <c r="K21" i="8"/>
  <c r="K11" i="8"/>
  <c r="K6" i="8"/>
  <c r="K8" i="8"/>
  <c r="K2" i="8"/>
  <c r="K25" i="8"/>
  <c r="K27" i="8"/>
  <c r="K29" i="8"/>
  <c r="K30" i="8"/>
  <c r="K13" i="8"/>
  <c r="K9" i="8"/>
  <c r="K26" i="8"/>
  <c r="K24" i="8"/>
  <c r="K23" i="8"/>
  <c r="K19" i="8"/>
  <c r="Q3" i="8"/>
  <c r="Q7" i="8"/>
  <c r="Q16" i="8"/>
  <c r="Q5" i="8"/>
  <c r="I5" i="8" s="1"/>
  <c r="Q14" i="8"/>
  <c r="Q12" i="8"/>
  <c r="I12" i="8" s="1"/>
  <c r="Q20" i="8"/>
  <c r="I20" i="8" s="1"/>
  <c r="Q4" i="8"/>
  <c r="Q22" i="8"/>
  <c r="Q17" i="8"/>
  <c r="Q18" i="8"/>
  <c r="Q10" i="8"/>
  <c r="Q15" i="8"/>
  <c r="Q28" i="8"/>
  <c r="Q21" i="8"/>
  <c r="I21" i="8" s="1"/>
  <c r="Q11" i="8"/>
  <c r="Q6" i="8"/>
  <c r="Q8" i="8"/>
  <c r="Q2" i="8"/>
  <c r="Q25" i="8"/>
  <c r="Q27" i="8"/>
  <c r="H27" i="8" s="1"/>
  <c r="Q29" i="8"/>
  <c r="Q30" i="8"/>
  <c r="Q13" i="8"/>
  <c r="Q9" i="8"/>
  <c r="Q26" i="8"/>
  <c r="H26" i="8" s="1"/>
  <c r="Q24" i="8"/>
  <c r="Q23" i="8"/>
  <c r="I23" i="8" s="1"/>
  <c r="Q19" i="8"/>
  <c r="L3" i="8"/>
  <c r="M3" i="8"/>
  <c r="N3" i="8"/>
  <c r="O3" i="8"/>
  <c r="P3" i="8"/>
  <c r="L7" i="8"/>
  <c r="M7" i="8"/>
  <c r="N7" i="8"/>
  <c r="O7" i="8"/>
  <c r="P7" i="8"/>
  <c r="L16" i="8"/>
  <c r="M16" i="8"/>
  <c r="N16" i="8"/>
  <c r="O16" i="8"/>
  <c r="P16" i="8"/>
  <c r="L5" i="8"/>
  <c r="M5" i="8"/>
  <c r="N5" i="8"/>
  <c r="O5" i="8"/>
  <c r="P5" i="8"/>
  <c r="L14" i="8"/>
  <c r="M14" i="8"/>
  <c r="N14" i="8"/>
  <c r="O14" i="8"/>
  <c r="P14" i="8"/>
  <c r="L12" i="8"/>
  <c r="M12" i="8"/>
  <c r="N12" i="8"/>
  <c r="O12" i="8"/>
  <c r="P12" i="8"/>
  <c r="L20" i="8"/>
  <c r="M20" i="8"/>
  <c r="N20" i="8"/>
  <c r="O20" i="8"/>
  <c r="P20" i="8"/>
  <c r="L4" i="8"/>
  <c r="M4" i="8"/>
  <c r="N4" i="8"/>
  <c r="O4" i="8"/>
  <c r="P4" i="8"/>
  <c r="L22" i="8"/>
  <c r="M22" i="8"/>
  <c r="N22" i="8"/>
  <c r="O22" i="8"/>
  <c r="P22" i="8"/>
  <c r="L17" i="8"/>
  <c r="M17" i="8"/>
  <c r="N17" i="8"/>
  <c r="O17" i="8"/>
  <c r="P17" i="8"/>
  <c r="L18" i="8"/>
  <c r="M18" i="8"/>
  <c r="N18" i="8"/>
  <c r="O18" i="8"/>
  <c r="P18" i="8"/>
  <c r="L10" i="8"/>
  <c r="M10" i="8"/>
  <c r="N10" i="8"/>
  <c r="O10" i="8"/>
  <c r="P10" i="8"/>
  <c r="L15" i="8"/>
  <c r="M15" i="8"/>
  <c r="N15" i="8"/>
  <c r="O15" i="8"/>
  <c r="P15" i="8"/>
  <c r="L28" i="8"/>
  <c r="M28" i="8"/>
  <c r="N28" i="8"/>
  <c r="O28" i="8"/>
  <c r="P28" i="8"/>
  <c r="L21" i="8"/>
  <c r="M21" i="8"/>
  <c r="N21" i="8"/>
  <c r="O21" i="8"/>
  <c r="P21" i="8"/>
  <c r="L11" i="8"/>
  <c r="M11" i="8"/>
  <c r="N11" i="8"/>
  <c r="O11" i="8"/>
  <c r="P11" i="8"/>
  <c r="L6" i="8"/>
  <c r="M6" i="8"/>
  <c r="N6" i="8"/>
  <c r="O6" i="8"/>
  <c r="P6" i="8"/>
  <c r="L8" i="8"/>
  <c r="M8" i="8"/>
  <c r="N8" i="8"/>
  <c r="O8" i="8"/>
  <c r="P8" i="8"/>
  <c r="L2" i="8"/>
  <c r="M2" i="8"/>
  <c r="N2" i="8"/>
  <c r="O2" i="8"/>
  <c r="P2" i="8"/>
  <c r="L25" i="8"/>
  <c r="M25" i="8"/>
  <c r="N25" i="8"/>
  <c r="O25" i="8"/>
  <c r="P25" i="8"/>
  <c r="L27" i="8"/>
  <c r="M27" i="8"/>
  <c r="N27" i="8"/>
  <c r="O27" i="8"/>
  <c r="P27" i="8"/>
  <c r="L29" i="8"/>
  <c r="M29" i="8"/>
  <c r="N29" i="8"/>
  <c r="O29" i="8"/>
  <c r="P29" i="8"/>
  <c r="L30" i="8"/>
  <c r="M30" i="8"/>
  <c r="N30" i="8"/>
  <c r="O30" i="8"/>
  <c r="P30" i="8"/>
  <c r="L13" i="8"/>
  <c r="M13" i="8"/>
  <c r="N13" i="8"/>
  <c r="O13" i="8"/>
  <c r="P13" i="8"/>
  <c r="L9" i="8"/>
  <c r="M9" i="8"/>
  <c r="N9" i="8"/>
  <c r="O9" i="8"/>
  <c r="P9" i="8"/>
  <c r="L26" i="8"/>
  <c r="M26" i="8"/>
  <c r="N26" i="8"/>
  <c r="O26" i="8"/>
  <c r="P26" i="8"/>
  <c r="L24" i="8"/>
  <c r="M24" i="8"/>
  <c r="N24" i="8"/>
  <c r="O24" i="8"/>
  <c r="P24" i="8"/>
  <c r="L23" i="8"/>
  <c r="M23" i="8"/>
  <c r="N23" i="8"/>
  <c r="O23" i="8"/>
  <c r="P23" i="8"/>
  <c r="O19" i="8"/>
  <c r="N19" i="8"/>
  <c r="M19" i="8"/>
  <c r="L19" i="8"/>
  <c r="P19" i="8"/>
  <c r="C23" i="8"/>
  <c r="C3" i="8"/>
  <c r="C7" i="8"/>
  <c r="C16" i="8"/>
  <c r="C5" i="8"/>
  <c r="C14" i="8"/>
  <c r="C12" i="8"/>
  <c r="C20" i="8"/>
  <c r="C4" i="8"/>
  <c r="C22" i="8"/>
  <c r="C17" i="8"/>
  <c r="C18" i="8"/>
  <c r="C10" i="8"/>
  <c r="C15" i="8"/>
  <c r="C28" i="8"/>
  <c r="C21" i="8"/>
  <c r="C11" i="8"/>
  <c r="C6" i="8"/>
  <c r="C8" i="8"/>
  <c r="C2" i="8"/>
  <c r="C25" i="8"/>
  <c r="C27" i="8"/>
  <c r="C29" i="8"/>
  <c r="C30" i="8"/>
  <c r="C13" i="8"/>
  <c r="C9" i="8"/>
  <c r="C26" i="8"/>
  <c r="C24" i="8"/>
  <c r="C19" i="8"/>
  <c r="G3" i="18" l="1"/>
  <c r="G4" i="18"/>
  <c r="G2" i="18"/>
  <c r="G6" i="17"/>
  <c r="G7" i="17"/>
  <c r="G16" i="17"/>
  <c r="G3" i="17"/>
  <c r="G5" i="17"/>
  <c r="G15" i="17"/>
  <c r="G13" i="17"/>
  <c r="G2" i="17"/>
  <c r="G4" i="17"/>
  <c r="G11" i="17"/>
  <c r="G8" i="17"/>
  <c r="G9" i="17"/>
  <c r="G12" i="17"/>
  <c r="G14" i="17"/>
  <c r="G3" i="16"/>
  <c r="G5" i="16"/>
  <c r="G10" i="16"/>
  <c r="G4" i="16"/>
  <c r="G2" i="16"/>
  <c r="G8" i="15"/>
  <c r="G10" i="15"/>
  <c r="G5" i="15"/>
  <c r="G4" i="15"/>
  <c r="G13" i="14"/>
  <c r="G8" i="14"/>
  <c r="G25" i="14"/>
  <c r="G5" i="14"/>
  <c r="G28" i="14"/>
  <c r="G3" i="14"/>
  <c r="G10" i="14"/>
  <c r="G2" i="14"/>
  <c r="G20" i="14"/>
  <c r="G23" i="14"/>
  <c r="G16" i="14"/>
  <c r="G6" i="14"/>
  <c r="G4" i="14"/>
  <c r="G11" i="14"/>
  <c r="G22" i="14"/>
  <c r="G24" i="14"/>
  <c r="G12" i="14"/>
  <c r="G7" i="14"/>
  <c r="G9" i="14"/>
  <c r="G14" i="14"/>
  <c r="G15" i="14"/>
  <c r="G13" i="13"/>
  <c r="G25" i="13"/>
  <c r="G4" i="13"/>
  <c r="G38" i="13"/>
  <c r="G21" i="13"/>
  <c r="G15" i="13"/>
  <c r="G9" i="13"/>
  <c r="G5" i="13"/>
  <c r="G37" i="13"/>
  <c r="G2" i="13"/>
  <c r="G27" i="13"/>
  <c r="G18" i="13"/>
  <c r="G16" i="13"/>
  <c r="G24" i="13"/>
  <c r="G28" i="13"/>
  <c r="G29" i="13"/>
  <c r="G35" i="13"/>
  <c r="G33" i="13"/>
  <c r="G34" i="13"/>
  <c r="G23" i="13"/>
  <c r="G20" i="13"/>
  <c r="G30" i="13"/>
  <c r="G7" i="13"/>
  <c r="G12" i="13"/>
  <c r="G26" i="13"/>
  <c r="G8" i="13"/>
  <c r="G19" i="13"/>
  <c r="G11" i="13"/>
  <c r="G3" i="13"/>
  <c r="G17" i="13"/>
  <c r="G43" i="13"/>
  <c r="G10" i="13"/>
  <c r="G36" i="13"/>
  <c r="G6" i="13"/>
  <c r="G14" i="13"/>
  <c r="G42" i="13"/>
  <c r="G22" i="13"/>
  <c r="G32" i="13"/>
  <c r="G9" i="12"/>
  <c r="G2" i="12"/>
  <c r="G3" i="12"/>
  <c r="G16" i="12"/>
  <c r="G5" i="12"/>
  <c r="G6" i="12"/>
  <c r="G11" i="12"/>
  <c r="G7" i="12"/>
  <c r="G15" i="12"/>
  <c r="G13" i="12"/>
  <c r="G4" i="12"/>
  <c r="G12" i="12"/>
  <c r="G8" i="12"/>
  <c r="G14" i="12"/>
  <c r="G10" i="12"/>
  <c r="H11" i="11"/>
  <c r="H17" i="11"/>
  <c r="H6" i="11"/>
  <c r="H7" i="11"/>
  <c r="I26" i="10"/>
  <c r="I55" i="11" s="1"/>
  <c r="J4" i="10"/>
  <c r="I24" i="10"/>
  <c r="I53" i="11" s="1"/>
  <c r="I37" i="10"/>
  <c r="I66" i="11" s="1"/>
  <c r="H12" i="10"/>
  <c r="H26" i="10"/>
  <c r="I25" i="10"/>
  <c r="I54" i="11" s="1"/>
  <c r="I15" i="10"/>
  <c r="I44" i="11" s="1"/>
  <c r="I38" i="10"/>
  <c r="I71" i="11" s="1"/>
  <c r="I11" i="10"/>
  <c r="I39" i="11" s="1"/>
  <c r="I28" i="10"/>
  <c r="I58" i="11" s="1"/>
  <c r="I27" i="10"/>
  <c r="I56" i="11" s="1"/>
  <c r="J6" i="10"/>
  <c r="I20" i="10"/>
  <c r="I49" i="11" s="1"/>
  <c r="I22" i="10"/>
  <c r="I51" i="11" s="1"/>
  <c r="I12" i="10"/>
  <c r="I41" i="11" s="1"/>
  <c r="I32" i="10"/>
  <c r="I61" i="11" s="1"/>
  <c r="I29" i="10"/>
  <c r="I59" i="11" s="1"/>
  <c r="J5" i="10"/>
  <c r="I10" i="10"/>
  <c r="I37" i="11" s="1"/>
  <c r="H2" i="10"/>
  <c r="J8" i="10"/>
  <c r="H7" i="10"/>
  <c r="H18" i="10"/>
  <c r="I21" i="10"/>
  <c r="I50" i="11" s="1"/>
  <c r="H14" i="10"/>
  <c r="K3" i="10"/>
  <c r="K8" i="10"/>
  <c r="H21" i="10"/>
  <c r="I31" i="10"/>
  <c r="I60" i="11" s="1"/>
  <c r="K4" i="10"/>
  <c r="J3" i="10"/>
  <c r="I19" i="10"/>
  <c r="I47" i="11" s="1"/>
  <c r="I30" i="10"/>
  <c r="I16" i="10"/>
  <c r="I45" i="11" s="1"/>
  <c r="I36" i="10"/>
  <c r="I65" i="11" s="1"/>
  <c r="K2" i="10"/>
  <c r="J7" i="10"/>
  <c r="H30" i="10"/>
  <c r="H35" i="10"/>
  <c r="I23" i="10"/>
  <c r="I52" i="11" s="1"/>
  <c r="J9" i="10"/>
  <c r="K6" i="10"/>
  <c r="H5" i="10"/>
  <c r="I14" i="10"/>
  <c r="I43" i="11" s="1"/>
  <c r="K5" i="10"/>
  <c r="H19" i="10"/>
  <c r="H16" i="10"/>
  <c r="K7" i="10"/>
  <c r="K9" i="10"/>
  <c r="H28" i="10"/>
  <c r="I67" i="11"/>
  <c r="H16" i="11"/>
  <c r="H68" i="11"/>
  <c r="H32" i="11"/>
  <c r="H30" i="11"/>
  <c r="H4" i="11"/>
  <c r="H31" i="11"/>
  <c r="H22" i="11"/>
  <c r="H15" i="11"/>
  <c r="H21" i="11"/>
  <c r="H8" i="11"/>
  <c r="H3" i="11"/>
  <c r="H10" i="11"/>
  <c r="H12" i="11"/>
  <c r="H18" i="11"/>
  <c r="H20" i="11"/>
  <c r="H13" i="11"/>
  <c r="H34" i="11"/>
  <c r="H33" i="11"/>
  <c r="I31" i="11"/>
  <c r="I69" i="11"/>
  <c r="I57" i="11"/>
  <c r="H38" i="11"/>
  <c r="H29" i="11"/>
  <c r="H35" i="11"/>
  <c r="H23" i="11"/>
  <c r="I32" i="11"/>
  <c r="H48" i="11"/>
  <c r="H70" i="11"/>
  <c r="H28" i="11"/>
  <c r="H14" i="11"/>
  <c r="H5" i="11"/>
  <c r="H25" i="11"/>
  <c r="H19" i="11"/>
  <c r="H9" i="11"/>
  <c r="H27" i="11"/>
  <c r="H40" i="11"/>
  <c r="H24" i="11"/>
  <c r="H26" i="11"/>
  <c r="H2" i="11"/>
  <c r="H8" i="10"/>
  <c r="H4" i="10"/>
  <c r="H6" i="10"/>
  <c r="H25" i="10"/>
  <c r="H15" i="10"/>
  <c r="H38" i="10"/>
  <c r="H11" i="10"/>
  <c r="H3" i="10"/>
  <c r="H24" i="10"/>
  <c r="H37" i="10"/>
  <c r="H36" i="10"/>
  <c r="H13" i="10"/>
  <c r="H9" i="10"/>
  <c r="H34" i="10"/>
  <c r="H33" i="10"/>
  <c r="H23" i="10"/>
  <c r="H17" i="10"/>
  <c r="J4" i="8"/>
  <c r="K12" i="10" s="1"/>
  <c r="G4" i="8"/>
  <c r="G8" i="8"/>
  <c r="G22" i="8"/>
  <c r="G13" i="8"/>
  <c r="J9" i="8"/>
  <c r="K20" i="10" s="1"/>
  <c r="J11" i="8"/>
  <c r="K22" i="10" s="1"/>
  <c r="G30" i="8"/>
  <c r="H28" i="8"/>
  <c r="I33" i="10" s="1"/>
  <c r="I62" i="11" s="1"/>
  <c r="J13" i="8"/>
  <c r="K24" i="10" s="1"/>
  <c r="J21" i="8"/>
  <c r="K37" i="10" s="1"/>
  <c r="J20" i="8"/>
  <c r="K36" i="10" s="1"/>
  <c r="G5" i="8"/>
  <c r="G10" i="8"/>
  <c r="G14" i="8"/>
  <c r="J27" i="8"/>
  <c r="K27" i="10" s="1"/>
  <c r="J15" i="8"/>
  <c r="K28" i="10" s="1"/>
  <c r="J14" i="8"/>
  <c r="K26" i="10" s="1"/>
  <c r="G2" i="8"/>
  <c r="G18" i="8"/>
  <c r="G21" i="8"/>
  <c r="J12" i="8"/>
  <c r="K23" i="10" s="1"/>
  <c r="J19" i="8"/>
  <c r="K32" i="10" s="1"/>
  <c r="J25" i="8"/>
  <c r="K18" i="10" s="1"/>
  <c r="J10" i="8"/>
  <c r="K21" i="10" s="1"/>
  <c r="J5" i="8"/>
  <c r="K14" i="10" s="1"/>
  <c r="G12" i="8"/>
  <c r="G20" i="8"/>
  <c r="I15" i="8"/>
  <c r="J2" i="8"/>
  <c r="K10" i="10" s="1"/>
  <c r="J18" i="8"/>
  <c r="K31" i="10" s="1"/>
  <c r="J16" i="8"/>
  <c r="K29" i="10" s="1"/>
  <c r="G7" i="8"/>
  <c r="G11" i="8"/>
  <c r="J29" i="8"/>
  <c r="K34" i="10" s="1"/>
  <c r="J28" i="8"/>
  <c r="K33" i="10" s="1"/>
  <c r="I10" i="8"/>
  <c r="J8" i="8"/>
  <c r="K19" i="10" s="1"/>
  <c r="J17" i="8"/>
  <c r="K30" i="10" s="1"/>
  <c r="J7" i="8"/>
  <c r="K16" i="10" s="1"/>
  <c r="G3" i="8"/>
  <c r="G6" i="8"/>
  <c r="G23" i="8"/>
  <c r="H29" i="8"/>
  <c r="I34" i="10" s="1"/>
  <c r="I63" i="11" s="1"/>
  <c r="J26" i="8"/>
  <c r="K25" i="10" s="1"/>
  <c r="J6" i="8"/>
  <c r="K15" i="10" s="1"/>
  <c r="J22" i="8"/>
  <c r="K38" i="10" s="1"/>
  <c r="J3" i="8"/>
  <c r="K11" i="10" s="1"/>
  <c r="G9" i="8"/>
  <c r="G15" i="8"/>
  <c r="G16" i="8"/>
  <c r="G17" i="8"/>
  <c r="G19" i="8"/>
  <c r="G24" i="8"/>
  <c r="H25" i="8"/>
  <c r="I18" i="10" s="1"/>
  <c r="I14" i="8"/>
  <c r="I9" i="8"/>
  <c r="I3" i="8"/>
  <c r="I6" i="8"/>
  <c r="I19" i="8"/>
  <c r="I22" i="8"/>
  <c r="I24" i="8"/>
  <c r="I2" i="8"/>
  <c r="I18" i="8"/>
  <c r="I16" i="8"/>
  <c r="I8" i="8"/>
  <c r="I17" i="8"/>
  <c r="I7" i="8"/>
  <c r="I13" i="8"/>
  <c r="I11" i="8"/>
  <c r="I4" i="8"/>
  <c r="I30" i="8"/>
  <c r="D5" i="6" l="1"/>
  <c r="M5" i="6"/>
  <c r="N5" i="6"/>
  <c r="O5" i="6"/>
  <c r="P5" i="6"/>
  <c r="Q5" i="6"/>
  <c r="R5" i="6"/>
  <c r="D6" i="6"/>
  <c r="M6" i="6"/>
  <c r="N6" i="6"/>
  <c r="O6" i="6"/>
  <c r="P6" i="6"/>
  <c r="Q6" i="6"/>
  <c r="R6" i="6"/>
  <c r="D21" i="6"/>
  <c r="M21" i="6"/>
  <c r="N21" i="6"/>
  <c r="O21" i="6"/>
  <c r="P21" i="6"/>
  <c r="Q21" i="6"/>
  <c r="R21" i="6"/>
  <c r="D16" i="6"/>
  <c r="M16" i="6"/>
  <c r="N16" i="6"/>
  <c r="O16" i="6"/>
  <c r="P16" i="6"/>
  <c r="Q16" i="6"/>
  <c r="R16" i="6"/>
  <c r="D22" i="6"/>
  <c r="M22" i="6"/>
  <c r="N22" i="6"/>
  <c r="O22" i="6"/>
  <c r="P22" i="6"/>
  <c r="Q22" i="6"/>
  <c r="R22" i="6"/>
  <c r="K22" i="6" s="1"/>
  <c r="D39" i="6"/>
  <c r="M39" i="6"/>
  <c r="N39" i="6"/>
  <c r="O39" i="6"/>
  <c r="P39" i="6"/>
  <c r="Q39" i="6"/>
  <c r="R39" i="6"/>
  <c r="D7" i="6"/>
  <c r="M7" i="6"/>
  <c r="N7" i="6"/>
  <c r="O7" i="6"/>
  <c r="P7" i="6"/>
  <c r="Q7" i="6"/>
  <c r="R7" i="6"/>
  <c r="D18" i="6"/>
  <c r="M18" i="6"/>
  <c r="N18" i="6"/>
  <c r="O18" i="6"/>
  <c r="P18" i="6"/>
  <c r="Q18" i="6"/>
  <c r="R18" i="6"/>
  <c r="D17" i="6"/>
  <c r="M17" i="6"/>
  <c r="N17" i="6"/>
  <c r="O17" i="6"/>
  <c r="P17" i="6"/>
  <c r="Q17" i="6"/>
  <c r="R17" i="6"/>
  <c r="D9" i="6"/>
  <c r="M9" i="6"/>
  <c r="N9" i="6"/>
  <c r="O9" i="6"/>
  <c r="P9" i="6"/>
  <c r="Q9" i="6"/>
  <c r="R9" i="6"/>
  <c r="D23" i="6"/>
  <c r="M23" i="6"/>
  <c r="N23" i="6"/>
  <c r="O23" i="6"/>
  <c r="P23" i="6"/>
  <c r="Q23" i="6"/>
  <c r="R23" i="6"/>
  <c r="D2" i="6"/>
  <c r="M2" i="6"/>
  <c r="N2" i="6"/>
  <c r="O2" i="6"/>
  <c r="P2" i="6"/>
  <c r="Q2" i="6"/>
  <c r="R2" i="6"/>
  <c r="D13" i="6"/>
  <c r="M13" i="6"/>
  <c r="N13" i="6"/>
  <c r="O13" i="6"/>
  <c r="P13" i="6"/>
  <c r="Q13" i="6"/>
  <c r="R13" i="6"/>
  <c r="K13" i="6" s="1"/>
  <c r="D24" i="6"/>
  <c r="M24" i="6"/>
  <c r="N24" i="6"/>
  <c r="O24" i="6"/>
  <c r="P24" i="6"/>
  <c r="Q24" i="6"/>
  <c r="R24" i="6"/>
  <c r="K24" i="6" s="1"/>
  <c r="D3" i="6"/>
  <c r="M3" i="6"/>
  <c r="N3" i="6"/>
  <c r="O3" i="6"/>
  <c r="P3" i="6"/>
  <c r="Q3" i="6"/>
  <c r="R3" i="6"/>
  <c r="D29" i="6"/>
  <c r="M29" i="6"/>
  <c r="N29" i="6"/>
  <c r="O29" i="6"/>
  <c r="P29" i="6"/>
  <c r="Q29" i="6"/>
  <c r="R29" i="6"/>
  <c r="D19" i="6"/>
  <c r="M19" i="6"/>
  <c r="N19" i="6"/>
  <c r="O19" i="6"/>
  <c r="P19" i="6"/>
  <c r="Q19" i="6"/>
  <c r="R19" i="6"/>
  <c r="D28" i="6"/>
  <c r="M28" i="6"/>
  <c r="N28" i="6"/>
  <c r="O28" i="6"/>
  <c r="P28" i="6"/>
  <c r="Q28" i="6"/>
  <c r="R28" i="6"/>
  <c r="D15" i="6"/>
  <c r="M15" i="6"/>
  <c r="N15" i="6"/>
  <c r="O15" i="6"/>
  <c r="P15" i="6"/>
  <c r="Q15" i="6"/>
  <c r="R15" i="6"/>
  <c r="D4" i="6"/>
  <c r="M4" i="6"/>
  <c r="N4" i="6"/>
  <c r="O4" i="6"/>
  <c r="P4" i="6"/>
  <c r="Q4" i="6"/>
  <c r="R4" i="6"/>
  <c r="D11" i="6"/>
  <c r="M11" i="6"/>
  <c r="N11" i="6"/>
  <c r="O11" i="6"/>
  <c r="P11" i="6"/>
  <c r="Q11" i="6"/>
  <c r="R11" i="6"/>
  <c r="K11" i="6" s="1"/>
  <c r="D14" i="6"/>
  <c r="M14" i="6"/>
  <c r="N14" i="6"/>
  <c r="O14" i="6"/>
  <c r="P14" i="6"/>
  <c r="Q14" i="6"/>
  <c r="R14" i="6"/>
  <c r="K14" i="6" s="1"/>
  <c r="D60" i="6"/>
  <c r="M60" i="6"/>
  <c r="N60" i="6"/>
  <c r="O60" i="6"/>
  <c r="P60" i="6"/>
  <c r="Q60" i="6"/>
  <c r="R60" i="6"/>
  <c r="K60" i="6" s="1"/>
  <c r="D61" i="6"/>
  <c r="M61" i="6"/>
  <c r="N61" i="6"/>
  <c r="O61" i="6"/>
  <c r="P61" i="6"/>
  <c r="Q61" i="6"/>
  <c r="R61" i="6"/>
  <c r="D38" i="6"/>
  <c r="M38" i="6"/>
  <c r="N38" i="6"/>
  <c r="O38" i="6"/>
  <c r="P38" i="6"/>
  <c r="Q38" i="6"/>
  <c r="R38" i="6"/>
  <c r="K38" i="6" s="1"/>
  <c r="D10" i="6"/>
  <c r="M10" i="6"/>
  <c r="N10" i="6"/>
  <c r="O10" i="6"/>
  <c r="P10" i="6"/>
  <c r="Q10" i="6"/>
  <c r="R10" i="6"/>
  <c r="K10" i="6" s="1"/>
  <c r="D66" i="6"/>
  <c r="M66" i="6"/>
  <c r="N66" i="6"/>
  <c r="O66" i="6"/>
  <c r="P66" i="6"/>
  <c r="Q66" i="6"/>
  <c r="R66" i="6"/>
  <c r="K66" i="6" s="1"/>
  <c r="D67" i="6"/>
  <c r="M67" i="6"/>
  <c r="N67" i="6"/>
  <c r="O67" i="6"/>
  <c r="P67" i="6"/>
  <c r="Q67" i="6"/>
  <c r="R67" i="6"/>
  <c r="K67" i="6" s="1"/>
  <c r="D58" i="6"/>
  <c r="M58" i="6"/>
  <c r="N58" i="6"/>
  <c r="O58" i="6"/>
  <c r="P58" i="6"/>
  <c r="Q58" i="6"/>
  <c r="R58" i="6"/>
  <c r="D8" i="6"/>
  <c r="M8" i="6"/>
  <c r="N8" i="6"/>
  <c r="O8" i="6"/>
  <c r="P8" i="6"/>
  <c r="Q8" i="6"/>
  <c r="R8" i="6"/>
  <c r="D37" i="6"/>
  <c r="M37" i="6"/>
  <c r="N37" i="6"/>
  <c r="O37" i="6"/>
  <c r="P37" i="6"/>
  <c r="Q37" i="6"/>
  <c r="R37" i="6"/>
  <c r="D20" i="6"/>
  <c r="M20" i="6"/>
  <c r="N20" i="6"/>
  <c r="O20" i="6"/>
  <c r="P20" i="6"/>
  <c r="Q20" i="6"/>
  <c r="R20" i="6"/>
  <c r="K20" i="6" s="1"/>
  <c r="D59" i="6"/>
  <c r="M59" i="6"/>
  <c r="N59" i="6"/>
  <c r="O59" i="6"/>
  <c r="P59" i="6"/>
  <c r="Q59" i="6"/>
  <c r="R59" i="6"/>
  <c r="K59" i="6" s="1"/>
  <c r="D12" i="6"/>
  <c r="M12" i="6"/>
  <c r="N12" i="6"/>
  <c r="O12" i="6"/>
  <c r="P12" i="6"/>
  <c r="Q12" i="6"/>
  <c r="R12" i="6"/>
  <c r="K12" i="6" s="1"/>
  <c r="D53" i="6"/>
  <c r="M53" i="6"/>
  <c r="N53" i="6"/>
  <c r="O53" i="6"/>
  <c r="P53" i="6"/>
  <c r="Q53" i="6"/>
  <c r="R53" i="6"/>
  <c r="K53" i="6" s="1"/>
  <c r="D68" i="6"/>
  <c r="M68" i="6"/>
  <c r="N68" i="6"/>
  <c r="O68" i="6"/>
  <c r="P68" i="6"/>
  <c r="Q68" i="6"/>
  <c r="R68" i="6"/>
  <c r="K68" i="6" s="1"/>
  <c r="D62" i="6"/>
  <c r="M62" i="6"/>
  <c r="N62" i="6"/>
  <c r="O62" i="6"/>
  <c r="P62" i="6"/>
  <c r="Q62" i="6"/>
  <c r="R62" i="6"/>
  <c r="D74" i="6"/>
  <c r="M74" i="6"/>
  <c r="N74" i="6"/>
  <c r="O74" i="6"/>
  <c r="P74" i="6"/>
  <c r="Q74" i="6"/>
  <c r="R74" i="6"/>
  <c r="D70" i="6"/>
  <c r="M70" i="6"/>
  <c r="N70" i="6"/>
  <c r="O70" i="6"/>
  <c r="P70" i="6"/>
  <c r="Q70" i="6"/>
  <c r="R70" i="6"/>
  <c r="J70" i="6" s="1"/>
  <c r="D52" i="6"/>
  <c r="M52" i="6"/>
  <c r="N52" i="6"/>
  <c r="O52" i="6"/>
  <c r="P52" i="6"/>
  <c r="Q52" i="6"/>
  <c r="R52" i="6"/>
  <c r="K52" i="6" s="1"/>
  <c r="D81" i="6"/>
  <c r="M81" i="6"/>
  <c r="N81" i="6"/>
  <c r="O81" i="6"/>
  <c r="P81" i="6"/>
  <c r="Q81" i="6"/>
  <c r="R81" i="6"/>
  <c r="K81" i="6" s="1"/>
  <c r="D35" i="6"/>
  <c r="M35" i="6"/>
  <c r="N35" i="6"/>
  <c r="O35" i="6"/>
  <c r="P35" i="6"/>
  <c r="Q35" i="6"/>
  <c r="R35" i="6"/>
  <c r="K35" i="6" s="1"/>
  <c r="D34" i="6"/>
  <c r="M34" i="6"/>
  <c r="N34" i="6"/>
  <c r="O34" i="6"/>
  <c r="P34" i="6"/>
  <c r="Q34" i="6"/>
  <c r="R34" i="6"/>
  <c r="K34" i="6" s="1"/>
  <c r="D77" i="6"/>
  <c r="M77" i="6"/>
  <c r="N77" i="6"/>
  <c r="O77" i="6"/>
  <c r="P77" i="6"/>
  <c r="Q77" i="6"/>
  <c r="R77" i="6"/>
  <c r="K77" i="6" s="1"/>
  <c r="D47" i="6"/>
  <c r="M47" i="6"/>
  <c r="N47" i="6"/>
  <c r="O47" i="6"/>
  <c r="P47" i="6"/>
  <c r="Q47" i="6"/>
  <c r="R47" i="6"/>
  <c r="D46" i="6"/>
  <c r="M46" i="6"/>
  <c r="N46" i="6"/>
  <c r="O46" i="6"/>
  <c r="P46" i="6"/>
  <c r="Q46" i="6"/>
  <c r="R46" i="6"/>
  <c r="D69" i="6"/>
  <c r="M69" i="6"/>
  <c r="N69" i="6"/>
  <c r="O69" i="6"/>
  <c r="P69" i="6"/>
  <c r="Q69" i="6"/>
  <c r="R69" i="6"/>
  <c r="J69" i="6" s="1"/>
  <c r="D72" i="6"/>
  <c r="M72" i="6"/>
  <c r="N72" i="6"/>
  <c r="O72" i="6"/>
  <c r="P72" i="6"/>
  <c r="Q72" i="6"/>
  <c r="R72" i="6"/>
  <c r="K72" i="6" s="1"/>
  <c r="D49" i="6"/>
  <c r="M49" i="6"/>
  <c r="N49" i="6"/>
  <c r="O49" i="6"/>
  <c r="P49" i="6"/>
  <c r="Q49" i="6"/>
  <c r="R49" i="6"/>
  <c r="K49" i="6" s="1"/>
  <c r="D75" i="6"/>
  <c r="M75" i="6"/>
  <c r="N75" i="6"/>
  <c r="O75" i="6"/>
  <c r="P75" i="6"/>
  <c r="Q75" i="6"/>
  <c r="R75" i="6"/>
  <c r="K75" i="6" s="1"/>
  <c r="D40" i="6"/>
  <c r="M40" i="6"/>
  <c r="N40" i="6"/>
  <c r="O40" i="6"/>
  <c r="P40" i="6"/>
  <c r="Q40" i="6"/>
  <c r="R40" i="6"/>
  <c r="K40" i="6" s="1"/>
  <c r="D44" i="6"/>
  <c r="M44" i="6"/>
  <c r="N44" i="6"/>
  <c r="O44" i="6"/>
  <c r="P44" i="6"/>
  <c r="Q44" i="6"/>
  <c r="R44" i="6"/>
  <c r="K44" i="6" s="1"/>
  <c r="D48" i="6"/>
  <c r="M48" i="6"/>
  <c r="N48" i="6"/>
  <c r="O48" i="6"/>
  <c r="P48" i="6"/>
  <c r="Q48" i="6"/>
  <c r="R48" i="6"/>
  <c r="D51" i="6"/>
  <c r="M51" i="6"/>
  <c r="N51" i="6"/>
  <c r="O51" i="6"/>
  <c r="P51" i="6"/>
  <c r="Q51" i="6"/>
  <c r="R51" i="6"/>
  <c r="D63" i="6"/>
  <c r="M63" i="6"/>
  <c r="N63" i="6"/>
  <c r="O63" i="6"/>
  <c r="P63" i="6"/>
  <c r="Q63" i="6"/>
  <c r="R63" i="6"/>
  <c r="J63" i="6" s="1"/>
  <c r="D26" i="6"/>
  <c r="M26" i="6"/>
  <c r="N26" i="6"/>
  <c r="O26" i="6"/>
  <c r="P26" i="6"/>
  <c r="Q26" i="6"/>
  <c r="R26" i="6"/>
  <c r="K26" i="6" s="1"/>
  <c r="D27" i="6"/>
  <c r="M27" i="6"/>
  <c r="N27" i="6"/>
  <c r="O27" i="6"/>
  <c r="P27" i="6"/>
  <c r="Q27" i="6"/>
  <c r="R27" i="6"/>
  <c r="K27" i="6" s="1"/>
  <c r="D31" i="6"/>
  <c r="M31" i="6"/>
  <c r="N31" i="6"/>
  <c r="O31" i="6"/>
  <c r="P31" i="6"/>
  <c r="Q31" i="6"/>
  <c r="R31" i="6"/>
  <c r="K31" i="6" s="1"/>
  <c r="D82" i="6"/>
  <c r="M82" i="6"/>
  <c r="N82" i="6"/>
  <c r="O82" i="6"/>
  <c r="P82" i="6"/>
  <c r="Q82" i="6"/>
  <c r="R82" i="6"/>
  <c r="K82" i="6" s="1"/>
  <c r="D25" i="6"/>
  <c r="M25" i="6"/>
  <c r="N25" i="6"/>
  <c r="O25" i="6"/>
  <c r="P25" i="6"/>
  <c r="Q25" i="6"/>
  <c r="R25" i="6"/>
  <c r="K25" i="6" s="1"/>
  <c r="D76" i="6"/>
  <c r="M76" i="6"/>
  <c r="N76" i="6"/>
  <c r="O76" i="6"/>
  <c r="P76" i="6"/>
  <c r="Q76" i="6"/>
  <c r="R76" i="6"/>
  <c r="D41" i="6"/>
  <c r="M41" i="6"/>
  <c r="N41" i="6"/>
  <c r="O41" i="6"/>
  <c r="P41" i="6"/>
  <c r="Q41" i="6"/>
  <c r="R41" i="6"/>
  <c r="D71" i="6"/>
  <c r="M71" i="6"/>
  <c r="N71" i="6"/>
  <c r="O71" i="6"/>
  <c r="P71" i="6"/>
  <c r="Q71" i="6"/>
  <c r="R71" i="6"/>
  <c r="J71" i="6" s="1"/>
  <c r="D55" i="6"/>
  <c r="M55" i="6"/>
  <c r="N55" i="6"/>
  <c r="O55" i="6"/>
  <c r="P55" i="6"/>
  <c r="Q55" i="6"/>
  <c r="R55" i="6"/>
  <c r="K55" i="6" s="1"/>
  <c r="D78" i="6"/>
  <c r="M78" i="6"/>
  <c r="N78" i="6"/>
  <c r="O78" i="6"/>
  <c r="P78" i="6"/>
  <c r="Q78" i="6"/>
  <c r="R78" i="6"/>
  <c r="D45" i="6"/>
  <c r="M45" i="6"/>
  <c r="N45" i="6"/>
  <c r="O45" i="6"/>
  <c r="P45" i="6"/>
  <c r="Q45" i="6"/>
  <c r="R45" i="6"/>
  <c r="K45" i="6" s="1"/>
  <c r="D65" i="6"/>
  <c r="M65" i="6"/>
  <c r="N65" i="6"/>
  <c r="O65" i="6"/>
  <c r="P65" i="6"/>
  <c r="Q65" i="6"/>
  <c r="R65" i="6"/>
  <c r="K65" i="6" s="1"/>
  <c r="D43" i="6"/>
  <c r="M43" i="6"/>
  <c r="N43" i="6"/>
  <c r="O43" i="6"/>
  <c r="P43" i="6"/>
  <c r="Q43" i="6"/>
  <c r="R43" i="6"/>
  <c r="K43" i="6" s="1"/>
  <c r="D42" i="6"/>
  <c r="M42" i="6"/>
  <c r="N42" i="6"/>
  <c r="O42" i="6"/>
  <c r="P42" i="6"/>
  <c r="Q42" i="6"/>
  <c r="R42" i="6"/>
  <c r="D30" i="6"/>
  <c r="M30" i="6"/>
  <c r="N30" i="6"/>
  <c r="O30" i="6"/>
  <c r="P30" i="6"/>
  <c r="Q30" i="6"/>
  <c r="R30" i="6"/>
  <c r="D32" i="6"/>
  <c r="M32" i="6"/>
  <c r="N32" i="6"/>
  <c r="O32" i="6"/>
  <c r="P32" i="6"/>
  <c r="Q32" i="6"/>
  <c r="R32" i="6"/>
  <c r="J32" i="6" s="1"/>
  <c r="D64" i="6"/>
  <c r="M64" i="6"/>
  <c r="N64" i="6"/>
  <c r="O64" i="6"/>
  <c r="P64" i="6"/>
  <c r="Q64" i="6"/>
  <c r="R64" i="6"/>
  <c r="K64" i="6" s="1"/>
  <c r="D50" i="6"/>
  <c r="M50" i="6"/>
  <c r="N50" i="6"/>
  <c r="O50" i="6"/>
  <c r="P50" i="6"/>
  <c r="Q50" i="6"/>
  <c r="R50" i="6"/>
  <c r="K50" i="6" s="1"/>
  <c r="D36" i="6"/>
  <c r="M36" i="6"/>
  <c r="N36" i="6"/>
  <c r="O36" i="6"/>
  <c r="P36" i="6"/>
  <c r="Q36" i="6"/>
  <c r="R36" i="6"/>
  <c r="K36" i="6" s="1"/>
  <c r="D73" i="6"/>
  <c r="M73" i="6"/>
  <c r="N73" i="6"/>
  <c r="O73" i="6"/>
  <c r="P73" i="6"/>
  <c r="Q73" i="6"/>
  <c r="R73" i="6"/>
  <c r="K73" i="6" s="1"/>
  <c r="D56" i="6"/>
  <c r="M56" i="6"/>
  <c r="N56" i="6"/>
  <c r="O56" i="6"/>
  <c r="P56" i="6"/>
  <c r="Q56" i="6"/>
  <c r="R56" i="6"/>
  <c r="K56" i="6" s="1"/>
  <c r="D79" i="6"/>
  <c r="M79" i="6"/>
  <c r="N79" i="6"/>
  <c r="O79" i="6"/>
  <c r="P79" i="6"/>
  <c r="Q79" i="6"/>
  <c r="R79" i="6"/>
  <c r="D80" i="6"/>
  <c r="M80" i="6"/>
  <c r="N80" i="6"/>
  <c r="O80" i="6"/>
  <c r="P80" i="6"/>
  <c r="Q80" i="6"/>
  <c r="R80" i="6"/>
  <c r="D33" i="6"/>
  <c r="M33" i="6"/>
  <c r="N33" i="6"/>
  <c r="O33" i="6"/>
  <c r="P33" i="6"/>
  <c r="Q33" i="6"/>
  <c r="R33" i="6"/>
  <c r="J33" i="6" s="1"/>
  <c r="D57" i="6"/>
  <c r="M57" i="6"/>
  <c r="N57" i="6"/>
  <c r="O57" i="6"/>
  <c r="P57" i="6"/>
  <c r="Q57" i="6"/>
  <c r="R57" i="6"/>
  <c r="K57" i="6" s="1"/>
  <c r="D54" i="6"/>
  <c r="M54" i="6"/>
  <c r="N54" i="6"/>
  <c r="O54" i="6"/>
  <c r="P54" i="6"/>
  <c r="Q54" i="6"/>
  <c r="R54" i="6"/>
  <c r="K54" i="6" s="1"/>
  <c r="L51" i="5"/>
  <c r="L54" i="5"/>
  <c r="L53" i="5"/>
  <c r="L45" i="5"/>
  <c r="L52" i="5"/>
  <c r="K51" i="5"/>
  <c r="K54" i="5"/>
  <c r="K53" i="5"/>
  <c r="K45" i="5"/>
  <c r="K52" i="5"/>
  <c r="J51" i="5"/>
  <c r="J54" i="5"/>
  <c r="J53" i="5"/>
  <c r="J45" i="5"/>
  <c r="J52" i="5"/>
  <c r="M50" i="5"/>
  <c r="M44" i="5"/>
  <c r="M27" i="5"/>
  <c r="M40" i="5"/>
  <c r="M21" i="5"/>
  <c r="M6" i="5"/>
  <c r="M22" i="5"/>
  <c r="M18" i="5"/>
  <c r="M36" i="5"/>
  <c r="M23" i="5"/>
  <c r="M33" i="5"/>
  <c r="M29" i="5"/>
  <c r="M47" i="5"/>
  <c r="M38" i="5"/>
  <c r="M4" i="5"/>
  <c r="M3" i="5"/>
  <c r="M37" i="5"/>
  <c r="M13" i="5"/>
  <c r="M12" i="5"/>
  <c r="M28" i="5"/>
  <c r="M31" i="5"/>
  <c r="M15" i="5"/>
  <c r="M34" i="5"/>
  <c r="M8" i="5"/>
  <c r="M10" i="5"/>
  <c r="M14" i="5"/>
  <c r="M17" i="5"/>
  <c r="M24" i="5"/>
  <c r="M41" i="5"/>
  <c r="M39" i="5"/>
  <c r="M35" i="5"/>
  <c r="M9" i="5"/>
  <c r="M30" i="5"/>
  <c r="M20" i="5"/>
  <c r="M52" i="5"/>
  <c r="M11" i="5"/>
  <c r="M26" i="5"/>
  <c r="M46" i="5"/>
  <c r="M45" i="5"/>
  <c r="M2" i="5"/>
  <c r="M42" i="5"/>
  <c r="M25" i="5"/>
  <c r="M16" i="5"/>
  <c r="M5" i="5"/>
  <c r="M32" i="5"/>
  <c r="M19" i="5"/>
  <c r="M53" i="5"/>
  <c r="M54" i="5"/>
  <c r="M43" i="5"/>
  <c r="M51" i="5"/>
  <c r="M49" i="5"/>
  <c r="M48" i="5"/>
  <c r="M7" i="5"/>
  <c r="N50" i="5"/>
  <c r="O50" i="5"/>
  <c r="P50" i="5"/>
  <c r="Q50" i="5"/>
  <c r="N44" i="5"/>
  <c r="O44" i="5"/>
  <c r="P44" i="5"/>
  <c r="Q44" i="5"/>
  <c r="N27" i="5"/>
  <c r="O27" i="5"/>
  <c r="P27" i="5"/>
  <c r="Q27" i="5"/>
  <c r="N40" i="5"/>
  <c r="O40" i="5"/>
  <c r="P40" i="5"/>
  <c r="Q40" i="5"/>
  <c r="N21" i="5"/>
  <c r="O21" i="5"/>
  <c r="P21" i="5"/>
  <c r="Q21" i="5"/>
  <c r="N6" i="5"/>
  <c r="O6" i="5"/>
  <c r="P6" i="5"/>
  <c r="Q6" i="5"/>
  <c r="N22" i="5"/>
  <c r="O22" i="5"/>
  <c r="P22" i="5"/>
  <c r="Q22" i="5"/>
  <c r="N18" i="5"/>
  <c r="O18" i="5"/>
  <c r="P18" i="5"/>
  <c r="Q18" i="5"/>
  <c r="N36" i="5"/>
  <c r="O36" i="5"/>
  <c r="P36" i="5"/>
  <c r="Q36" i="5"/>
  <c r="N23" i="5"/>
  <c r="O23" i="5"/>
  <c r="P23" i="5"/>
  <c r="Q23" i="5"/>
  <c r="N33" i="5"/>
  <c r="O33" i="5"/>
  <c r="P33" i="5"/>
  <c r="Q33" i="5"/>
  <c r="N29" i="5"/>
  <c r="O29" i="5"/>
  <c r="P29" i="5"/>
  <c r="Q29" i="5"/>
  <c r="N47" i="5"/>
  <c r="O47" i="5"/>
  <c r="P47" i="5"/>
  <c r="Q47" i="5"/>
  <c r="N38" i="5"/>
  <c r="O38" i="5"/>
  <c r="P38" i="5"/>
  <c r="Q38" i="5"/>
  <c r="N4" i="5"/>
  <c r="O4" i="5"/>
  <c r="P4" i="5"/>
  <c r="Q4" i="5"/>
  <c r="N3" i="5"/>
  <c r="O3" i="5"/>
  <c r="P3" i="5"/>
  <c r="Q3" i="5"/>
  <c r="N37" i="5"/>
  <c r="O37" i="5"/>
  <c r="P37" i="5"/>
  <c r="Q37" i="5"/>
  <c r="N13" i="5"/>
  <c r="O13" i="5"/>
  <c r="P13" i="5"/>
  <c r="Q13" i="5"/>
  <c r="N12" i="5"/>
  <c r="O12" i="5"/>
  <c r="P12" i="5"/>
  <c r="Q12" i="5"/>
  <c r="N28" i="5"/>
  <c r="O28" i="5"/>
  <c r="P28" i="5"/>
  <c r="Q28" i="5"/>
  <c r="N31" i="5"/>
  <c r="O31" i="5"/>
  <c r="P31" i="5"/>
  <c r="Q31" i="5"/>
  <c r="N15" i="5"/>
  <c r="O15" i="5"/>
  <c r="P15" i="5"/>
  <c r="Q15" i="5"/>
  <c r="N34" i="5"/>
  <c r="O34" i="5"/>
  <c r="P34" i="5"/>
  <c r="Q34" i="5"/>
  <c r="N8" i="5"/>
  <c r="O8" i="5"/>
  <c r="P8" i="5"/>
  <c r="Q8" i="5"/>
  <c r="N10" i="5"/>
  <c r="O10" i="5"/>
  <c r="P10" i="5"/>
  <c r="Q10" i="5"/>
  <c r="N14" i="5"/>
  <c r="O14" i="5"/>
  <c r="P14" i="5"/>
  <c r="Q14" i="5"/>
  <c r="N17" i="5"/>
  <c r="O17" i="5"/>
  <c r="P17" i="5"/>
  <c r="Q17" i="5"/>
  <c r="N24" i="5"/>
  <c r="O24" i="5"/>
  <c r="P24" i="5"/>
  <c r="Q24" i="5"/>
  <c r="N41" i="5"/>
  <c r="O41" i="5"/>
  <c r="P41" i="5"/>
  <c r="Q41" i="5"/>
  <c r="N39" i="5"/>
  <c r="O39" i="5"/>
  <c r="P39" i="5"/>
  <c r="Q39" i="5"/>
  <c r="N35" i="5"/>
  <c r="O35" i="5"/>
  <c r="P35" i="5"/>
  <c r="Q35" i="5"/>
  <c r="N9" i="5"/>
  <c r="O9" i="5"/>
  <c r="P9" i="5"/>
  <c r="Q9" i="5"/>
  <c r="N30" i="5"/>
  <c r="O30" i="5"/>
  <c r="P30" i="5"/>
  <c r="Q30" i="5"/>
  <c r="N20" i="5"/>
  <c r="O20" i="5"/>
  <c r="P20" i="5"/>
  <c r="Q20" i="5"/>
  <c r="N52" i="5"/>
  <c r="O52" i="5"/>
  <c r="P52" i="5"/>
  <c r="Q52" i="5"/>
  <c r="N11" i="5"/>
  <c r="O11" i="5"/>
  <c r="P11" i="5"/>
  <c r="Q11" i="5"/>
  <c r="N26" i="5"/>
  <c r="O26" i="5"/>
  <c r="P26" i="5"/>
  <c r="Q26" i="5"/>
  <c r="N46" i="5"/>
  <c r="O46" i="5"/>
  <c r="P46" i="5"/>
  <c r="Q46" i="5"/>
  <c r="N45" i="5"/>
  <c r="O45" i="5"/>
  <c r="P45" i="5"/>
  <c r="Q45" i="5"/>
  <c r="N2" i="5"/>
  <c r="O2" i="5"/>
  <c r="P2" i="5"/>
  <c r="Q2" i="5"/>
  <c r="N42" i="5"/>
  <c r="O42" i="5"/>
  <c r="P42" i="5"/>
  <c r="Q42" i="5"/>
  <c r="N25" i="5"/>
  <c r="O25" i="5"/>
  <c r="P25" i="5"/>
  <c r="Q25" i="5"/>
  <c r="N16" i="5"/>
  <c r="O16" i="5"/>
  <c r="P16" i="5"/>
  <c r="Q16" i="5"/>
  <c r="N5" i="5"/>
  <c r="O5" i="5"/>
  <c r="P5" i="5"/>
  <c r="Q5" i="5"/>
  <c r="N32" i="5"/>
  <c r="O32" i="5"/>
  <c r="P32" i="5"/>
  <c r="Q32" i="5"/>
  <c r="N19" i="5"/>
  <c r="O19" i="5"/>
  <c r="P19" i="5"/>
  <c r="Q19" i="5"/>
  <c r="N53" i="5"/>
  <c r="O53" i="5"/>
  <c r="P53" i="5"/>
  <c r="Q53" i="5"/>
  <c r="N54" i="5"/>
  <c r="O54" i="5"/>
  <c r="P54" i="5"/>
  <c r="Q54" i="5"/>
  <c r="N43" i="5"/>
  <c r="O43" i="5"/>
  <c r="P43" i="5"/>
  <c r="Q43" i="5"/>
  <c r="N51" i="5"/>
  <c r="O51" i="5"/>
  <c r="P51" i="5"/>
  <c r="Q51" i="5"/>
  <c r="N49" i="5"/>
  <c r="O49" i="5"/>
  <c r="P49" i="5"/>
  <c r="Q49" i="5"/>
  <c r="N48" i="5"/>
  <c r="O48" i="5"/>
  <c r="P48" i="5"/>
  <c r="Q48" i="5"/>
  <c r="Q7" i="5"/>
  <c r="P7" i="5"/>
  <c r="O7" i="5"/>
  <c r="R53" i="4"/>
  <c r="N7" i="5"/>
  <c r="K78" i="6" l="1"/>
  <c r="L42" i="6"/>
  <c r="J24" i="8" s="1"/>
  <c r="K17" i="10" s="1"/>
  <c r="J67" i="6"/>
  <c r="K33" i="6"/>
  <c r="K70" i="6"/>
  <c r="J68" i="6"/>
  <c r="K37" i="6"/>
  <c r="K32" i="6"/>
  <c r="J39" i="6"/>
  <c r="J30" i="6"/>
  <c r="K71" i="6"/>
  <c r="K4" i="6"/>
  <c r="J41" i="6"/>
  <c r="K63" i="6"/>
  <c r="K2" i="6"/>
  <c r="J51" i="6"/>
  <c r="K69" i="6"/>
  <c r="K16" i="6"/>
  <c r="J46" i="6"/>
  <c r="J53" i="6"/>
  <c r="J66" i="6"/>
  <c r="K80" i="6"/>
  <c r="K30" i="6"/>
  <c r="K41" i="6"/>
  <c r="K51" i="6"/>
  <c r="K46" i="6"/>
  <c r="K74" i="6"/>
  <c r="K8" i="6"/>
  <c r="K15" i="6"/>
  <c r="K23" i="6"/>
  <c r="K21" i="6"/>
  <c r="J79" i="6"/>
  <c r="J42" i="6"/>
  <c r="H24" i="8" s="1"/>
  <c r="I17" i="10" s="1"/>
  <c r="I46" i="11" s="1"/>
  <c r="J76" i="6"/>
  <c r="J48" i="6"/>
  <c r="J47" i="6"/>
  <c r="J80" i="6"/>
  <c r="K79" i="6"/>
  <c r="K42" i="6"/>
  <c r="K76" i="6"/>
  <c r="K48" i="6"/>
  <c r="K47" i="6"/>
  <c r="K62" i="6"/>
  <c r="K58" i="6"/>
  <c r="K28" i="6"/>
  <c r="K9" i="6"/>
  <c r="K6" i="6"/>
  <c r="L36" i="6"/>
  <c r="J23" i="8" s="1"/>
  <c r="K13" i="10" s="1"/>
  <c r="J56" i="6"/>
  <c r="J43" i="6"/>
  <c r="J44" i="6"/>
  <c r="J77" i="6"/>
  <c r="J59" i="6"/>
  <c r="J38" i="6"/>
  <c r="K19" i="6"/>
  <c r="K17" i="6"/>
  <c r="K5" i="6"/>
  <c r="J73" i="6"/>
  <c r="J65" i="6"/>
  <c r="J82" i="6"/>
  <c r="J40" i="6"/>
  <c r="J34" i="6"/>
  <c r="J61" i="6"/>
  <c r="H30" i="8" s="1"/>
  <c r="I35" i="10" s="1"/>
  <c r="I64" i="11" s="1"/>
  <c r="K29" i="6"/>
  <c r="K18" i="6"/>
  <c r="L61" i="6"/>
  <c r="J30" i="8" s="1"/>
  <c r="K35" i="10" s="1"/>
  <c r="J36" i="6"/>
  <c r="H23" i="8" s="1"/>
  <c r="I13" i="10" s="1"/>
  <c r="I42" i="11" s="1"/>
  <c r="J45" i="6"/>
  <c r="J31" i="6"/>
  <c r="J75" i="6"/>
  <c r="J35" i="6"/>
  <c r="J60" i="6"/>
  <c r="J37" i="6"/>
  <c r="K3" i="6"/>
  <c r="K7" i="6"/>
  <c r="J54" i="6"/>
  <c r="J50" i="6"/>
  <c r="J78" i="6"/>
  <c r="J49" i="6"/>
  <c r="J81" i="6"/>
  <c r="J74" i="6"/>
  <c r="J57" i="6"/>
  <c r="J64" i="6"/>
  <c r="J55" i="6"/>
  <c r="J72" i="6"/>
  <c r="J52" i="6"/>
  <c r="J62" i="6"/>
  <c r="J58" i="6"/>
  <c r="D7" i="5"/>
  <c r="D50" i="5"/>
  <c r="D44" i="5"/>
  <c r="D27" i="5"/>
  <c r="D40" i="5"/>
  <c r="D21" i="5"/>
  <c r="D6" i="5"/>
  <c r="D22" i="5"/>
  <c r="D18" i="5"/>
  <c r="D36" i="5"/>
  <c r="D23" i="5"/>
  <c r="D33" i="5"/>
  <c r="D29" i="5"/>
  <c r="D47" i="5"/>
  <c r="D38" i="5"/>
  <c r="D4" i="5"/>
  <c r="D3" i="5"/>
  <c r="D37" i="5"/>
  <c r="D13" i="5"/>
  <c r="D12" i="5"/>
  <c r="D28" i="5"/>
  <c r="D31" i="5"/>
  <c r="D15" i="5"/>
  <c r="D34" i="5"/>
  <c r="D8" i="5"/>
  <c r="D10" i="5"/>
  <c r="D14" i="5"/>
  <c r="D17" i="5"/>
  <c r="D24" i="5"/>
  <c r="D41" i="5"/>
  <c r="D39" i="5"/>
  <c r="D35" i="5"/>
  <c r="D9" i="5"/>
  <c r="D30" i="5"/>
  <c r="D20" i="5"/>
  <c r="D52" i="5"/>
  <c r="D11" i="5"/>
  <c r="D26" i="5"/>
  <c r="D46" i="5"/>
  <c r="D45" i="5"/>
  <c r="D2" i="5"/>
  <c r="D42" i="5"/>
  <c r="D25" i="5"/>
  <c r="D16" i="5"/>
  <c r="D5" i="5"/>
  <c r="D32" i="5"/>
  <c r="D19" i="5"/>
  <c r="D53" i="5"/>
  <c r="D54" i="5"/>
  <c r="D43" i="5"/>
  <c r="D51" i="5"/>
  <c r="D49" i="5"/>
  <c r="D48" i="5"/>
  <c r="P48" i="4"/>
  <c r="P6" i="4"/>
  <c r="P10" i="4"/>
  <c r="P41" i="4"/>
  <c r="P21" i="4"/>
  <c r="P24" i="4"/>
  <c r="P31" i="4"/>
  <c r="P45" i="4"/>
  <c r="P52" i="4"/>
  <c r="P11" i="4"/>
  <c r="P25" i="4"/>
  <c r="P15" i="4"/>
  <c r="P29" i="4"/>
  <c r="P13" i="4"/>
  <c r="P50" i="4"/>
  <c r="P33" i="4"/>
  <c r="P18" i="4"/>
  <c r="P38" i="4"/>
  <c r="P40" i="4"/>
  <c r="P12" i="4"/>
  <c r="P35" i="4"/>
  <c r="P30" i="4"/>
  <c r="P14" i="4"/>
  <c r="P7" i="4"/>
  <c r="P39" i="4"/>
  <c r="P8" i="4"/>
  <c r="P37" i="4"/>
  <c r="P19" i="4"/>
  <c r="P47" i="4"/>
  <c r="P28" i="4"/>
  <c r="P3" i="4"/>
  <c r="P23" i="4"/>
  <c r="P16" i="4"/>
  <c r="P34" i="4"/>
  <c r="P44" i="4"/>
  <c r="P55" i="4"/>
  <c r="P20" i="4"/>
  <c r="P26" i="4"/>
  <c r="P17" i="4"/>
  <c r="P4" i="4"/>
  <c r="P43" i="4"/>
  <c r="P32" i="4"/>
  <c r="P27" i="4"/>
  <c r="P54" i="4"/>
  <c r="P5" i="4"/>
  <c r="P53" i="4"/>
  <c r="P22" i="4"/>
  <c r="P42" i="4"/>
  <c r="P51" i="4"/>
  <c r="P46" i="4"/>
  <c r="P36" i="4"/>
  <c r="P2" i="4"/>
  <c r="P49" i="4"/>
  <c r="Q48" i="4"/>
  <c r="R48" i="4"/>
  <c r="S48" i="4"/>
  <c r="Q6" i="4"/>
  <c r="R6" i="4"/>
  <c r="S6" i="4"/>
  <c r="Q10" i="4"/>
  <c r="R10" i="4"/>
  <c r="S10" i="4"/>
  <c r="Q41" i="4"/>
  <c r="R41" i="4"/>
  <c r="S41" i="4"/>
  <c r="Q21" i="4"/>
  <c r="R21" i="4"/>
  <c r="S21" i="4"/>
  <c r="Q24" i="4"/>
  <c r="R24" i="4"/>
  <c r="S24" i="4"/>
  <c r="Q31" i="4"/>
  <c r="R31" i="4"/>
  <c r="S31" i="4"/>
  <c r="Q45" i="4"/>
  <c r="R45" i="4"/>
  <c r="S45" i="4"/>
  <c r="Q52" i="4"/>
  <c r="R52" i="4"/>
  <c r="S52" i="4"/>
  <c r="Q11" i="4"/>
  <c r="R11" i="4"/>
  <c r="S11" i="4"/>
  <c r="Q25" i="4"/>
  <c r="R25" i="4"/>
  <c r="S25" i="4"/>
  <c r="Q15" i="4"/>
  <c r="R15" i="4"/>
  <c r="S15" i="4"/>
  <c r="Q29" i="4"/>
  <c r="R29" i="4"/>
  <c r="S29" i="4"/>
  <c r="Q13" i="4"/>
  <c r="R13" i="4"/>
  <c r="S13" i="4"/>
  <c r="Q50" i="4"/>
  <c r="R50" i="4"/>
  <c r="S50" i="4"/>
  <c r="Q33" i="4"/>
  <c r="R33" i="4"/>
  <c r="S33" i="4"/>
  <c r="Q18" i="4"/>
  <c r="R18" i="4"/>
  <c r="S18" i="4"/>
  <c r="Q38" i="4"/>
  <c r="R38" i="4"/>
  <c r="S38" i="4"/>
  <c r="Q40" i="4"/>
  <c r="R40" i="4"/>
  <c r="S40" i="4"/>
  <c r="Q12" i="4"/>
  <c r="R12" i="4"/>
  <c r="S12" i="4"/>
  <c r="Q35" i="4"/>
  <c r="R35" i="4"/>
  <c r="S35" i="4"/>
  <c r="Q30" i="4"/>
  <c r="R30" i="4"/>
  <c r="S30" i="4"/>
  <c r="Q14" i="4"/>
  <c r="R14" i="4"/>
  <c r="S14" i="4"/>
  <c r="Q7" i="4"/>
  <c r="R7" i="4"/>
  <c r="S7" i="4"/>
  <c r="Q39" i="4"/>
  <c r="R39" i="4"/>
  <c r="S39" i="4"/>
  <c r="Q8" i="4"/>
  <c r="R8" i="4"/>
  <c r="S8" i="4"/>
  <c r="Q37" i="4"/>
  <c r="R37" i="4"/>
  <c r="S37" i="4"/>
  <c r="Q19" i="4"/>
  <c r="R19" i="4"/>
  <c r="S19" i="4"/>
  <c r="Q47" i="4"/>
  <c r="R47" i="4"/>
  <c r="S47" i="4"/>
  <c r="Q28" i="4"/>
  <c r="R28" i="4"/>
  <c r="S28" i="4"/>
  <c r="Q3" i="4"/>
  <c r="R3" i="4"/>
  <c r="S3" i="4"/>
  <c r="Q23" i="4"/>
  <c r="R23" i="4"/>
  <c r="S23" i="4"/>
  <c r="Q16" i="4"/>
  <c r="R16" i="4"/>
  <c r="S16" i="4"/>
  <c r="Q34" i="4"/>
  <c r="R34" i="4"/>
  <c r="S34" i="4"/>
  <c r="Q44" i="4"/>
  <c r="R44" i="4"/>
  <c r="S44" i="4"/>
  <c r="Q55" i="4"/>
  <c r="R55" i="4"/>
  <c r="S55" i="4"/>
  <c r="Q20" i="4"/>
  <c r="R20" i="4"/>
  <c r="S20" i="4"/>
  <c r="Q26" i="4"/>
  <c r="R26" i="4"/>
  <c r="S26" i="4"/>
  <c r="Q17" i="4"/>
  <c r="R17" i="4"/>
  <c r="S17" i="4"/>
  <c r="Q4" i="4"/>
  <c r="R4" i="4"/>
  <c r="S4" i="4"/>
  <c r="Q43" i="4"/>
  <c r="R43" i="4"/>
  <c r="S43" i="4"/>
  <c r="Q32" i="4"/>
  <c r="R32" i="4"/>
  <c r="S32" i="4"/>
  <c r="Q27" i="4"/>
  <c r="R27" i="4"/>
  <c r="S27" i="4"/>
  <c r="Q54" i="4"/>
  <c r="R54" i="4"/>
  <c r="S54" i="4"/>
  <c r="Q5" i="4"/>
  <c r="R5" i="4"/>
  <c r="S5" i="4"/>
  <c r="Q53" i="4"/>
  <c r="S53" i="4"/>
  <c r="Q22" i="4"/>
  <c r="R22" i="4"/>
  <c r="S22" i="4"/>
  <c r="Q42" i="4"/>
  <c r="R42" i="4"/>
  <c r="S42" i="4"/>
  <c r="Q51" i="4"/>
  <c r="R51" i="4"/>
  <c r="S51" i="4"/>
  <c r="Q46" i="4"/>
  <c r="R46" i="4"/>
  <c r="S46" i="4"/>
  <c r="Q36" i="4"/>
  <c r="R36" i="4"/>
  <c r="S36" i="4"/>
  <c r="Q2" i="4"/>
  <c r="R2" i="4"/>
  <c r="S2" i="4"/>
  <c r="S49" i="4"/>
  <c r="R49" i="4"/>
  <c r="Q49" i="4"/>
  <c r="D48" i="4"/>
  <c r="D6" i="4"/>
  <c r="D10" i="4"/>
  <c r="D41" i="4"/>
  <c r="D21" i="4"/>
  <c r="D24" i="4"/>
  <c r="D31" i="4"/>
  <c r="D45" i="4"/>
  <c r="D52" i="4"/>
  <c r="D11" i="4"/>
  <c r="D25" i="4"/>
  <c r="D15" i="4"/>
  <c r="D29" i="4"/>
  <c r="D13" i="4"/>
  <c r="D50" i="4"/>
  <c r="D33" i="4"/>
  <c r="D18" i="4"/>
  <c r="D38" i="4"/>
  <c r="D40" i="4"/>
  <c r="D12" i="4"/>
  <c r="D35" i="4"/>
  <c r="D30" i="4"/>
  <c r="D14" i="4"/>
  <c r="D7" i="4"/>
  <c r="D39" i="4"/>
  <c r="D8" i="4"/>
  <c r="D37" i="4"/>
  <c r="D19" i="4"/>
  <c r="D28" i="4"/>
  <c r="D3" i="4"/>
  <c r="D23" i="4"/>
  <c r="D16" i="4"/>
  <c r="D34" i="4"/>
  <c r="D44" i="4"/>
  <c r="D55" i="4"/>
  <c r="D20" i="4"/>
  <c r="D26" i="4"/>
  <c r="D17" i="4"/>
  <c r="D4" i="4"/>
  <c r="D43" i="4"/>
  <c r="D32" i="4"/>
  <c r="D27" i="4"/>
  <c r="D54" i="4"/>
  <c r="D5" i="4"/>
  <c r="D53" i="4"/>
  <c r="D22" i="4"/>
  <c r="D42" i="4"/>
  <c r="D51" i="4"/>
  <c r="D46" i="4"/>
  <c r="D36" i="4"/>
  <c r="D2" i="4"/>
  <c r="D49" i="4"/>
  <c r="P16" i="3"/>
  <c r="P7" i="3"/>
  <c r="P6" i="3"/>
  <c r="P11" i="3"/>
  <c r="P28" i="3"/>
  <c r="P5" i="3"/>
  <c r="P21" i="3"/>
  <c r="P35" i="3"/>
  <c r="P3" i="3"/>
  <c r="P23" i="3"/>
  <c r="P20" i="3"/>
  <c r="P12" i="3"/>
  <c r="P9" i="3"/>
  <c r="P30" i="3"/>
  <c r="P36" i="3"/>
  <c r="P24" i="3"/>
  <c r="P2" i="3"/>
  <c r="P29" i="3"/>
  <c r="P39" i="3"/>
  <c r="P19" i="3"/>
  <c r="P8" i="3"/>
  <c r="P17" i="3"/>
  <c r="P10" i="3"/>
  <c r="P31" i="3"/>
  <c r="P27" i="3"/>
  <c r="P22" i="3"/>
  <c r="P37" i="3"/>
  <c r="P14" i="3"/>
  <c r="P34" i="3"/>
  <c r="P25" i="3"/>
  <c r="P26" i="3"/>
  <c r="P33" i="3"/>
  <c r="P4" i="3"/>
  <c r="P13" i="3"/>
  <c r="P15" i="3"/>
  <c r="P18" i="3"/>
  <c r="P32" i="3"/>
  <c r="P38" i="3"/>
  <c r="R16" i="3"/>
  <c r="R7" i="3"/>
  <c r="R6" i="3"/>
  <c r="R11" i="3"/>
  <c r="R28" i="3"/>
  <c r="R5" i="3"/>
  <c r="R21" i="3"/>
  <c r="R35" i="3"/>
  <c r="R3" i="3"/>
  <c r="R23" i="3"/>
  <c r="R20" i="3"/>
  <c r="R12" i="3"/>
  <c r="R9" i="3"/>
  <c r="R30" i="3"/>
  <c r="R36" i="3"/>
  <c r="R24" i="3"/>
  <c r="R2" i="3"/>
  <c r="R29" i="3"/>
  <c r="R39" i="3"/>
  <c r="R19" i="3"/>
  <c r="R8" i="3"/>
  <c r="R17" i="3"/>
  <c r="R10" i="3"/>
  <c r="R31" i="3"/>
  <c r="R27" i="3"/>
  <c r="R22" i="3"/>
  <c r="R37" i="3"/>
  <c r="R14" i="3"/>
  <c r="R34" i="3"/>
  <c r="R25" i="3"/>
  <c r="R26" i="3"/>
  <c r="R33" i="3"/>
  <c r="R4" i="3"/>
  <c r="R13" i="3"/>
  <c r="R15" i="3"/>
  <c r="R18" i="3"/>
  <c r="R32" i="3"/>
  <c r="R38" i="3"/>
  <c r="Q16" i="3"/>
  <c r="Q7" i="3"/>
  <c r="Q6" i="3"/>
  <c r="Q11" i="3"/>
  <c r="Q28" i="3"/>
  <c r="Q5" i="3"/>
  <c r="Q21" i="3"/>
  <c r="Q35" i="3"/>
  <c r="Q3" i="3"/>
  <c r="Q23" i="3"/>
  <c r="Q20" i="3"/>
  <c r="Q12" i="3"/>
  <c r="Q9" i="3"/>
  <c r="Q30" i="3"/>
  <c r="Q36" i="3"/>
  <c r="Q24" i="3"/>
  <c r="Q2" i="3"/>
  <c r="Q29" i="3"/>
  <c r="Q39" i="3"/>
  <c r="Q19" i="3"/>
  <c r="Q8" i="3"/>
  <c r="Q17" i="3"/>
  <c r="Q10" i="3"/>
  <c r="Q31" i="3"/>
  <c r="Q27" i="3"/>
  <c r="Q22" i="3"/>
  <c r="Q37" i="3"/>
  <c r="Q14" i="3"/>
  <c r="Q34" i="3"/>
  <c r="Q25" i="3"/>
  <c r="Q26" i="3"/>
  <c r="Q33" i="3"/>
  <c r="Q4" i="3"/>
  <c r="Q13" i="3"/>
  <c r="Q15" i="3"/>
  <c r="Q18" i="3"/>
  <c r="Q32" i="3"/>
  <c r="Q38" i="3"/>
  <c r="D32" i="3"/>
  <c r="D18" i="3"/>
  <c r="D15" i="3"/>
  <c r="D13" i="3"/>
  <c r="D33" i="3"/>
  <c r="D4" i="3"/>
  <c r="D14" i="3"/>
  <c r="D26" i="3"/>
  <c r="D25" i="3"/>
  <c r="D34" i="3"/>
  <c r="D10" i="3"/>
  <c r="D37" i="3"/>
  <c r="D22" i="3"/>
  <c r="D27" i="3"/>
  <c r="D31" i="3"/>
  <c r="D17" i="3"/>
  <c r="D19" i="3"/>
  <c r="D8" i="3"/>
  <c r="D39" i="3"/>
  <c r="D2" i="3"/>
  <c r="D29" i="3"/>
  <c r="D24" i="3"/>
  <c r="D30" i="3"/>
  <c r="D36" i="3"/>
  <c r="D9" i="3"/>
  <c r="D12" i="3"/>
  <c r="D20" i="3"/>
  <c r="D23" i="3"/>
  <c r="D3" i="3"/>
  <c r="D35" i="3"/>
  <c r="D21" i="3"/>
  <c r="D5" i="3"/>
  <c r="D28" i="3"/>
  <c r="D11" i="3"/>
  <c r="D6" i="3"/>
  <c r="D7" i="3"/>
  <c r="D16" i="3"/>
  <c r="D38" i="3"/>
  <c r="O19" i="2"/>
  <c r="O21" i="2"/>
  <c r="O22" i="2"/>
  <c r="O6" i="2"/>
  <c r="O23" i="2"/>
  <c r="O8" i="2"/>
  <c r="O4" i="2"/>
  <c r="O3" i="2"/>
  <c r="O20" i="2"/>
  <c r="O12" i="2"/>
  <c r="O30" i="2"/>
  <c r="O41" i="2"/>
  <c r="O35" i="2"/>
  <c r="O16" i="2"/>
  <c r="O18" i="2"/>
  <c r="O33" i="2"/>
  <c r="O17" i="2"/>
  <c r="O24" i="2"/>
  <c r="O46" i="2"/>
  <c r="O50" i="2"/>
  <c r="O2" i="2"/>
  <c r="O31" i="2"/>
  <c r="O42" i="2"/>
  <c r="O26" i="2"/>
  <c r="O25" i="2"/>
  <c r="O27" i="2"/>
  <c r="O44" i="2"/>
  <c r="O43" i="2"/>
  <c r="O7" i="2"/>
  <c r="O32" i="2"/>
  <c r="O40" i="2"/>
  <c r="O45" i="2"/>
  <c r="O5" i="2"/>
  <c r="O15" i="2"/>
  <c r="O10" i="2"/>
  <c r="O13" i="2"/>
  <c r="O38" i="2"/>
  <c r="O47" i="2"/>
  <c r="O29" i="2"/>
  <c r="O34" i="2"/>
  <c r="O36" i="2"/>
  <c r="O39" i="2"/>
  <c r="O28" i="2"/>
  <c r="O37" i="2"/>
  <c r="O11" i="2"/>
  <c r="O9" i="2"/>
  <c r="O14" i="2"/>
  <c r="O48" i="2"/>
  <c r="O49" i="2"/>
  <c r="D19" i="2"/>
  <c r="D21" i="2"/>
  <c r="D22" i="2"/>
  <c r="D6" i="2"/>
  <c r="D23" i="2"/>
  <c r="D8" i="2"/>
  <c r="D4" i="2"/>
  <c r="D3" i="2"/>
  <c r="D20" i="2"/>
  <c r="D12" i="2"/>
  <c r="D30" i="2"/>
  <c r="D41" i="2"/>
  <c r="D35" i="2"/>
  <c r="D16" i="2"/>
  <c r="D18" i="2"/>
  <c r="D33" i="2"/>
  <c r="D17" i="2"/>
  <c r="D24" i="2"/>
  <c r="D46" i="2"/>
  <c r="D50" i="2"/>
  <c r="D2" i="2"/>
  <c r="D31" i="2"/>
  <c r="D42" i="2"/>
  <c r="D26" i="2"/>
  <c r="D25" i="2"/>
  <c r="D27" i="2"/>
  <c r="D44" i="2"/>
  <c r="D43" i="2"/>
  <c r="D7" i="2"/>
  <c r="D32" i="2"/>
  <c r="D40" i="2"/>
  <c r="D45" i="2"/>
  <c r="D5" i="2"/>
  <c r="D15" i="2"/>
  <c r="D10" i="2"/>
  <c r="D13" i="2"/>
  <c r="D38" i="2"/>
  <c r="D47" i="2"/>
  <c r="D29" i="2"/>
  <c r="D34" i="2"/>
  <c r="D36" i="2"/>
  <c r="D39" i="2"/>
  <c r="D28" i="2"/>
  <c r="D37" i="2"/>
  <c r="D11" i="2"/>
  <c r="D9" i="2"/>
  <c r="D14" i="2"/>
  <c r="D48" i="2"/>
  <c r="D49" i="2"/>
</calcChain>
</file>

<file path=xl/sharedStrings.xml><?xml version="1.0" encoding="utf-8"?>
<sst xmlns="http://schemas.openxmlformats.org/spreadsheetml/2006/main" count="3994" uniqueCount="1267">
  <si>
    <t>Negative Expense Report</t>
  </si>
  <si>
    <t>Expense Report Number</t>
  </si>
  <si>
    <t>Company</t>
  </si>
  <si>
    <t>Pay To</t>
  </si>
  <si>
    <t>Employee</t>
  </si>
  <si>
    <t>Expense Report Date</t>
  </si>
  <si>
    <t>Memo</t>
  </si>
  <si>
    <t>Reimbursement Total</t>
  </si>
  <si>
    <t>Outstanding Balance</t>
  </si>
  <si>
    <t>Currency</t>
  </si>
  <si>
    <t>Number of Days with Balance</t>
  </si>
  <si>
    <t>Email</t>
  </si>
  <si>
    <t>Amanda Comments</t>
  </si>
  <si>
    <t>Ryan Comments</t>
  </si>
  <si>
    <t>Expense Report: EXP-10007098</t>
  </si>
  <si>
    <t>EXP-10007098</t>
  </si>
  <si>
    <t>Tidal Wave Management LLC</t>
  </si>
  <si>
    <t>Employee: Amber Smitherman</t>
  </si>
  <si>
    <t>Amber Smitherman</t>
  </si>
  <si>
    <t>Personal Expense</t>
  </si>
  <si>
    <t>USD</t>
  </si>
  <si>
    <t>13</t>
  </si>
  <si>
    <t>Expense Report: EXP-10006123</t>
  </si>
  <si>
    <t>EXP-10006123</t>
  </si>
  <si>
    <t>Employee: Andrew Stephens</t>
  </si>
  <si>
    <t>Andrew Stephens</t>
  </si>
  <si>
    <t>August expenses</t>
  </si>
  <si>
    <t>47</t>
  </si>
  <si>
    <t>Expense Report: EXP-10007191</t>
  </si>
  <si>
    <t>EXP-10007191</t>
  </si>
  <si>
    <t>Employee: Austin Dority</t>
  </si>
  <si>
    <t>Austin Dority</t>
  </si>
  <si>
    <t>September reprt</t>
  </si>
  <si>
    <t>12</t>
  </si>
  <si>
    <t>Expense Report: EXP-10005638</t>
  </si>
  <si>
    <t>EXP-10005638</t>
  </si>
  <si>
    <t>Employee: Brandi Michal</t>
  </si>
  <si>
    <t>Brandi Michal</t>
  </si>
  <si>
    <t>Accidentally used company card for personal charge on phone</t>
  </si>
  <si>
    <t>50</t>
  </si>
  <si>
    <t>Expense Report: EXP-10005804</t>
  </si>
  <si>
    <t>EXP-10005804</t>
  </si>
  <si>
    <t>Expense Report: EXP-10005998</t>
  </si>
  <si>
    <t>EXP-10005998</t>
  </si>
  <si>
    <t>Employee: Cassondra Clark</t>
  </si>
  <si>
    <t>Cassondra Clark</t>
  </si>
  <si>
    <t>Jul-aug</t>
  </si>
  <si>
    <t>54</t>
  </si>
  <si>
    <t>Expense Report: EXP-10005932</t>
  </si>
  <si>
    <t>EXP-10005932</t>
  </si>
  <si>
    <t>Employee: Chris Allen</t>
  </si>
  <si>
    <t>Chris Allen</t>
  </si>
  <si>
    <t>July expense report</t>
  </si>
  <si>
    <t>33</t>
  </si>
  <si>
    <t>Expense Report: EXP-10001597</t>
  </si>
  <si>
    <t>EXP-10001597</t>
  </si>
  <si>
    <t>January expenses</t>
  </si>
  <si>
    <t>14</t>
  </si>
  <si>
    <t>Expense Report: EXP-10006614</t>
  </si>
  <si>
    <t>EXP-10006614</t>
  </si>
  <si>
    <t>Employee: Christopher Chestnut</t>
  </si>
  <si>
    <t>Christopher Chestnut</t>
  </si>
  <si>
    <t>September expenses</t>
  </si>
  <si>
    <t>Expense Report: EXP-10005153</t>
  </si>
  <si>
    <t>EXP-10005153</t>
  </si>
  <si>
    <t>Employee: Clark Cull</t>
  </si>
  <si>
    <t>Clark Cull</t>
  </si>
  <si>
    <t>July</t>
  </si>
  <si>
    <t>55</t>
  </si>
  <si>
    <t>Do not Deduct</t>
  </si>
  <si>
    <t>Expense Report: EXP-10006036</t>
  </si>
  <si>
    <t>EXP-10006036</t>
  </si>
  <si>
    <t>Employee: Elizabeth Allen</t>
  </si>
  <si>
    <t>Elizabeth Allen</t>
  </si>
  <si>
    <t>Middle July to first of August Expenses</t>
  </si>
  <si>
    <t>Expense Report: EXP-10007216</t>
  </si>
  <si>
    <t>EXP-10007216</t>
  </si>
  <si>
    <t>Employee: Gerald Carter</t>
  </si>
  <si>
    <t>Gerald Carter</t>
  </si>
  <si>
    <t>sept 20</t>
  </si>
  <si>
    <t>7</t>
  </si>
  <si>
    <t>Expense Report: EXP-10006530</t>
  </si>
  <si>
    <t>EXP-10006530</t>
  </si>
  <si>
    <t>Employee: INAYAH JENKINS</t>
  </si>
  <si>
    <t>INAYAH JENKINS</t>
  </si>
  <si>
    <t>expense report</t>
  </si>
  <si>
    <t>15</t>
  </si>
  <si>
    <t>Expense Report: EXP-10006059</t>
  </si>
  <si>
    <t>EXP-10006059</t>
  </si>
  <si>
    <t>Employee: Jeff Mathis</t>
  </si>
  <si>
    <t>Jeff Mathis</t>
  </si>
  <si>
    <t>Mathis August 2020</t>
  </si>
  <si>
    <t>40</t>
  </si>
  <si>
    <t>Expense Report: EXP-10007097</t>
  </si>
  <si>
    <t>EXP-10007097</t>
  </si>
  <si>
    <t>Mathis -August expenses</t>
  </si>
  <si>
    <t>6</t>
  </si>
  <si>
    <t>Expense Report: EXP-10006268</t>
  </si>
  <si>
    <t>EXP-10006268</t>
  </si>
  <si>
    <t>Employee: Joel Cole</t>
  </si>
  <si>
    <t>Joel Cole</t>
  </si>
  <si>
    <t>Personal expense</t>
  </si>
  <si>
    <t>21</t>
  </si>
  <si>
    <t>Expense Report: EXP-10001179</t>
  </si>
  <si>
    <t>EXP-10001179</t>
  </si>
  <si>
    <t>Employee: Kristin Balcerzak</t>
  </si>
  <si>
    <t>Kristin Balcerzak</t>
  </si>
  <si>
    <t>Expenses for Nov &amp; Dec 2022-part 1</t>
  </si>
  <si>
    <t>285</t>
  </si>
  <si>
    <t>Expense Report: EXP-10002870</t>
  </si>
  <si>
    <t>EXP-10002870</t>
  </si>
  <si>
    <t>March expense</t>
  </si>
  <si>
    <t>196</t>
  </si>
  <si>
    <t>Expense Report: EXP-10007136</t>
  </si>
  <si>
    <t>EXP-10007136</t>
  </si>
  <si>
    <t>Employee: Lee Card</t>
  </si>
  <si>
    <t>Lee Card</t>
  </si>
  <si>
    <t>wash</t>
  </si>
  <si>
    <t>Expense Report: EXP-10006243</t>
  </si>
  <si>
    <t>EXP-10006243</t>
  </si>
  <si>
    <t>Employee: Leigh Stallings</t>
  </si>
  <si>
    <t>Leigh Stallings</t>
  </si>
  <si>
    <t>Anniversary Lunch</t>
  </si>
  <si>
    <t>48</t>
  </si>
  <si>
    <t>Expense Report: EXP-10007293</t>
  </si>
  <si>
    <t>EXP-10007293</t>
  </si>
  <si>
    <t>Employee: Lora Youngmark</t>
  </si>
  <si>
    <t>Lora Youngmark</t>
  </si>
  <si>
    <t>8</t>
  </si>
  <si>
    <t>Expense Report: EXP-10005647</t>
  </si>
  <si>
    <t>EXP-10005647</t>
  </si>
  <si>
    <t>Employee: Luis Otero</t>
  </si>
  <si>
    <t>Luis Otero</t>
  </si>
  <si>
    <t>July 7th - July 19th</t>
  </si>
  <si>
    <t>69</t>
  </si>
  <si>
    <t>Deducting in 3 installments of 199.99</t>
  </si>
  <si>
    <t>Expense Report: EXP-10006000</t>
  </si>
  <si>
    <t>EXP-10006000</t>
  </si>
  <si>
    <t>July 19th - Aug 3rd</t>
  </si>
  <si>
    <t>28</t>
  </si>
  <si>
    <t>Expense Report: EXP-10006102</t>
  </si>
  <si>
    <t>EXP-10006102</t>
  </si>
  <si>
    <t>Aug 3rd - Aug 8th</t>
  </si>
  <si>
    <t>Expense Report: EXP-10007271</t>
  </si>
  <si>
    <t>EXP-10007271</t>
  </si>
  <si>
    <t>Aug 28th - Sept 18th</t>
  </si>
  <si>
    <t>Expense Report: EXP-10006362</t>
  </si>
  <si>
    <t>EXP-10006362</t>
  </si>
  <si>
    <t>Employee: Marquis Scott</t>
  </si>
  <si>
    <t>Marquis Scott</t>
  </si>
  <si>
    <t>Receipts</t>
  </si>
  <si>
    <t>42</t>
  </si>
  <si>
    <t>Expense Report: EXP-10007144</t>
  </si>
  <si>
    <t>EXP-10007144</t>
  </si>
  <si>
    <t>Expense Report: EXP-10005473</t>
  </si>
  <si>
    <t>EXP-10005473</t>
  </si>
  <si>
    <t>Employee: Matthew Swift</t>
  </si>
  <si>
    <t>Matthew Swift</t>
  </si>
  <si>
    <t>July 2023</t>
  </si>
  <si>
    <t>32</t>
  </si>
  <si>
    <t>Expense Report: EXP-10006815</t>
  </si>
  <si>
    <t>EXP-10006815</t>
  </si>
  <si>
    <t>Employee: Megan Moore</t>
  </si>
  <si>
    <t>Megan Moore</t>
  </si>
  <si>
    <t>Megan Moore Great Falls</t>
  </si>
  <si>
    <t>22</t>
  </si>
  <si>
    <t>Expense Report: EXP-10006026</t>
  </si>
  <si>
    <t>EXP-10006026</t>
  </si>
  <si>
    <t>Employee: Miranda Spears</t>
  </si>
  <si>
    <t>Miranda Spears</t>
  </si>
  <si>
    <t>July Expense Report</t>
  </si>
  <si>
    <t>Expense Report: EXP-10006263</t>
  </si>
  <si>
    <t>EXP-10006263</t>
  </si>
  <si>
    <t>Employee: Patrice Morris</t>
  </si>
  <si>
    <t>Patrice Morris</t>
  </si>
  <si>
    <t>July Expenses</t>
  </si>
  <si>
    <t>46</t>
  </si>
  <si>
    <t>Expense Report: EXP-10005983</t>
  </si>
  <si>
    <t>EXP-10005983</t>
  </si>
  <si>
    <t>Employee: Rebecca McCallum</t>
  </si>
  <si>
    <t>Rebecca McCallum</t>
  </si>
  <si>
    <t>August 2</t>
  </si>
  <si>
    <t>Expense Report: EXP-10006779</t>
  </si>
  <si>
    <t>EXP-10006779</t>
  </si>
  <si>
    <t>Sept 1</t>
  </si>
  <si>
    <t>Expense Report: EXP-10007182</t>
  </si>
  <si>
    <t>EXP-10007182</t>
  </si>
  <si>
    <t>Sept mess</t>
  </si>
  <si>
    <t>Expense Report: EXP-10006004</t>
  </si>
  <si>
    <t>EXP-10006004</t>
  </si>
  <si>
    <t>Employee: Ricky Doyle</t>
  </si>
  <si>
    <t>Ricky Doyle</t>
  </si>
  <si>
    <t>Springdale WE 8.8.23</t>
  </si>
  <si>
    <t>Expense Report: EXP-10006706</t>
  </si>
  <si>
    <t>EXP-10006706</t>
  </si>
  <si>
    <t>Springdale 8.29.23</t>
  </si>
  <si>
    <t>26</t>
  </si>
  <si>
    <t>Expense Report: EXP-10006199</t>
  </si>
  <si>
    <t>EXP-10006199</t>
  </si>
  <si>
    <t>Employee: Rodney Davis</t>
  </si>
  <si>
    <t>Rodney Davis</t>
  </si>
  <si>
    <t>August</t>
  </si>
  <si>
    <t>Expense Report: EXP-10007498</t>
  </si>
  <si>
    <t>EXP-10007498</t>
  </si>
  <si>
    <t>Employee: Sean Bush</t>
  </si>
  <si>
    <t>Sean Bush</t>
  </si>
  <si>
    <t>Accidentally swiped company card for personal purchase</t>
  </si>
  <si>
    <t>1</t>
  </si>
  <si>
    <t>SL229@tidalwaveautospa.com</t>
  </si>
  <si>
    <t>Expense Report: EXP-10005805</t>
  </si>
  <si>
    <t>EXP-10005805</t>
  </si>
  <si>
    <t>Employee: Sean Cavender</t>
  </si>
  <si>
    <t>Sean Cavender</t>
  </si>
  <si>
    <t>August - 2023</t>
  </si>
  <si>
    <t>25</t>
  </si>
  <si>
    <t>Expense Report: EXP-10007090</t>
  </si>
  <si>
    <t>EXP-10007090</t>
  </si>
  <si>
    <t>Employee: Tim Craig</t>
  </si>
  <si>
    <t>Tim Craig</t>
  </si>
  <si>
    <t>August/September 2023</t>
  </si>
  <si>
    <t>Expense Report: EXP-10000955</t>
  </si>
  <si>
    <t>EXP-10000955</t>
  </si>
  <si>
    <t>Employee: Uruiah Barley</t>
  </si>
  <si>
    <t>Uruiah Barley</t>
  </si>
  <si>
    <t>Person Expense accidental charge</t>
  </si>
  <si>
    <t>210</t>
  </si>
  <si>
    <t>Call</t>
  </si>
  <si>
    <t>Payee Type</t>
  </si>
  <si>
    <t>Duplicates?</t>
  </si>
  <si>
    <t>EXP-10007349</t>
  </si>
  <si>
    <t>Employee: Andrew Nelson</t>
  </si>
  <si>
    <t>Hotel Mobile AL</t>
  </si>
  <si>
    <t>27</t>
  </si>
  <si>
    <t>Do Not Deduct</t>
  </si>
  <si>
    <t>EXP-10004581</t>
  </si>
  <si>
    <t>Employee: Blake Akins</t>
  </si>
  <si>
    <t>May Expenses</t>
  </si>
  <si>
    <t>158</t>
  </si>
  <si>
    <t>EXP-10004508</t>
  </si>
  <si>
    <t>Employee: Cameran Chamblee</t>
  </si>
  <si>
    <t>May 2023 expenses</t>
  </si>
  <si>
    <t>136</t>
  </si>
  <si>
    <t>Deducted 11.16.23</t>
  </si>
  <si>
    <t>Christopher Colio PE(Chris paid Cameron directly to Reimburse)</t>
  </si>
  <si>
    <t>EXP-10007916</t>
  </si>
  <si>
    <t>Employee: Chris Goddard</t>
  </si>
  <si>
    <t>October Expenses Watson</t>
  </si>
  <si>
    <t>EXP-10002248</t>
  </si>
  <si>
    <t>Employee: Colin Williams</t>
  </si>
  <si>
    <t>Ordered lunch accidentally on company card</t>
  </si>
  <si>
    <t>34</t>
  </si>
  <si>
    <t>Deducted 11.10.23</t>
  </si>
  <si>
    <t>EXP-10007829</t>
  </si>
  <si>
    <t>Employee: Domenic Casciola</t>
  </si>
  <si>
    <t>October 2023 Expenses</t>
  </si>
  <si>
    <t>EXP-10002367</t>
  </si>
  <si>
    <t>Employee: Harlee Zebley (Terminated)</t>
  </si>
  <si>
    <t>February 2023</t>
  </si>
  <si>
    <t>244</t>
  </si>
  <si>
    <t>Terminated</t>
  </si>
  <si>
    <t>EXP-10008411</t>
  </si>
  <si>
    <t>Employee: Ericka Gosha</t>
  </si>
  <si>
    <t>Hot Springs, Springdale, and Charity Day</t>
  </si>
  <si>
    <t>4</t>
  </si>
  <si>
    <t>Deducted 11.9.23</t>
  </si>
  <si>
    <t>EXP-10007900</t>
  </si>
  <si>
    <t>Employee: Erinn Ames</t>
  </si>
  <si>
    <t>Accidental purchase</t>
  </si>
  <si>
    <t>11</t>
  </si>
  <si>
    <t>EXP-10008290</t>
  </si>
  <si>
    <t>Employee: Gary Bradley</t>
  </si>
  <si>
    <t>Expenses Under $75 and Prior to Q3</t>
  </si>
  <si>
    <t>10</t>
  </si>
  <si>
    <t>89</t>
  </si>
  <si>
    <t>EXP-10007897</t>
  </si>
  <si>
    <t>Employee: James Beeler</t>
  </si>
  <si>
    <t>Oct 2023</t>
  </si>
  <si>
    <t>EXP-10008402</t>
  </si>
  <si>
    <t>Employee: James Willis</t>
  </si>
  <si>
    <t>Manassas Park Grand Opening 2</t>
  </si>
  <si>
    <t>0</t>
  </si>
  <si>
    <t>EXP-10007905</t>
  </si>
  <si>
    <t>Employee: Janell Campbell</t>
  </si>
  <si>
    <t>October</t>
  </si>
  <si>
    <t>EXP-10006391</t>
  </si>
  <si>
    <t>Employee: Nathan Jones (Terminated)</t>
  </si>
  <si>
    <t>Tarboro, NC</t>
  </si>
  <si>
    <t>74</t>
  </si>
  <si>
    <t>EXP-10006961</t>
  </si>
  <si>
    <t>Employee: Jeffrey Dunham, Jr</t>
  </si>
  <si>
    <t>Sept 23-01</t>
  </si>
  <si>
    <t>3 installments- fully deducted 11.24.23</t>
  </si>
  <si>
    <t>EXP-10006658</t>
  </si>
  <si>
    <t>Employee: Jennifer Rogers</t>
  </si>
  <si>
    <t>July/August</t>
  </si>
  <si>
    <t>70</t>
  </si>
  <si>
    <t>Scott PE</t>
  </si>
  <si>
    <t>EXP-10001113</t>
  </si>
  <si>
    <t>Employee: Jill Jarrell</t>
  </si>
  <si>
    <t>Bacon for Christmas Brunch</t>
  </si>
  <si>
    <t>321</t>
  </si>
  <si>
    <t>Previously marked as not a personal exp</t>
  </si>
  <si>
    <t>EXP-10005013</t>
  </si>
  <si>
    <t>Error made when ordering cards for graduation.  I have cancelled the subscription going forward</t>
  </si>
  <si>
    <t>139</t>
  </si>
  <si>
    <t>Deducted 07.13.23</t>
  </si>
  <si>
    <t>EXP-10001152</t>
  </si>
  <si>
    <t>Employee: Ken Dinkins</t>
  </si>
  <si>
    <t>Tw card used by mistake. Personal expense</t>
  </si>
  <si>
    <t>305</t>
  </si>
  <si>
    <t>Deducted 06.16.23</t>
  </si>
  <si>
    <t>EXP-10001490</t>
  </si>
  <si>
    <t>Personal</t>
  </si>
  <si>
    <t>307</t>
  </si>
  <si>
    <t>EXP-10002340</t>
  </si>
  <si>
    <t>2/10</t>
  </si>
  <si>
    <t>EXP-10007207</t>
  </si>
  <si>
    <t>Employee: Kevin Williams</t>
  </si>
  <si>
    <t>August/September expenses Newnan Ga</t>
  </si>
  <si>
    <t>EXP-10007551</t>
  </si>
  <si>
    <t>Workday Rising trip-Sept 2023</t>
  </si>
  <si>
    <t>EXP-10007526</t>
  </si>
  <si>
    <t>Lodging for WD Conference</t>
  </si>
  <si>
    <t>EXP-10007613</t>
  </si>
  <si>
    <t>Sept 20th - Sept 30th</t>
  </si>
  <si>
    <t>EXP-10008059</t>
  </si>
  <si>
    <t>Oct 3rd - Oct 18th</t>
  </si>
  <si>
    <t>EXP-10007974</t>
  </si>
  <si>
    <t>EXP-10005458</t>
  </si>
  <si>
    <t>Employee: Matt Bachman</t>
  </si>
  <si>
    <t>87</t>
  </si>
  <si>
    <t>EXP-10007384</t>
  </si>
  <si>
    <t>Employee: Michael Donnelly</t>
  </si>
  <si>
    <t>October expense report -Mike Donnelly</t>
  </si>
  <si>
    <t>EXP-10007885</t>
  </si>
  <si>
    <t>Employee: Michael Miller</t>
  </si>
  <si>
    <t>October expenses</t>
  </si>
  <si>
    <t>Deduct from Joshua Pettit</t>
  </si>
  <si>
    <t>EXP-10006922</t>
  </si>
  <si>
    <t>EXP-10008129</t>
  </si>
  <si>
    <t>Employee: Nadine Moses</t>
  </si>
  <si>
    <t>pre-opening expense</t>
  </si>
  <si>
    <t>EXP-10006050</t>
  </si>
  <si>
    <t>Employee: NICK MARIANI</t>
  </si>
  <si>
    <t>Wash Supplies</t>
  </si>
  <si>
    <t>88</t>
  </si>
  <si>
    <t>EXP-10008123</t>
  </si>
  <si>
    <t>Employee: Nick Way</t>
  </si>
  <si>
    <t>Non business, accidental charge</t>
  </si>
  <si>
    <t>EXP-10008161</t>
  </si>
  <si>
    <t>Tool hooks/metal and plastic</t>
  </si>
  <si>
    <t>EXP-10008004</t>
  </si>
  <si>
    <t>Oct. 6,  2023 - Oct. 17, 2023</t>
  </si>
  <si>
    <t>EXP-10008065</t>
  </si>
  <si>
    <t>Employee: Patrick Rollins</t>
  </si>
  <si>
    <t>October 2023 hotels</t>
  </si>
  <si>
    <t>EXP-10007866</t>
  </si>
  <si>
    <t>October 2</t>
  </si>
  <si>
    <t>17</t>
  </si>
  <si>
    <t>2 installments- fully deducted 11.16.23</t>
  </si>
  <si>
    <t>50.45 credit on report, 410.77 total</t>
  </si>
  <si>
    <t>EXP-10005549</t>
  </si>
  <si>
    <t>Employee: Rex Alvarez</t>
  </si>
  <si>
    <t>July reports</t>
  </si>
  <si>
    <t>108</t>
  </si>
  <si>
    <t>EXP-10007401</t>
  </si>
  <si>
    <t>Ricky Doyle 9.20.23</t>
  </si>
  <si>
    <t>20</t>
  </si>
  <si>
    <t>EXP-10007674</t>
  </si>
  <si>
    <t>Employee: Ricky Houser</t>
  </si>
  <si>
    <t>expenses</t>
  </si>
  <si>
    <t>EXP-10007630</t>
  </si>
  <si>
    <t>Various wash supplies</t>
  </si>
  <si>
    <t>EXP-10007850</t>
  </si>
  <si>
    <t>Employee: Sean Swint</t>
  </si>
  <si>
    <t>September/October</t>
  </si>
  <si>
    <t>EXP-10007198</t>
  </si>
  <si>
    <t>Employee: Spencer Kappelman</t>
  </si>
  <si>
    <t>Work bench</t>
  </si>
  <si>
    <t>EXP-10008003</t>
  </si>
  <si>
    <t>Expense Report</t>
  </si>
  <si>
    <t>EXP-10008398</t>
  </si>
  <si>
    <t>Employee: Thomas Whatley</t>
  </si>
  <si>
    <t>September Expenses</t>
  </si>
  <si>
    <t>5</t>
  </si>
  <si>
    <t>EXP-10000929</t>
  </si>
  <si>
    <t>Employee: Troy Webb</t>
  </si>
  <si>
    <t>September/November expense report</t>
  </si>
  <si>
    <t>328</t>
  </si>
  <si>
    <t>EXP-10007255</t>
  </si>
  <si>
    <t>Employee: William Wilson</t>
  </si>
  <si>
    <t>August/Sept</t>
  </si>
  <si>
    <t>With BAL</t>
  </si>
  <si>
    <t>Keris Comments</t>
  </si>
  <si>
    <t>In 10.3?</t>
  </si>
  <si>
    <t>In 11.6?</t>
  </si>
  <si>
    <t>EXP-10008165</t>
  </si>
  <si>
    <t>Employee: A.J Johnson</t>
  </si>
  <si>
    <t>Parking fare</t>
  </si>
  <si>
    <t>No</t>
  </si>
  <si>
    <t>EXP-10008887</t>
  </si>
  <si>
    <t>October/November</t>
  </si>
  <si>
    <t>Deducted 12.14.23</t>
  </si>
  <si>
    <t>AR processed</t>
  </si>
  <si>
    <t>EXP-10006467</t>
  </si>
  <si>
    <t>Employee: Andrew Strevel</t>
  </si>
  <si>
    <t>August expense reports</t>
  </si>
  <si>
    <t>18</t>
  </si>
  <si>
    <t>186</t>
  </si>
  <si>
    <t>164</t>
  </si>
  <si>
    <t>EXP-10008266</t>
  </si>
  <si>
    <t>November expenses</t>
  </si>
  <si>
    <t>41</t>
  </si>
  <si>
    <t>EXP-10008709</t>
  </si>
  <si>
    <t>Employee: Christopher George</t>
  </si>
  <si>
    <t>Winchester KY - Signage and Photo Shoot Market Visit</t>
  </si>
  <si>
    <t>117</t>
  </si>
  <si>
    <t>EXP-10007738</t>
  </si>
  <si>
    <t>Employee: David Foster</t>
  </si>
  <si>
    <t>19</t>
  </si>
  <si>
    <t>EXP-10009056</t>
  </si>
  <si>
    <t>Employee: Davy Cox</t>
  </si>
  <si>
    <t>November</t>
  </si>
  <si>
    <t>Deducted 12.15.23</t>
  </si>
  <si>
    <t>EXP-10008879</t>
  </si>
  <si>
    <t>Employee: Gary Felician</t>
  </si>
  <si>
    <t>Gas for pressure washer</t>
  </si>
  <si>
    <t>EXP-10009130</t>
  </si>
  <si>
    <t>Employee: HALEY LANIER</t>
  </si>
  <si>
    <t>Nov</t>
  </si>
  <si>
    <t>3</t>
  </si>
  <si>
    <t>Says refund is incoming</t>
  </si>
  <si>
    <t>272</t>
  </si>
  <si>
    <t>EXP-10009241</t>
  </si>
  <si>
    <t>Manassas Park Pre Opening</t>
  </si>
  <si>
    <t>EXP-10008278</t>
  </si>
  <si>
    <t>Employee: Jennifer Paris</t>
  </si>
  <si>
    <t>Sept-OCtober</t>
  </si>
  <si>
    <t>EXP-10007711</t>
  </si>
  <si>
    <t>Employee: Jessica Peevy</t>
  </si>
  <si>
    <t>10.11.23 searcy</t>
  </si>
  <si>
    <t>EXP-10006936</t>
  </si>
  <si>
    <t>Employee: Johnathan Harshbarger</t>
  </si>
  <si>
    <t>august</t>
  </si>
  <si>
    <t>EXP-10008611</t>
  </si>
  <si>
    <t>Employee: Jonathan Chiappetta</t>
  </si>
  <si>
    <t>Q3 Expenses</t>
  </si>
  <si>
    <t>Split 50/50 between Sam Jarrell and Jonathan Chiappetta</t>
  </si>
  <si>
    <t>35</t>
  </si>
  <si>
    <t>EXP-10008759</t>
  </si>
  <si>
    <t>Oct 19th - Nov 9th</t>
  </si>
  <si>
    <t>EXP-10008873</t>
  </si>
  <si>
    <t>EXP-10008577</t>
  </si>
  <si>
    <t>September 23</t>
  </si>
  <si>
    <t>102</t>
  </si>
  <si>
    <t>EXP-10008518</t>
  </si>
  <si>
    <t>Oct. 17 - Nov.13</t>
  </si>
  <si>
    <t>EXP-10009267</t>
  </si>
  <si>
    <t>September Outstanding</t>
  </si>
  <si>
    <t>EXP-10008912</t>
  </si>
  <si>
    <t>Lawton OK Support Week</t>
  </si>
  <si>
    <t>EXP-10008747</t>
  </si>
  <si>
    <t>EXP-10008677</t>
  </si>
  <si>
    <t>Employee: TRAVIS BALLARD</t>
  </si>
  <si>
    <t>10.21.23 to 11.11.23 Irby, SC location</t>
  </si>
  <si>
    <t>356</t>
  </si>
  <si>
    <t>EXP-10008179</t>
  </si>
  <si>
    <t>Employee: Wesley Kurtz</t>
  </si>
  <si>
    <t>W/BAL</t>
  </si>
  <si>
    <t>Keri's Comments</t>
  </si>
  <si>
    <t>In 12.4?</t>
  </si>
  <si>
    <t>andrew.strevel@tidalwaveautospa.com</t>
  </si>
  <si>
    <t>Deducted 1.18.24</t>
  </si>
  <si>
    <t>AR Processed</t>
  </si>
  <si>
    <t>EXP-10009631</t>
  </si>
  <si>
    <t>SL81@tidalwaveautospa.com</t>
  </si>
  <si>
    <t>Deducted 1.19.24</t>
  </si>
  <si>
    <t>EXP-10010240</t>
  </si>
  <si>
    <t>Employee: Brendon Hawkins</t>
  </si>
  <si>
    <t>first week of January</t>
  </si>
  <si>
    <t>EXP-10009474</t>
  </si>
  <si>
    <t>December expense report</t>
  </si>
  <si>
    <t>EXP-10010072</t>
  </si>
  <si>
    <t>Employee: Brian Wilson</t>
  </si>
  <si>
    <t>Bville opening</t>
  </si>
  <si>
    <t>SL204@tidalwaveautospa.com</t>
  </si>
  <si>
    <t>EXP-10008783</t>
  </si>
  <si>
    <t>Employee: Byron Barnes</t>
  </si>
  <si>
    <t>Byron Barnes</t>
  </si>
  <si>
    <t>byron.barnes@tidalwaveautospa.com</t>
  </si>
  <si>
    <t>EXP-10009637</t>
  </si>
  <si>
    <t>Employee: Cecilia Pate</t>
  </si>
  <si>
    <t>Clinton</t>
  </si>
  <si>
    <t>SL214@tidalwaveautospa.com</t>
  </si>
  <si>
    <t>EXP-10009893</t>
  </si>
  <si>
    <t>December. Error.</t>
  </si>
  <si>
    <t>SL84@tidalwaveautospa.com</t>
  </si>
  <si>
    <t>EXP-10009372</t>
  </si>
  <si>
    <t>Employee: Daniel Richardson</t>
  </si>
  <si>
    <t>Apex 12.6.23</t>
  </si>
  <si>
    <t>SL29@tidalwaveautospa.com</t>
  </si>
  <si>
    <t>EXP-10008996</t>
  </si>
  <si>
    <t>Employee: David Burgess</t>
  </si>
  <si>
    <t>11.20-12.19</t>
  </si>
  <si>
    <t>63</t>
  </si>
  <si>
    <t>SL199@tidalwaveautospa.com</t>
  </si>
  <si>
    <t>EXP-10009723</t>
  </si>
  <si>
    <t>SL114@tidalwaveautospa.com</t>
  </si>
  <si>
    <t>EXP-10009175</t>
  </si>
  <si>
    <t>Employee: Joseph Landfried</t>
  </si>
  <si>
    <t>11/21 - 12/20</t>
  </si>
  <si>
    <t>SL20@tidalwaveautospa.com</t>
  </si>
  <si>
    <t>EXP-10009550</t>
  </si>
  <si>
    <t>Employee: Kevin Brake</t>
  </si>
  <si>
    <t>12/15</t>
  </si>
  <si>
    <t>SL23@tidalwaveautospa.com</t>
  </si>
  <si>
    <t>EXP-10009740</t>
  </si>
  <si>
    <t>Under $25 Receipts</t>
  </si>
  <si>
    <t>SL82@tidalwaveautospa.com</t>
  </si>
  <si>
    <t>EXP-10009855</t>
  </si>
  <si>
    <t>Employee: Nicholas Anthony</t>
  </si>
  <si>
    <t>SL19@tidalwaveautospa.com</t>
  </si>
  <si>
    <t>EXP-10008792</t>
  </si>
  <si>
    <t>Oct-Nov Expense Report</t>
  </si>
  <si>
    <t>EXP-10009445</t>
  </si>
  <si>
    <t>Employee: Noah Green</t>
  </si>
  <si>
    <t>EXP-10009114</t>
  </si>
  <si>
    <t>November report</t>
  </si>
  <si>
    <t>SL18@tidalwaveautospa.com</t>
  </si>
  <si>
    <t>EXP-10009506</t>
  </si>
  <si>
    <t>Employee: Reyvin Siegel</t>
  </si>
  <si>
    <t>December expenses</t>
  </si>
  <si>
    <t>SL109@tidalwaveautospa.com</t>
  </si>
  <si>
    <t>EXP-10009623</t>
  </si>
  <si>
    <t>Employee: Scott Baker</t>
  </si>
  <si>
    <t>Nov - Dec LIT Completion</t>
  </si>
  <si>
    <t>SL150@tidalwaveautospa.com</t>
  </si>
  <si>
    <t>EXP-10009897</t>
  </si>
  <si>
    <t>Employee: Scott Blainey</t>
  </si>
  <si>
    <t>new</t>
  </si>
  <si>
    <t>SL184@tidalwaveautospa.com</t>
  </si>
  <si>
    <t>62</t>
  </si>
  <si>
    <t>Do Not Deduct, Keri to remove through workday</t>
  </si>
  <si>
    <t>90</t>
  </si>
  <si>
    <t>221</t>
  </si>
  <si>
    <t>199</t>
  </si>
  <si>
    <t>Already Deducted, Keri to remove through workday</t>
  </si>
  <si>
    <t>Employee: Chris Allen (Terminated)</t>
  </si>
  <si>
    <t>Terminated, Keri to remove through workday</t>
  </si>
  <si>
    <t>76</t>
  </si>
  <si>
    <t>152</t>
  </si>
  <si>
    <t>AR Processed - this was deduction part of 144.18 total</t>
  </si>
  <si>
    <t>EXP-10009375</t>
  </si>
  <si>
    <t>Diesel</t>
  </si>
  <si>
    <t>39</t>
  </si>
  <si>
    <t>EXP-10009465</t>
  </si>
  <si>
    <t>Mathis Dec 2023 2</t>
  </si>
  <si>
    <t>24</t>
  </si>
  <si>
    <t>EXP-10009584</t>
  </si>
  <si>
    <t>Nov 14th - Dec 13th</t>
  </si>
  <si>
    <t>77</t>
  </si>
  <si>
    <t>49</t>
  </si>
  <si>
    <t>137</t>
  </si>
  <si>
    <t>EXP-10009559</t>
  </si>
  <si>
    <t>November 14-December 12</t>
  </si>
  <si>
    <t>75</t>
  </si>
  <si>
    <t>38</t>
  </si>
  <si>
    <t>EXP-10009947</t>
  </si>
  <si>
    <t>Orangeburg SC Support Week</t>
  </si>
  <si>
    <t>Deducted 1.24.24</t>
  </si>
  <si>
    <t>EXP-10009074</t>
  </si>
  <si>
    <t>Jefferson City TN Support Week</t>
  </si>
  <si>
    <t>EXP-10008917</t>
  </si>
  <si>
    <t>Wash supplies</t>
  </si>
  <si>
    <t>Included 1.24.24</t>
  </si>
  <si>
    <t>Reimbursement, refund acquired</t>
  </si>
  <si>
    <t>109</t>
  </si>
  <si>
    <t>391</t>
  </si>
  <si>
    <t>In 1.8.24?</t>
  </si>
  <si>
    <t>EXP-10009854</t>
  </si>
  <si>
    <t>Employee: Abel Tamez</t>
  </si>
  <si>
    <t>Belleview FL - GO</t>
  </si>
  <si>
    <t>Deducted 2.23.24</t>
  </si>
  <si>
    <t>EXP-10010535</t>
  </si>
  <si>
    <t>January</t>
  </si>
  <si>
    <t>16</t>
  </si>
  <si>
    <t>EXP-10010556</t>
  </si>
  <si>
    <t>SL80@tidalwaveautospa.com</t>
  </si>
  <si>
    <t>EXP-10009616</t>
  </si>
  <si>
    <t>Employee: Brandon Cobb</t>
  </si>
  <si>
    <t>EXPENSE REPORT 12/17/2023</t>
  </si>
  <si>
    <t>SL272@tidalwaveautospa.com</t>
  </si>
  <si>
    <t>Deducting $50/wk</t>
  </si>
  <si>
    <t>EXP-10010816</t>
  </si>
  <si>
    <t>Employee: Brayton Swan</t>
  </si>
  <si>
    <t>2</t>
  </si>
  <si>
    <t>SL66@tidalwaveautospa.com</t>
  </si>
  <si>
    <t>EXP-10011066</t>
  </si>
  <si>
    <t>Bville</t>
  </si>
  <si>
    <t>EXP-10010334</t>
  </si>
  <si>
    <t>EXP-10010004</t>
  </si>
  <si>
    <t>December Expenses</t>
  </si>
  <si>
    <t>29</t>
  </si>
  <si>
    <t>EXP-10010268</t>
  </si>
  <si>
    <t>Employee: Dennis Gallegos</t>
  </si>
  <si>
    <t>01/06/2024</t>
  </si>
  <si>
    <t>SL121@tidalwaveautospa.com</t>
  </si>
  <si>
    <t>EXP-10009926</t>
  </si>
  <si>
    <t>Employee: Derek Schillinger</t>
  </si>
  <si>
    <t>December 20-January 19</t>
  </si>
  <si>
    <t>derek.schillinger@tidalwaveautospa.com</t>
  </si>
  <si>
    <t>Deducted 2.22.24</t>
  </si>
  <si>
    <t>EXP-10010485</t>
  </si>
  <si>
    <t>Benefits Road Show, Home Office Visit 200th Celebration, HR Quarterly Meeting</t>
  </si>
  <si>
    <t>30</t>
  </si>
  <si>
    <t>Ericka.Gosha@twavelead.com</t>
  </si>
  <si>
    <t>EXP-10010490</t>
  </si>
  <si>
    <t>inayah.jenkins@twavelead.com</t>
  </si>
  <si>
    <t>EXP-10010264</t>
  </si>
  <si>
    <t>expense</t>
  </si>
  <si>
    <t>EXP-10010442</t>
  </si>
  <si>
    <t>TESLA CHARGES to SL personal expense</t>
  </si>
  <si>
    <t>SL51@tidalwaveautospa.com</t>
  </si>
  <si>
    <t>Deducted 3.01.24</t>
  </si>
  <si>
    <t>EXP-10009629</t>
  </si>
  <si>
    <t>December 2023</t>
  </si>
  <si>
    <t>EXP-10010259</t>
  </si>
  <si>
    <t>Employee: John Norris</t>
  </si>
  <si>
    <t>Cheraw sc 275 expense teport</t>
  </si>
  <si>
    <t>SL275@tidalwaveautospa.com</t>
  </si>
  <si>
    <t>EXP-10010774</t>
  </si>
  <si>
    <t>Employee: Jonathan Richardson</t>
  </si>
  <si>
    <t>SL2@tidalwaveautospa.com</t>
  </si>
  <si>
    <t>EXP-10009232</t>
  </si>
  <si>
    <t>November expenses Newnan Ga</t>
  </si>
  <si>
    <t>SL22@tidalwaveautospa.com</t>
  </si>
  <si>
    <t>EXP-10009965</t>
  </si>
  <si>
    <t>Employee: Kitty Hockaday</t>
  </si>
  <si>
    <t>EXP-10010855</t>
  </si>
  <si>
    <t>Employee: Kyle Robertson</t>
  </si>
  <si>
    <t>SL107@tidalwaveautospa.com</t>
  </si>
  <si>
    <t>EXP-10010799</t>
  </si>
  <si>
    <t>Dec 30th - Jan 18th</t>
  </si>
  <si>
    <t>EXP-10010733</t>
  </si>
  <si>
    <t>EXP-10010252</t>
  </si>
  <si>
    <t>Employee: Mary Hoar</t>
  </si>
  <si>
    <t>Grand Opening expenses</t>
  </si>
  <si>
    <t>SL286@tidalwaveautospa.com</t>
  </si>
  <si>
    <t>EXP-10009800</t>
  </si>
  <si>
    <t>Employee: Matthew Carter</t>
  </si>
  <si>
    <t>December 20th 2023- January 20th 2024 Expenses</t>
  </si>
  <si>
    <t>SL202@tidalwaveautospa.com</t>
  </si>
  <si>
    <t>EXP-10009919</t>
  </si>
  <si>
    <t>Employee: Michael Blackwell</t>
  </si>
  <si>
    <t>January 2024</t>
  </si>
  <si>
    <t>SL33@tidalwaveautospa.com</t>
  </si>
  <si>
    <t>EXP-10010861</t>
  </si>
  <si>
    <t>January personal expense</t>
  </si>
  <si>
    <t>mike.donnelly@tidalwaveautospa.com</t>
  </si>
  <si>
    <t>EXP-10010478</t>
  </si>
  <si>
    <t>Dec. 14 - Jan. 11 Nov. 17 &amp; Dec. 1 I have to retrieve from the restaurant and gas station, because I had lost the receipts</t>
  </si>
  <si>
    <t>SL161@tidalwaveautospa.com</t>
  </si>
  <si>
    <t>EXP-10010663</t>
  </si>
  <si>
    <t>January 19th</t>
  </si>
  <si>
    <t>EXP-10009972</t>
  </si>
  <si>
    <t>Employee: Rick Thornton</t>
  </si>
  <si>
    <t>37</t>
  </si>
  <si>
    <t>SL68@tidalwaveautospa.com</t>
  </si>
  <si>
    <t>EXP-10010477</t>
  </si>
  <si>
    <t>November and December Expenses</t>
  </si>
  <si>
    <t>ricky.doyle@tidalwaveautospa.com</t>
  </si>
  <si>
    <t>EXP-10009451</t>
  </si>
  <si>
    <t>October Expense Report</t>
  </si>
  <si>
    <t>EXP-10010709</t>
  </si>
  <si>
    <t>Employee: Robert Gambino</t>
  </si>
  <si>
    <t>23</t>
  </si>
  <si>
    <t>SL270@tidalwaveautospa.com</t>
  </si>
  <si>
    <t>EXP-10010368</t>
  </si>
  <si>
    <t>Employee: Samantha Hackney</t>
  </si>
  <si>
    <t>Jan 2024</t>
  </si>
  <si>
    <t>SL192@tidalwaveautospa.com</t>
  </si>
  <si>
    <t>EXP-10010070</t>
  </si>
  <si>
    <t>2nd Jan expense report</t>
  </si>
  <si>
    <t>EXP-10010767</t>
  </si>
  <si>
    <t>Employee: Scott Henry</t>
  </si>
  <si>
    <t>Expenses to 1-20-24</t>
  </si>
  <si>
    <t>EXP-10010531</t>
  </si>
  <si>
    <t>Employee: Scott Lindsey</t>
  </si>
  <si>
    <t>Expenses</t>
  </si>
  <si>
    <t>SL125@tidalwaveautospa.com</t>
  </si>
  <si>
    <t>EXP-10010561</t>
  </si>
  <si>
    <t>Employee: Terry Waugh</t>
  </si>
  <si>
    <t>January 1st - January 17th</t>
  </si>
  <si>
    <t>SL207@tidalwaveautospa.com</t>
  </si>
  <si>
    <t>EXP-10010186</t>
  </si>
  <si>
    <t>Jan</t>
  </si>
  <si>
    <t>wesley.kurtz@tidalwaveautospa.com</t>
  </si>
  <si>
    <t>EXP-10010859</t>
  </si>
  <si>
    <t>Jan. 2024 expenses</t>
  </si>
  <si>
    <t>Only Process AR</t>
  </si>
  <si>
    <t>EXP-10010209</t>
  </si>
  <si>
    <t>Employee: Angelo Addison (Terminated)</t>
  </si>
  <si>
    <t>EXP-10009801</t>
  </si>
  <si>
    <t>Nov-Dec expenses</t>
  </si>
  <si>
    <t>EXP-10008800</t>
  </si>
  <si>
    <t>Oct-Nov expenses</t>
  </si>
  <si>
    <t>EXP-10010872</t>
  </si>
  <si>
    <t>Employee: Brendon Hawkins (Terminated)</t>
  </si>
  <si>
    <t>weekly report Jan 27th</t>
  </si>
  <si>
    <t>EXP-10009918</t>
  </si>
  <si>
    <t>36</t>
  </si>
  <si>
    <t>EXP-10010585</t>
  </si>
  <si>
    <t>Employee: John Nutbrown</t>
  </si>
  <si>
    <t>Dec jan</t>
  </si>
  <si>
    <t>EXP-10008113</t>
  </si>
  <si>
    <t>Employee: Joseph Brown (Terminated)</t>
  </si>
  <si>
    <t>October 2023</t>
  </si>
  <si>
    <t>EXP-10008206</t>
  </si>
  <si>
    <t>Employee: Kristjan Mason (Terminated)</t>
  </si>
  <si>
    <t>November 2023</t>
  </si>
  <si>
    <t>EXP-10010923</t>
  </si>
  <si>
    <t>Employee: Marcus Stowell</t>
  </si>
  <si>
    <t>Expenses for Tidal Wave Rogers</t>
  </si>
  <si>
    <t>71</t>
  </si>
  <si>
    <t>64</t>
  </si>
  <si>
    <t>43</t>
  </si>
  <si>
    <t>In 2.14.24?</t>
  </si>
  <si>
    <t>EXP-10011351</t>
  </si>
  <si>
    <t>Employee: Abelardo Tamez</t>
  </si>
  <si>
    <t>Clute TX February</t>
  </si>
  <si>
    <t>SL156@tidalwaveautospa.com</t>
  </si>
  <si>
    <t>Deducted 03.22.24</t>
  </si>
  <si>
    <t>EXP-10011214</t>
  </si>
  <si>
    <t>Employee: Ayite Medji</t>
  </si>
  <si>
    <t>Feb/10- Feb/15th expenses</t>
  </si>
  <si>
    <t>SL315@tidalwaveautospa.com</t>
  </si>
  <si>
    <t>EXP-10011075</t>
  </si>
  <si>
    <t>Jan/27-Feb/8th expenses</t>
  </si>
  <si>
    <t>EXP-10011796</t>
  </si>
  <si>
    <t>Employee: Bobby Futch</t>
  </si>
  <si>
    <t>February Expenses</t>
  </si>
  <si>
    <t>Bobby.Futch@twavelead.com</t>
  </si>
  <si>
    <t>Deducted 03.21.24</t>
  </si>
  <si>
    <t>EXP-10011794</t>
  </si>
  <si>
    <t>2023 Expenses</t>
  </si>
  <si>
    <t>EXP-10011421</t>
  </si>
  <si>
    <t>Employee: Chad Williams</t>
  </si>
  <si>
    <t>Jan-Feb last Lit Training</t>
  </si>
  <si>
    <t>SL292@tidalwaveautospa.com</t>
  </si>
  <si>
    <t>EXP-10010834</t>
  </si>
  <si>
    <t>Employee: Charles Hayes</t>
  </si>
  <si>
    <t>charles.hayes@tidalwaveautospa.com</t>
  </si>
  <si>
    <t>EXP-10011394</t>
  </si>
  <si>
    <t>February</t>
  </si>
  <si>
    <t>SL4@tidalwaveautospa.com</t>
  </si>
  <si>
    <t>EXP-10010865</t>
  </si>
  <si>
    <t>EXP-10011064</t>
  </si>
  <si>
    <t>Personal 02/10/2024</t>
  </si>
  <si>
    <t>EXP-10010791</t>
  </si>
  <si>
    <t>Expense</t>
  </si>
  <si>
    <t>EXP-10011334</t>
  </si>
  <si>
    <t>Employee: Jason Crouse</t>
  </si>
  <si>
    <t>February Chesapeake</t>
  </si>
  <si>
    <t>SL75@tidalwaveautospa.com</t>
  </si>
  <si>
    <t>EXP-10011047</t>
  </si>
  <si>
    <t>Employee: Joseph Peterson</t>
  </si>
  <si>
    <t>February Expense</t>
  </si>
  <si>
    <t>SL153@tidalwaveautospa.com</t>
  </si>
  <si>
    <t>Split into 2 - Deducted in Full 3.29.24</t>
  </si>
  <si>
    <t>EXP-10011142</t>
  </si>
  <si>
    <t>Employee: Kaila Ortiz</t>
  </si>
  <si>
    <t>kaila.ortiz@twavelead.com</t>
  </si>
  <si>
    <t>Deducted 3.15.24</t>
  </si>
  <si>
    <t>EXP-10011535</t>
  </si>
  <si>
    <t>Employee: Katherine Hockaday</t>
  </si>
  <si>
    <t>January-Febuary</t>
  </si>
  <si>
    <t>SL239@tidalwaveautospa.com</t>
  </si>
  <si>
    <t>EXP-10011398</t>
  </si>
  <si>
    <t>Employee: Kip Frew</t>
  </si>
  <si>
    <t>Feb 2024</t>
  </si>
  <si>
    <t>SL253@tidalwaveautospa.com</t>
  </si>
  <si>
    <t>EXP-10011399</t>
  </si>
  <si>
    <t>Employee: Leroy Sattler</t>
  </si>
  <si>
    <t>Feb20</t>
  </si>
  <si>
    <t>SL63@tidalwaveautospa.com</t>
  </si>
  <si>
    <t>EXP-10011165</t>
  </si>
  <si>
    <t>Employee: Leslie Conway</t>
  </si>
  <si>
    <t>SL90@tidalwaveautospa.com</t>
  </si>
  <si>
    <t>EXP-10010815</t>
  </si>
  <si>
    <t>Janurary-2024-Feburary-2024 expenses</t>
  </si>
  <si>
    <t>EXP-10011551</t>
  </si>
  <si>
    <t>Employee: Melissa Barker</t>
  </si>
  <si>
    <t>Expenses from 1/20/24 to 2/20/24</t>
  </si>
  <si>
    <t>SL56@tidalwaveautospa.com</t>
  </si>
  <si>
    <t>error-no outstanding balance</t>
  </si>
  <si>
    <t>EXP-10011496</t>
  </si>
  <si>
    <t>Ricky Doyle Month End 2.20.24</t>
  </si>
  <si>
    <t>EXP-10011369</t>
  </si>
  <si>
    <t>Employee: Sam Jarrell</t>
  </si>
  <si>
    <t>Tesla</t>
  </si>
  <si>
    <t>SL27@tidalwaveautospa.com</t>
  </si>
  <si>
    <t>EXP-10011285</t>
  </si>
  <si>
    <t>January/ February Expense report</t>
  </si>
  <si>
    <t>EXP-10010105</t>
  </si>
  <si>
    <t>Leesburg Site Leader</t>
  </si>
  <si>
    <t>EXP-10010234</t>
  </si>
  <si>
    <t>Lawton Support Week</t>
  </si>
  <si>
    <t>EXP-10010233</t>
  </si>
  <si>
    <t>Rogers</t>
  </si>
  <si>
    <t>EXP-10011161</t>
  </si>
  <si>
    <t>Employee: Vincent Burt</t>
  </si>
  <si>
    <t>Feb</t>
  </si>
  <si>
    <t>SL1@tidalwaveautospa.com</t>
  </si>
  <si>
    <t>EXP-10011184</t>
  </si>
  <si>
    <t>Employee: Zachary Gairhan</t>
  </si>
  <si>
    <t>Lowes bolts and wd40</t>
  </si>
  <si>
    <t>SL281@tidalwaveautospa.com</t>
  </si>
  <si>
    <t>EXP-10011446</t>
  </si>
  <si>
    <t>Employee: Clark Cull (On Leave)</t>
  </si>
  <si>
    <t>EXP-10010897</t>
  </si>
  <si>
    <t>Employee: Mark Ramirez</t>
  </si>
  <si>
    <t>Winona</t>
  </si>
  <si>
    <t>Employee: Michael Henry</t>
  </si>
  <si>
    <t>In 3.7.24?</t>
  </si>
  <si>
    <t>EXP-10011781</t>
  </si>
  <si>
    <t>Employee: Adam Hicks</t>
  </si>
  <si>
    <t>1st expense report in March 2024</t>
  </si>
  <si>
    <t>Deducted 4.12.24</t>
  </si>
  <si>
    <t>EXP-10012263</t>
  </si>
  <si>
    <t>Employee: Anthony Pitera</t>
  </si>
  <si>
    <t>expences</t>
  </si>
  <si>
    <t>EXP-10012141</t>
  </si>
  <si>
    <t>EXP-10012201</t>
  </si>
  <si>
    <t>Employee: Brian Buttram</t>
  </si>
  <si>
    <t>Washington PA</t>
  </si>
  <si>
    <t>Split into 2 - Deducted in Full 4.19.24</t>
  </si>
  <si>
    <t>EXP-10011802</t>
  </si>
  <si>
    <t>Employee: Brian Hodge</t>
  </si>
  <si>
    <t>dollar tree</t>
  </si>
  <si>
    <t>EXP-10012248</t>
  </si>
  <si>
    <t>Home Office Visit and IA Trip (3/11-3/15)</t>
  </si>
  <si>
    <t>Deducted 4.11.24</t>
  </si>
  <si>
    <t>EXP-10011784</t>
  </si>
  <si>
    <t>Feb 20-march 19th</t>
  </si>
  <si>
    <t>EXP-10010447</t>
  </si>
  <si>
    <t>Employee: Felicia Slager</t>
  </si>
  <si>
    <t>uline</t>
  </si>
  <si>
    <t>EXP-10011982</t>
  </si>
  <si>
    <t>March</t>
  </si>
  <si>
    <t>EXP-10011856</t>
  </si>
  <si>
    <t>Mathis March2024.1</t>
  </si>
  <si>
    <t>EXP-10012183</t>
  </si>
  <si>
    <t>FEB/MARCH expenses for travel</t>
  </si>
  <si>
    <t>EXP-10010624</t>
  </si>
  <si>
    <t>Employee: Jensen Shearin</t>
  </si>
  <si>
    <t>January Expenses</t>
  </si>
  <si>
    <t>EXP-10012185</t>
  </si>
  <si>
    <t>cheraw 275 expenses</t>
  </si>
  <si>
    <t>EXP-10011958</t>
  </si>
  <si>
    <t>Lost</t>
  </si>
  <si>
    <t>EXP-10012232</t>
  </si>
  <si>
    <t>EXP-10012023</t>
  </si>
  <si>
    <t>Feb-March 24'</t>
  </si>
  <si>
    <t>EXP-10011997</t>
  </si>
  <si>
    <t>Employee: Kristina Callow</t>
  </si>
  <si>
    <t>Douglasville 3</t>
  </si>
  <si>
    <t>EXP-10012308</t>
  </si>
  <si>
    <t>Employee: Kyle Baker</t>
  </si>
  <si>
    <t>EXP-10012173</t>
  </si>
  <si>
    <t>Expense Report 2.20.2024-3.20.2024</t>
  </si>
  <si>
    <t>EXP-10011930</t>
  </si>
  <si>
    <t>Employee: Rebecca McCallum-Cameron</t>
  </si>
  <si>
    <t>March 1</t>
  </si>
  <si>
    <t>EXP-10012059</t>
  </si>
  <si>
    <t>Employee: William Wolfenbarger</t>
  </si>
  <si>
    <t>March 2024</t>
  </si>
  <si>
    <t>EXP-10011758</t>
  </si>
  <si>
    <t>Employee: Dennis Thompson</t>
  </si>
  <si>
    <t>3-5-24</t>
  </si>
  <si>
    <t>EXP-10010026</t>
  </si>
  <si>
    <t>Uploading the expense reports</t>
  </si>
  <si>
    <t>EXP-10011300</t>
  </si>
  <si>
    <t>Employee: Kane Campbell</t>
  </si>
  <si>
    <t>EXP-10011945</t>
  </si>
  <si>
    <t>March14</t>
  </si>
  <si>
    <t>EXP-10010948</t>
  </si>
  <si>
    <t>Jan 19th - Feb 1st</t>
  </si>
  <si>
    <t>In 3.28.24?</t>
  </si>
  <si>
    <t>EXP-10012363</t>
  </si>
  <si>
    <t>Employee: Amanda Thompson</t>
  </si>
  <si>
    <t>Split into 3 - Deducted in Full 5.9.24</t>
  </si>
  <si>
    <t>Legit</t>
  </si>
  <si>
    <t>EXP-10012563</t>
  </si>
  <si>
    <t>Old February</t>
  </si>
  <si>
    <t>Deducted 4.26.24</t>
  </si>
  <si>
    <t>EXP-10012297</t>
  </si>
  <si>
    <t>car wash college</t>
  </si>
  <si>
    <t>EXP-10012327</t>
  </si>
  <si>
    <t>Missing expenses</t>
  </si>
  <si>
    <t>EXP-10011857</t>
  </si>
  <si>
    <t>Employee: Todd Haley</t>
  </si>
  <si>
    <t>GO expenses</t>
  </si>
  <si>
    <t>Split into 2 - Deducted in Full 5.3.24</t>
  </si>
  <si>
    <t>EXP-10012401</t>
  </si>
  <si>
    <t>Employee: Tristan Luther</t>
  </si>
  <si>
    <t>Invoices</t>
  </si>
  <si>
    <t>EXP-10011853</t>
  </si>
  <si>
    <t>EXP-10012452</t>
  </si>
  <si>
    <t>Remove from AR</t>
  </si>
  <si>
    <t>Total</t>
  </si>
  <si>
    <t>In 4.18.24?</t>
  </si>
  <si>
    <t>EXP-10013070</t>
  </si>
  <si>
    <t>Employee: Anna Cattuzzo</t>
  </si>
  <si>
    <t>Deducted 5.16.24</t>
  </si>
  <si>
    <t>AR Complete</t>
  </si>
  <si>
    <t>EXP-10012852</t>
  </si>
  <si>
    <t>April Expense</t>
  </si>
  <si>
    <t>Deducted 5.17.24</t>
  </si>
  <si>
    <t>EXP-10012223</t>
  </si>
  <si>
    <t>02/18-03/18 Expenses</t>
  </si>
  <si>
    <t>EXP-10013055</t>
  </si>
  <si>
    <t>Employee: Brian Hanna</t>
  </si>
  <si>
    <t>Hanna Expenses 4/2024</t>
  </si>
  <si>
    <t>EXP-10012801</t>
  </si>
  <si>
    <t>Employee: Clayton Gibson</t>
  </si>
  <si>
    <t>Personal Expense Report</t>
  </si>
  <si>
    <t>EXP-10012965</t>
  </si>
  <si>
    <t>Employee: David Seymour</t>
  </si>
  <si>
    <t>EXP-10013080</t>
  </si>
  <si>
    <t>Employee: Efrain Villareal</t>
  </si>
  <si>
    <t>Charged company credit card by mistake</t>
  </si>
  <si>
    <t>EXP-10012743</t>
  </si>
  <si>
    <t>april 2024</t>
  </si>
  <si>
    <t>EXP-10010566</t>
  </si>
  <si>
    <t>EXP-10012344</t>
  </si>
  <si>
    <t>EXP-10012625</t>
  </si>
  <si>
    <t>Employee: Joseph Olah</t>
  </si>
  <si>
    <t>February late</t>
  </si>
  <si>
    <t>EXP-10013108</t>
  </si>
  <si>
    <t>Employee: Joshua Henderson</t>
  </si>
  <si>
    <t>JH ER 4.26.24</t>
  </si>
  <si>
    <t>EXP-10012876</t>
  </si>
  <si>
    <t>March-april</t>
  </si>
  <si>
    <t>Deducted 5.17.24 ($16.20)</t>
  </si>
  <si>
    <t>EXP-10012746</t>
  </si>
  <si>
    <t>Employee: Kendall Cannimore</t>
  </si>
  <si>
    <t>march-April</t>
  </si>
  <si>
    <t>EXP-10012280</t>
  </si>
  <si>
    <t>Mar 2nd - Mar 28th</t>
  </si>
  <si>
    <t>EXP-10012630</t>
  </si>
  <si>
    <t>Employee: Melody Holland</t>
  </si>
  <si>
    <t>March Expenses</t>
  </si>
  <si>
    <t>EXP-10012782</t>
  </si>
  <si>
    <t>April 2</t>
  </si>
  <si>
    <t>EXP-10012480</t>
  </si>
  <si>
    <t>April 1</t>
  </si>
  <si>
    <t>EXP-10012941</t>
  </si>
  <si>
    <t>Employee: Reid Kleinke</t>
  </si>
  <si>
    <t>Hotels to be charged to Austin MN location.</t>
  </si>
  <si>
    <t>EXP-10012935</t>
  </si>
  <si>
    <t>Employee: Roy Ramirez</t>
  </si>
  <si>
    <t>April Expenses</t>
  </si>
  <si>
    <t>EXP-10012613</t>
  </si>
  <si>
    <t>Telsa charger and $250 order agreement</t>
  </si>
  <si>
    <t>EXP-10013018</t>
  </si>
  <si>
    <t>April</t>
  </si>
  <si>
    <t>EXP-10012744</t>
  </si>
  <si>
    <t>Employee: Brandon Zarecor</t>
  </si>
  <si>
    <t>March 21 to April 17</t>
  </si>
  <si>
    <t>EXP-10012304</t>
  </si>
  <si>
    <t>Employee: Chasity Bryant</t>
  </si>
  <si>
    <t>EXP-10012913</t>
  </si>
  <si>
    <t>Employee: Harrison Johnson</t>
  </si>
  <si>
    <t>EXP-10012912</t>
  </si>
  <si>
    <t>EXP-10012725</t>
  </si>
  <si>
    <t>March/April</t>
  </si>
  <si>
    <t>EXP-10012633</t>
  </si>
  <si>
    <t>Employee: Mark Cassidy</t>
  </si>
  <si>
    <t>North Lexington</t>
  </si>
  <si>
    <t>EXP-10012669</t>
  </si>
  <si>
    <t>Lombard IL/Austin MN</t>
  </si>
  <si>
    <t>EXP-10012318</t>
  </si>
  <si>
    <t>Lombard</t>
  </si>
  <si>
    <t>EXP-10011968</t>
  </si>
  <si>
    <t>EXP-10013039</t>
  </si>
  <si>
    <t>Employee: Robert Sanders</t>
  </si>
  <si>
    <t>Expenses Bozeman</t>
  </si>
  <si>
    <t>EXP-10013158</t>
  </si>
  <si>
    <t>Employee: Robert Swigonski</t>
  </si>
  <si>
    <t>Lodging for Belleview FL site</t>
  </si>
  <si>
    <t>EXP-10012828</t>
  </si>
  <si>
    <t>Expense report</t>
  </si>
  <si>
    <t>EXP-10013060</t>
  </si>
  <si>
    <t>Employee: William Merrill</t>
  </si>
  <si>
    <t>Personal Expenses</t>
  </si>
  <si>
    <t>Paid on 5/.2</t>
  </si>
  <si>
    <t>Employee: Anthony Pitera (On Leave)</t>
  </si>
  <si>
    <t>Wait until all is Collected</t>
  </si>
  <si>
    <t>Employee: William Wilson (Terminated)</t>
  </si>
  <si>
    <t>In 5.10.24?</t>
  </si>
  <si>
    <t>EXP-10013302</t>
  </si>
  <si>
    <t>Flowoods Grand opening/ waynesboro set up</t>
  </si>
  <si>
    <t>Deducted 6/14/24</t>
  </si>
  <si>
    <t>Removed from AR</t>
  </si>
  <si>
    <t>EXP-10013347</t>
  </si>
  <si>
    <t>Employee: Cynthia Wiley</t>
  </si>
  <si>
    <t>May 2024</t>
  </si>
  <si>
    <t>Deducted 6/13/24</t>
  </si>
  <si>
    <t>EXP-10013837</t>
  </si>
  <si>
    <t>PERSONAL ITEM</t>
  </si>
  <si>
    <t>EXP-10013547</t>
  </si>
  <si>
    <t>May</t>
  </si>
  <si>
    <t>EXP-10013678</t>
  </si>
  <si>
    <t>Employee: Lane Carr</t>
  </si>
  <si>
    <t>March-C</t>
  </si>
  <si>
    <t>EXP-10013749</t>
  </si>
  <si>
    <t>LOMBARD Pre-Opening</t>
  </si>
  <si>
    <t>EXP-10013866</t>
  </si>
  <si>
    <t>Rental Expenses requiring partial refund</t>
  </si>
  <si>
    <t>Split into 4 - Will be pd in full 7/5/24</t>
  </si>
  <si>
    <t>EXP-10012047</t>
  </si>
  <si>
    <t>Past Due Expenses</t>
  </si>
  <si>
    <t>EXP-10013930</t>
  </si>
  <si>
    <t>April 20th-March20th Expenses</t>
  </si>
  <si>
    <t>EXP-10013747</t>
  </si>
  <si>
    <t>Beaver Dam #312</t>
  </si>
  <si>
    <t>EXP-10013862</t>
  </si>
  <si>
    <t>Accidentally personal experiences</t>
  </si>
  <si>
    <t>Split into 2 - Will be pd in full 6/21/24</t>
  </si>
  <si>
    <t>Removed from AR, Recorded 21st payment also</t>
  </si>
  <si>
    <t>EXP-10013806</t>
  </si>
  <si>
    <t>EXP-10013918</t>
  </si>
  <si>
    <t>Employee: Robert Hane</t>
  </si>
  <si>
    <t>Correction of a receipt. This was a personal expense. Please charge back $16.16 to my pay</t>
  </si>
  <si>
    <t>EXP-10013802</t>
  </si>
  <si>
    <t>May #3</t>
  </si>
  <si>
    <t>EXP-10013501</t>
  </si>
  <si>
    <t>Employee: Zoran Kostadinovic</t>
  </si>
  <si>
    <t>Culpeper Site Expenses</t>
  </si>
  <si>
    <t>EXP-10013968</t>
  </si>
  <si>
    <t/>
  </si>
  <si>
    <t>In 6.7.24?</t>
  </si>
  <si>
    <t>EXP-10013152</t>
  </si>
  <si>
    <t>May expense report</t>
  </si>
  <si>
    <t>EXP-10013539</t>
  </si>
  <si>
    <t>Employee: Kesean Swint</t>
  </si>
  <si>
    <t>Expenses mar-June</t>
  </si>
  <si>
    <t>EXP-10013973</t>
  </si>
  <si>
    <t>Employee: Lenard Wright</t>
  </si>
  <si>
    <t>Residence Inn</t>
  </si>
  <si>
    <t>EXP-10014003</t>
  </si>
  <si>
    <t>May 14th - May 24th</t>
  </si>
  <si>
    <t>EXP-10013628</t>
  </si>
  <si>
    <t>May 1st - 14th</t>
  </si>
  <si>
    <t>EXP-10014424</t>
  </si>
  <si>
    <t>Employee: Benjamin Barbour</t>
  </si>
  <si>
    <t>6.18.24</t>
  </si>
  <si>
    <t>Split to 3 deducts of 276.17; fully deducted 8/9/24</t>
  </si>
  <si>
    <t>EXP-10014177</t>
  </si>
  <si>
    <t>Employee: Brett Fausher</t>
  </si>
  <si>
    <t>Cambridge expenses</t>
  </si>
  <si>
    <t>Deducted 7.26.24</t>
  </si>
  <si>
    <t>EXP-10013661</t>
  </si>
  <si>
    <t>Employee: Casey Thompson</t>
  </si>
  <si>
    <t>April expenses #2</t>
  </si>
  <si>
    <t>EXP-10014517</t>
  </si>
  <si>
    <t>Employee: Charles Best</t>
  </si>
  <si>
    <t>May &amp; June Expense</t>
  </si>
  <si>
    <t>EXP-10014910</t>
  </si>
  <si>
    <t>6_27_24_Home_Office_Trip</t>
  </si>
  <si>
    <t>Deducted 7.25.24</t>
  </si>
  <si>
    <t>EXP-10014652</t>
  </si>
  <si>
    <t>personal use</t>
  </si>
  <si>
    <t>EXP-10012739</t>
  </si>
  <si>
    <t>April 2024</t>
  </si>
  <si>
    <t>EXP-10013928</t>
  </si>
  <si>
    <t>EXP-10012864</t>
  </si>
  <si>
    <t>EXP-10014300</t>
  </si>
  <si>
    <t>June</t>
  </si>
  <si>
    <t>EXP-10013927</t>
  </si>
  <si>
    <t>EXP-10014053</t>
  </si>
  <si>
    <t>June 1,2024</t>
  </si>
  <si>
    <t>EXP-10014475</t>
  </si>
  <si>
    <t>may june</t>
  </si>
  <si>
    <t>EXP-10013880</t>
  </si>
  <si>
    <t>EXP-10014554</t>
  </si>
  <si>
    <t>Employee: Joshua Regan</t>
  </si>
  <si>
    <t>expense June 20th</t>
  </si>
  <si>
    <t>EXP-10014520</t>
  </si>
  <si>
    <t>Employee: Katherine Salter</t>
  </si>
  <si>
    <t>EXP-10013196</t>
  </si>
  <si>
    <t>March 28th - Apr 29th</t>
  </si>
  <si>
    <t>EXP-10014639</t>
  </si>
  <si>
    <t>Expense report may-june 2024</t>
  </si>
  <si>
    <t>Split to 2 deducts of 159.23; fully deducted 8.2.24</t>
  </si>
  <si>
    <t>EXP-10013647</t>
  </si>
  <si>
    <t>Employee: Matthew McCoy</t>
  </si>
  <si>
    <t>May expenses 5.9.2024-5.15.2024</t>
  </si>
  <si>
    <t>EXP-10013437</t>
  </si>
  <si>
    <t>Expenses 4.17.2024 - 5.7.2024 Preopening expenses</t>
  </si>
  <si>
    <t>EXP-10013796</t>
  </si>
  <si>
    <t>May 24</t>
  </si>
  <si>
    <t>EXP-10013177</t>
  </si>
  <si>
    <t>April 21 to May 20</t>
  </si>
  <si>
    <t>EXP-10013824</t>
  </si>
  <si>
    <t>Statesboro GA 5/20/24</t>
  </si>
  <si>
    <t>EXP-10014173</t>
  </si>
  <si>
    <t>Culpeper VA Site Expenses</t>
  </si>
  <si>
    <t>EXP-10014897</t>
  </si>
  <si>
    <t>Savannah</t>
  </si>
  <si>
    <t>EXP-10014410</t>
  </si>
  <si>
    <t>Employee: Dale Hyndman</t>
  </si>
  <si>
    <t>Ace hardware</t>
  </si>
  <si>
    <t>EXP-10014640</t>
  </si>
  <si>
    <t>June22rapidcity</t>
  </si>
  <si>
    <t>EXP-10014120</t>
  </si>
  <si>
    <t>Expenses 5.13.2024-6.1.2024</t>
  </si>
  <si>
    <t>EXP-10014785</t>
  </si>
  <si>
    <t>June/July  - Mike Donnelly</t>
  </si>
  <si>
    <t>EXP-10014581</t>
  </si>
  <si>
    <t>Employee: NICOLA MARIANI</t>
  </si>
  <si>
    <t>June Expenses</t>
  </si>
  <si>
    <t>EXP-10014225</t>
  </si>
  <si>
    <t>Employee: Philip Crosse</t>
  </si>
  <si>
    <t>Walmart Office Supplies</t>
  </si>
  <si>
    <t>EXP-10014721</t>
  </si>
  <si>
    <t>Employee: Sabrena Alexander (Terminated)</t>
  </si>
  <si>
    <t>May/June Expense Report</t>
  </si>
  <si>
    <t>EXP-10014244</t>
  </si>
  <si>
    <t>Employee: Thomas Whatley (Terminated)</t>
  </si>
  <si>
    <t>Tom's final expense report</t>
  </si>
  <si>
    <t>EXP-10014198</t>
  </si>
  <si>
    <t>Car Wash College Trip</t>
  </si>
  <si>
    <t>EXP-10014197</t>
  </si>
  <si>
    <t>Marcus Interim Card</t>
  </si>
  <si>
    <t>In 7.18.24?</t>
  </si>
  <si>
    <t>EXP-10014525</t>
  </si>
  <si>
    <t>Oldsmar Expenses</t>
  </si>
  <si>
    <t>Deducted 8.16.24</t>
  </si>
  <si>
    <t>EXP-10014867</t>
  </si>
  <si>
    <t>Employee: Casper Eckols</t>
  </si>
  <si>
    <t>Expenses 6/20-7/4</t>
  </si>
  <si>
    <t>EXP-10015254</t>
  </si>
  <si>
    <t>Employee: Chad Stawicki</t>
  </si>
  <si>
    <t>Stawicki expense report July 2024 #2</t>
  </si>
  <si>
    <t>EXP-10014597</t>
  </si>
  <si>
    <t>Employee: Chet Wheless</t>
  </si>
  <si>
    <t>Deducted 8.15.24</t>
  </si>
  <si>
    <t>EXP-10015219</t>
  </si>
  <si>
    <t>July receipts</t>
  </si>
  <si>
    <t>EXP-10014846</t>
  </si>
  <si>
    <t>Employee: Jacob Skouge</t>
  </si>
  <si>
    <t>july expense report 1</t>
  </si>
  <si>
    <t>EXP-10015067</t>
  </si>
  <si>
    <t>Mathis July 2024.2</t>
  </si>
  <si>
    <t>EXP-10014437</t>
  </si>
  <si>
    <t>May/june 2024</t>
  </si>
  <si>
    <t>EXP-10015120</t>
  </si>
  <si>
    <t>EXP-10015279</t>
  </si>
  <si>
    <t>JH ER 7.22.24</t>
  </si>
  <si>
    <t>EXP-10015286</t>
  </si>
  <si>
    <t>Employee: Joshua Hudson</t>
  </si>
  <si>
    <t>Past due expeses</t>
  </si>
  <si>
    <t>EXP-10014508</t>
  </si>
  <si>
    <t>may June expenses</t>
  </si>
  <si>
    <t>Split to 2 deducts; Fully Deducted 8.23.24</t>
  </si>
  <si>
    <t>EXP-10015002</t>
  </si>
  <si>
    <t>EXP-10015323</t>
  </si>
  <si>
    <t>EXP-10015211</t>
  </si>
  <si>
    <t>Employee: Tiffany Reed</t>
  </si>
  <si>
    <t>Bluffton July 20, 2024</t>
  </si>
  <si>
    <t>False</t>
  </si>
  <si>
    <t>EXP-10012947</t>
  </si>
  <si>
    <t>Employee: Vincent Harris</t>
  </si>
  <si>
    <t>EXP-10014418</t>
  </si>
  <si>
    <t>Amazon</t>
  </si>
  <si>
    <t>EXP-10015333</t>
  </si>
  <si>
    <t>Employee: Destiney Jimenez</t>
  </si>
  <si>
    <t>Walmart</t>
  </si>
  <si>
    <t>EXP-10014892</t>
  </si>
  <si>
    <t>Lowes</t>
  </si>
  <si>
    <t>EXP-10014735</t>
  </si>
  <si>
    <t>June expense Chesapeake</t>
  </si>
  <si>
    <t>EXP-10014260</t>
  </si>
  <si>
    <t>In 8.8.24?</t>
  </si>
  <si>
    <t>EXP-10015511</t>
  </si>
  <si>
    <t>Employee: Jonathan Ackerman</t>
  </si>
  <si>
    <t>july 31/2024</t>
  </si>
  <si>
    <t>(3 Installments)Deducted 9.06.24</t>
  </si>
  <si>
    <t>EXP-10015307</t>
  </si>
  <si>
    <t>7/23/24</t>
  </si>
  <si>
    <t>Deducted 8.23.24</t>
  </si>
  <si>
    <t>EXP-10014339</t>
  </si>
  <si>
    <t>ME 6.18.24</t>
  </si>
  <si>
    <t>Deducted 8.22.24</t>
  </si>
  <si>
    <t>EXP-10014960</t>
  </si>
  <si>
    <t>Employee: Mark Ramirez (Terminated)</t>
  </si>
  <si>
    <t>Lombard Expense Report</t>
  </si>
  <si>
    <t>EXP Number</t>
  </si>
  <si>
    <t>Date</t>
  </si>
  <si>
    <t>In 8.16.24?</t>
  </si>
  <si>
    <t>EXP-10015625</t>
  </si>
  <si>
    <t>Employee: James Bentley</t>
  </si>
  <si>
    <t>August 6</t>
  </si>
  <si>
    <t>EXP-10015671</t>
  </si>
  <si>
    <t>Employee: Jesse Ramirez Perez</t>
  </si>
  <si>
    <t>Past due expenses</t>
  </si>
  <si>
    <t>Deducted 8.29.24</t>
  </si>
  <si>
    <t>EXP-10014711</t>
  </si>
  <si>
    <t>July 2024</t>
  </si>
  <si>
    <t>EXP-10015312</t>
  </si>
  <si>
    <t>Cruise</t>
  </si>
  <si>
    <t>He also has a reimbursement that will cover most. If legit.</t>
  </si>
  <si>
    <t>EXP-10015440</t>
  </si>
  <si>
    <t>july 3</t>
  </si>
  <si>
    <t>(2 Installments of $282.33)Deducted 9.05.24</t>
  </si>
  <si>
    <t>EXP-10015944</t>
  </si>
  <si>
    <t>Thomson august expenses</t>
  </si>
  <si>
    <t>AR Completed</t>
  </si>
  <si>
    <t>Deducted 9.13.24</t>
  </si>
  <si>
    <t>EXP-10015083</t>
  </si>
  <si>
    <t>Petoskey, Michigan, and back to Lantana, Florida</t>
  </si>
  <si>
    <t>EXP-10015777</t>
  </si>
  <si>
    <t>July part 2</t>
  </si>
  <si>
    <t>Employee: Patrick Bird</t>
  </si>
  <si>
    <t>EXP-10015517</t>
  </si>
  <si>
    <t>EXP-10015457</t>
  </si>
  <si>
    <t>Personal Expenses 6.20.2024-8.20.2024</t>
  </si>
  <si>
    <t>Employee: Matthew Carter (Terminated)</t>
  </si>
  <si>
    <t>EXP-10016099</t>
  </si>
  <si>
    <t>May 28th - June 4th</t>
  </si>
  <si>
    <t>EXP-10014146</t>
  </si>
  <si>
    <t>June 6th - July 18th</t>
  </si>
  <si>
    <t>EXP-10015262</t>
  </si>
  <si>
    <t>My Expense</t>
  </si>
  <si>
    <t>EXP-10016022</t>
  </si>
  <si>
    <t>Expenses Newnan June</t>
  </si>
  <si>
    <t>EXP-10014450</t>
  </si>
  <si>
    <t>6/19-2</t>
  </si>
  <si>
    <t>Employee: Kenneth Dinkins</t>
  </si>
  <si>
    <t>EXP-10014456</t>
  </si>
  <si>
    <t>June 2024</t>
  </si>
  <si>
    <t>EXP-10014901</t>
  </si>
  <si>
    <t>Stuff needed</t>
  </si>
  <si>
    <t>EXP-10015250</t>
  </si>
  <si>
    <t>July/24th - Aug 18th expenses</t>
  </si>
  <si>
    <t>EXP-10016033</t>
  </si>
  <si>
    <t>EXP-10015810</t>
  </si>
  <si>
    <t>In 8.23.24?</t>
  </si>
  <si>
    <t>EXP</t>
  </si>
  <si>
    <t>Waiting to see how to resolve.</t>
  </si>
  <si>
    <t>Has a reimbursement to cover it.</t>
  </si>
  <si>
    <t>Deducted 9.12.24</t>
  </si>
  <si>
    <t>(2 Installments of $189.24)Deducted 9.20.24</t>
  </si>
  <si>
    <t>Deducted 9.19.24</t>
  </si>
  <si>
    <t>Deducted 9.20.24</t>
  </si>
  <si>
    <t>Workday rising</t>
  </si>
  <si>
    <t>Employee: Jordan Brohm</t>
  </si>
  <si>
    <t>EXP-10015675</t>
  </si>
  <si>
    <t>EXP-10016329</t>
  </si>
  <si>
    <t>David Deal expense</t>
  </si>
  <si>
    <t>Employee: David Deal</t>
  </si>
  <si>
    <t>EXP-10016431</t>
  </si>
  <si>
    <t>In 9.6.24?</t>
  </si>
  <si>
    <t>Waiting to see how to process</t>
  </si>
  <si>
    <t>Deducted 09.20.24</t>
  </si>
  <si>
    <t>Deducted 09.19.24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</si>
</sst>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#,##0.00;\(#,##0.00\)"/>
    <numFmt numFmtId="165" formatCode="&quot;$&quot;#,##0.00"/>
  </numFmts>
  <fonts count="13" x14ac:knownFonts="1"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8"/>
      <color rgb="FF000000"/>
      <name val="Arial"/>
      <family val="2"/>
    </font>
    <font>
      <sz val="8"/>
      <color rgb="FF242424"/>
      <name val="Aptos Narrow"/>
      <family val="2"/>
    </font>
    <font>
      <sz val="10"/>
      <color rgb="FF000000"/>
      <name val="Arial"/>
    </font>
    <font>
      <b/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104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0" fontId="0" fillId="2" borderId="0" xfId="0" applyFill="1"/>
    <xf numFmtId="0" fontId="2" fillId="3" borderId="0" xfId="0" applyFont="1" applyFill="1" applyAlignment="1">
      <alignment vertical="top"/>
    </xf>
    <xf numFmtId="0" fontId="0" fillId="3" borderId="0" xfId="0" applyFill="1"/>
    <xf numFmtId="14" fontId="2" fillId="3" borderId="0" xfId="0" applyNumberFormat="1" applyFont="1" applyFill="1" applyAlignment="1">
      <alignment horizontal="right" vertical="top"/>
    </xf>
    <xf numFmtId="164" fontId="2" fillId="3" borderId="0" xfId="0" applyNumberFormat="1" applyFont="1" applyFill="1" applyAlignment="1">
      <alignment horizontal="right" vertical="top"/>
    </xf>
    <xf numFmtId="14" fontId="2" fillId="2" borderId="0" xfId="0" applyNumberFormat="1" applyFont="1" applyFill="1" applyAlignment="1">
      <alignment horizontal="right" vertical="top"/>
    </xf>
    <xf numFmtId="164" fontId="2" fillId="2" borderId="0" xfId="0" applyNumberFormat="1" applyFont="1" applyFill="1" applyAlignment="1">
      <alignment horizontal="right" vertical="top"/>
    </xf>
    <xf numFmtId="14" fontId="2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0" fontId="3" fillId="3" borderId="0" xfId="1" applyFill="1" applyAlignment="1"/>
    <xf numFmtId="0" fontId="2" fillId="4" borderId="0" xfId="0" applyFont="1" applyFill="1" applyAlignment="1">
      <alignment vertical="top"/>
    </xf>
    <xf numFmtId="14" fontId="2" fillId="4" borderId="0" xfId="0" applyNumberFormat="1" applyFont="1" applyFill="1" applyAlignment="1">
      <alignment horizontal="right" vertical="top"/>
    </xf>
    <xf numFmtId="164" fontId="2" fillId="4" borderId="0" xfId="0" applyNumberFormat="1" applyFont="1" applyFill="1" applyAlignment="1">
      <alignment horizontal="right" vertical="top"/>
    </xf>
    <xf numFmtId="0" fontId="0" fillId="4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horizontal="right" vertical="top" wrapText="1"/>
    </xf>
    <xf numFmtId="164" fontId="2" fillId="0" borderId="0" xfId="0" applyNumberFormat="1" applyFont="1" applyAlignment="1">
      <alignment horizontal="right" vertical="top" wrapText="1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 applyAlignment="1">
      <alignment horizontal="center" vertical="top"/>
    </xf>
    <xf numFmtId="0" fontId="0" fillId="5" borderId="0" xfId="0" applyFill="1" applyAlignment="1">
      <alignment wrapText="1"/>
    </xf>
    <xf numFmtId="0" fontId="5" fillId="0" borderId="0" xfId="0" applyFont="1"/>
    <xf numFmtId="0" fontId="5" fillId="2" borderId="0" xfId="0" applyFont="1" applyFill="1" applyAlignment="1">
      <alignment vertical="top"/>
    </xf>
    <xf numFmtId="14" fontId="5" fillId="2" borderId="0" xfId="0" applyNumberFormat="1" applyFont="1" applyFill="1" applyAlignment="1">
      <alignment horizontal="right" vertical="top"/>
    </xf>
    <xf numFmtId="164" fontId="5" fillId="2" borderId="0" xfId="0" applyNumberFormat="1" applyFont="1" applyFill="1" applyAlignment="1">
      <alignment horizontal="right" vertical="top"/>
    </xf>
    <xf numFmtId="0" fontId="5" fillId="2" borderId="0" xfId="0" applyFont="1" applyFill="1"/>
    <xf numFmtId="0" fontId="5" fillId="6" borderId="0" xfId="0" applyFont="1" applyFill="1"/>
    <xf numFmtId="0" fontId="0" fillId="7" borderId="0" xfId="0" applyFill="1"/>
    <xf numFmtId="0" fontId="2" fillId="7" borderId="0" xfId="0" applyFont="1" applyFill="1" applyAlignment="1">
      <alignment vertical="top"/>
    </xf>
    <xf numFmtId="14" fontId="2" fillId="7" borderId="0" xfId="0" applyNumberFormat="1" applyFont="1" applyFill="1" applyAlignment="1">
      <alignment horizontal="right" vertical="top"/>
    </xf>
    <xf numFmtId="164" fontId="2" fillId="7" borderId="0" xfId="0" applyNumberFormat="1" applyFont="1" applyFill="1" applyAlignment="1">
      <alignment horizontal="right" vertical="top"/>
    </xf>
    <xf numFmtId="0" fontId="2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  <xf numFmtId="1" fontId="2" fillId="0" borderId="0" xfId="0" applyNumberFormat="1" applyFont="1" applyAlignment="1">
      <alignment vertical="top"/>
    </xf>
    <xf numFmtId="1" fontId="2" fillId="0" borderId="0" xfId="2" applyNumberFormat="1" applyFont="1" applyAlignment="1">
      <alignment vertical="top"/>
    </xf>
    <xf numFmtId="1" fontId="1" fillId="0" borderId="0" xfId="0" applyNumberFormat="1" applyFont="1" applyAlignment="1">
      <alignment horizontal="center" vertical="top"/>
    </xf>
    <xf numFmtId="1" fontId="2" fillId="2" borderId="0" xfId="0" applyNumberFormat="1" applyFont="1" applyFill="1" applyAlignment="1">
      <alignment vertical="top"/>
    </xf>
    <xf numFmtId="0" fontId="2" fillId="6" borderId="0" xfId="0" applyFont="1" applyFill="1" applyAlignment="1">
      <alignment vertical="top"/>
    </xf>
    <xf numFmtId="14" fontId="2" fillId="6" borderId="0" xfId="0" applyNumberFormat="1" applyFont="1" applyFill="1" applyAlignment="1">
      <alignment horizontal="right" vertical="top"/>
    </xf>
    <xf numFmtId="164" fontId="2" fillId="6" borderId="0" xfId="0" applyNumberFormat="1" applyFont="1" applyFill="1" applyAlignment="1">
      <alignment horizontal="right" vertical="top"/>
    </xf>
    <xf numFmtId="1" fontId="2" fillId="6" borderId="0" xfId="0" applyNumberFormat="1" applyFont="1" applyFill="1" applyAlignment="1">
      <alignment vertical="top"/>
    </xf>
    <xf numFmtId="0" fontId="0" fillId="6" borderId="0" xfId="0" applyFill="1"/>
    <xf numFmtId="0" fontId="2" fillId="0" borderId="0" xfId="0" applyFont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8" borderId="0" xfId="0" applyFont="1" applyFill="1" applyAlignment="1">
      <alignment vertical="top"/>
    </xf>
    <xf numFmtId="0" fontId="5" fillId="8" borderId="0" xfId="0" applyFont="1" applyFill="1" applyAlignment="1">
      <alignment vertical="top"/>
    </xf>
    <xf numFmtId="14" fontId="5" fillId="8" borderId="0" xfId="0" applyNumberFormat="1" applyFont="1" applyFill="1" applyAlignment="1">
      <alignment horizontal="right" vertical="top"/>
    </xf>
    <xf numFmtId="164" fontId="5" fillId="8" borderId="0" xfId="0" applyNumberFormat="1" applyFont="1" applyFill="1" applyAlignment="1">
      <alignment horizontal="right" vertical="top"/>
    </xf>
    <xf numFmtId="1" fontId="5" fillId="8" borderId="0" xfId="0" applyNumberFormat="1" applyFont="1" applyFill="1" applyAlignment="1">
      <alignment vertical="top"/>
    </xf>
    <xf numFmtId="0" fontId="5" fillId="8" borderId="0" xfId="0" applyFont="1" applyFill="1"/>
    <xf numFmtId="0" fontId="0" fillId="8" borderId="0" xfId="0" applyFill="1"/>
    <xf numFmtId="164" fontId="5" fillId="0" borderId="0" xfId="0" applyNumberFormat="1" applyFont="1" applyAlignment="1">
      <alignment horizontal="right" vertical="top"/>
    </xf>
    <xf numFmtId="0" fontId="2" fillId="9" borderId="0" xfId="0" applyFont="1" applyFill="1" applyAlignment="1">
      <alignment vertical="top"/>
    </xf>
    <xf numFmtId="0" fontId="0" fillId="9" borderId="0" xfId="0" applyFill="1"/>
    <xf numFmtId="0" fontId="1" fillId="5" borderId="0" xfId="0" applyFont="1" applyFill="1" applyAlignment="1">
      <alignment horizontal="left" vertical="top"/>
    </xf>
    <xf numFmtId="0" fontId="0" fillId="9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14" fontId="2" fillId="9" borderId="0" xfId="0" applyNumberFormat="1" applyFont="1" applyFill="1" applyAlignment="1">
      <alignment horizontal="right" vertical="top"/>
    </xf>
    <xf numFmtId="164" fontId="2" fillId="9" borderId="0" xfId="0" applyNumberFormat="1" applyFont="1" applyFill="1" applyAlignment="1">
      <alignment horizontal="right" vertical="top"/>
    </xf>
    <xf numFmtId="0" fontId="7" fillId="9" borderId="0" xfId="0" applyFont="1" applyFill="1"/>
    <xf numFmtId="0" fontId="8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vertical="top"/>
    </xf>
    <xf numFmtId="49" fontId="0" fillId="0" borderId="0" xfId="0" applyNumberFormat="1"/>
    <xf numFmtId="49" fontId="8" fillId="0" borderId="0" xfId="0" applyNumberFormat="1" applyFont="1" applyAlignment="1">
      <alignment horizontal="center"/>
    </xf>
    <xf numFmtId="49" fontId="2" fillId="2" borderId="0" xfId="0" applyNumberFormat="1" applyFont="1" applyFill="1" applyAlignment="1">
      <alignment vertical="top"/>
    </xf>
    <xf numFmtId="49" fontId="0" fillId="2" borderId="0" xfId="0" applyNumberFormat="1" applyFill="1"/>
    <xf numFmtId="49" fontId="2" fillId="9" borderId="0" xfId="0" applyNumberFormat="1" applyFont="1" applyFill="1" applyAlignment="1">
      <alignment vertical="top"/>
    </xf>
    <xf numFmtId="49" fontId="0" fillId="9" borderId="0" xfId="0" applyNumberFormat="1" applyFill="1"/>
    <xf numFmtId="0" fontId="9" fillId="10" borderId="0" xfId="0" applyFont="1" applyFill="1"/>
    <xf numFmtId="0" fontId="10" fillId="9" borderId="0" xfId="0" applyFont="1" applyFill="1"/>
    <xf numFmtId="0" fontId="0" fillId="9" borderId="0" xfId="0" applyFill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 vertical="top"/>
    </xf>
    <xf numFmtId="165" fontId="2" fillId="9" borderId="0" xfId="0" applyNumberFormat="1" applyFont="1" applyFill="1" applyAlignment="1">
      <alignment horizontal="right" vertical="top"/>
    </xf>
    <xf numFmtId="165" fontId="2" fillId="2" borderId="0" xfId="0" applyNumberFormat="1" applyFont="1" applyFill="1" applyAlignment="1">
      <alignment horizontal="right" vertical="top"/>
    </xf>
    <xf numFmtId="165" fontId="2" fillId="6" borderId="0" xfId="0" applyNumberFormat="1" applyFont="1" applyFill="1" applyAlignment="1">
      <alignment horizontal="right" vertical="top"/>
    </xf>
    <xf numFmtId="0" fontId="0" fillId="9" borderId="0" xfId="0" applyFill="1" applyAlignment="1">
      <alignment horizontal="left" indent="1"/>
    </xf>
    <xf numFmtId="0" fontId="2" fillId="10" borderId="0" xfId="0" applyFont="1" applyFill="1" applyAlignment="1">
      <alignment horizontal="left"/>
    </xf>
    <xf numFmtId="0" fontId="9" fillId="10" borderId="0" xfId="0" applyFont="1" applyFill="1" applyAlignment="1">
      <alignment horizontal="left"/>
    </xf>
    <xf numFmtId="14" fontId="0" fillId="0" borderId="0" xfId="0" applyNumberFormat="1"/>
    <xf numFmtId="165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14" fontId="12" fillId="0" borderId="0" xfId="0" applyNumberFormat="1" applyFont="1" applyAlignment="1">
      <alignment horizontal="center" vertical="top"/>
    </xf>
    <xf numFmtId="0" fontId="11" fillId="2" borderId="0" xfId="0" applyFont="1" applyFill="1" applyAlignment="1">
      <alignment vertical="top"/>
    </xf>
    <xf numFmtId="14" fontId="11" fillId="2" borderId="0" xfId="0" applyNumberFormat="1" applyFont="1" applyFill="1" applyAlignment="1">
      <alignment horizontal="right" vertical="top"/>
    </xf>
    <xf numFmtId="165" fontId="11" fillId="2" borderId="0" xfId="0" applyNumberFormat="1" applyFont="1" applyFill="1" applyAlignment="1">
      <alignment horizontal="right" vertical="top"/>
    </xf>
    <xf numFmtId="0" fontId="11" fillId="6" borderId="0" xfId="0" applyFont="1" applyFill="1" applyAlignment="1">
      <alignment vertical="top"/>
    </xf>
    <xf numFmtId="14" fontId="11" fillId="6" borderId="0" xfId="0" applyNumberFormat="1" applyFont="1" applyFill="1" applyAlignment="1">
      <alignment horizontal="right" vertical="top"/>
    </xf>
    <xf numFmtId="165" fontId="11" fillId="6" borderId="0" xfId="0" applyNumberFormat="1" applyFont="1" applyFill="1" applyAlignment="1">
      <alignment horizontal="right" vertical="top"/>
    </xf>
    <xf numFmtId="0" fontId="11" fillId="9" borderId="0" xfId="0" applyFont="1" applyFill="1" applyAlignment="1">
      <alignment vertical="top"/>
    </xf>
    <xf numFmtId="14" fontId="11" fillId="9" borderId="0" xfId="0" applyNumberFormat="1" applyFont="1" applyFill="1" applyAlignment="1">
      <alignment horizontal="right" vertical="top"/>
    </xf>
    <xf numFmtId="165" fontId="11" fillId="9" borderId="0" xfId="0" applyNumberFormat="1" applyFont="1" applyFill="1" applyAlignment="1">
      <alignment horizontal="right" vertical="top"/>
    </xf>
  </cellXfs>
  <cellStyles count="3">
    <cellStyle name="Currency" xfId="2" builtinId="4"/>
    <cellStyle name="Hyperlink" xfId="1" builtinId="8"/>
    <cellStyle name="Normal" xfId="0" builtinId="0"/>
  </cellStyles>
  <dxfs count="22">
    <dxf>
      <fill>
        <patternFill>
          <bgColor rgb="FFFF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none">
          <fgColor indexed="64"/>
          <bgColor indexed="65"/>
        </patternFill>
      </fill>
    </dxf>
  </dxfs>
  <tableStyles count="1" defaultTableStyle="TableStyleMedium2" defaultPivotStyle="PivotStyleLight16">
    <tableStyle name="Invisible" pivot="0" table="0" count="0" xr9:uid="{B0BEA03C-C198-4E09-921A-18C01C56AE9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tgjmanagement-my.sharepoint.com/personal/ryan_lynch_twavelead_com/Documents/Employee%20Info.xlsb" TargetMode="External"/><Relationship Id="rId1" Type="http://schemas.openxmlformats.org/officeDocument/2006/relationships/externalLinkPath" Target="/personal/ryan_lynch_twavelead_com/Documents/Employee%20Info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5Vi8giA9PEGDj2ZkCgPyR5W7uO0sXONLn4Yitlh8qbJKShA62ieRSoyWH9DvwvtA" itemId="01B2ONPHNL25ZPUVWONFBZE4ZRYLKVBTNH">
      <xxl21:absoluteUrl r:id="rId2"/>
    </xxl21:alternateUrls>
    <sheetNames>
      <sheetName val="Management Hierarchy Report"/>
      <sheetName val="Emails"/>
      <sheetName val="Terminated"/>
    </sheetNames>
    <sheetDataSet>
      <sheetData sheetId="0">
        <row r="3">
          <cell r="B3" t="str">
            <v>A’Miya Rhodes</v>
          </cell>
          <cell r="C3" t="str">
            <v>Wash Attendant Express</v>
          </cell>
          <cell r="D3" t="str">
            <v>E0162 - Lake City, FL</v>
          </cell>
          <cell r="E3" t="str">
            <v>1000 Wash Employees</v>
          </cell>
          <cell r="F3" t="str">
            <v>Joshua Hudson</v>
          </cell>
          <cell r="G3" t="str">
            <v/>
          </cell>
          <cell r="H3" t="str">
            <v xml:space="preserve">E0162 </v>
          </cell>
          <cell r="I3">
            <v>162</v>
          </cell>
          <cell r="J3" t="str">
            <v/>
          </cell>
          <cell r="K3" t="str">
            <v>@tidalwaveautospa.com</v>
          </cell>
        </row>
        <row r="4">
          <cell r="B4" t="str">
            <v>Aaron Chapman</v>
          </cell>
          <cell r="C4" t="str">
            <v>Wash Attendant Express</v>
          </cell>
          <cell r="D4" t="str">
            <v>E0136 - Kirksville</v>
          </cell>
          <cell r="E4" t="str">
            <v>1000 Wash Employees</v>
          </cell>
          <cell r="F4" t="str">
            <v>Gerald Carter</v>
          </cell>
          <cell r="G4" t="str">
            <v/>
          </cell>
          <cell r="H4" t="str">
            <v xml:space="preserve">E0136 </v>
          </cell>
          <cell r="I4">
            <v>136</v>
          </cell>
          <cell r="J4" t="str">
            <v/>
          </cell>
          <cell r="K4" t="str">
            <v>@tidalwaveautospa.com</v>
          </cell>
        </row>
        <row r="5">
          <cell r="B5" t="str">
            <v>Aaron Climax</v>
          </cell>
          <cell r="C5" t="str">
            <v>Assistant SL Express</v>
          </cell>
          <cell r="D5" t="str">
            <v>E0269 - Schillinger Road</v>
          </cell>
          <cell r="E5" t="str">
            <v>1000 Wash Employees</v>
          </cell>
          <cell r="F5" t="str">
            <v>Sean Stevens</v>
          </cell>
          <cell r="G5" t="str">
            <v>ASL</v>
          </cell>
          <cell r="H5" t="str">
            <v xml:space="preserve">E0269 </v>
          </cell>
          <cell r="I5">
            <v>269</v>
          </cell>
          <cell r="J5" t="str">
            <v>ASL269</v>
          </cell>
          <cell r="K5" t="str">
            <v>ASL269@tidalwaveautospa.com</v>
          </cell>
        </row>
        <row r="6">
          <cell r="B6" t="str">
            <v>Aaron Davis</v>
          </cell>
          <cell r="C6" t="str">
            <v>Wash Attendant Express</v>
          </cell>
          <cell r="D6" t="str">
            <v>E0096 - Athens / Athens GA 1</v>
          </cell>
          <cell r="E6" t="str">
            <v>1000 Wash Employees</v>
          </cell>
          <cell r="F6" t="str">
            <v>Thomas Russell</v>
          </cell>
          <cell r="G6" t="str">
            <v/>
          </cell>
          <cell r="H6" t="str">
            <v xml:space="preserve">E0096 </v>
          </cell>
          <cell r="I6">
            <v>96</v>
          </cell>
          <cell r="J6" t="str">
            <v/>
          </cell>
          <cell r="K6" t="str">
            <v>@tidalwaveautospa.com</v>
          </cell>
        </row>
        <row r="7">
          <cell r="B7" t="str">
            <v>Aaron Dugger</v>
          </cell>
          <cell r="C7" t="str">
            <v>Wash Attendant Express</v>
          </cell>
          <cell r="D7" t="str">
            <v>E0302 - Paradise Crossing</v>
          </cell>
          <cell r="E7" t="str">
            <v>1000 Wash Employees</v>
          </cell>
          <cell r="F7" t="str">
            <v>Casey Thompson</v>
          </cell>
          <cell r="G7" t="str">
            <v/>
          </cell>
          <cell r="H7" t="str">
            <v xml:space="preserve">E0302 </v>
          </cell>
          <cell r="I7">
            <v>302</v>
          </cell>
          <cell r="J7" t="str">
            <v/>
          </cell>
          <cell r="K7" t="str">
            <v>@tidalwaveautospa.com</v>
          </cell>
        </row>
        <row r="8">
          <cell r="B8" t="str">
            <v>Aaron Estes</v>
          </cell>
          <cell r="C8" t="str">
            <v>Assistant SL Express</v>
          </cell>
          <cell r="D8" t="str">
            <v>E0372 - Bobby Miller Pkwy</v>
          </cell>
          <cell r="E8" t="str">
            <v>1000 Wash Employees</v>
          </cell>
          <cell r="F8" t="str">
            <v>Simranjeet Singh</v>
          </cell>
          <cell r="G8" t="str">
            <v>ASL</v>
          </cell>
          <cell r="H8" t="str">
            <v xml:space="preserve">E0372 </v>
          </cell>
          <cell r="I8">
            <v>372</v>
          </cell>
          <cell r="J8" t="str">
            <v>ASL372</v>
          </cell>
          <cell r="K8" t="str">
            <v>ASL372@tidalwaveautospa.com</v>
          </cell>
        </row>
        <row r="9">
          <cell r="B9" t="str">
            <v>Aaron Giron</v>
          </cell>
          <cell r="C9" t="str">
            <v>Wash Attendant Express</v>
          </cell>
          <cell r="D9" t="str">
            <v>E0242 - Salina, KS</v>
          </cell>
          <cell r="E9" t="str">
            <v>1000 Wash Employees</v>
          </cell>
          <cell r="F9" t="str">
            <v>JEFFREY MCDUFFIE</v>
          </cell>
          <cell r="G9" t="str">
            <v/>
          </cell>
          <cell r="H9" t="str">
            <v xml:space="preserve">E0242 </v>
          </cell>
          <cell r="I9">
            <v>242</v>
          </cell>
          <cell r="J9" t="str">
            <v/>
          </cell>
          <cell r="K9" t="str">
            <v>@tidalwaveautospa.com</v>
          </cell>
        </row>
        <row r="10">
          <cell r="B10" t="str">
            <v>Aaron Graham</v>
          </cell>
          <cell r="C10" t="str">
            <v>Wash Attendant Express</v>
          </cell>
          <cell r="D10" t="str">
            <v>E0083 - Laurinburg</v>
          </cell>
          <cell r="E10" t="str">
            <v>1000 Wash Employees</v>
          </cell>
          <cell r="F10" t="str">
            <v>Rodney Davis</v>
          </cell>
          <cell r="G10" t="str">
            <v/>
          </cell>
          <cell r="H10" t="str">
            <v xml:space="preserve">E0083 </v>
          </cell>
          <cell r="I10">
            <v>83</v>
          </cell>
          <cell r="J10" t="str">
            <v/>
          </cell>
          <cell r="K10" t="str">
            <v>@tidalwaveautospa.com</v>
          </cell>
        </row>
        <row r="11">
          <cell r="B11" t="str">
            <v>Aaron Graham</v>
          </cell>
          <cell r="C11" t="str">
            <v>Team Lead Express</v>
          </cell>
          <cell r="D11" t="str">
            <v>E0229 - Bentonville</v>
          </cell>
          <cell r="E11" t="str">
            <v>1000 Wash Employees</v>
          </cell>
          <cell r="F11" t="str">
            <v>Marcus Stowell</v>
          </cell>
          <cell r="G11" t="str">
            <v/>
          </cell>
          <cell r="H11" t="str">
            <v xml:space="preserve">E0229 </v>
          </cell>
          <cell r="I11">
            <v>229</v>
          </cell>
          <cell r="J11" t="str">
            <v/>
          </cell>
          <cell r="K11" t="str">
            <v>@tidalwaveautospa.com</v>
          </cell>
        </row>
        <row r="12">
          <cell r="B12" t="str">
            <v>Aaron Hodges</v>
          </cell>
          <cell r="C12" t="str">
            <v>Team Lead Express</v>
          </cell>
          <cell r="D12" t="str">
            <v>E0013 - Washington Road</v>
          </cell>
          <cell r="E12" t="str">
            <v>1000 Wash Employees</v>
          </cell>
          <cell r="F12" t="str">
            <v>Chad Stawicki</v>
          </cell>
          <cell r="G12" t="str">
            <v/>
          </cell>
          <cell r="H12" t="str">
            <v xml:space="preserve">E0013 </v>
          </cell>
          <cell r="I12">
            <v>13</v>
          </cell>
          <cell r="J12" t="str">
            <v/>
          </cell>
          <cell r="K12" t="str">
            <v>@tidalwaveautospa.com</v>
          </cell>
        </row>
        <row r="13">
          <cell r="B13" t="str">
            <v>Aaron Hogan</v>
          </cell>
          <cell r="C13" t="str">
            <v>Wash Attendant Express</v>
          </cell>
          <cell r="D13" t="str">
            <v>E0028 - Raytown</v>
          </cell>
          <cell r="E13" t="str">
            <v>1000 Wash Employees</v>
          </cell>
          <cell r="F13" t="str">
            <v>Kyle Baker</v>
          </cell>
          <cell r="G13" t="str">
            <v/>
          </cell>
          <cell r="H13" t="str">
            <v xml:space="preserve">E0028 </v>
          </cell>
          <cell r="I13">
            <v>28</v>
          </cell>
          <cell r="J13" t="str">
            <v/>
          </cell>
          <cell r="K13" t="str">
            <v>@tidalwaveautospa.com</v>
          </cell>
        </row>
        <row r="14">
          <cell r="B14" t="str">
            <v>Aaron Jacobs</v>
          </cell>
          <cell r="C14" t="str">
            <v>Assistant SL Express</v>
          </cell>
          <cell r="D14" t="str">
            <v>E0056 - Matthews Orangeburg</v>
          </cell>
          <cell r="E14" t="str">
            <v>1000 Wash Employees</v>
          </cell>
          <cell r="F14" t="str">
            <v>Josh Nordgren</v>
          </cell>
          <cell r="G14" t="str">
            <v>ASL</v>
          </cell>
          <cell r="H14" t="str">
            <v xml:space="preserve">E0056 </v>
          </cell>
          <cell r="I14">
            <v>56</v>
          </cell>
          <cell r="J14" t="str">
            <v>ASL56</v>
          </cell>
          <cell r="K14" t="str">
            <v>ASL56@tidalwaveautospa.com</v>
          </cell>
        </row>
        <row r="15">
          <cell r="B15" t="str">
            <v>Aaron Johnson</v>
          </cell>
          <cell r="C15" t="str">
            <v>Site Leader Express</v>
          </cell>
          <cell r="D15" t="str">
            <v>E0108 - Sylacauga</v>
          </cell>
          <cell r="E15" t="str">
            <v>1000 Wash Employees</v>
          </cell>
          <cell r="F15" t="str">
            <v>Cory Cummings</v>
          </cell>
          <cell r="G15" t="str">
            <v>SL</v>
          </cell>
          <cell r="H15" t="str">
            <v xml:space="preserve">E0108 </v>
          </cell>
          <cell r="I15">
            <v>108</v>
          </cell>
          <cell r="J15" t="str">
            <v>SL108</v>
          </cell>
          <cell r="K15" t="str">
            <v>SL108@tidalwaveautospa.com</v>
          </cell>
        </row>
        <row r="16">
          <cell r="B16" t="str">
            <v>Aaron McVicker</v>
          </cell>
          <cell r="C16" t="str">
            <v>Site Leader Express</v>
          </cell>
          <cell r="D16" t="str">
            <v>E0364 - Platteville, WI</v>
          </cell>
          <cell r="E16" t="str">
            <v>1000 Wash Employees</v>
          </cell>
          <cell r="F16" t="str">
            <v>Ricky Doyle</v>
          </cell>
          <cell r="G16" t="str">
            <v>SL</v>
          </cell>
          <cell r="H16" t="str">
            <v xml:space="preserve">E0364 </v>
          </cell>
          <cell r="I16">
            <v>364</v>
          </cell>
          <cell r="J16" t="str">
            <v>SL364</v>
          </cell>
          <cell r="K16" t="str">
            <v>SL364@tidalwaveautospa.com</v>
          </cell>
        </row>
        <row r="17">
          <cell r="B17" t="str">
            <v>Aaron Medlin</v>
          </cell>
          <cell r="C17" t="str">
            <v>Wash Attendant Express</v>
          </cell>
          <cell r="D17" t="str">
            <v>E0165 - White House, TN</v>
          </cell>
          <cell r="E17" t="str">
            <v>1000 Wash Employees</v>
          </cell>
          <cell r="F17" t="str">
            <v>Don Cross</v>
          </cell>
          <cell r="G17" t="str">
            <v/>
          </cell>
          <cell r="H17" t="str">
            <v xml:space="preserve">E0165 </v>
          </cell>
          <cell r="I17">
            <v>165</v>
          </cell>
          <cell r="J17" t="str">
            <v/>
          </cell>
          <cell r="K17" t="str">
            <v>@tidalwaveautospa.com</v>
          </cell>
        </row>
        <row r="18">
          <cell r="B18" t="str">
            <v>AARON RITENOUR</v>
          </cell>
          <cell r="C18" t="str">
            <v>Interim Site Leader Express</v>
          </cell>
          <cell r="D18" t="str">
            <v>E0210 - Center Avenue</v>
          </cell>
          <cell r="E18" t="str">
            <v>1000 Wash Employees</v>
          </cell>
          <cell r="F18" t="str">
            <v>Patrick Rollins</v>
          </cell>
          <cell r="G18" t="str">
            <v>Interim</v>
          </cell>
          <cell r="H18" t="str">
            <v xml:space="preserve">E0210 </v>
          </cell>
          <cell r="I18">
            <v>210</v>
          </cell>
          <cell r="J18" t="str">
            <v>SL210</v>
          </cell>
          <cell r="K18" t="str">
            <v>SL210@tidalwaveautospa.com</v>
          </cell>
        </row>
        <row r="19">
          <cell r="B19" t="str">
            <v>Aaron Sanchez Silva</v>
          </cell>
          <cell r="C19" t="str">
            <v>Wash Attendant Express</v>
          </cell>
          <cell r="D19" t="str">
            <v>E0126 - Charlottesville</v>
          </cell>
          <cell r="E19" t="str">
            <v>1000 Wash Employees</v>
          </cell>
          <cell r="F19" t="str">
            <v>Sean Bush</v>
          </cell>
          <cell r="G19" t="str">
            <v/>
          </cell>
          <cell r="H19" t="str">
            <v xml:space="preserve">E0126 </v>
          </cell>
          <cell r="I19">
            <v>126</v>
          </cell>
          <cell r="J19" t="str">
            <v/>
          </cell>
          <cell r="K19" t="str">
            <v>@tidalwaveautospa.com</v>
          </cell>
        </row>
        <row r="20">
          <cell r="B20" t="str">
            <v>Aaron Zaffiro</v>
          </cell>
          <cell r="C20" t="str">
            <v>Wash Attendant Express</v>
          </cell>
          <cell r="D20" t="str">
            <v>E0129 - Fort Wright</v>
          </cell>
          <cell r="E20" t="str">
            <v>1000 Wash Employees</v>
          </cell>
          <cell r="F20" t="str">
            <v>Samantha Simpson</v>
          </cell>
          <cell r="G20" t="str">
            <v/>
          </cell>
          <cell r="H20" t="str">
            <v xml:space="preserve">E0129 </v>
          </cell>
          <cell r="I20">
            <v>129</v>
          </cell>
          <cell r="J20" t="str">
            <v/>
          </cell>
          <cell r="K20" t="str">
            <v>@tidalwaveautospa.com</v>
          </cell>
        </row>
        <row r="21">
          <cell r="B21" t="str">
            <v>Abbeie Smith</v>
          </cell>
          <cell r="C21" t="str">
            <v>Wash Attendant Express</v>
          </cell>
          <cell r="D21" t="str">
            <v>E0157 - Alexander City, AL</v>
          </cell>
          <cell r="E21" t="str">
            <v>1000 Wash Employees</v>
          </cell>
          <cell r="F21" t="str">
            <v>Jerry Deese</v>
          </cell>
          <cell r="G21" t="str">
            <v/>
          </cell>
          <cell r="H21" t="str">
            <v xml:space="preserve">E0157 </v>
          </cell>
          <cell r="I21">
            <v>157</v>
          </cell>
          <cell r="J21" t="str">
            <v/>
          </cell>
          <cell r="K21" t="str">
            <v>@tidalwaveautospa.com</v>
          </cell>
        </row>
        <row r="22">
          <cell r="B22" t="str">
            <v>Abelardo Tamez</v>
          </cell>
          <cell r="C22" t="str">
            <v>Site Leader in Development 2</v>
          </cell>
          <cell r="D22" t="str">
            <v>Wash Openings</v>
          </cell>
          <cell r="E22" t="str">
            <v>1000 Wash Employees</v>
          </cell>
          <cell r="F22" t="str">
            <v>Bruce Maxwell</v>
          </cell>
          <cell r="G22" t="str">
            <v>SLID</v>
          </cell>
          <cell r="H22" t="str">
            <v/>
          </cell>
          <cell r="I22" t="str">
            <v/>
          </cell>
          <cell r="J22" t="str">
            <v/>
          </cell>
          <cell r="K22" t="str">
            <v>abelardo.tamez@tidalwaveautospa.com</v>
          </cell>
        </row>
        <row r="23">
          <cell r="B23" t="str">
            <v>Abigael Stangret</v>
          </cell>
          <cell r="C23" t="str">
            <v>Wash Attendant Express</v>
          </cell>
          <cell r="D23" t="str">
            <v>E0158 - Waconia, MN</v>
          </cell>
          <cell r="E23" t="str">
            <v>1000 Wash Employees</v>
          </cell>
          <cell r="F23" t="str">
            <v>Benjamin Eidem</v>
          </cell>
          <cell r="G23" t="str">
            <v/>
          </cell>
          <cell r="H23" t="str">
            <v xml:space="preserve">E0158 </v>
          </cell>
          <cell r="I23">
            <v>158</v>
          </cell>
          <cell r="J23" t="str">
            <v/>
          </cell>
          <cell r="K23" t="str">
            <v>@tidalwaveautospa.com</v>
          </cell>
        </row>
        <row r="24">
          <cell r="B24" t="str">
            <v>Abigail Artman</v>
          </cell>
          <cell r="C24" t="str">
            <v>Team Lead Express</v>
          </cell>
          <cell r="D24" t="str">
            <v>E0098 - Bethlehem</v>
          </cell>
          <cell r="E24" t="str">
            <v>1000 Wash Employees</v>
          </cell>
          <cell r="F24" t="str">
            <v>Jeffery Hornsby</v>
          </cell>
          <cell r="G24" t="str">
            <v/>
          </cell>
          <cell r="H24" t="str">
            <v xml:space="preserve">E0098 </v>
          </cell>
          <cell r="I24">
            <v>98</v>
          </cell>
          <cell r="J24" t="str">
            <v/>
          </cell>
          <cell r="K24" t="str">
            <v>@tidalwaveautospa.com</v>
          </cell>
        </row>
        <row r="25">
          <cell r="B25" t="str">
            <v>Abigail White</v>
          </cell>
          <cell r="C25" t="str">
            <v>Customer Service Representative</v>
          </cell>
          <cell r="D25" t="str">
            <v>Wash Support Center</v>
          </cell>
          <cell r="E25" t="str">
            <v>2450 Customer Care</v>
          </cell>
          <cell r="F25" t="str">
            <v>Danielle Kelley</v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</row>
        <row r="26">
          <cell r="B26" t="str">
            <v>Abraham Landa</v>
          </cell>
          <cell r="C26" t="str">
            <v>Wash Attendant Express</v>
          </cell>
          <cell r="D26" t="str">
            <v>E0187 - TN Fayetteville</v>
          </cell>
          <cell r="E26" t="str">
            <v>1000 Wash Employees</v>
          </cell>
          <cell r="F26" t="str">
            <v>Billy Picou</v>
          </cell>
          <cell r="G26" t="str">
            <v/>
          </cell>
          <cell r="H26" t="str">
            <v xml:space="preserve">E0187 </v>
          </cell>
          <cell r="I26">
            <v>187</v>
          </cell>
          <cell r="J26" t="str">
            <v/>
          </cell>
          <cell r="K26" t="str">
            <v>@tidalwaveautospa.com</v>
          </cell>
        </row>
        <row r="27">
          <cell r="B27" t="str">
            <v>Abraham Trevino</v>
          </cell>
          <cell r="C27" t="str">
            <v>Wash Attendant Express</v>
          </cell>
          <cell r="D27" t="str">
            <v>E0384 - Alice, TX</v>
          </cell>
          <cell r="E27" t="str">
            <v>1000 Wash Employees</v>
          </cell>
          <cell r="F27" t="str">
            <v>Maurice Moorman</v>
          </cell>
          <cell r="G27" t="str">
            <v/>
          </cell>
          <cell r="H27" t="str">
            <v xml:space="preserve">E0384 </v>
          </cell>
          <cell r="I27">
            <v>384</v>
          </cell>
          <cell r="J27" t="str">
            <v/>
          </cell>
          <cell r="K27" t="str">
            <v>@tidalwaveautospa.com</v>
          </cell>
        </row>
        <row r="28">
          <cell r="B28" t="str">
            <v>Abrielle Benbow</v>
          </cell>
          <cell r="C28" t="str">
            <v>Wash Attendant Express</v>
          </cell>
          <cell r="D28" t="str">
            <v>E0216 - West Manheim</v>
          </cell>
          <cell r="E28" t="str">
            <v>1000 Wash Employees</v>
          </cell>
          <cell r="F28" t="str">
            <v>John Sauers</v>
          </cell>
          <cell r="G28" t="str">
            <v/>
          </cell>
          <cell r="H28" t="str">
            <v xml:space="preserve">E0216 </v>
          </cell>
          <cell r="I28">
            <v>216</v>
          </cell>
          <cell r="J28" t="str">
            <v/>
          </cell>
          <cell r="K28" t="str">
            <v>@tidalwaveautospa.com</v>
          </cell>
        </row>
        <row r="29">
          <cell r="B29" t="str">
            <v>Adain Griffin</v>
          </cell>
          <cell r="C29" t="str">
            <v>Assistant SL Express</v>
          </cell>
          <cell r="D29" t="str">
            <v>E0108 - Sylacauga</v>
          </cell>
          <cell r="E29" t="str">
            <v>1000 Wash Employees</v>
          </cell>
          <cell r="F29" t="str">
            <v>Aaron Johnson</v>
          </cell>
          <cell r="G29" t="str">
            <v>ASL</v>
          </cell>
          <cell r="H29" t="str">
            <v xml:space="preserve">E0108 </v>
          </cell>
          <cell r="I29">
            <v>108</v>
          </cell>
          <cell r="J29" t="str">
            <v>ASL108</v>
          </cell>
          <cell r="K29" t="str">
            <v>ASL108@tidalwaveautospa.com</v>
          </cell>
        </row>
        <row r="30">
          <cell r="B30" t="str">
            <v>Adam Bartholemew</v>
          </cell>
          <cell r="C30" t="str">
            <v>Assistant SL Express</v>
          </cell>
          <cell r="D30" t="str">
            <v>E0190 - Fort Dodge, IA</v>
          </cell>
          <cell r="E30" t="str">
            <v>1000 Wash Employees</v>
          </cell>
          <cell r="F30" t="str">
            <v>Grant Hendrix</v>
          </cell>
          <cell r="G30" t="str">
            <v>ASL</v>
          </cell>
          <cell r="H30" t="str">
            <v xml:space="preserve">E0190 </v>
          </cell>
          <cell r="I30">
            <v>190</v>
          </cell>
          <cell r="J30" t="str">
            <v>ASL190</v>
          </cell>
          <cell r="K30" t="str">
            <v>ASL190@tidalwaveautospa.com</v>
          </cell>
        </row>
        <row r="31">
          <cell r="B31" t="str">
            <v>Adam Crisp</v>
          </cell>
          <cell r="C31" t="str">
            <v>Electrical Apprentice</v>
          </cell>
          <cell r="D31" t="str">
            <v>Stangood-GA</v>
          </cell>
          <cell r="E31" t="str">
            <v>3100 Stangood Electrical</v>
          </cell>
          <cell r="F31" t="str">
            <v>Brian Swicegood</v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</row>
        <row r="32">
          <cell r="B32" t="str">
            <v>Adam DeGroot</v>
          </cell>
          <cell r="C32" t="str">
            <v>Site Leader Flex</v>
          </cell>
          <cell r="D32" t="str">
            <v>E0007 - Grandview</v>
          </cell>
          <cell r="E32" t="str">
            <v>1000 Wash Employees</v>
          </cell>
          <cell r="F32" t="str">
            <v>David Foster</v>
          </cell>
          <cell r="G32" t="str">
            <v>SL</v>
          </cell>
          <cell r="H32" t="str">
            <v xml:space="preserve">E0007 </v>
          </cell>
          <cell r="I32">
            <v>7</v>
          </cell>
          <cell r="J32" t="str">
            <v>SL7</v>
          </cell>
          <cell r="K32" t="str">
            <v>SL7@tidalwaveautospa.com</v>
          </cell>
        </row>
        <row r="33">
          <cell r="B33" t="str">
            <v>Adam Hicks</v>
          </cell>
          <cell r="C33" t="str">
            <v>High Performance Site Leader Express</v>
          </cell>
          <cell r="D33" t="str">
            <v>E0039 - Lenoir</v>
          </cell>
          <cell r="E33" t="str">
            <v>1000 Wash Employees</v>
          </cell>
          <cell r="F33" t="str">
            <v>Michael Dodge</v>
          </cell>
          <cell r="G33" t="str">
            <v>SL</v>
          </cell>
          <cell r="H33" t="str">
            <v xml:space="preserve">E0039 </v>
          </cell>
          <cell r="I33">
            <v>39</v>
          </cell>
          <cell r="J33" t="str">
            <v>SL39</v>
          </cell>
          <cell r="K33" t="str">
            <v>SL39@tidalwaveautospa.com</v>
          </cell>
        </row>
        <row r="34">
          <cell r="B34" t="str">
            <v>Adam Kenworthy</v>
          </cell>
          <cell r="C34" t="str">
            <v>Assistant SL Express</v>
          </cell>
          <cell r="D34" t="str">
            <v>E0038 - Kennesaw</v>
          </cell>
          <cell r="E34" t="str">
            <v>1000 Wash Employees</v>
          </cell>
          <cell r="F34" t="str">
            <v>Jason Graham</v>
          </cell>
          <cell r="G34" t="str">
            <v>ASL</v>
          </cell>
          <cell r="H34" t="str">
            <v xml:space="preserve">E0038 </v>
          </cell>
          <cell r="I34">
            <v>38</v>
          </cell>
          <cell r="J34" t="str">
            <v>ASL38</v>
          </cell>
          <cell r="K34" t="str">
            <v>ASL38@tidalwaveautospa.com</v>
          </cell>
        </row>
        <row r="35">
          <cell r="B35" t="str">
            <v>Adam Leonard</v>
          </cell>
          <cell r="C35" t="str">
            <v>Wash Attendant Express</v>
          </cell>
          <cell r="D35" t="str">
            <v>E0073 - Bellevue NE</v>
          </cell>
          <cell r="E35" t="str">
            <v>1000 Wash Employees</v>
          </cell>
          <cell r="F35" t="str">
            <v>Brian Frank</v>
          </cell>
          <cell r="G35" t="str">
            <v/>
          </cell>
          <cell r="H35" t="str">
            <v xml:space="preserve">E0073 </v>
          </cell>
          <cell r="I35">
            <v>73</v>
          </cell>
          <cell r="J35" t="str">
            <v/>
          </cell>
          <cell r="K35" t="str">
            <v>@tidalwaveautospa.com</v>
          </cell>
        </row>
        <row r="36">
          <cell r="B36" t="str">
            <v>Adam Munoz</v>
          </cell>
          <cell r="C36" t="str">
            <v>Assistant SL Express</v>
          </cell>
          <cell r="D36" t="str">
            <v>E0141 - Northwood Park</v>
          </cell>
          <cell r="E36" t="str">
            <v>1000 Wash Employees</v>
          </cell>
          <cell r="F36" t="str">
            <v>David Nightingale</v>
          </cell>
          <cell r="G36" t="str">
            <v>ASL</v>
          </cell>
          <cell r="H36" t="str">
            <v xml:space="preserve">E0141 </v>
          </cell>
          <cell r="I36">
            <v>141</v>
          </cell>
          <cell r="J36" t="str">
            <v>ASL141</v>
          </cell>
          <cell r="K36" t="str">
            <v>ASL141@tidalwaveautospa.com</v>
          </cell>
        </row>
        <row r="37">
          <cell r="B37" t="str">
            <v>Adam Pourheydarian</v>
          </cell>
          <cell r="C37" t="str">
            <v>Wash Attendant Express</v>
          </cell>
          <cell r="D37" t="str">
            <v>E0238 - Campbellsville, KY</v>
          </cell>
          <cell r="E37" t="str">
            <v>1000 Wash Employees</v>
          </cell>
          <cell r="F37" t="str">
            <v>Richard Saulpaw</v>
          </cell>
          <cell r="G37" t="str">
            <v/>
          </cell>
          <cell r="H37" t="str">
            <v xml:space="preserve">E0238 </v>
          </cell>
          <cell r="I37">
            <v>238</v>
          </cell>
          <cell r="J37" t="str">
            <v/>
          </cell>
          <cell r="K37" t="str">
            <v>@tidalwaveautospa.com</v>
          </cell>
        </row>
        <row r="38">
          <cell r="B38" t="str">
            <v>Adam Ransone</v>
          </cell>
          <cell r="C38" t="str">
            <v>Wash Attendant Express</v>
          </cell>
          <cell r="D38" t="str">
            <v>E0281 - Caraway Road</v>
          </cell>
          <cell r="E38" t="str">
            <v>1000 Wash Employees</v>
          </cell>
          <cell r="F38" t="str">
            <v>Zachary Gairhan</v>
          </cell>
          <cell r="G38" t="str">
            <v/>
          </cell>
          <cell r="H38" t="str">
            <v xml:space="preserve">E0281 </v>
          </cell>
          <cell r="I38">
            <v>281</v>
          </cell>
          <cell r="J38" t="str">
            <v/>
          </cell>
          <cell r="K38" t="str">
            <v>@tidalwaveautospa.com</v>
          </cell>
        </row>
        <row r="39">
          <cell r="B39" t="str">
            <v>Adam Sturgeon</v>
          </cell>
          <cell r="C39" t="str">
            <v>Wash Attendant Express</v>
          </cell>
          <cell r="D39" t="str">
            <v>E0125 - North Richland Hills</v>
          </cell>
          <cell r="E39" t="str">
            <v>1000 Wash Employees</v>
          </cell>
          <cell r="F39" t="str">
            <v>Scott Lindsey</v>
          </cell>
          <cell r="G39" t="str">
            <v/>
          </cell>
          <cell r="H39" t="str">
            <v xml:space="preserve">E0125 </v>
          </cell>
          <cell r="I39">
            <v>125</v>
          </cell>
          <cell r="J39" t="str">
            <v/>
          </cell>
          <cell r="K39" t="str">
            <v>@tidalwaveautospa.com</v>
          </cell>
        </row>
        <row r="40">
          <cell r="B40" t="str">
            <v>Adan Conte</v>
          </cell>
          <cell r="C40" t="str">
            <v>Team Lead Flex</v>
          </cell>
          <cell r="D40" t="str">
            <v>E0019 - High Point</v>
          </cell>
          <cell r="E40" t="str">
            <v>1000 Wash Employees</v>
          </cell>
          <cell r="F40" t="str">
            <v>Nicholas Anthony</v>
          </cell>
          <cell r="G40" t="str">
            <v/>
          </cell>
          <cell r="H40" t="str">
            <v xml:space="preserve">E0019 </v>
          </cell>
          <cell r="I40">
            <v>19</v>
          </cell>
          <cell r="J40" t="str">
            <v/>
          </cell>
          <cell r="K40" t="str">
            <v>@tidalwaveautospa.com</v>
          </cell>
        </row>
        <row r="41">
          <cell r="B41" t="str">
            <v>Addison Dover</v>
          </cell>
          <cell r="C41" t="str">
            <v>Wash Attendant Flex</v>
          </cell>
          <cell r="D41" t="str">
            <v>E0009 - Peachtree City/Sharpsburg</v>
          </cell>
          <cell r="E41" t="str">
            <v>1000 Wash Employees</v>
          </cell>
          <cell r="F41" t="str">
            <v>Charles Best</v>
          </cell>
          <cell r="G41" t="str">
            <v/>
          </cell>
          <cell r="H41" t="str">
            <v xml:space="preserve">E0009 </v>
          </cell>
          <cell r="I41">
            <v>9</v>
          </cell>
          <cell r="J41" t="str">
            <v/>
          </cell>
          <cell r="K41" t="str">
            <v>@tidalwaveautospa.com</v>
          </cell>
        </row>
        <row r="42">
          <cell r="B42" t="str">
            <v>Addison Langford-Barlow</v>
          </cell>
          <cell r="C42" t="str">
            <v>Wash Attendant Express</v>
          </cell>
          <cell r="D42" t="str">
            <v>E0068 - Nacogdoches</v>
          </cell>
          <cell r="E42" t="str">
            <v>1000 Wash Employees</v>
          </cell>
          <cell r="F42" t="str">
            <v>Rick Thornton</v>
          </cell>
          <cell r="G42" t="str">
            <v/>
          </cell>
          <cell r="H42" t="str">
            <v xml:space="preserve">E0068 </v>
          </cell>
          <cell r="I42">
            <v>68</v>
          </cell>
          <cell r="J42" t="str">
            <v/>
          </cell>
          <cell r="K42" t="str">
            <v>@tidalwaveautospa.com</v>
          </cell>
        </row>
        <row r="43">
          <cell r="B43" t="str">
            <v>Addison Woodcock</v>
          </cell>
          <cell r="C43" t="str">
            <v>Wash Attendant Express</v>
          </cell>
          <cell r="D43" t="str">
            <v>E0272 - North Wilmington</v>
          </cell>
          <cell r="E43" t="str">
            <v>1000 Wash Employees</v>
          </cell>
          <cell r="F43" t="str">
            <v>Devin Miranda</v>
          </cell>
          <cell r="G43" t="str">
            <v/>
          </cell>
          <cell r="H43" t="str">
            <v xml:space="preserve">E0272 </v>
          </cell>
          <cell r="I43">
            <v>272</v>
          </cell>
          <cell r="J43" t="str">
            <v/>
          </cell>
          <cell r="K43" t="str">
            <v>@tidalwaveautospa.com</v>
          </cell>
        </row>
        <row r="44">
          <cell r="B44" t="str">
            <v>Aden Hall</v>
          </cell>
          <cell r="C44" t="str">
            <v>Wash Attendant Express</v>
          </cell>
          <cell r="D44" t="str">
            <v>E0317 - North Lexington, KY</v>
          </cell>
          <cell r="E44" t="str">
            <v>1000 Wash Employees</v>
          </cell>
          <cell r="F44" t="str">
            <v>Mark Cassidy</v>
          </cell>
          <cell r="G44" t="str">
            <v/>
          </cell>
          <cell r="H44" t="str">
            <v xml:space="preserve">E0317 </v>
          </cell>
          <cell r="I44">
            <v>317</v>
          </cell>
          <cell r="J44" t="str">
            <v/>
          </cell>
          <cell r="K44" t="str">
            <v>@tidalwaveautospa.com</v>
          </cell>
        </row>
        <row r="45">
          <cell r="B45" t="str">
            <v>Adreanna Rodriguez</v>
          </cell>
          <cell r="C45" t="str">
            <v>Wash Attendant Express</v>
          </cell>
          <cell r="D45" t="str">
            <v>E0117 - Springdale</v>
          </cell>
          <cell r="E45" t="str">
            <v>1000 Wash Employees</v>
          </cell>
          <cell r="F45" t="str">
            <v>Danielle Carroll</v>
          </cell>
          <cell r="G45" t="str">
            <v/>
          </cell>
          <cell r="H45" t="str">
            <v xml:space="preserve">E0117 </v>
          </cell>
          <cell r="I45">
            <v>117</v>
          </cell>
          <cell r="J45" t="str">
            <v/>
          </cell>
          <cell r="K45" t="str">
            <v>@tidalwaveautospa.com</v>
          </cell>
        </row>
        <row r="46">
          <cell r="B46" t="str">
            <v>Adrian Harper</v>
          </cell>
          <cell r="C46" t="str">
            <v>Wash Attendant Express</v>
          </cell>
          <cell r="D46" t="str">
            <v>E0324 - North Bradley, IL</v>
          </cell>
          <cell r="E46" t="str">
            <v>1000 Wash Employees</v>
          </cell>
          <cell r="F46" t="str">
            <v>Cindi Carrington</v>
          </cell>
          <cell r="G46" t="str">
            <v/>
          </cell>
          <cell r="H46" t="str">
            <v xml:space="preserve">E0324 </v>
          </cell>
          <cell r="I46">
            <v>324</v>
          </cell>
          <cell r="J46" t="str">
            <v/>
          </cell>
          <cell r="K46" t="str">
            <v>@tidalwaveautospa.com</v>
          </cell>
        </row>
        <row r="47">
          <cell r="B47" t="str">
            <v>Adrian Hernandez</v>
          </cell>
          <cell r="C47" t="str">
            <v>Team Lead Express</v>
          </cell>
          <cell r="D47" t="str">
            <v>E0043 - Boulder Creek</v>
          </cell>
          <cell r="E47" t="str">
            <v>1000 Wash Employees</v>
          </cell>
          <cell r="F47" t="str">
            <v>Jimmy Foster</v>
          </cell>
          <cell r="G47" t="str">
            <v/>
          </cell>
          <cell r="H47" t="str">
            <v xml:space="preserve">E0043 </v>
          </cell>
          <cell r="I47">
            <v>43</v>
          </cell>
          <cell r="J47" t="str">
            <v/>
          </cell>
          <cell r="K47" t="str">
            <v>@tidalwaveautospa.com</v>
          </cell>
        </row>
        <row r="48">
          <cell r="B48" t="str">
            <v>Adrian Hernandez</v>
          </cell>
          <cell r="C48" t="str">
            <v>Wash Attendant Express</v>
          </cell>
          <cell r="D48" t="str">
            <v>E0184 - La Vergne, TN</v>
          </cell>
          <cell r="E48" t="str">
            <v>1000 Wash Employees</v>
          </cell>
          <cell r="F48" t="str">
            <v>Scott Blainey</v>
          </cell>
          <cell r="G48" t="str">
            <v/>
          </cell>
          <cell r="H48" t="str">
            <v xml:space="preserve">E0184 </v>
          </cell>
          <cell r="I48">
            <v>184</v>
          </cell>
          <cell r="J48" t="str">
            <v/>
          </cell>
          <cell r="K48" t="str">
            <v>@tidalwaveautospa.com</v>
          </cell>
        </row>
        <row r="49">
          <cell r="B49" t="str">
            <v>Adriana Barboza</v>
          </cell>
          <cell r="C49" t="str">
            <v>Team Lead Express</v>
          </cell>
          <cell r="D49" t="str">
            <v>E0311 - Liberty, TX</v>
          </cell>
          <cell r="E49" t="str">
            <v>1000 Wash Employees</v>
          </cell>
          <cell r="F49" t="str">
            <v>Casper Eckols</v>
          </cell>
          <cell r="G49" t="str">
            <v/>
          </cell>
          <cell r="H49" t="str">
            <v xml:space="preserve">E0311 </v>
          </cell>
          <cell r="I49">
            <v>311</v>
          </cell>
          <cell r="J49" t="str">
            <v/>
          </cell>
          <cell r="K49" t="str">
            <v>@tidalwaveautospa.com</v>
          </cell>
        </row>
        <row r="50">
          <cell r="B50" t="str">
            <v>Aeriale Eaton</v>
          </cell>
          <cell r="C50" t="str">
            <v>Wash Attendant Express</v>
          </cell>
          <cell r="D50" t="str">
            <v>E0198 - Wesleyan Road</v>
          </cell>
          <cell r="E50" t="str">
            <v>1000 Wash Employees</v>
          </cell>
          <cell r="F50" t="str">
            <v>Lindsay Schultz</v>
          </cell>
          <cell r="G50" t="str">
            <v/>
          </cell>
          <cell r="H50" t="str">
            <v xml:space="preserve">E0198 </v>
          </cell>
          <cell r="I50">
            <v>198</v>
          </cell>
          <cell r="J50" t="str">
            <v/>
          </cell>
          <cell r="K50" t="str">
            <v>@tidalwaveautospa.com</v>
          </cell>
        </row>
        <row r="51">
          <cell r="B51" t="str">
            <v>Afton Hamill</v>
          </cell>
          <cell r="C51" t="str">
            <v>Wash Attendant Express</v>
          </cell>
          <cell r="D51" t="str">
            <v>E0363 - Marshfield, WI</v>
          </cell>
          <cell r="E51" t="str">
            <v>1000 Wash Employees</v>
          </cell>
          <cell r="F51" t="str">
            <v>Charles Hayes</v>
          </cell>
          <cell r="G51" t="str">
            <v/>
          </cell>
          <cell r="H51" t="str">
            <v xml:space="preserve">E0363 </v>
          </cell>
          <cell r="I51">
            <v>363</v>
          </cell>
          <cell r="J51" t="str">
            <v/>
          </cell>
          <cell r="K51" t="str">
            <v>@tidalwaveautospa.com</v>
          </cell>
        </row>
        <row r="52">
          <cell r="B52" t="str">
            <v>Ahmad Alsalehy</v>
          </cell>
          <cell r="C52" t="str">
            <v>Team Lead Express</v>
          </cell>
          <cell r="D52" t="str">
            <v>E0184 - La Vergne, TN</v>
          </cell>
          <cell r="E52" t="str">
            <v>1000 Wash Employees</v>
          </cell>
          <cell r="F52" t="str">
            <v>Scott Blainey</v>
          </cell>
          <cell r="G52" t="str">
            <v/>
          </cell>
          <cell r="H52" t="str">
            <v xml:space="preserve">E0184 </v>
          </cell>
          <cell r="I52">
            <v>184</v>
          </cell>
          <cell r="J52" t="str">
            <v/>
          </cell>
          <cell r="K52" t="str">
            <v>@tidalwaveautospa.com</v>
          </cell>
        </row>
        <row r="53">
          <cell r="B53" t="str">
            <v>Ahmad Boudy</v>
          </cell>
          <cell r="C53" t="str">
            <v>Wash Attendant Express</v>
          </cell>
          <cell r="D53" t="str">
            <v>E0043 - Boulder Creek</v>
          </cell>
          <cell r="E53" t="str">
            <v>1000 Wash Employees</v>
          </cell>
          <cell r="F53" t="str">
            <v>Jimmy Foster</v>
          </cell>
          <cell r="G53" t="str">
            <v/>
          </cell>
          <cell r="H53" t="str">
            <v xml:space="preserve">E0043 </v>
          </cell>
          <cell r="I53">
            <v>43</v>
          </cell>
          <cell r="J53" t="str">
            <v/>
          </cell>
          <cell r="K53" t="str">
            <v>@tidalwaveautospa.com</v>
          </cell>
        </row>
        <row r="54">
          <cell r="B54" t="str">
            <v>Ahmad Williams</v>
          </cell>
          <cell r="C54" t="str">
            <v>Wash Attendant Express</v>
          </cell>
          <cell r="D54" t="str">
            <v>E0021 - Battleground</v>
          </cell>
          <cell r="E54" t="str">
            <v>1000 Wash Employees</v>
          </cell>
          <cell r="F54" t="str">
            <v>Chasity Bryant</v>
          </cell>
          <cell r="G54" t="str">
            <v/>
          </cell>
          <cell r="H54" t="str">
            <v xml:space="preserve">E0021 </v>
          </cell>
          <cell r="I54">
            <v>21</v>
          </cell>
          <cell r="J54" t="str">
            <v/>
          </cell>
          <cell r="K54" t="str">
            <v>@tidalwaveautospa.com</v>
          </cell>
        </row>
        <row r="55">
          <cell r="B55" t="str">
            <v>AhMar Brown</v>
          </cell>
          <cell r="C55" t="str">
            <v>Wash Attendant Express</v>
          </cell>
          <cell r="D55" t="str">
            <v>E0089 - Omaha 88</v>
          </cell>
          <cell r="E55" t="str">
            <v>1000 Wash Employees</v>
          </cell>
          <cell r="F55" t="str">
            <v>Vernon J</v>
          </cell>
          <cell r="G55" t="str">
            <v/>
          </cell>
          <cell r="H55" t="str">
            <v xml:space="preserve">E0089 </v>
          </cell>
          <cell r="I55">
            <v>89</v>
          </cell>
          <cell r="J55" t="str">
            <v/>
          </cell>
          <cell r="K55" t="str">
            <v>@tidalwaveautospa.com</v>
          </cell>
        </row>
        <row r="56">
          <cell r="B56" t="str">
            <v>Aidan Beall</v>
          </cell>
          <cell r="C56" t="str">
            <v>Wash Attendant Express</v>
          </cell>
          <cell r="D56" t="str">
            <v>E0098 - Bethlehem</v>
          </cell>
          <cell r="E56" t="str">
            <v>1000 Wash Employees</v>
          </cell>
          <cell r="F56" t="str">
            <v>Jeffery Hornsby</v>
          </cell>
          <cell r="G56" t="str">
            <v/>
          </cell>
          <cell r="H56" t="str">
            <v xml:space="preserve">E0098 </v>
          </cell>
          <cell r="I56">
            <v>98</v>
          </cell>
          <cell r="J56" t="str">
            <v/>
          </cell>
          <cell r="K56" t="str">
            <v>@tidalwaveautospa.com</v>
          </cell>
        </row>
        <row r="57">
          <cell r="B57" t="str">
            <v>Aidan Fitch</v>
          </cell>
          <cell r="C57" t="str">
            <v>Assistant SL Express</v>
          </cell>
          <cell r="D57" t="str">
            <v>E0288 - Yellowstone Avenue</v>
          </cell>
          <cell r="E57" t="str">
            <v>1000 Wash Employees</v>
          </cell>
          <cell r="F57" t="str">
            <v>Amber Guerrero</v>
          </cell>
          <cell r="G57" t="str">
            <v>ASL</v>
          </cell>
          <cell r="H57" t="str">
            <v xml:space="preserve">E0288 </v>
          </cell>
          <cell r="I57">
            <v>288</v>
          </cell>
          <cell r="J57" t="str">
            <v>ASL288</v>
          </cell>
          <cell r="K57" t="str">
            <v>ASL288@tidalwaveautospa.com</v>
          </cell>
        </row>
        <row r="58">
          <cell r="B58" t="str">
            <v>Aidan Hart</v>
          </cell>
          <cell r="C58" t="str">
            <v>Wash Attendant Express</v>
          </cell>
          <cell r="D58" t="str">
            <v>E0191 - Emily Drive</v>
          </cell>
          <cell r="E58" t="str">
            <v>1000 Wash Employees</v>
          </cell>
          <cell r="F58" t="str">
            <v>Jonathan Ackerman</v>
          </cell>
          <cell r="G58" t="str">
            <v/>
          </cell>
          <cell r="H58" t="str">
            <v xml:space="preserve">E0191 </v>
          </cell>
          <cell r="I58">
            <v>191</v>
          </cell>
          <cell r="J58" t="str">
            <v/>
          </cell>
          <cell r="K58" t="str">
            <v>@tidalwaveautospa.com</v>
          </cell>
        </row>
        <row r="59">
          <cell r="B59" t="str">
            <v>Aidan McGiboney</v>
          </cell>
          <cell r="C59" t="str">
            <v>Assistant SL Express</v>
          </cell>
          <cell r="D59" t="str">
            <v>E0064 - Salem</v>
          </cell>
          <cell r="E59" t="str">
            <v>1000 Wash Employees</v>
          </cell>
          <cell r="F59" t="str">
            <v>DAVID PRINCE</v>
          </cell>
          <cell r="G59" t="str">
            <v>ASL</v>
          </cell>
          <cell r="H59" t="str">
            <v xml:space="preserve">E0064 </v>
          </cell>
          <cell r="I59">
            <v>64</v>
          </cell>
          <cell r="J59" t="str">
            <v>ASL64</v>
          </cell>
          <cell r="K59" t="str">
            <v>ASL64@tidalwaveautospa.com</v>
          </cell>
        </row>
        <row r="60">
          <cell r="B60" t="str">
            <v>Aidan Motley</v>
          </cell>
          <cell r="C60" t="str">
            <v>Wash Attendant Express</v>
          </cell>
          <cell r="D60" t="str">
            <v>E0019 - High Point</v>
          </cell>
          <cell r="E60" t="str">
            <v>1000 Wash Employees</v>
          </cell>
          <cell r="F60" t="str">
            <v>Nicholas Anthony</v>
          </cell>
          <cell r="G60" t="str">
            <v/>
          </cell>
          <cell r="H60" t="str">
            <v xml:space="preserve">E0019 </v>
          </cell>
          <cell r="I60">
            <v>19</v>
          </cell>
          <cell r="J60" t="str">
            <v/>
          </cell>
          <cell r="K60" t="str">
            <v>@tidalwaveautospa.com</v>
          </cell>
        </row>
        <row r="61">
          <cell r="B61" t="str">
            <v>Aidan Rammelkamp</v>
          </cell>
          <cell r="C61" t="str">
            <v>Wash Attendant Express</v>
          </cell>
          <cell r="D61" t="str">
            <v>E0361- Clermont, FL</v>
          </cell>
          <cell r="E61" t="str">
            <v>1000 Wash Employees</v>
          </cell>
          <cell r="F61" t="str">
            <v>Lenard Wright</v>
          </cell>
          <cell r="G61" t="str">
            <v/>
          </cell>
          <cell r="H61" t="str">
            <v xml:space="preserve">E0361- </v>
          </cell>
          <cell r="I61" t="str">
            <v/>
          </cell>
          <cell r="J61" t="str">
            <v/>
          </cell>
          <cell r="K61" t="str">
            <v>@tidalwaveautospa.com</v>
          </cell>
        </row>
        <row r="62">
          <cell r="B62" t="str">
            <v>Aidan Ruch</v>
          </cell>
          <cell r="C62" t="str">
            <v>Wash Attendant Express</v>
          </cell>
          <cell r="D62" t="str">
            <v>E0084 - Omaha 120</v>
          </cell>
          <cell r="E62" t="str">
            <v>1000 Wash Employees</v>
          </cell>
          <cell r="F62" t="str">
            <v>Clark Cull</v>
          </cell>
          <cell r="G62" t="str">
            <v/>
          </cell>
          <cell r="H62" t="str">
            <v xml:space="preserve">E0084 </v>
          </cell>
          <cell r="I62">
            <v>84</v>
          </cell>
          <cell r="J62" t="str">
            <v/>
          </cell>
          <cell r="K62" t="str">
            <v>@tidalwaveautospa.com</v>
          </cell>
        </row>
        <row r="63">
          <cell r="B63" t="str">
            <v>Aidan Sullivan</v>
          </cell>
          <cell r="C63" t="str">
            <v>Wash Attendant Express</v>
          </cell>
          <cell r="D63" t="str">
            <v>E0212 - Vickridge Park</v>
          </cell>
          <cell r="E63" t="str">
            <v>1000 Wash Employees</v>
          </cell>
          <cell r="F63" t="str">
            <v>Al Kondry</v>
          </cell>
          <cell r="G63" t="str">
            <v/>
          </cell>
          <cell r="H63" t="str">
            <v xml:space="preserve">E0212 </v>
          </cell>
          <cell r="I63">
            <v>212</v>
          </cell>
          <cell r="J63" t="str">
            <v/>
          </cell>
          <cell r="K63" t="str">
            <v>@tidalwaveautospa.com</v>
          </cell>
        </row>
        <row r="64">
          <cell r="B64" t="str">
            <v>Aiden Carter</v>
          </cell>
          <cell r="C64" t="str">
            <v>Wash Attendant Express</v>
          </cell>
          <cell r="D64" t="str">
            <v>E0038 - Kennesaw</v>
          </cell>
          <cell r="E64" t="str">
            <v>1000 Wash Employees</v>
          </cell>
          <cell r="F64" t="str">
            <v>Jason Graham</v>
          </cell>
          <cell r="G64" t="str">
            <v/>
          </cell>
          <cell r="H64" t="str">
            <v xml:space="preserve">E0038 </v>
          </cell>
          <cell r="I64">
            <v>38</v>
          </cell>
          <cell r="J64" t="str">
            <v/>
          </cell>
          <cell r="K64" t="str">
            <v>@tidalwaveautospa.com</v>
          </cell>
        </row>
        <row r="65">
          <cell r="B65" t="str">
            <v>Aiden Fields</v>
          </cell>
          <cell r="C65" t="str">
            <v>Team Lead Express</v>
          </cell>
          <cell r="D65" t="str">
            <v>E0065 - Foley</v>
          </cell>
          <cell r="E65" t="str">
            <v>1000 Wash Employees</v>
          </cell>
          <cell r="F65" t="str">
            <v>Duane Alonso</v>
          </cell>
          <cell r="G65" t="str">
            <v/>
          </cell>
          <cell r="H65" t="str">
            <v xml:space="preserve">E0065 </v>
          </cell>
          <cell r="I65">
            <v>65</v>
          </cell>
          <cell r="J65" t="str">
            <v/>
          </cell>
          <cell r="K65" t="str">
            <v>@tidalwaveautospa.com</v>
          </cell>
        </row>
        <row r="66">
          <cell r="B66" t="str">
            <v>Aiden Hall</v>
          </cell>
          <cell r="C66" t="str">
            <v>Wash Attendant Express</v>
          </cell>
          <cell r="D66" t="str">
            <v>E0014 - Elizabeth City</v>
          </cell>
          <cell r="E66" t="str">
            <v>1000 Wash Employees</v>
          </cell>
          <cell r="F66" t="str">
            <v>Jason Crouse</v>
          </cell>
          <cell r="G66" t="str">
            <v/>
          </cell>
          <cell r="H66" t="str">
            <v xml:space="preserve">E0014 </v>
          </cell>
          <cell r="I66">
            <v>14</v>
          </cell>
          <cell r="J66" t="str">
            <v/>
          </cell>
          <cell r="K66" t="str">
            <v>@tidalwaveautospa.com</v>
          </cell>
        </row>
        <row r="67">
          <cell r="B67" t="str">
            <v>Aiden Hammons</v>
          </cell>
          <cell r="C67" t="str">
            <v>Wash Attendant Express</v>
          </cell>
          <cell r="D67" t="str">
            <v>E0129 - Fort Wright</v>
          </cell>
          <cell r="E67" t="str">
            <v>1000 Wash Employees</v>
          </cell>
          <cell r="F67" t="str">
            <v>Samantha Simpson</v>
          </cell>
          <cell r="G67" t="str">
            <v/>
          </cell>
          <cell r="H67" t="str">
            <v xml:space="preserve">E0129 </v>
          </cell>
          <cell r="I67">
            <v>129</v>
          </cell>
          <cell r="J67" t="str">
            <v/>
          </cell>
          <cell r="K67" t="str">
            <v>@tidalwaveautospa.com</v>
          </cell>
        </row>
        <row r="68">
          <cell r="B68" t="str">
            <v>Aiden Hogan</v>
          </cell>
          <cell r="C68" t="str">
            <v>Wash Attendant Express</v>
          </cell>
          <cell r="D68" t="str">
            <v>E0009 - Peachtree City/Sharpsburg</v>
          </cell>
          <cell r="E68" t="str">
            <v>1000 Wash Employees</v>
          </cell>
          <cell r="F68" t="str">
            <v>Charles Best</v>
          </cell>
          <cell r="G68" t="str">
            <v/>
          </cell>
          <cell r="H68" t="str">
            <v xml:space="preserve">E0009 </v>
          </cell>
          <cell r="I68">
            <v>9</v>
          </cell>
          <cell r="J68" t="str">
            <v/>
          </cell>
          <cell r="K68" t="str">
            <v>@tidalwaveautospa.com</v>
          </cell>
        </row>
        <row r="69">
          <cell r="B69" t="str">
            <v>Aiden Hooks</v>
          </cell>
          <cell r="C69" t="str">
            <v>Team Lead Express</v>
          </cell>
          <cell r="D69" t="str">
            <v>E0310 - Garrett</v>
          </cell>
          <cell r="E69" t="str">
            <v>1000 Wash Employees</v>
          </cell>
          <cell r="F69" t="str">
            <v>Jon Thornton</v>
          </cell>
          <cell r="G69" t="str">
            <v/>
          </cell>
          <cell r="H69" t="str">
            <v xml:space="preserve">E0310 </v>
          </cell>
          <cell r="I69">
            <v>310</v>
          </cell>
          <cell r="J69" t="str">
            <v/>
          </cell>
          <cell r="K69" t="str">
            <v>@tidalwaveautospa.com</v>
          </cell>
        </row>
        <row r="70">
          <cell r="B70" t="str">
            <v>Aiden Lybbert</v>
          </cell>
          <cell r="C70" t="str">
            <v>Wash Attendant Express</v>
          </cell>
          <cell r="D70" t="str">
            <v>E0117 - Springdale</v>
          </cell>
          <cell r="E70" t="str">
            <v>1000 Wash Employees</v>
          </cell>
          <cell r="F70" t="str">
            <v>Danielle Carroll</v>
          </cell>
          <cell r="G70" t="str">
            <v/>
          </cell>
          <cell r="H70" t="str">
            <v xml:space="preserve">E0117 </v>
          </cell>
          <cell r="I70">
            <v>117</v>
          </cell>
          <cell r="J70" t="str">
            <v/>
          </cell>
          <cell r="K70" t="str">
            <v>@tidalwaveautospa.com</v>
          </cell>
        </row>
        <row r="71">
          <cell r="B71" t="str">
            <v>Aiden Pruitt</v>
          </cell>
          <cell r="C71" t="str">
            <v>Wash Attendant Express</v>
          </cell>
          <cell r="D71" t="str">
            <v>E0189 - Athens GA 2 Lexington Rd</v>
          </cell>
          <cell r="E71" t="str">
            <v>1000 Wash Employees</v>
          </cell>
          <cell r="F71" t="str">
            <v>Brian Thomas</v>
          </cell>
          <cell r="G71" t="str">
            <v/>
          </cell>
          <cell r="H71" t="str">
            <v xml:space="preserve">E0189 </v>
          </cell>
          <cell r="I71">
            <v>189</v>
          </cell>
          <cell r="J71" t="str">
            <v/>
          </cell>
          <cell r="K71" t="str">
            <v>@tidalwaveautospa.com</v>
          </cell>
        </row>
        <row r="72">
          <cell r="B72" t="str">
            <v>Aiden Willard-Taylor</v>
          </cell>
          <cell r="C72" t="str">
            <v>Wash Attendant Express</v>
          </cell>
          <cell r="D72" t="str">
            <v>E0061 - Blue Springs</v>
          </cell>
          <cell r="E72" t="str">
            <v>1000 Wash Employees</v>
          </cell>
          <cell r="F72" t="str">
            <v>Mark Stehle</v>
          </cell>
          <cell r="G72" t="str">
            <v/>
          </cell>
          <cell r="H72" t="str">
            <v xml:space="preserve">E0061 </v>
          </cell>
          <cell r="I72">
            <v>61</v>
          </cell>
          <cell r="J72" t="str">
            <v/>
          </cell>
          <cell r="K72" t="str">
            <v>@tidalwaveautospa.com</v>
          </cell>
        </row>
        <row r="73">
          <cell r="B73" t="str">
            <v>AJ Reed</v>
          </cell>
          <cell r="C73" t="str">
            <v>Assistant SL Express</v>
          </cell>
          <cell r="D73" t="str">
            <v>E0027 - Dublin</v>
          </cell>
          <cell r="E73" t="str">
            <v>1000 Wash Employees</v>
          </cell>
          <cell r="F73" t="str">
            <v>Sam Jarrell</v>
          </cell>
          <cell r="G73" t="str">
            <v>ASL</v>
          </cell>
          <cell r="H73" t="str">
            <v xml:space="preserve">E0027 </v>
          </cell>
          <cell r="I73">
            <v>27</v>
          </cell>
          <cell r="J73" t="str">
            <v>ASL27</v>
          </cell>
          <cell r="K73" t="str">
            <v>ASL27@tidalwaveautospa.com</v>
          </cell>
        </row>
        <row r="74">
          <cell r="B74" t="str">
            <v>Ajah Hayes</v>
          </cell>
          <cell r="C74" t="str">
            <v>Wash Attendant Express</v>
          </cell>
          <cell r="D74" t="str">
            <v>E0001 - Candler Road</v>
          </cell>
          <cell r="E74" t="str">
            <v>1000 Wash Employees</v>
          </cell>
          <cell r="F74" t="str">
            <v>Vincent Burt</v>
          </cell>
          <cell r="G74" t="str">
            <v/>
          </cell>
          <cell r="H74" t="str">
            <v xml:space="preserve">E0001 </v>
          </cell>
          <cell r="I74">
            <v>1</v>
          </cell>
          <cell r="J74" t="str">
            <v/>
          </cell>
          <cell r="K74" t="str">
            <v>@tidalwaveautospa.com</v>
          </cell>
        </row>
        <row r="75">
          <cell r="B75" t="str">
            <v>Ajanet Jones</v>
          </cell>
          <cell r="C75" t="str">
            <v>Wash Attendant Express</v>
          </cell>
          <cell r="D75" t="str">
            <v>E0017 - Kernersville</v>
          </cell>
          <cell r="E75" t="str">
            <v>1000 Wash Employees</v>
          </cell>
          <cell r="F75" t="str">
            <v>Jeremiah Vincent</v>
          </cell>
          <cell r="G75" t="str">
            <v/>
          </cell>
          <cell r="H75" t="str">
            <v xml:space="preserve">E0017 </v>
          </cell>
          <cell r="I75">
            <v>17</v>
          </cell>
          <cell r="J75" t="str">
            <v/>
          </cell>
          <cell r="K75" t="str">
            <v>@tidalwaveautospa.com</v>
          </cell>
        </row>
        <row r="76">
          <cell r="B76" t="str">
            <v>Akaylah Pasha</v>
          </cell>
          <cell r="C76" t="str">
            <v>Wash Attendant Express</v>
          </cell>
          <cell r="D76" t="str">
            <v>E0152 - North Charleston</v>
          </cell>
          <cell r="E76" t="str">
            <v>1000 Wash Employees</v>
          </cell>
          <cell r="F76" t="str">
            <v>Melissa Barker</v>
          </cell>
          <cell r="G76" t="str">
            <v/>
          </cell>
          <cell r="H76" t="str">
            <v xml:space="preserve">E0152 </v>
          </cell>
          <cell r="I76">
            <v>152</v>
          </cell>
          <cell r="J76" t="str">
            <v/>
          </cell>
          <cell r="K76" t="str">
            <v>@tidalwaveautospa.com</v>
          </cell>
        </row>
        <row r="77">
          <cell r="B77" t="str">
            <v>Al Coke</v>
          </cell>
          <cell r="C77" t="str">
            <v>Assistant SL Express</v>
          </cell>
          <cell r="D77" t="str">
            <v>E0098 - Bethlehem</v>
          </cell>
          <cell r="E77" t="str">
            <v>1000 Wash Employees</v>
          </cell>
          <cell r="F77" t="str">
            <v>Jeffery Hornsby</v>
          </cell>
          <cell r="G77" t="str">
            <v>ASL</v>
          </cell>
          <cell r="H77" t="str">
            <v xml:space="preserve">E0098 </v>
          </cell>
          <cell r="I77">
            <v>98</v>
          </cell>
          <cell r="J77" t="str">
            <v>ASL98</v>
          </cell>
          <cell r="K77" t="str">
            <v>ASL98@tidalwaveautospa.com</v>
          </cell>
        </row>
        <row r="78">
          <cell r="B78" t="str">
            <v>Al Kondry</v>
          </cell>
          <cell r="C78" t="str">
            <v>Site Leader Express</v>
          </cell>
          <cell r="D78" t="str">
            <v>E0212 - Vickridge Park</v>
          </cell>
          <cell r="E78" t="str">
            <v>1000 Wash Employees</v>
          </cell>
          <cell r="F78" t="str">
            <v>Michael Donnelly</v>
          </cell>
          <cell r="G78" t="str">
            <v>SL</v>
          </cell>
          <cell r="H78" t="str">
            <v xml:space="preserve">E0212 </v>
          </cell>
          <cell r="I78">
            <v>212</v>
          </cell>
          <cell r="J78" t="str">
            <v>SL212</v>
          </cell>
          <cell r="K78" t="str">
            <v>SL212@tidalwaveautospa.com</v>
          </cell>
        </row>
        <row r="79">
          <cell r="B79" t="str">
            <v>Alaina Jones</v>
          </cell>
          <cell r="C79" t="str">
            <v>Assistant SL Express</v>
          </cell>
          <cell r="D79" t="str">
            <v>E0142 - Bristol</v>
          </cell>
          <cell r="E79" t="str">
            <v>1000 Wash Employees</v>
          </cell>
          <cell r="F79" t="str">
            <v>Christopher Cox</v>
          </cell>
          <cell r="G79" t="str">
            <v>ASL</v>
          </cell>
          <cell r="H79" t="str">
            <v xml:space="preserve">E0142 </v>
          </cell>
          <cell r="I79">
            <v>142</v>
          </cell>
          <cell r="J79" t="str">
            <v>ASL142</v>
          </cell>
          <cell r="K79" t="str">
            <v>ASL142@tidalwaveautospa.com</v>
          </cell>
        </row>
        <row r="80">
          <cell r="B80" t="str">
            <v>Alan Marks</v>
          </cell>
          <cell r="C80" t="str">
            <v>Wash Attendant Express</v>
          </cell>
          <cell r="D80" t="str">
            <v>E0051 - Roswell / Holcomb</v>
          </cell>
          <cell r="E80" t="str">
            <v>1000 Wash Employees</v>
          </cell>
          <cell r="F80" t="str">
            <v>Jeffrey Dunham, Jr</v>
          </cell>
          <cell r="G80" t="str">
            <v/>
          </cell>
          <cell r="H80" t="str">
            <v xml:space="preserve">E0051 </v>
          </cell>
          <cell r="I80">
            <v>51</v>
          </cell>
          <cell r="J80" t="str">
            <v/>
          </cell>
          <cell r="K80" t="str">
            <v>@tidalwaveautospa.com</v>
          </cell>
        </row>
        <row r="81">
          <cell r="B81" t="str">
            <v>Alan Spradley</v>
          </cell>
          <cell r="C81" t="str">
            <v>Wash Attendant Express</v>
          </cell>
          <cell r="D81" t="str">
            <v>E0102 - Bluffton</v>
          </cell>
          <cell r="E81" t="str">
            <v>1000 Wash Employees</v>
          </cell>
          <cell r="F81" t="str">
            <v>Tiffany Reed</v>
          </cell>
          <cell r="G81" t="str">
            <v/>
          </cell>
          <cell r="H81" t="str">
            <v xml:space="preserve">E0102 </v>
          </cell>
          <cell r="I81">
            <v>102</v>
          </cell>
          <cell r="J81" t="str">
            <v/>
          </cell>
          <cell r="K81" t="str">
            <v>@tidalwaveautospa.com</v>
          </cell>
        </row>
        <row r="82">
          <cell r="B82" t="str">
            <v>Alaysha McGee</v>
          </cell>
          <cell r="C82" t="str">
            <v>Team Lead Express</v>
          </cell>
          <cell r="D82" t="str">
            <v>E0186 - Horn Lake, MS</v>
          </cell>
          <cell r="E82" t="str">
            <v>1000 Wash Employees</v>
          </cell>
          <cell r="F82" t="str">
            <v>RASHAD JONES</v>
          </cell>
          <cell r="G82" t="str">
            <v/>
          </cell>
          <cell r="H82" t="str">
            <v xml:space="preserve">E0186 </v>
          </cell>
          <cell r="I82">
            <v>186</v>
          </cell>
          <cell r="J82" t="str">
            <v/>
          </cell>
          <cell r="K82" t="str">
            <v>@tidalwaveautospa.com</v>
          </cell>
        </row>
        <row r="83">
          <cell r="B83" t="str">
            <v>Alberto Hinojosa</v>
          </cell>
          <cell r="C83" t="str">
            <v>Wash Attendant Express</v>
          </cell>
          <cell r="D83" t="str">
            <v>E0312 - Beaver Dam, WI</v>
          </cell>
          <cell r="E83" t="str">
            <v>1000 Wash Employees</v>
          </cell>
          <cell r="F83" t="str">
            <v>Reid Kleinke</v>
          </cell>
          <cell r="G83" t="str">
            <v/>
          </cell>
          <cell r="H83" t="str">
            <v xml:space="preserve">E0312 </v>
          </cell>
          <cell r="I83">
            <v>312</v>
          </cell>
          <cell r="J83" t="str">
            <v/>
          </cell>
          <cell r="K83" t="str">
            <v>@tidalwaveautospa.com</v>
          </cell>
        </row>
        <row r="84">
          <cell r="B84" t="str">
            <v>Alec Wiedmeier</v>
          </cell>
          <cell r="C84" t="str">
            <v>Wash Attendant Express</v>
          </cell>
          <cell r="D84" t="str">
            <v>E0090 - Minot</v>
          </cell>
          <cell r="E84" t="str">
            <v>1000 Wash Employees</v>
          </cell>
          <cell r="F84" t="str">
            <v>Leslie Conway</v>
          </cell>
          <cell r="G84" t="str">
            <v/>
          </cell>
          <cell r="H84" t="str">
            <v xml:space="preserve">E0090 </v>
          </cell>
          <cell r="I84">
            <v>90</v>
          </cell>
          <cell r="J84" t="str">
            <v/>
          </cell>
          <cell r="K84" t="str">
            <v>@tidalwaveautospa.com</v>
          </cell>
        </row>
        <row r="85">
          <cell r="B85" t="str">
            <v>Alejandro Avila</v>
          </cell>
          <cell r="C85" t="str">
            <v>Wash Attendant Express</v>
          </cell>
          <cell r="D85" t="str">
            <v>E0035 - Powder Springs</v>
          </cell>
          <cell r="E85" t="str">
            <v>1000 Wash Employees</v>
          </cell>
          <cell r="F85" t="str">
            <v>Tristan Luther</v>
          </cell>
          <cell r="G85" t="str">
            <v/>
          </cell>
          <cell r="H85" t="str">
            <v xml:space="preserve">E0035 </v>
          </cell>
          <cell r="I85">
            <v>35</v>
          </cell>
          <cell r="J85" t="str">
            <v/>
          </cell>
          <cell r="K85" t="str">
            <v>@tidalwaveautospa.com</v>
          </cell>
        </row>
        <row r="86">
          <cell r="B86" t="str">
            <v>Alejandro Sanchez</v>
          </cell>
          <cell r="C86" t="str">
            <v>Wash Attendant Express</v>
          </cell>
          <cell r="D86" t="str">
            <v>E0260 - Pebble Hills</v>
          </cell>
          <cell r="E86" t="str">
            <v>1000 Wash Employees</v>
          </cell>
          <cell r="F86" t="str">
            <v>Efrain Villareal</v>
          </cell>
          <cell r="G86" t="str">
            <v/>
          </cell>
          <cell r="H86" t="str">
            <v xml:space="preserve">E0260 </v>
          </cell>
          <cell r="I86">
            <v>260</v>
          </cell>
          <cell r="J86" t="str">
            <v/>
          </cell>
          <cell r="K86" t="str">
            <v>@tidalwaveautospa.com</v>
          </cell>
        </row>
        <row r="87">
          <cell r="B87" t="str">
            <v>Alejandro Velazquez</v>
          </cell>
          <cell r="C87" t="str">
            <v>Wash Attendant Express</v>
          </cell>
          <cell r="D87" t="str">
            <v>E0146 - N Road Orangeburg</v>
          </cell>
          <cell r="E87" t="str">
            <v>1000 Wash Employees</v>
          </cell>
          <cell r="F87" t="str">
            <v>Lee Card</v>
          </cell>
          <cell r="G87" t="str">
            <v/>
          </cell>
          <cell r="H87" t="str">
            <v xml:space="preserve">E0146 </v>
          </cell>
          <cell r="I87">
            <v>146</v>
          </cell>
          <cell r="J87" t="str">
            <v/>
          </cell>
          <cell r="K87" t="str">
            <v>@tidalwaveautospa.com</v>
          </cell>
        </row>
        <row r="88">
          <cell r="B88" t="str">
            <v>Aleksander Pusey</v>
          </cell>
          <cell r="C88" t="str">
            <v>Wash Attendant Express</v>
          </cell>
          <cell r="D88" t="str">
            <v>E0005 - Florence SC</v>
          </cell>
          <cell r="E88" t="str">
            <v>1000 Wash Employees</v>
          </cell>
          <cell r="F88" t="str">
            <v>Raymond Otto</v>
          </cell>
          <cell r="G88" t="str">
            <v/>
          </cell>
          <cell r="H88" t="str">
            <v xml:space="preserve">E0005 </v>
          </cell>
          <cell r="I88">
            <v>5</v>
          </cell>
          <cell r="J88" t="str">
            <v/>
          </cell>
          <cell r="K88" t="str">
            <v>@tidalwaveautospa.com</v>
          </cell>
        </row>
        <row r="89">
          <cell r="B89" t="str">
            <v>Aleksandra Scarlett</v>
          </cell>
          <cell r="C89" t="str">
            <v>Wash Attendant Flex</v>
          </cell>
          <cell r="D89" t="str">
            <v>E0017 - Kernersville</v>
          </cell>
          <cell r="E89" t="str">
            <v>1000 Wash Employees</v>
          </cell>
          <cell r="F89" t="str">
            <v>Jeremiah Vincent</v>
          </cell>
          <cell r="G89" t="str">
            <v/>
          </cell>
          <cell r="H89" t="str">
            <v xml:space="preserve">E0017 </v>
          </cell>
          <cell r="I89">
            <v>17</v>
          </cell>
          <cell r="J89" t="str">
            <v/>
          </cell>
          <cell r="K89" t="str">
            <v>@tidalwaveautospa.com</v>
          </cell>
        </row>
        <row r="90">
          <cell r="B90" t="str">
            <v>Alera Colavecchia</v>
          </cell>
          <cell r="C90" t="str">
            <v>Team Lead Express</v>
          </cell>
          <cell r="D90" t="str">
            <v>E0284 - Niagara Falls, NY</v>
          </cell>
          <cell r="E90" t="str">
            <v>1000 Wash Employees</v>
          </cell>
          <cell r="F90" t="str">
            <v>Jon Roewer</v>
          </cell>
          <cell r="G90" t="str">
            <v/>
          </cell>
          <cell r="H90" t="str">
            <v xml:space="preserve">E0284 </v>
          </cell>
          <cell r="I90">
            <v>284</v>
          </cell>
          <cell r="J90" t="str">
            <v/>
          </cell>
          <cell r="K90" t="str">
            <v>@tidalwaveautospa.com</v>
          </cell>
        </row>
        <row r="91">
          <cell r="B91" t="str">
            <v>Alessandro Velasquez</v>
          </cell>
          <cell r="C91" t="str">
            <v>Wash Attendant Express</v>
          </cell>
          <cell r="D91" t="str">
            <v>E0155 - Columbia SC</v>
          </cell>
          <cell r="E91" t="str">
            <v>1000 Wash Employees</v>
          </cell>
          <cell r="F91" t="str">
            <v>Scott Gulasa</v>
          </cell>
          <cell r="G91" t="str">
            <v/>
          </cell>
          <cell r="H91" t="str">
            <v xml:space="preserve">E0155 </v>
          </cell>
          <cell r="I91">
            <v>155</v>
          </cell>
          <cell r="J91" t="str">
            <v/>
          </cell>
          <cell r="K91" t="str">
            <v>@tidalwaveautospa.com</v>
          </cell>
        </row>
        <row r="92">
          <cell r="B92" t="str">
            <v>Alex Acevedo</v>
          </cell>
          <cell r="C92" t="str">
            <v>Wash Attendant Express</v>
          </cell>
          <cell r="D92" t="str">
            <v>E0043 - Boulder Creek</v>
          </cell>
          <cell r="E92" t="str">
            <v>1000 Wash Employees</v>
          </cell>
          <cell r="F92" t="str">
            <v>Jimmy Foster</v>
          </cell>
          <cell r="G92" t="str">
            <v/>
          </cell>
          <cell r="H92" t="str">
            <v xml:space="preserve">E0043 </v>
          </cell>
          <cell r="I92">
            <v>43</v>
          </cell>
          <cell r="J92" t="str">
            <v/>
          </cell>
          <cell r="K92" t="str">
            <v>@tidalwaveautospa.com</v>
          </cell>
        </row>
        <row r="93">
          <cell r="B93" t="str">
            <v>Alex Arredondo</v>
          </cell>
          <cell r="C93" t="str">
            <v>Assistant SL Flex</v>
          </cell>
          <cell r="D93" t="str">
            <v>E0017 - Kernersville</v>
          </cell>
          <cell r="E93" t="str">
            <v>1000 Wash Employees</v>
          </cell>
          <cell r="F93" t="str">
            <v>Jeremiah Vincent</v>
          </cell>
          <cell r="G93" t="str">
            <v>ASL</v>
          </cell>
          <cell r="H93" t="str">
            <v xml:space="preserve">E0017 </v>
          </cell>
          <cell r="I93">
            <v>17</v>
          </cell>
          <cell r="J93" t="str">
            <v>ASL17</v>
          </cell>
          <cell r="K93" t="str">
            <v>ASL17@tidalwaveautospa.com</v>
          </cell>
        </row>
        <row r="94">
          <cell r="B94" t="str">
            <v>Alex Baumgart</v>
          </cell>
          <cell r="C94" t="str">
            <v>Wash Attendant Express</v>
          </cell>
          <cell r="D94" t="str">
            <v>E0149 - Radcliff</v>
          </cell>
          <cell r="E94" t="str">
            <v>1000 Wash Employees</v>
          </cell>
          <cell r="F94" t="str">
            <v>Cayden Silverthorn</v>
          </cell>
          <cell r="G94" t="str">
            <v/>
          </cell>
          <cell r="H94" t="str">
            <v xml:space="preserve">E0149 </v>
          </cell>
          <cell r="I94">
            <v>149</v>
          </cell>
          <cell r="J94" t="str">
            <v/>
          </cell>
          <cell r="K94" t="str">
            <v>@tidalwaveautospa.com</v>
          </cell>
        </row>
        <row r="95">
          <cell r="B95" t="str">
            <v>ALEX BELAKO</v>
          </cell>
          <cell r="C95" t="str">
            <v>Wash Attendant Express</v>
          </cell>
          <cell r="D95" t="str">
            <v>E0118 - Staunton</v>
          </cell>
          <cell r="E95" t="str">
            <v>1000 Wash Employees</v>
          </cell>
          <cell r="F95" t="str">
            <v>Mark Shreffler</v>
          </cell>
          <cell r="G95" t="str">
            <v/>
          </cell>
          <cell r="H95" t="str">
            <v xml:space="preserve">E0118 </v>
          </cell>
          <cell r="I95">
            <v>118</v>
          </cell>
          <cell r="J95" t="str">
            <v/>
          </cell>
          <cell r="K95" t="str">
            <v>@tidalwaveautospa.com</v>
          </cell>
        </row>
        <row r="96">
          <cell r="B96" t="str">
            <v>Alex Castro</v>
          </cell>
          <cell r="C96" t="str">
            <v>Wash Attendant Express</v>
          </cell>
          <cell r="D96" t="str">
            <v>E0071 - S Marietta Pkwy / Square</v>
          </cell>
          <cell r="E96" t="str">
            <v>1000 Wash Employees</v>
          </cell>
          <cell r="F96" t="str">
            <v>Marcus Jones</v>
          </cell>
          <cell r="G96" t="str">
            <v/>
          </cell>
          <cell r="H96" t="str">
            <v xml:space="preserve">E0071 </v>
          </cell>
          <cell r="I96">
            <v>71</v>
          </cell>
          <cell r="J96" t="str">
            <v/>
          </cell>
          <cell r="K96" t="str">
            <v>@tidalwaveautospa.com</v>
          </cell>
        </row>
        <row r="97">
          <cell r="B97" t="str">
            <v>Alex Dockery</v>
          </cell>
          <cell r="C97" t="str">
            <v>Wash Attendant Express</v>
          </cell>
          <cell r="D97" t="str">
            <v>E0183 - Newport, TN</v>
          </cell>
          <cell r="E97" t="str">
            <v>1000 Wash Employees</v>
          </cell>
          <cell r="F97" t="str">
            <v>Samuel Schmidt</v>
          </cell>
          <cell r="G97" t="str">
            <v/>
          </cell>
          <cell r="H97" t="str">
            <v xml:space="preserve">E0183 </v>
          </cell>
          <cell r="I97">
            <v>183</v>
          </cell>
          <cell r="J97" t="str">
            <v/>
          </cell>
          <cell r="K97" t="str">
            <v>@tidalwaveautospa.com</v>
          </cell>
        </row>
        <row r="98">
          <cell r="B98" t="str">
            <v>Alex Griffith</v>
          </cell>
          <cell r="C98" t="str">
            <v>Team Lead Express</v>
          </cell>
          <cell r="D98" t="str">
            <v>E0104 - Holiday</v>
          </cell>
          <cell r="E98" t="str">
            <v>1000 Wash Employees</v>
          </cell>
          <cell r="F98" t="str">
            <v>Thomas Merrick</v>
          </cell>
          <cell r="G98" t="str">
            <v/>
          </cell>
          <cell r="H98" t="str">
            <v xml:space="preserve">E0104 </v>
          </cell>
          <cell r="I98">
            <v>104</v>
          </cell>
          <cell r="J98" t="str">
            <v/>
          </cell>
          <cell r="K98" t="str">
            <v>@tidalwaveautospa.com</v>
          </cell>
        </row>
        <row r="99">
          <cell r="B99" t="str">
            <v>Alex Jurnigan</v>
          </cell>
          <cell r="C99" t="str">
            <v>Wash Attendant Express</v>
          </cell>
          <cell r="D99" t="str">
            <v>E0075 - Chesapeake</v>
          </cell>
          <cell r="E99" t="str">
            <v>1000 Wash Employees</v>
          </cell>
          <cell r="F99" t="str">
            <v>Andrew Millard</v>
          </cell>
          <cell r="G99" t="str">
            <v/>
          </cell>
          <cell r="H99" t="str">
            <v xml:space="preserve">E0075 </v>
          </cell>
          <cell r="I99">
            <v>75</v>
          </cell>
          <cell r="J99" t="str">
            <v/>
          </cell>
          <cell r="K99" t="str">
            <v>@tidalwaveautospa.com</v>
          </cell>
        </row>
        <row r="100">
          <cell r="B100" t="str">
            <v>Alex Moreira</v>
          </cell>
          <cell r="C100" t="str">
            <v>Wash Attendant Express</v>
          </cell>
          <cell r="D100" t="str">
            <v>E0238 - Campbellsville, KY</v>
          </cell>
          <cell r="E100" t="str">
            <v>1000 Wash Employees</v>
          </cell>
          <cell r="F100" t="str">
            <v>Richard Saulpaw</v>
          </cell>
          <cell r="G100" t="str">
            <v/>
          </cell>
          <cell r="H100" t="str">
            <v xml:space="preserve">E0238 </v>
          </cell>
          <cell r="I100">
            <v>238</v>
          </cell>
          <cell r="J100" t="str">
            <v/>
          </cell>
          <cell r="K100" t="str">
            <v>@tidalwaveautospa.com</v>
          </cell>
        </row>
        <row r="101">
          <cell r="B101" t="str">
            <v>Alex Rood</v>
          </cell>
          <cell r="C101" t="str">
            <v>Wash Attendant Express</v>
          </cell>
          <cell r="D101" t="str">
            <v>E0141 - Northwood Park</v>
          </cell>
          <cell r="E101" t="str">
            <v>1000 Wash Employees</v>
          </cell>
          <cell r="F101" t="str">
            <v>David Nightingale</v>
          </cell>
          <cell r="G101" t="str">
            <v/>
          </cell>
          <cell r="H101" t="str">
            <v xml:space="preserve">E0141 </v>
          </cell>
          <cell r="I101">
            <v>141</v>
          </cell>
          <cell r="J101" t="str">
            <v/>
          </cell>
          <cell r="K101" t="str">
            <v>@tidalwaveautospa.com</v>
          </cell>
        </row>
        <row r="102">
          <cell r="B102" t="str">
            <v>Alexa Gerszewski</v>
          </cell>
          <cell r="C102" t="str">
            <v>Wash Attendant Express</v>
          </cell>
          <cell r="D102" t="str">
            <v>E0363 - Marshfield, WI</v>
          </cell>
          <cell r="E102" t="str">
            <v>1000 Wash Employees</v>
          </cell>
          <cell r="F102" t="str">
            <v>Charles Hayes</v>
          </cell>
          <cell r="G102" t="str">
            <v/>
          </cell>
          <cell r="H102" t="str">
            <v xml:space="preserve">E0363 </v>
          </cell>
          <cell r="I102">
            <v>363</v>
          </cell>
          <cell r="J102" t="str">
            <v/>
          </cell>
          <cell r="K102" t="str">
            <v>@tidalwaveautospa.com</v>
          </cell>
        </row>
        <row r="103">
          <cell r="B103" t="str">
            <v>Alexander Bain</v>
          </cell>
          <cell r="C103" t="str">
            <v>Wash Attendant Express</v>
          </cell>
          <cell r="D103" t="str">
            <v>E0062 - Speedway</v>
          </cell>
          <cell r="E103" t="str">
            <v>1000 Wash Employees</v>
          </cell>
          <cell r="F103" t="str">
            <v>Rex Humerickhouse</v>
          </cell>
          <cell r="G103" t="str">
            <v/>
          </cell>
          <cell r="H103" t="str">
            <v xml:space="preserve">E0062 </v>
          </cell>
          <cell r="I103">
            <v>62</v>
          </cell>
          <cell r="J103" t="str">
            <v/>
          </cell>
          <cell r="K103" t="str">
            <v>@tidalwaveautospa.com</v>
          </cell>
        </row>
        <row r="104">
          <cell r="B104" t="str">
            <v>Alexander Casteel</v>
          </cell>
          <cell r="C104" t="str">
            <v>Wash Attendant Express</v>
          </cell>
          <cell r="D104" t="str">
            <v>E0138 - Dubuque</v>
          </cell>
          <cell r="E104" t="str">
            <v>1000 Wash Employees</v>
          </cell>
          <cell r="F104" t="str">
            <v>Isaiah Nyberg</v>
          </cell>
          <cell r="G104" t="str">
            <v/>
          </cell>
          <cell r="H104" t="str">
            <v xml:space="preserve">E0138 </v>
          </cell>
          <cell r="I104">
            <v>138</v>
          </cell>
          <cell r="J104" t="str">
            <v/>
          </cell>
          <cell r="K104" t="str">
            <v>@tidalwaveautospa.com</v>
          </cell>
        </row>
        <row r="105">
          <cell r="B105" t="str">
            <v>Alexander Gonzalez</v>
          </cell>
          <cell r="C105" t="str">
            <v>Wash Attendant Express</v>
          </cell>
          <cell r="D105" t="str">
            <v>E0012 - Rocky Mount</v>
          </cell>
          <cell r="E105" t="str">
            <v>1000 Wash Employees</v>
          </cell>
          <cell r="F105" t="str">
            <v>Michael Harland</v>
          </cell>
          <cell r="G105" t="str">
            <v/>
          </cell>
          <cell r="H105" t="str">
            <v xml:space="preserve">E0012 </v>
          </cell>
          <cell r="I105">
            <v>12</v>
          </cell>
          <cell r="J105" t="str">
            <v/>
          </cell>
          <cell r="K105" t="str">
            <v>@tidalwaveautospa.com</v>
          </cell>
        </row>
        <row r="106">
          <cell r="B106" t="str">
            <v>Alexander HALL</v>
          </cell>
          <cell r="C106" t="str">
            <v>Wash Attendant Express</v>
          </cell>
          <cell r="D106" t="str">
            <v>E0003 - Morrow</v>
          </cell>
          <cell r="E106" t="str">
            <v>1000 Wash Employees</v>
          </cell>
          <cell r="F106" t="str">
            <v>Antawan Hill</v>
          </cell>
          <cell r="G106" t="str">
            <v/>
          </cell>
          <cell r="H106" t="str">
            <v xml:space="preserve">E0003 </v>
          </cell>
          <cell r="I106">
            <v>3</v>
          </cell>
          <cell r="J106" t="str">
            <v/>
          </cell>
          <cell r="K106" t="str">
            <v>@tidalwaveautospa.com</v>
          </cell>
        </row>
        <row r="107">
          <cell r="B107" t="str">
            <v>Alexander Kelly</v>
          </cell>
          <cell r="C107" t="str">
            <v>Wash Attendant Express</v>
          </cell>
          <cell r="D107" t="str">
            <v>E0311 - Liberty, TX</v>
          </cell>
          <cell r="E107" t="str">
            <v>1000 Wash Employees</v>
          </cell>
          <cell r="F107" t="str">
            <v>Casper Eckols</v>
          </cell>
          <cell r="G107" t="str">
            <v/>
          </cell>
          <cell r="H107" t="str">
            <v xml:space="preserve">E0311 </v>
          </cell>
          <cell r="I107">
            <v>311</v>
          </cell>
          <cell r="J107" t="str">
            <v/>
          </cell>
          <cell r="K107" t="str">
            <v>@tidalwaveautospa.com</v>
          </cell>
        </row>
        <row r="108">
          <cell r="B108" t="str">
            <v>Alexander Kirk</v>
          </cell>
          <cell r="C108" t="str">
            <v>Assistant SL Express</v>
          </cell>
          <cell r="D108" t="str">
            <v>E0303 - Hanover Crossing</v>
          </cell>
          <cell r="E108" t="str">
            <v>1000 Wash Employees</v>
          </cell>
          <cell r="F108" t="str">
            <v>Jennifer Hooper</v>
          </cell>
          <cell r="G108" t="str">
            <v>ASL</v>
          </cell>
          <cell r="H108" t="str">
            <v xml:space="preserve">E0303 </v>
          </cell>
          <cell r="I108">
            <v>303</v>
          </cell>
          <cell r="J108" t="str">
            <v>ASL303</v>
          </cell>
          <cell r="K108" t="str">
            <v>ASL303@tidalwaveautospa.com</v>
          </cell>
        </row>
        <row r="109">
          <cell r="B109" t="str">
            <v>Alexander Luebbe</v>
          </cell>
          <cell r="C109" t="str">
            <v>Wash Attendant Express</v>
          </cell>
          <cell r="D109" t="str">
            <v>E0196 - Theydon Bend</v>
          </cell>
          <cell r="E109" t="str">
            <v>1000 Wash Employees</v>
          </cell>
          <cell r="F109" t="str">
            <v>Nathan Clement</v>
          </cell>
          <cell r="G109" t="str">
            <v/>
          </cell>
          <cell r="H109" t="str">
            <v xml:space="preserve">E0196 </v>
          </cell>
          <cell r="I109">
            <v>196</v>
          </cell>
          <cell r="J109" t="str">
            <v/>
          </cell>
          <cell r="K109" t="str">
            <v>@tidalwaveautospa.com</v>
          </cell>
        </row>
        <row r="110">
          <cell r="B110" t="str">
            <v>Alexander Newara</v>
          </cell>
          <cell r="C110" t="str">
            <v>Wash Attendant Express</v>
          </cell>
          <cell r="D110" t="str">
            <v>E0051 - Roswell / Holcomb</v>
          </cell>
          <cell r="E110" t="str">
            <v>1000 Wash Employees</v>
          </cell>
          <cell r="F110" t="str">
            <v>Jeffrey Dunham, Jr</v>
          </cell>
          <cell r="G110" t="str">
            <v/>
          </cell>
          <cell r="H110" t="str">
            <v xml:space="preserve">E0051 </v>
          </cell>
          <cell r="I110">
            <v>51</v>
          </cell>
          <cell r="J110" t="str">
            <v/>
          </cell>
          <cell r="K110" t="str">
            <v>@tidalwaveautospa.com</v>
          </cell>
        </row>
        <row r="111">
          <cell r="B111" t="str">
            <v>Alexander Ploof</v>
          </cell>
          <cell r="C111" t="str">
            <v>Team Lead Express</v>
          </cell>
          <cell r="D111" t="str">
            <v>E0124 - Watertown</v>
          </cell>
          <cell r="E111" t="str">
            <v>1000 Wash Employees</v>
          </cell>
          <cell r="F111" t="str">
            <v>Javan Cooper</v>
          </cell>
          <cell r="G111" t="str">
            <v/>
          </cell>
          <cell r="H111" t="str">
            <v xml:space="preserve">E0124 </v>
          </cell>
          <cell r="I111">
            <v>124</v>
          </cell>
          <cell r="J111" t="str">
            <v/>
          </cell>
          <cell r="K111" t="str">
            <v>@tidalwaveautospa.com</v>
          </cell>
        </row>
        <row r="112">
          <cell r="B112" t="str">
            <v>Alexander Wilk</v>
          </cell>
          <cell r="C112" t="str">
            <v>Wash Attendant Express</v>
          </cell>
          <cell r="D112" t="str">
            <v>E0231 - Trinity Point</v>
          </cell>
          <cell r="E112" t="str">
            <v>1000 Wash Employees</v>
          </cell>
          <cell r="F112" t="str">
            <v>Brian Hanna</v>
          </cell>
          <cell r="G112" t="str">
            <v/>
          </cell>
          <cell r="H112" t="str">
            <v xml:space="preserve">E0231 </v>
          </cell>
          <cell r="I112">
            <v>231</v>
          </cell>
          <cell r="J112" t="str">
            <v/>
          </cell>
          <cell r="K112" t="str">
            <v>@tidalwaveautospa.com</v>
          </cell>
        </row>
        <row r="113">
          <cell r="B113" t="str">
            <v>Alexandrea Baker</v>
          </cell>
          <cell r="C113" t="str">
            <v>Team Lead Express</v>
          </cell>
          <cell r="D113" t="str">
            <v>E0319 - Burley, ID</v>
          </cell>
          <cell r="E113" t="str">
            <v>1000 Wash Employees</v>
          </cell>
          <cell r="F113" t="str">
            <v>Amber Rosenstengel</v>
          </cell>
          <cell r="G113" t="str">
            <v/>
          </cell>
          <cell r="H113" t="str">
            <v xml:space="preserve">E0319 </v>
          </cell>
          <cell r="I113">
            <v>319</v>
          </cell>
          <cell r="J113" t="str">
            <v/>
          </cell>
          <cell r="K113" t="str">
            <v>@tidalwaveautospa.com</v>
          </cell>
        </row>
        <row r="114">
          <cell r="B114" t="str">
            <v>Alexandria Wilson</v>
          </cell>
          <cell r="C114" t="str">
            <v>Wash Attendant Express</v>
          </cell>
          <cell r="D114" t="str">
            <v>E0162 - Lake City, FL</v>
          </cell>
          <cell r="E114" t="str">
            <v>1000 Wash Employees</v>
          </cell>
          <cell r="F114" t="str">
            <v>Joshua Hudson</v>
          </cell>
          <cell r="G114" t="str">
            <v/>
          </cell>
          <cell r="H114" t="str">
            <v xml:space="preserve">E0162 </v>
          </cell>
          <cell r="I114">
            <v>162</v>
          </cell>
          <cell r="J114" t="str">
            <v/>
          </cell>
          <cell r="K114" t="str">
            <v>@tidalwaveautospa.com</v>
          </cell>
        </row>
        <row r="115">
          <cell r="B115" t="str">
            <v>ALEXIS CARRASCO</v>
          </cell>
          <cell r="C115" t="str">
            <v>Team Lead Express</v>
          </cell>
          <cell r="D115" t="str">
            <v>E0260 - Pebble Hills</v>
          </cell>
          <cell r="E115" t="str">
            <v>1000 Wash Employees</v>
          </cell>
          <cell r="F115" t="str">
            <v>Efrain Villareal</v>
          </cell>
          <cell r="G115" t="str">
            <v/>
          </cell>
          <cell r="H115" t="str">
            <v xml:space="preserve">E0260 </v>
          </cell>
          <cell r="I115">
            <v>260</v>
          </cell>
          <cell r="J115" t="str">
            <v/>
          </cell>
          <cell r="K115" t="str">
            <v>@tidalwaveautospa.com</v>
          </cell>
        </row>
        <row r="116">
          <cell r="B116" t="str">
            <v>alexis hart</v>
          </cell>
          <cell r="C116" t="str">
            <v>Wash Attendant Express</v>
          </cell>
          <cell r="D116" t="str">
            <v>E0079 - Cedar Falls</v>
          </cell>
          <cell r="E116" t="str">
            <v>1000 Wash Employees</v>
          </cell>
          <cell r="F116" t="str">
            <v>Dalton Shock</v>
          </cell>
          <cell r="G116" t="str">
            <v/>
          </cell>
          <cell r="H116" t="str">
            <v xml:space="preserve">E0079 </v>
          </cell>
          <cell r="I116">
            <v>79</v>
          </cell>
          <cell r="J116" t="str">
            <v/>
          </cell>
          <cell r="K116" t="str">
            <v>@tidalwaveautospa.com</v>
          </cell>
        </row>
        <row r="117">
          <cell r="B117" t="str">
            <v>Alexis Roman</v>
          </cell>
          <cell r="C117" t="str">
            <v>Team Lead Express</v>
          </cell>
          <cell r="D117" t="str">
            <v>E0136 - Kirksville</v>
          </cell>
          <cell r="E117" t="str">
            <v>1000 Wash Employees</v>
          </cell>
          <cell r="F117" t="str">
            <v>Gerald Carter</v>
          </cell>
          <cell r="G117" t="str">
            <v/>
          </cell>
          <cell r="H117" t="str">
            <v xml:space="preserve">E0136 </v>
          </cell>
          <cell r="I117">
            <v>136</v>
          </cell>
          <cell r="J117" t="str">
            <v/>
          </cell>
          <cell r="K117" t="str">
            <v>@tidalwaveautospa.com</v>
          </cell>
        </row>
        <row r="118">
          <cell r="B118" t="str">
            <v>alexus patterson</v>
          </cell>
          <cell r="C118" t="str">
            <v>Wash Attendant Express</v>
          </cell>
          <cell r="D118" t="str">
            <v>E0152 - North Charleston</v>
          </cell>
          <cell r="E118" t="str">
            <v>1000 Wash Employees</v>
          </cell>
          <cell r="F118" t="str">
            <v>Melissa Barker</v>
          </cell>
          <cell r="G118" t="str">
            <v/>
          </cell>
          <cell r="H118" t="str">
            <v xml:space="preserve">E0152 </v>
          </cell>
          <cell r="I118">
            <v>152</v>
          </cell>
          <cell r="J118" t="str">
            <v/>
          </cell>
          <cell r="K118" t="str">
            <v>@tidalwaveautospa.com</v>
          </cell>
        </row>
        <row r="119">
          <cell r="B119" t="str">
            <v>Alfredo Galvan Castillo</v>
          </cell>
          <cell r="C119" t="str">
            <v>Electrician - Journeyman</v>
          </cell>
          <cell r="D119" t="str">
            <v>Stangood-GA</v>
          </cell>
          <cell r="E119" t="str">
            <v>3100 Stangood Electrical</v>
          </cell>
          <cell r="F119" t="str">
            <v>Brian Swicegood</v>
          </cell>
          <cell r="G119" t="str">
            <v/>
          </cell>
          <cell r="H119" t="str">
            <v/>
          </cell>
          <cell r="I119" t="str">
            <v/>
          </cell>
          <cell r="J119" t="str">
            <v/>
          </cell>
          <cell r="K119" t="str">
            <v/>
          </cell>
        </row>
        <row r="120">
          <cell r="B120" t="str">
            <v>Alfredo Murillo</v>
          </cell>
          <cell r="C120" t="str">
            <v>Assistant SL Express</v>
          </cell>
          <cell r="D120" t="str">
            <v>E0294 - Thomson, GA</v>
          </cell>
          <cell r="E120" t="str">
            <v>1000 Wash Employees</v>
          </cell>
          <cell r="F120" t="str">
            <v>Brandon Ortega</v>
          </cell>
          <cell r="G120" t="str">
            <v>ASL</v>
          </cell>
          <cell r="H120" t="str">
            <v xml:space="preserve">E0294 </v>
          </cell>
          <cell r="I120">
            <v>294</v>
          </cell>
          <cell r="J120" t="str">
            <v>ASL294</v>
          </cell>
          <cell r="K120" t="str">
            <v>ASL294@tidalwaveautospa.com</v>
          </cell>
        </row>
        <row r="121">
          <cell r="B121" t="str">
            <v>Ali Rogers</v>
          </cell>
          <cell r="C121" t="str">
            <v>Wash Attendant Express</v>
          </cell>
          <cell r="D121" t="str">
            <v>E0213 - Millington, TN</v>
          </cell>
          <cell r="E121" t="str">
            <v>1000 Wash Employees</v>
          </cell>
          <cell r="F121" t="str">
            <v>Brandon Dean</v>
          </cell>
          <cell r="G121" t="str">
            <v/>
          </cell>
          <cell r="H121" t="str">
            <v xml:space="preserve">E0213 </v>
          </cell>
          <cell r="I121">
            <v>213</v>
          </cell>
          <cell r="J121" t="str">
            <v/>
          </cell>
          <cell r="K121" t="str">
            <v>@tidalwaveautospa.com</v>
          </cell>
        </row>
        <row r="122">
          <cell r="B122" t="str">
            <v>Alicia Gilmer</v>
          </cell>
          <cell r="C122" t="str">
            <v>Team Lead Express</v>
          </cell>
          <cell r="D122" t="str">
            <v>E0141 - Northwood Park</v>
          </cell>
          <cell r="E122" t="str">
            <v>1000 Wash Employees</v>
          </cell>
          <cell r="F122" t="str">
            <v>David Nightingale</v>
          </cell>
          <cell r="G122" t="str">
            <v/>
          </cell>
          <cell r="H122" t="str">
            <v xml:space="preserve">E0141 </v>
          </cell>
          <cell r="I122">
            <v>141</v>
          </cell>
          <cell r="J122" t="str">
            <v/>
          </cell>
          <cell r="K122" t="str">
            <v>@tidalwaveautospa.com</v>
          </cell>
        </row>
        <row r="123">
          <cell r="B123" t="str">
            <v>alicia harper</v>
          </cell>
          <cell r="C123" t="str">
            <v>Assistant SL Express</v>
          </cell>
          <cell r="D123" t="str">
            <v>E0232 - North Madison</v>
          </cell>
          <cell r="E123" t="str">
            <v>1000 Wash Employees</v>
          </cell>
          <cell r="F123" t="str">
            <v>Bradley Estis</v>
          </cell>
          <cell r="G123" t="str">
            <v>ASL</v>
          </cell>
          <cell r="H123" t="str">
            <v xml:space="preserve">E0232 </v>
          </cell>
          <cell r="I123">
            <v>232</v>
          </cell>
          <cell r="J123" t="str">
            <v>ASL232</v>
          </cell>
          <cell r="K123" t="str">
            <v>ASL232@tidalwaveautospa.com</v>
          </cell>
        </row>
        <row r="124">
          <cell r="B124" t="str">
            <v>Alicia Lowther</v>
          </cell>
          <cell r="C124" t="str">
            <v>Wash Attendant Express</v>
          </cell>
          <cell r="D124" t="str">
            <v>E0288 - Yellowstone Avenue</v>
          </cell>
          <cell r="E124" t="str">
            <v>1000 Wash Employees</v>
          </cell>
          <cell r="F124" t="str">
            <v>Amber Guerrero</v>
          </cell>
          <cell r="G124" t="str">
            <v/>
          </cell>
          <cell r="H124" t="str">
            <v xml:space="preserve">E0288 </v>
          </cell>
          <cell r="I124">
            <v>288</v>
          </cell>
          <cell r="J124" t="str">
            <v/>
          </cell>
          <cell r="K124" t="str">
            <v>@tidalwaveautospa.com</v>
          </cell>
        </row>
        <row r="125">
          <cell r="B125" t="str">
            <v>Alisha Hilburn (On Leave)</v>
          </cell>
          <cell r="C125" t="str">
            <v>Assistant SL Express</v>
          </cell>
          <cell r="D125" t="str">
            <v>E0136 - Kirksville</v>
          </cell>
          <cell r="E125" t="str">
            <v>1000 Wash Employees</v>
          </cell>
          <cell r="F125" t="str">
            <v>Gerald Carter</v>
          </cell>
          <cell r="G125" t="str">
            <v>ASL</v>
          </cell>
          <cell r="H125" t="str">
            <v xml:space="preserve">E0136 </v>
          </cell>
          <cell r="I125">
            <v>136</v>
          </cell>
          <cell r="J125" t="str">
            <v>ASL136</v>
          </cell>
          <cell r="K125" t="str">
            <v>ASL136@tidalwaveautospa.com</v>
          </cell>
        </row>
        <row r="126">
          <cell r="B126" t="str">
            <v>Alissa Morales</v>
          </cell>
          <cell r="C126" t="str">
            <v>Wash Attendant Express</v>
          </cell>
          <cell r="D126" t="str">
            <v>E0141 - Northwood Park</v>
          </cell>
          <cell r="E126" t="str">
            <v>1000 Wash Employees</v>
          </cell>
          <cell r="F126" t="str">
            <v>David Nightingale</v>
          </cell>
          <cell r="G126" t="str">
            <v/>
          </cell>
          <cell r="H126" t="str">
            <v xml:space="preserve">E0141 </v>
          </cell>
          <cell r="I126">
            <v>141</v>
          </cell>
          <cell r="J126" t="str">
            <v/>
          </cell>
          <cell r="K126" t="str">
            <v>@tidalwaveautospa.com</v>
          </cell>
        </row>
        <row r="127">
          <cell r="B127" t="str">
            <v>Alissa Poremba</v>
          </cell>
          <cell r="C127" t="str">
            <v>Wash Attendant Express</v>
          </cell>
          <cell r="D127" t="str">
            <v>E0293 - Lombard, IL</v>
          </cell>
          <cell r="E127" t="str">
            <v>1000 Wash Employees</v>
          </cell>
          <cell r="F127" t="str">
            <v>Andrew Stephens</v>
          </cell>
          <cell r="G127" t="str">
            <v/>
          </cell>
          <cell r="H127" t="str">
            <v xml:space="preserve">E0293 </v>
          </cell>
          <cell r="I127">
            <v>293</v>
          </cell>
          <cell r="J127" t="str">
            <v/>
          </cell>
          <cell r="K127" t="str">
            <v>@tidalwaveautospa.com</v>
          </cell>
        </row>
        <row r="128">
          <cell r="B128" t="str">
            <v>Alivia Lewis</v>
          </cell>
          <cell r="C128" t="str">
            <v>Wash Attendant Express</v>
          </cell>
          <cell r="D128" t="str">
            <v>E0164 - Harvest, AL</v>
          </cell>
          <cell r="E128" t="str">
            <v>1000 Wash Employees</v>
          </cell>
          <cell r="F128" t="str">
            <v>Lane Carr</v>
          </cell>
          <cell r="G128" t="str">
            <v/>
          </cell>
          <cell r="H128" t="str">
            <v xml:space="preserve">E0164 </v>
          </cell>
          <cell r="I128">
            <v>164</v>
          </cell>
          <cell r="J128" t="str">
            <v/>
          </cell>
          <cell r="K128" t="str">
            <v>@tidalwaveautospa.com</v>
          </cell>
        </row>
        <row r="129">
          <cell r="B129" t="str">
            <v>Allan Dilbeck</v>
          </cell>
          <cell r="C129" t="str">
            <v>Wash Attendant Express</v>
          </cell>
          <cell r="D129" t="str">
            <v>E0251 - Lewisburg, TN</v>
          </cell>
          <cell r="E129" t="str">
            <v>1000 Wash Employees</v>
          </cell>
          <cell r="F129" t="str">
            <v>Kaleigh Welch</v>
          </cell>
          <cell r="G129" t="str">
            <v/>
          </cell>
          <cell r="H129" t="str">
            <v xml:space="preserve">E0251 </v>
          </cell>
          <cell r="I129">
            <v>251</v>
          </cell>
          <cell r="J129" t="str">
            <v/>
          </cell>
          <cell r="K129" t="str">
            <v>@tidalwaveautospa.com</v>
          </cell>
        </row>
        <row r="130">
          <cell r="B130" t="str">
            <v>Allen Ayersman</v>
          </cell>
          <cell r="C130" t="str">
            <v>Wash Attendant Express</v>
          </cell>
          <cell r="D130" t="str">
            <v>E0264 - Red Dog Way</v>
          </cell>
          <cell r="E130" t="str">
            <v>1000 Wash Employees</v>
          </cell>
          <cell r="F130" t="str">
            <v>Daniel Hanst</v>
          </cell>
          <cell r="G130" t="str">
            <v/>
          </cell>
          <cell r="H130" t="str">
            <v xml:space="preserve">E0264 </v>
          </cell>
          <cell r="I130">
            <v>264</v>
          </cell>
          <cell r="J130" t="str">
            <v/>
          </cell>
          <cell r="K130" t="str">
            <v>@tidalwaveautospa.com</v>
          </cell>
        </row>
        <row r="131">
          <cell r="B131" t="str">
            <v>Allen Divel</v>
          </cell>
          <cell r="C131" t="str">
            <v>Assistant SL Express</v>
          </cell>
          <cell r="D131" t="str">
            <v>E0216 - West Manheim</v>
          </cell>
          <cell r="E131" t="str">
            <v>1000 Wash Employees</v>
          </cell>
          <cell r="F131" t="str">
            <v>John Sauers</v>
          </cell>
          <cell r="G131" t="str">
            <v>ASL</v>
          </cell>
          <cell r="H131" t="str">
            <v xml:space="preserve">E0216 </v>
          </cell>
          <cell r="I131">
            <v>216</v>
          </cell>
          <cell r="J131" t="str">
            <v>ASL216</v>
          </cell>
          <cell r="K131" t="str">
            <v>ASL216@tidalwaveautospa.com</v>
          </cell>
        </row>
        <row r="132">
          <cell r="B132" t="str">
            <v>Allysson Barcelos [C]</v>
          </cell>
          <cell r="C132" t="str">
            <v>Senior Quality Assurance Analyst Contractor</v>
          </cell>
          <cell r="D132" t="str">
            <v>Wash Support Center</v>
          </cell>
          <cell r="E132" t="str">
            <v>2180 R&amp;D</v>
          </cell>
          <cell r="F132" t="str">
            <v>Jose Ferrari</v>
          </cell>
          <cell r="G132" t="str">
            <v/>
          </cell>
          <cell r="H132" t="str">
            <v/>
          </cell>
          <cell r="I132" t="str">
            <v/>
          </cell>
          <cell r="J132" t="str">
            <v/>
          </cell>
          <cell r="K132" t="str">
            <v/>
          </cell>
        </row>
        <row r="133">
          <cell r="B133" t="str">
            <v>Alonzo Diaz</v>
          </cell>
          <cell r="C133" t="str">
            <v>Wash Attendant Express</v>
          </cell>
          <cell r="D133" t="str">
            <v>E0383 - El Campo, TX</v>
          </cell>
          <cell r="E133" t="str">
            <v>1000 Wash Employees</v>
          </cell>
          <cell r="F133" t="str">
            <v>Joe Fonseca</v>
          </cell>
          <cell r="G133" t="str">
            <v/>
          </cell>
          <cell r="H133" t="str">
            <v xml:space="preserve">E0383 </v>
          </cell>
          <cell r="I133">
            <v>383</v>
          </cell>
          <cell r="J133" t="str">
            <v/>
          </cell>
          <cell r="K133" t="str">
            <v>@tidalwaveautospa.com</v>
          </cell>
        </row>
        <row r="134">
          <cell r="B134" t="str">
            <v>Alphonso Dyer</v>
          </cell>
          <cell r="C134" t="str">
            <v>Site Leader Express</v>
          </cell>
          <cell r="D134" t="str">
            <v>E0101 - Victory Square</v>
          </cell>
          <cell r="E134" t="str">
            <v>1000 Wash Employees</v>
          </cell>
          <cell r="F134" t="str">
            <v>David Foster</v>
          </cell>
          <cell r="G134" t="str">
            <v>SL</v>
          </cell>
          <cell r="H134" t="str">
            <v xml:space="preserve">E0101 </v>
          </cell>
          <cell r="I134">
            <v>101</v>
          </cell>
          <cell r="J134" t="str">
            <v>SL101</v>
          </cell>
          <cell r="K134" t="str">
            <v>SL101@tidalwaveautospa.com</v>
          </cell>
        </row>
        <row r="135">
          <cell r="B135" t="str">
            <v>Alysha Martinez</v>
          </cell>
          <cell r="C135" t="str">
            <v>Wash Attendant Express</v>
          </cell>
          <cell r="D135" t="str">
            <v>E0085 - Victoria</v>
          </cell>
          <cell r="E135" t="str">
            <v>1000 Wash Employees</v>
          </cell>
          <cell r="F135" t="str">
            <v>Justin Bernal</v>
          </cell>
          <cell r="G135" t="str">
            <v/>
          </cell>
          <cell r="H135" t="str">
            <v xml:space="preserve">E0085 </v>
          </cell>
          <cell r="I135">
            <v>85</v>
          </cell>
          <cell r="J135" t="str">
            <v/>
          </cell>
          <cell r="K135" t="str">
            <v>@tidalwaveautospa.com</v>
          </cell>
        </row>
        <row r="136">
          <cell r="B136" t="str">
            <v>Alyson Ford</v>
          </cell>
          <cell r="C136" t="str">
            <v>Senior Manager of Signage and Equipment</v>
          </cell>
          <cell r="D136" t="str">
            <v>SHJ Construction LLC</v>
          </cell>
          <cell r="E136" t="str">
            <v>3050 Development</v>
          </cell>
          <cell r="F136" t="str">
            <v>Ryan Crumley</v>
          </cell>
          <cell r="G136" t="str">
            <v/>
          </cell>
          <cell r="H136" t="str">
            <v/>
          </cell>
          <cell r="I136" t="str">
            <v/>
          </cell>
          <cell r="J136" t="str">
            <v/>
          </cell>
          <cell r="K136" t="str">
            <v>alyson@tidalwaveautospa.com</v>
          </cell>
        </row>
        <row r="137">
          <cell r="B137" t="str">
            <v>Alyssa Rice</v>
          </cell>
          <cell r="C137" t="str">
            <v>Assistant SL Express</v>
          </cell>
          <cell r="D137" t="str">
            <v>E0191 - Emily Drive</v>
          </cell>
          <cell r="E137" t="str">
            <v>1000 Wash Employees</v>
          </cell>
          <cell r="F137" t="str">
            <v>Jonathan Ackerman</v>
          </cell>
          <cell r="G137" t="str">
            <v>ASL</v>
          </cell>
          <cell r="H137" t="str">
            <v xml:space="preserve">E0191 </v>
          </cell>
          <cell r="I137">
            <v>191</v>
          </cell>
          <cell r="J137" t="str">
            <v>ASL191</v>
          </cell>
          <cell r="K137" t="str">
            <v>ASL191@tidalwaveautospa.com</v>
          </cell>
        </row>
        <row r="138">
          <cell r="B138" t="str">
            <v>Alyssa Spader</v>
          </cell>
          <cell r="C138" t="str">
            <v>Assistant SL Express</v>
          </cell>
          <cell r="D138" t="str">
            <v>E0028 - Raytown</v>
          </cell>
          <cell r="E138" t="str">
            <v>1000 Wash Employees</v>
          </cell>
          <cell r="F138" t="str">
            <v>Kyle Baker</v>
          </cell>
          <cell r="G138" t="str">
            <v>ASL</v>
          </cell>
          <cell r="H138" t="str">
            <v xml:space="preserve">E0028 </v>
          </cell>
          <cell r="I138">
            <v>28</v>
          </cell>
          <cell r="J138" t="str">
            <v>ASL28</v>
          </cell>
          <cell r="K138" t="str">
            <v>ASL28@tidalwaveautospa.com</v>
          </cell>
        </row>
        <row r="139">
          <cell r="B139" t="str">
            <v>Amaiya Williams</v>
          </cell>
          <cell r="C139" t="str">
            <v>Wash Attendant Express</v>
          </cell>
          <cell r="D139" t="str">
            <v>E0225 - Dill Creek</v>
          </cell>
          <cell r="E139" t="str">
            <v>1000 Wash Employees</v>
          </cell>
          <cell r="F139" t="str">
            <v>ERIK NORDGREN</v>
          </cell>
          <cell r="G139" t="str">
            <v/>
          </cell>
          <cell r="H139" t="str">
            <v xml:space="preserve">E0225 </v>
          </cell>
          <cell r="I139">
            <v>225</v>
          </cell>
          <cell r="J139" t="str">
            <v/>
          </cell>
          <cell r="K139" t="str">
            <v>@tidalwaveautospa.com</v>
          </cell>
        </row>
        <row r="140">
          <cell r="B140" t="str">
            <v>Amanda Bruce</v>
          </cell>
          <cell r="C140" t="str">
            <v>Customer Service Representative</v>
          </cell>
          <cell r="D140" t="str">
            <v>Wash Support Center</v>
          </cell>
          <cell r="E140" t="str">
            <v>2450 Customer Care</v>
          </cell>
          <cell r="F140" t="str">
            <v>Ira White</v>
          </cell>
          <cell r="G140" t="str">
            <v/>
          </cell>
          <cell r="H140" t="str">
            <v/>
          </cell>
          <cell r="I140" t="str">
            <v/>
          </cell>
          <cell r="J140" t="str">
            <v/>
          </cell>
          <cell r="K140" t="str">
            <v/>
          </cell>
        </row>
        <row r="141">
          <cell r="B141" t="str">
            <v>amanda ellerbe</v>
          </cell>
          <cell r="C141" t="str">
            <v>Team Lead Express</v>
          </cell>
          <cell r="D141" t="str">
            <v>E0058 - Lanier / Friendship</v>
          </cell>
          <cell r="E141" t="str">
            <v>1000 Wash Employees</v>
          </cell>
          <cell r="F141" t="str">
            <v>Benjamin Barbour</v>
          </cell>
          <cell r="G141" t="str">
            <v/>
          </cell>
          <cell r="H141" t="str">
            <v xml:space="preserve">E0058 </v>
          </cell>
          <cell r="I141">
            <v>58</v>
          </cell>
          <cell r="J141" t="str">
            <v/>
          </cell>
          <cell r="K141" t="str">
            <v>@tidalwaveautospa.com</v>
          </cell>
        </row>
        <row r="142">
          <cell r="B142" t="str">
            <v>Amanda Mealer</v>
          </cell>
          <cell r="C142" t="str">
            <v>Team Lead Express</v>
          </cell>
          <cell r="D142" t="str">
            <v>E0184 - La Vergne, TN</v>
          </cell>
          <cell r="E142" t="str">
            <v>1000 Wash Employees</v>
          </cell>
          <cell r="F142" t="str">
            <v>Scott Blainey</v>
          </cell>
          <cell r="G142" t="str">
            <v/>
          </cell>
          <cell r="H142" t="str">
            <v xml:space="preserve">E0184 </v>
          </cell>
          <cell r="I142">
            <v>184</v>
          </cell>
          <cell r="J142" t="str">
            <v/>
          </cell>
          <cell r="K142" t="str">
            <v>@tidalwaveautospa.com</v>
          </cell>
        </row>
        <row r="143">
          <cell r="B143" t="str">
            <v>Amanda Thompson</v>
          </cell>
          <cell r="C143" t="str">
            <v>Senior Manager Customer Service</v>
          </cell>
          <cell r="D143" t="str">
            <v>Wash Support Center</v>
          </cell>
          <cell r="E143" t="str">
            <v>2450 Customer Care</v>
          </cell>
          <cell r="F143" t="str">
            <v>Christopher George</v>
          </cell>
          <cell r="G143" t="str">
            <v/>
          </cell>
          <cell r="H143" t="str">
            <v/>
          </cell>
          <cell r="I143" t="str">
            <v/>
          </cell>
          <cell r="J143" t="str">
            <v/>
          </cell>
          <cell r="K143" t="str">
            <v>amanda.thompson@tidalwaveautospa.com</v>
          </cell>
        </row>
        <row r="144">
          <cell r="B144" t="str">
            <v>Amanda Warren</v>
          </cell>
          <cell r="C144" t="str">
            <v>Shared Services Admin</v>
          </cell>
          <cell r="D144" t="str">
            <v>Wash Support Center</v>
          </cell>
          <cell r="E144" t="str">
            <v>2100 Accounting</v>
          </cell>
          <cell r="F144" t="str">
            <v>Keri Pack</v>
          </cell>
          <cell r="G144" t="str">
            <v/>
          </cell>
          <cell r="H144" t="str">
            <v/>
          </cell>
          <cell r="I144" t="str">
            <v/>
          </cell>
          <cell r="J144" t="str">
            <v/>
          </cell>
          <cell r="K144" t="str">
            <v>amanda.warren@twavelead.com</v>
          </cell>
        </row>
        <row r="145">
          <cell r="B145" t="str">
            <v>Amanda Wicker</v>
          </cell>
          <cell r="C145" t="str">
            <v>Wash Attendant Express</v>
          </cell>
          <cell r="D145" t="str">
            <v>E0021 - Battleground</v>
          </cell>
          <cell r="E145" t="str">
            <v>1000 Wash Employees</v>
          </cell>
          <cell r="F145" t="str">
            <v>Chasity Bryant</v>
          </cell>
          <cell r="G145" t="str">
            <v/>
          </cell>
          <cell r="H145" t="str">
            <v xml:space="preserve">E0021 </v>
          </cell>
          <cell r="I145">
            <v>21</v>
          </cell>
          <cell r="J145" t="str">
            <v/>
          </cell>
          <cell r="K145" t="str">
            <v>@tidalwaveautospa.com</v>
          </cell>
        </row>
        <row r="146">
          <cell r="B146" t="str">
            <v>Amani Foree</v>
          </cell>
          <cell r="C146" t="str">
            <v>Wash Attendant Express</v>
          </cell>
          <cell r="D146" t="str">
            <v>E0198 - Wesleyan Road</v>
          </cell>
          <cell r="E146" t="str">
            <v>1000 Wash Employees</v>
          </cell>
          <cell r="F146" t="str">
            <v>Lindsay Schultz</v>
          </cell>
          <cell r="G146" t="str">
            <v/>
          </cell>
          <cell r="H146" t="str">
            <v xml:space="preserve">E0198 </v>
          </cell>
          <cell r="I146">
            <v>198</v>
          </cell>
          <cell r="J146" t="str">
            <v/>
          </cell>
          <cell r="K146" t="str">
            <v>@tidalwaveautospa.com</v>
          </cell>
        </row>
        <row r="147">
          <cell r="B147" t="str">
            <v>Amaree Reed</v>
          </cell>
          <cell r="C147" t="str">
            <v>Wash Attendant Express</v>
          </cell>
          <cell r="D147" t="str">
            <v>E0030 - Cascade</v>
          </cell>
          <cell r="E147" t="str">
            <v>1000 Wash Employees</v>
          </cell>
          <cell r="F147" t="str">
            <v>RITCHIE NORFLEET</v>
          </cell>
          <cell r="G147" t="str">
            <v/>
          </cell>
          <cell r="H147" t="str">
            <v xml:space="preserve">E0030 </v>
          </cell>
          <cell r="I147">
            <v>30</v>
          </cell>
          <cell r="J147" t="str">
            <v/>
          </cell>
          <cell r="K147" t="str">
            <v>@tidalwaveautospa.com</v>
          </cell>
        </row>
        <row r="148">
          <cell r="B148" t="str">
            <v>Amarion Roberts</v>
          </cell>
          <cell r="C148" t="str">
            <v>Wash Attendant Express</v>
          </cell>
          <cell r="D148" t="str">
            <v>E0372 - Bobby Miller Pkwy</v>
          </cell>
          <cell r="E148" t="str">
            <v>1000 Wash Employees</v>
          </cell>
          <cell r="F148" t="str">
            <v>Simranjeet Singh</v>
          </cell>
          <cell r="G148" t="str">
            <v/>
          </cell>
          <cell r="H148" t="str">
            <v xml:space="preserve">E0372 </v>
          </cell>
          <cell r="I148">
            <v>372</v>
          </cell>
          <cell r="J148" t="str">
            <v/>
          </cell>
          <cell r="K148" t="str">
            <v>@tidalwaveautospa.com</v>
          </cell>
        </row>
        <row r="149">
          <cell r="B149" t="str">
            <v>Amaya Skipper</v>
          </cell>
          <cell r="C149" t="str">
            <v>Assistant SL Express</v>
          </cell>
          <cell r="D149" t="str">
            <v>E0263 - Winchester, KY</v>
          </cell>
          <cell r="E149" t="str">
            <v>1000 Wash Employees</v>
          </cell>
          <cell r="F149" t="str">
            <v>Philip Crosse</v>
          </cell>
          <cell r="G149" t="str">
            <v>ASL</v>
          </cell>
          <cell r="H149" t="str">
            <v xml:space="preserve">E0263 </v>
          </cell>
          <cell r="I149">
            <v>263</v>
          </cell>
          <cell r="J149" t="str">
            <v>ASL263</v>
          </cell>
          <cell r="K149" t="str">
            <v>ASL263@tidalwaveautospa.com</v>
          </cell>
        </row>
        <row r="150">
          <cell r="B150" t="str">
            <v>Amber Creamer</v>
          </cell>
          <cell r="C150" t="str">
            <v>Team Lead Express</v>
          </cell>
          <cell r="D150" t="str">
            <v>E0239 - Pampa, TX</v>
          </cell>
          <cell r="E150" t="str">
            <v>1000 Wash Employees</v>
          </cell>
          <cell r="F150" t="str">
            <v>Katherine Hockaday</v>
          </cell>
          <cell r="G150" t="str">
            <v/>
          </cell>
          <cell r="H150" t="str">
            <v xml:space="preserve">E0239 </v>
          </cell>
          <cell r="I150">
            <v>239</v>
          </cell>
          <cell r="J150" t="str">
            <v/>
          </cell>
          <cell r="K150" t="str">
            <v>@tidalwaveautospa.com</v>
          </cell>
        </row>
        <row r="151">
          <cell r="B151" t="str">
            <v>Amber Guerrero</v>
          </cell>
          <cell r="C151" t="str">
            <v>Site Leader Express</v>
          </cell>
          <cell r="D151" t="str">
            <v>E0288 - Yellowstone Avenue</v>
          </cell>
          <cell r="E151" t="str">
            <v>1000 Wash Employees</v>
          </cell>
          <cell r="F151" t="str">
            <v>Derek Schillinger</v>
          </cell>
          <cell r="G151" t="str">
            <v>SL</v>
          </cell>
          <cell r="H151" t="str">
            <v xml:space="preserve">E0288 </v>
          </cell>
          <cell r="I151">
            <v>288</v>
          </cell>
          <cell r="J151" t="str">
            <v>SL288</v>
          </cell>
          <cell r="K151" t="str">
            <v>SL288@tidalwaveautospa.com</v>
          </cell>
        </row>
        <row r="152">
          <cell r="B152" t="str">
            <v>Amber Hendrix</v>
          </cell>
          <cell r="C152" t="str">
            <v>Inventory Control Clerk</v>
          </cell>
          <cell r="D152" t="str">
            <v>SHJ Construction LLC</v>
          </cell>
          <cell r="E152" t="str">
            <v>3150 Modular Shop</v>
          </cell>
          <cell r="F152" t="str">
            <v>Matthew Allen</v>
          </cell>
          <cell r="G152" t="str">
            <v/>
          </cell>
          <cell r="H152" t="str">
            <v/>
          </cell>
          <cell r="I152" t="str">
            <v/>
          </cell>
          <cell r="J152" t="str">
            <v/>
          </cell>
          <cell r="K152" t="str">
            <v/>
          </cell>
        </row>
        <row r="153">
          <cell r="B153" t="str">
            <v>Amber Perkins</v>
          </cell>
          <cell r="C153" t="str">
            <v>Assistant SL Express</v>
          </cell>
          <cell r="D153" t="str">
            <v>E0281 - Caraway Road</v>
          </cell>
          <cell r="E153" t="str">
            <v>1000 Wash Employees</v>
          </cell>
          <cell r="F153" t="str">
            <v>Zachary Gairhan</v>
          </cell>
          <cell r="G153" t="str">
            <v>ASL</v>
          </cell>
          <cell r="H153" t="str">
            <v xml:space="preserve">E0281 </v>
          </cell>
          <cell r="I153">
            <v>281</v>
          </cell>
          <cell r="J153" t="str">
            <v>ASL281</v>
          </cell>
          <cell r="K153" t="str">
            <v>ASL281@tidalwaveautospa.com</v>
          </cell>
        </row>
        <row r="154">
          <cell r="B154" t="str">
            <v>Amber Rosenstengel</v>
          </cell>
          <cell r="C154" t="str">
            <v>Site Leader Express</v>
          </cell>
          <cell r="D154" t="str">
            <v>E0319 - Burley, ID</v>
          </cell>
          <cell r="E154" t="str">
            <v>1000 Wash Employees</v>
          </cell>
          <cell r="F154" t="str">
            <v>Derek Schillinger</v>
          </cell>
          <cell r="G154" t="str">
            <v>SL</v>
          </cell>
          <cell r="H154" t="str">
            <v xml:space="preserve">E0319 </v>
          </cell>
          <cell r="I154">
            <v>319</v>
          </cell>
          <cell r="J154" t="str">
            <v>SL319</v>
          </cell>
          <cell r="K154" t="str">
            <v>SL319@tidalwaveautospa.com</v>
          </cell>
        </row>
        <row r="155">
          <cell r="B155" t="str">
            <v>Amber Roy</v>
          </cell>
          <cell r="C155" t="str">
            <v>Team Lead Express</v>
          </cell>
          <cell r="D155" t="str">
            <v>E0154 - Lawton</v>
          </cell>
          <cell r="E155" t="str">
            <v>1000 Wash Employees</v>
          </cell>
          <cell r="F155" t="str">
            <v>Shawn Corway</v>
          </cell>
          <cell r="G155" t="str">
            <v/>
          </cell>
          <cell r="H155" t="str">
            <v xml:space="preserve">E0154 </v>
          </cell>
          <cell r="I155">
            <v>154</v>
          </cell>
          <cell r="J155" t="str">
            <v/>
          </cell>
          <cell r="K155" t="str">
            <v>@tidalwaveautospa.com</v>
          </cell>
        </row>
        <row r="156">
          <cell r="B156" t="str">
            <v>Amber Smitherman</v>
          </cell>
          <cell r="C156" t="str">
            <v>Rookie Coach</v>
          </cell>
          <cell r="D156" t="str">
            <v>Wash Admin</v>
          </cell>
          <cell r="E156" t="str">
            <v>2000 Operations</v>
          </cell>
          <cell r="F156" t="str">
            <v>Timothy Fruge</v>
          </cell>
          <cell r="G156" t="str">
            <v/>
          </cell>
          <cell r="H156" t="str">
            <v/>
          </cell>
          <cell r="I156" t="str">
            <v/>
          </cell>
          <cell r="J156" t="str">
            <v/>
          </cell>
          <cell r="K156" t="str">
            <v>amber.smitherman@tidalwaveautospa.com</v>
          </cell>
        </row>
        <row r="157">
          <cell r="B157" t="str">
            <v>Amber White</v>
          </cell>
          <cell r="C157" t="str">
            <v>Wash Attendant Express</v>
          </cell>
          <cell r="D157" t="str">
            <v>E0003 - Morrow</v>
          </cell>
          <cell r="E157" t="str">
            <v>1000 Wash Employees</v>
          </cell>
          <cell r="F157" t="str">
            <v>Antawan Hill</v>
          </cell>
          <cell r="G157" t="str">
            <v/>
          </cell>
          <cell r="H157" t="str">
            <v xml:space="preserve">E0003 </v>
          </cell>
          <cell r="I157">
            <v>3</v>
          </cell>
          <cell r="J157" t="str">
            <v/>
          </cell>
          <cell r="K157" t="str">
            <v>@tidalwaveautospa.com</v>
          </cell>
        </row>
        <row r="158">
          <cell r="B158" t="str">
            <v>Amorie Birston</v>
          </cell>
          <cell r="C158" t="str">
            <v>Wash Attendant Express</v>
          </cell>
          <cell r="D158" t="str">
            <v>E0197 - Timothy</v>
          </cell>
          <cell r="E158" t="str">
            <v>1000 Wash Employees</v>
          </cell>
          <cell r="F158" t="str">
            <v>Dennis Thompson</v>
          </cell>
          <cell r="G158" t="str">
            <v/>
          </cell>
          <cell r="H158" t="str">
            <v xml:space="preserve">E0197 </v>
          </cell>
          <cell r="I158">
            <v>197</v>
          </cell>
          <cell r="J158" t="str">
            <v/>
          </cell>
          <cell r="K158" t="str">
            <v>@tidalwaveautospa.com</v>
          </cell>
        </row>
        <row r="159">
          <cell r="B159" t="str">
            <v>Amy Eldridge</v>
          </cell>
          <cell r="C159" t="str">
            <v>Manager of AP</v>
          </cell>
          <cell r="D159" t="str">
            <v>Wash Support Center</v>
          </cell>
          <cell r="E159" t="str">
            <v>2100 Accounting</v>
          </cell>
          <cell r="F159" t="str">
            <v>Keri Pack</v>
          </cell>
          <cell r="G159" t="str">
            <v/>
          </cell>
          <cell r="H159" t="str">
            <v/>
          </cell>
          <cell r="I159" t="str">
            <v/>
          </cell>
          <cell r="J159" t="str">
            <v/>
          </cell>
          <cell r="K159" t="str">
            <v>amy@twavelead.com</v>
          </cell>
        </row>
        <row r="160">
          <cell r="B160" t="str">
            <v>Amy Flowers</v>
          </cell>
          <cell r="C160" t="str">
            <v>Wash Attendant Express</v>
          </cell>
          <cell r="D160" t="str">
            <v>E0157 - Alexander City, AL</v>
          </cell>
          <cell r="E160" t="str">
            <v>1000 Wash Employees</v>
          </cell>
          <cell r="F160" t="str">
            <v>Jerry Deese</v>
          </cell>
          <cell r="G160" t="str">
            <v/>
          </cell>
          <cell r="H160" t="str">
            <v xml:space="preserve">E0157 </v>
          </cell>
          <cell r="I160">
            <v>157</v>
          </cell>
          <cell r="J160" t="str">
            <v/>
          </cell>
          <cell r="K160" t="str">
            <v>@tidalwaveautospa.com</v>
          </cell>
        </row>
        <row r="161">
          <cell r="B161" t="str">
            <v>Anand Majhi</v>
          </cell>
          <cell r="C161" t="str">
            <v>Wash Attendant Express</v>
          </cell>
          <cell r="D161" t="str">
            <v>E0091 - Maplewood</v>
          </cell>
          <cell r="E161" t="str">
            <v>1000 Wash Employees</v>
          </cell>
          <cell r="F161" t="str">
            <v>Chad Fuller</v>
          </cell>
          <cell r="G161" t="str">
            <v/>
          </cell>
          <cell r="H161" t="str">
            <v xml:space="preserve">E0091 </v>
          </cell>
          <cell r="I161">
            <v>91</v>
          </cell>
          <cell r="J161" t="str">
            <v/>
          </cell>
          <cell r="K161" t="str">
            <v>@tidalwaveautospa.com</v>
          </cell>
        </row>
        <row r="162">
          <cell r="B162" t="str">
            <v>Ander Artis</v>
          </cell>
          <cell r="C162" t="str">
            <v>Wash Attendant Express</v>
          </cell>
          <cell r="D162" t="str">
            <v>E0059 - Albemarle</v>
          </cell>
          <cell r="E162" t="str">
            <v>1000 Wash Employees</v>
          </cell>
          <cell r="F162" t="str">
            <v>Joshua Stone</v>
          </cell>
          <cell r="G162" t="str">
            <v/>
          </cell>
          <cell r="H162" t="str">
            <v xml:space="preserve">E0059 </v>
          </cell>
          <cell r="I162">
            <v>59</v>
          </cell>
          <cell r="J162" t="str">
            <v/>
          </cell>
          <cell r="K162" t="str">
            <v>@tidalwaveautospa.com</v>
          </cell>
        </row>
        <row r="163">
          <cell r="B163" t="str">
            <v>Anderson Rawls</v>
          </cell>
          <cell r="C163" t="str">
            <v>Wash Attendant Express</v>
          </cell>
          <cell r="D163" t="str">
            <v>E0002 - Thomaston</v>
          </cell>
          <cell r="E163" t="str">
            <v>1000 Wash Employees</v>
          </cell>
          <cell r="F163" t="str">
            <v>Jonathan Richardson</v>
          </cell>
          <cell r="G163" t="str">
            <v/>
          </cell>
          <cell r="H163" t="str">
            <v xml:space="preserve">E0002 </v>
          </cell>
          <cell r="I163">
            <v>2</v>
          </cell>
          <cell r="J163" t="str">
            <v/>
          </cell>
          <cell r="K163" t="str">
            <v>@tidalwaveautospa.com</v>
          </cell>
        </row>
        <row r="164">
          <cell r="B164" t="str">
            <v>Andre Mcclure</v>
          </cell>
          <cell r="C164" t="str">
            <v>Team Lead Express</v>
          </cell>
          <cell r="D164" t="str">
            <v>E0001 - Candler Road</v>
          </cell>
          <cell r="E164" t="str">
            <v>1000 Wash Employees</v>
          </cell>
          <cell r="F164" t="str">
            <v>Vincent Burt</v>
          </cell>
          <cell r="G164" t="str">
            <v/>
          </cell>
          <cell r="H164" t="str">
            <v xml:space="preserve">E0001 </v>
          </cell>
          <cell r="I164">
            <v>1</v>
          </cell>
          <cell r="J164" t="str">
            <v/>
          </cell>
          <cell r="K164" t="str">
            <v>@tidalwaveautospa.com</v>
          </cell>
        </row>
        <row r="165">
          <cell r="B165" t="str">
            <v>Andrea Pollard</v>
          </cell>
          <cell r="C165" t="str">
            <v>Janitorial Cleaner</v>
          </cell>
          <cell r="D165" t="str">
            <v>Wash Support Center</v>
          </cell>
          <cell r="E165" t="str">
            <v>2250 Human Resources</v>
          </cell>
          <cell r="F165" t="str">
            <v>Leigh Stallings</v>
          </cell>
          <cell r="G165" t="str">
            <v/>
          </cell>
          <cell r="H165" t="str">
            <v/>
          </cell>
          <cell r="I165" t="str">
            <v/>
          </cell>
          <cell r="J165" t="str">
            <v/>
          </cell>
          <cell r="K165" t="str">
            <v>andrea.pollard@twavelead.com</v>
          </cell>
        </row>
        <row r="166">
          <cell r="B166" t="str">
            <v>Andrea Roberson</v>
          </cell>
          <cell r="C166" t="str">
            <v>Wash Attendant Express</v>
          </cell>
          <cell r="D166" t="str">
            <v>E0101 - Victory Square</v>
          </cell>
          <cell r="E166" t="str">
            <v>1000 Wash Employees</v>
          </cell>
          <cell r="F166" t="str">
            <v>Alphonso Dyer</v>
          </cell>
          <cell r="G166" t="str">
            <v/>
          </cell>
          <cell r="H166" t="str">
            <v xml:space="preserve">E0101 </v>
          </cell>
          <cell r="I166">
            <v>101</v>
          </cell>
          <cell r="J166" t="str">
            <v/>
          </cell>
          <cell r="K166" t="str">
            <v>@tidalwaveautospa.com</v>
          </cell>
        </row>
        <row r="167">
          <cell r="B167" t="str">
            <v>Andrea Traylor</v>
          </cell>
          <cell r="C167" t="str">
            <v>Senior Director - Digital Marketing</v>
          </cell>
          <cell r="D167" t="str">
            <v>WSC-Birmingham</v>
          </cell>
          <cell r="E167" t="str">
            <v>2300 Marketing</v>
          </cell>
          <cell r="F167" t="str">
            <v>Joshua Henderson</v>
          </cell>
          <cell r="G167" t="str">
            <v/>
          </cell>
          <cell r="H167" t="str">
            <v/>
          </cell>
          <cell r="I167" t="str">
            <v/>
          </cell>
          <cell r="J167" t="str">
            <v/>
          </cell>
          <cell r="K167" t="str">
            <v>Andrea.Traylor@twavelead.com</v>
          </cell>
        </row>
        <row r="168">
          <cell r="B168" t="str">
            <v>Andrew Brown</v>
          </cell>
          <cell r="C168" t="str">
            <v>Wash Attendant Express</v>
          </cell>
          <cell r="D168" t="str">
            <v>E0119 - Athens - Decatur</v>
          </cell>
          <cell r="E168" t="str">
            <v>1000 Wash Employees</v>
          </cell>
          <cell r="F168" t="str">
            <v>David Deal</v>
          </cell>
          <cell r="G168" t="str">
            <v/>
          </cell>
          <cell r="H168" t="str">
            <v xml:space="preserve">E0119 </v>
          </cell>
          <cell r="I168">
            <v>119</v>
          </cell>
          <cell r="J168" t="str">
            <v/>
          </cell>
          <cell r="K168" t="str">
            <v>@tidalwaveautospa.com</v>
          </cell>
        </row>
        <row r="169">
          <cell r="B169" t="str">
            <v>Andrew Davis</v>
          </cell>
          <cell r="C169" t="str">
            <v>Assistant SL Express</v>
          </cell>
          <cell r="D169" t="str">
            <v>E0191 - Emily Drive</v>
          </cell>
          <cell r="E169" t="str">
            <v>1000 Wash Employees</v>
          </cell>
          <cell r="F169" t="str">
            <v>Jonathan Ackerman</v>
          </cell>
          <cell r="G169" t="str">
            <v>ASL</v>
          </cell>
          <cell r="H169" t="str">
            <v xml:space="preserve">E0191 </v>
          </cell>
          <cell r="I169">
            <v>191</v>
          </cell>
          <cell r="J169" t="str">
            <v>ASL191</v>
          </cell>
          <cell r="K169" t="str">
            <v>ASL191@tidalwaveautospa.com</v>
          </cell>
        </row>
        <row r="170">
          <cell r="B170" t="str">
            <v>Andrew Garcia</v>
          </cell>
          <cell r="C170" t="str">
            <v>Equipment Installation Team Lead</v>
          </cell>
          <cell r="D170" t="str">
            <v>SHJ Construction LLC</v>
          </cell>
          <cell r="E170" t="str">
            <v>3050 Development</v>
          </cell>
          <cell r="F170" t="str">
            <v>Todd Twilbeck</v>
          </cell>
          <cell r="G170" t="str">
            <v/>
          </cell>
          <cell r="H170" t="str">
            <v/>
          </cell>
          <cell r="I170" t="str">
            <v/>
          </cell>
          <cell r="J170" t="str">
            <v/>
          </cell>
          <cell r="K170" t="str">
            <v>andrew.garcia@shjconstructiongroup.com</v>
          </cell>
        </row>
        <row r="171">
          <cell r="B171" t="str">
            <v>Andrew Garrett</v>
          </cell>
          <cell r="C171" t="str">
            <v>Team Lead Express</v>
          </cell>
          <cell r="D171" t="str">
            <v>E0165 - White House, TN</v>
          </cell>
          <cell r="E171" t="str">
            <v>1000 Wash Employees</v>
          </cell>
          <cell r="F171" t="str">
            <v>Don Cross</v>
          </cell>
          <cell r="G171" t="str">
            <v/>
          </cell>
          <cell r="H171" t="str">
            <v xml:space="preserve">E0165 </v>
          </cell>
          <cell r="I171">
            <v>165</v>
          </cell>
          <cell r="J171" t="str">
            <v/>
          </cell>
          <cell r="K171" t="str">
            <v>@tidalwaveautospa.com</v>
          </cell>
        </row>
        <row r="172">
          <cell r="B172" t="str">
            <v>Andrew Gass</v>
          </cell>
          <cell r="C172" t="str">
            <v>Team Lead Express</v>
          </cell>
          <cell r="D172" t="str">
            <v>E0116 - Clive</v>
          </cell>
          <cell r="E172" t="str">
            <v>1000 Wash Employees</v>
          </cell>
          <cell r="F172" t="str">
            <v>Harrison Johnson</v>
          </cell>
          <cell r="G172" t="str">
            <v/>
          </cell>
          <cell r="H172" t="str">
            <v xml:space="preserve">E0116 </v>
          </cell>
          <cell r="I172">
            <v>116</v>
          </cell>
          <cell r="J172" t="str">
            <v/>
          </cell>
          <cell r="K172" t="str">
            <v>@tidalwaveautospa.com</v>
          </cell>
        </row>
        <row r="173">
          <cell r="B173" t="str">
            <v>Andrew Gatewood</v>
          </cell>
          <cell r="C173" t="str">
            <v>Team Lead Flex</v>
          </cell>
          <cell r="D173" t="str">
            <v>E0017 - Kernersville</v>
          </cell>
          <cell r="E173" t="str">
            <v>1000 Wash Employees</v>
          </cell>
          <cell r="F173" t="str">
            <v>Jeremiah Vincent</v>
          </cell>
          <cell r="G173" t="str">
            <v/>
          </cell>
          <cell r="H173" t="str">
            <v xml:space="preserve">E0017 </v>
          </cell>
          <cell r="I173">
            <v>17</v>
          </cell>
          <cell r="J173" t="str">
            <v/>
          </cell>
          <cell r="K173" t="str">
            <v>@tidalwaveautospa.com</v>
          </cell>
        </row>
        <row r="174">
          <cell r="B174" t="str">
            <v>Andrew Grubbs</v>
          </cell>
          <cell r="C174" t="str">
            <v>Wash Attendant Express</v>
          </cell>
          <cell r="D174" t="str">
            <v>E0129 - Fort Wright</v>
          </cell>
          <cell r="E174" t="str">
            <v>1000 Wash Employees</v>
          </cell>
          <cell r="F174" t="str">
            <v>Samantha Simpson</v>
          </cell>
          <cell r="G174" t="str">
            <v/>
          </cell>
          <cell r="H174" t="str">
            <v xml:space="preserve">E0129 </v>
          </cell>
          <cell r="I174">
            <v>129</v>
          </cell>
          <cell r="J174" t="str">
            <v/>
          </cell>
          <cell r="K174" t="str">
            <v>@tidalwaveautospa.com</v>
          </cell>
        </row>
        <row r="175">
          <cell r="B175" t="str">
            <v>Andrew Hall</v>
          </cell>
          <cell r="C175" t="str">
            <v>Director of Financial Reporting &amp; Technical Accounting</v>
          </cell>
          <cell r="D175" t="str">
            <v>Wash Support Center</v>
          </cell>
          <cell r="E175" t="str">
            <v>2100 Accounting</v>
          </cell>
          <cell r="F175" t="str">
            <v>Kevin McGonigle</v>
          </cell>
          <cell r="G175" t="str">
            <v/>
          </cell>
          <cell r="H175" t="str">
            <v/>
          </cell>
          <cell r="I175" t="str">
            <v/>
          </cell>
          <cell r="J175" t="str">
            <v/>
          </cell>
          <cell r="K175" t="str">
            <v>Andrew.hall@twavelead.com</v>
          </cell>
        </row>
        <row r="176">
          <cell r="B176" t="str">
            <v>Andrew Hayes</v>
          </cell>
          <cell r="C176" t="str">
            <v>Wash Attendant Express</v>
          </cell>
          <cell r="D176" t="str">
            <v>E0072 - Williamsburg</v>
          </cell>
          <cell r="E176" t="str">
            <v>1000 Wash Employees</v>
          </cell>
          <cell r="F176" t="str">
            <v>Peter Foster</v>
          </cell>
          <cell r="G176" t="str">
            <v/>
          </cell>
          <cell r="H176" t="str">
            <v xml:space="preserve">E0072 </v>
          </cell>
          <cell r="I176">
            <v>72</v>
          </cell>
          <cell r="J176" t="str">
            <v/>
          </cell>
          <cell r="K176" t="str">
            <v>@tidalwaveautospa.com</v>
          </cell>
        </row>
        <row r="177">
          <cell r="B177" t="str">
            <v>Andrew Hitchcock</v>
          </cell>
          <cell r="C177" t="str">
            <v>Wash Attendant Express</v>
          </cell>
          <cell r="D177" t="str">
            <v>E0274 - Leisure Lane</v>
          </cell>
          <cell r="E177" t="str">
            <v>1000 Wash Employees</v>
          </cell>
          <cell r="F177" t="str">
            <v>Savannah Schmoldt</v>
          </cell>
          <cell r="G177" t="str">
            <v/>
          </cell>
          <cell r="H177" t="str">
            <v xml:space="preserve">E0274 </v>
          </cell>
          <cell r="I177">
            <v>274</v>
          </cell>
          <cell r="J177" t="str">
            <v/>
          </cell>
          <cell r="K177" t="str">
            <v>@tidalwaveautospa.com</v>
          </cell>
        </row>
        <row r="178">
          <cell r="B178" t="str">
            <v>Andrew Hubert</v>
          </cell>
          <cell r="C178" t="str">
            <v>Wash Attendant Express</v>
          </cell>
          <cell r="D178" t="str">
            <v>E0144 - Fitzgerald</v>
          </cell>
          <cell r="E178" t="str">
            <v>1000 Wash Employees</v>
          </cell>
          <cell r="F178" t="str">
            <v>Kane Campbell</v>
          </cell>
          <cell r="G178" t="str">
            <v/>
          </cell>
          <cell r="H178" t="str">
            <v xml:space="preserve">E0144 </v>
          </cell>
          <cell r="I178">
            <v>144</v>
          </cell>
          <cell r="J178" t="str">
            <v/>
          </cell>
          <cell r="K178" t="str">
            <v>@tidalwaveautospa.com</v>
          </cell>
        </row>
        <row r="179">
          <cell r="B179" t="str">
            <v>Andrew Hudspeth</v>
          </cell>
          <cell r="C179" t="str">
            <v>Wash Attendant Express</v>
          </cell>
          <cell r="D179" t="str">
            <v>E0067 - Mission</v>
          </cell>
          <cell r="E179" t="str">
            <v>1000 Wash Employees</v>
          </cell>
          <cell r="F179" t="str">
            <v>Cassondra Clark</v>
          </cell>
          <cell r="G179" t="str">
            <v/>
          </cell>
          <cell r="H179" t="str">
            <v xml:space="preserve">E0067 </v>
          </cell>
          <cell r="I179">
            <v>67</v>
          </cell>
          <cell r="J179" t="str">
            <v/>
          </cell>
          <cell r="K179" t="str">
            <v>@tidalwaveautospa.com</v>
          </cell>
        </row>
        <row r="180">
          <cell r="B180" t="str">
            <v>Andrew Kogler</v>
          </cell>
          <cell r="C180" t="str">
            <v>Team Lead Express</v>
          </cell>
          <cell r="D180" t="str">
            <v>E0091 - Maplewood</v>
          </cell>
          <cell r="E180" t="str">
            <v>1000 Wash Employees</v>
          </cell>
          <cell r="F180" t="str">
            <v>Chad Fuller</v>
          </cell>
          <cell r="G180" t="str">
            <v/>
          </cell>
          <cell r="H180" t="str">
            <v xml:space="preserve">E0091 </v>
          </cell>
          <cell r="I180">
            <v>91</v>
          </cell>
          <cell r="J180" t="str">
            <v/>
          </cell>
          <cell r="K180" t="str">
            <v>@tidalwaveautospa.com</v>
          </cell>
        </row>
        <row r="181">
          <cell r="B181" t="str">
            <v>andrew lacy</v>
          </cell>
          <cell r="C181" t="str">
            <v>Wash Attendant Express</v>
          </cell>
          <cell r="D181" t="str">
            <v>E0094 - Statesboro</v>
          </cell>
          <cell r="E181" t="str">
            <v>1000 Wash Employees</v>
          </cell>
          <cell r="F181" t="str">
            <v>Robert Hane</v>
          </cell>
          <cell r="G181" t="str">
            <v/>
          </cell>
          <cell r="H181" t="str">
            <v xml:space="preserve">E0094 </v>
          </cell>
          <cell r="I181">
            <v>94</v>
          </cell>
          <cell r="J181" t="str">
            <v/>
          </cell>
          <cell r="K181" t="str">
            <v>@tidalwaveautospa.com</v>
          </cell>
        </row>
        <row r="182">
          <cell r="B182" t="str">
            <v>Andrew Mauriello</v>
          </cell>
          <cell r="C182" t="str">
            <v>Wash Attendant Express</v>
          </cell>
          <cell r="D182" t="str">
            <v>E0103 - Greensboro-Oconee</v>
          </cell>
          <cell r="E182" t="str">
            <v>1000 Wash Employees</v>
          </cell>
          <cell r="F182" t="str">
            <v>Kenneth Dinkins</v>
          </cell>
          <cell r="G182" t="str">
            <v/>
          </cell>
          <cell r="H182" t="str">
            <v xml:space="preserve">E0103 </v>
          </cell>
          <cell r="I182">
            <v>103</v>
          </cell>
          <cell r="J182" t="str">
            <v/>
          </cell>
          <cell r="K182" t="str">
            <v>@tidalwaveautospa.com</v>
          </cell>
        </row>
        <row r="183">
          <cell r="B183" t="str">
            <v>Andrew Millard</v>
          </cell>
          <cell r="C183" t="str">
            <v>Interim Site Leader Express</v>
          </cell>
          <cell r="D183" t="str">
            <v>E0075 - Chesapeake</v>
          </cell>
          <cell r="E183" t="str">
            <v>1000 Wash Employees</v>
          </cell>
          <cell r="F183" t="str">
            <v>Patrick Rollins</v>
          </cell>
          <cell r="G183" t="str">
            <v>Interim</v>
          </cell>
          <cell r="H183" t="str">
            <v xml:space="preserve">E0075 </v>
          </cell>
          <cell r="I183">
            <v>75</v>
          </cell>
          <cell r="J183" t="str">
            <v>SL75</v>
          </cell>
          <cell r="K183" t="str">
            <v>SL75@tidalwaveautospa.com</v>
          </cell>
        </row>
        <row r="184">
          <cell r="B184" t="str">
            <v>Andrew Miller</v>
          </cell>
          <cell r="C184" t="str">
            <v>Team Lead Express</v>
          </cell>
          <cell r="D184" t="str">
            <v>E0202 - Petoskey, MI</v>
          </cell>
          <cell r="E184" t="str">
            <v>1000 Wash Employees</v>
          </cell>
          <cell r="F184" t="str">
            <v>Matthew Carter</v>
          </cell>
          <cell r="G184" t="str">
            <v/>
          </cell>
          <cell r="H184" t="str">
            <v xml:space="preserve">E0202 </v>
          </cell>
          <cell r="I184">
            <v>202</v>
          </cell>
          <cell r="J184" t="str">
            <v/>
          </cell>
          <cell r="K184" t="str">
            <v>@tidalwaveautospa.com</v>
          </cell>
        </row>
        <row r="185">
          <cell r="B185" t="str">
            <v>Andrew Nelson</v>
          </cell>
          <cell r="C185" t="str">
            <v>Site Leader Express</v>
          </cell>
          <cell r="D185" t="str">
            <v>E0254 - Flowood, MS</v>
          </cell>
          <cell r="E185" t="str">
            <v>1000 Wash Employees</v>
          </cell>
          <cell r="F185" t="str">
            <v>Cory Cummings</v>
          </cell>
          <cell r="G185" t="str">
            <v>SL</v>
          </cell>
          <cell r="H185" t="str">
            <v xml:space="preserve">E0254 </v>
          </cell>
          <cell r="I185">
            <v>254</v>
          </cell>
          <cell r="J185" t="str">
            <v>SL254</v>
          </cell>
          <cell r="K185" t="str">
            <v>SL254@tidalwaveautospa.com</v>
          </cell>
        </row>
        <row r="186">
          <cell r="B186" t="str">
            <v>Andrew Parker</v>
          </cell>
          <cell r="C186" t="str">
            <v>Assistant SL Express</v>
          </cell>
          <cell r="D186" t="str">
            <v>E0182 - Morristown, TN</v>
          </cell>
          <cell r="E186" t="str">
            <v>1000 Wash Employees</v>
          </cell>
          <cell r="F186" t="str">
            <v>Rebecca Jones</v>
          </cell>
          <cell r="G186" t="str">
            <v>ASL</v>
          </cell>
          <cell r="H186" t="str">
            <v xml:space="preserve">E0182 </v>
          </cell>
          <cell r="I186">
            <v>182</v>
          </cell>
          <cell r="J186" t="str">
            <v>ASL182</v>
          </cell>
          <cell r="K186" t="str">
            <v>ASL182@tidalwaveautospa.com</v>
          </cell>
        </row>
        <row r="187">
          <cell r="B187" t="str">
            <v>Andrew Parliament</v>
          </cell>
          <cell r="C187" t="str">
            <v>Wash Attendant Express</v>
          </cell>
          <cell r="D187" t="str">
            <v>E0095 - Cornelia</v>
          </cell>
          <cell r="E187" t="str">
            <v>1000 Wash Employees</v>
          </cell>
          <cell r="F187" t="str">
            <v>Dale Hyndman</v>
          </cell>
          <cell r="G187" t="str">
            <v/>
          </cell>
          <cell r="H187" t="str">
            <v xml:space="preserve">E0095 </v>
          </cell>
          <cell r="I187">
            <v>95</v>
          </cell>
          <cell r="J187" t="str">
            <v/>
          </cell>
          <cell r="K187" t="str">
            <v>@tidalwaveautospa.com</v>
          </cell>
        </row>
        <row r="188">
          <cell r="B188" t="str">
            <v>Andrew Rangel</v>
          </cell>
          <cell r="C188" t="str">
            <v>Assistant SL Express</v>
          </cell>
          <cell r="D188" t="str">
            <v>E0216 - West Manheim</v>
          </cell>
          <cell r="E188" t="str">
            <v>1000 Wash Employees</v>
          </cell>
          <cell r="F188" t="str">
            <v>John Sauers</v>
          </cell>
          <cell r="G188" t="str">
            <v>ASL</v>
          </cell>
          <cell r="H188" t="str">
            <v xml:space="preserve">E0216 </v>
          </cell>
          <cell r="I188">
            <v>216</v>
          </cell>
          <cell r="J188" t="str">
            <v>ASL216</v>
          </cell>
          <cell r="K188" t="str">
            <v>ASL216@tidalwaveautospa.com</v>
          </cell>
        </row>
        <row r="189">
          <cell r="B189" t="str">
            <v>Andrew Sawyer</v>
          </cell>
          <cell r="C189" t="str">
            <v>Assistant SL Express</v>
          </cell>
          <cell r="D189" t="str">
            <v>E0201 - Culpeper, VA</v>
          </cell>
          <cell r="E189" t="str">
            <v>1000 Wash Employees</v>
          </cell>
          <cell r="F189" t="str">
            <v>Zoran Kostadinovic</v>
          </cell>
          <cell r="G189" t="str">
            <v>ASL</v>
          </cell>
          <cell r="H189" t="str">
            <v xml:space="preserve">E0201 </v>
          </cell>
          <cell r="I189">
            <v>201</v>
          </cell>
          <cell r="J189" t="str">
            <v>ASL201</v>
          </cell>
          <cell r="K189" t="str">
            <v>ASL201@tidalwaveautospa.com</v>
          </cell>
        </row>
        <row r="190">
          <cell r="B190" t="str">
            <v>Andrew Sazama</v>
          </cell>
          <cell r="C190" t="str">
            <v>Wash Attendant Express</v>
          </cell>
          <cell r="D190" t="str">
            <v>E0158 - Waconia, MN</v>
          </cell>
          <cell r="E190" t="str">
            <v>1000 Wash Employees</v>
          </cell>
          <cell r="F190" t="str">
            <v>Benjamin Eidem</v>
          </cell>
          <cell r="G190" t="str">
            <v/>
          </cell>
          <cell r="H190" t="str">
            <v xml:space="preserve">E0158 </v>
          </cell>
          <cell r="I190">
            <v>158</v>
          </cell>
          <cell r="J190" t="str">
            <v/>
          </cell>
          <cell r="K190" t="str">
            <v>@tidalwaveautospa.com</v>
          </cell>
        </row>
        <row r="191">
          <cell r="B191" t="str">
            <v>Andrew Sexton</v>
          </cell>
          <cell r="C191" t="str">
            <v>Assistant SL Express</v>
          </cell>
          <cell r="D191" t="str">
            <v>E0236 - University Square</v>
          </cell>
          <cell r="E191" t="str">
            <v>1000 Wash Employees</v>
          </cell>
          <cell r="F191" t="str">
            <v>Robert Sanders</v>
          </cell>
          <cell r="G191" t="str">
            <v>ASL</v>
          </cell>
          <cell r="H191" t="str">
            <v xml:space="preserve">E0236 </v>
          </cell>
          <cell r="I191">
            <v>236</v>
          </cell>
          <cell r="J191" t="str">
            <v>ASL236</v>
          </cell>
          <cell r="K191" t="str">
            <v>ASL236@tidalwaveautospa.com</v>
          </cell>
        </row>
        <row r="192">
          <cell r="B192" t="str">
            <v>Andrew Staton</v>
          </cell>
          <cell r="C192" t="str">
            <v>Assistant SL Express</v>
          </cell>
          <cell r="D192" t="str">
            <v>E0109 - Madison Heights</v>
          </cell>
          <cell r="E192" t="str">
            <v>1000 Wash Employees</v>
          </cell>
          <cell r="F192" t="str">
            <v>Reyvin Siegel</v>
          </cell>
          <cell r="G192" t="str">
            <v>ASL</v>
          </cell>
          <cell r="H192" t="str">
            <v xml:space="preserve">E0109 </v>
          </cell>
          <cell r="I192">
            <v>109</v>
          </cell>
          <cell r="J192" t="str">
            <v>ASL109</v>
          </cell>
          <cell r="K192" t="str">
            <v>ASL109@tidalwaveautospa.com</v>
          </cell>
        </row>
        <row r="193">
          <cell r="B193" t="str">
            <v>Andrew Stephens</v>
          </cell>
          <cell r="C193" t="str">
            <v>Consultant 2</v>
          </cell>
          <cell r="D193" t="str">
            <v>Wash Admin</v>
          </cell>
          <cell r="E193" t="str">
            <v>2000 Operations</v>
          </cell>
          <cell r="F193" t="str">
            <v>Bruce Maxwell</v>
          </cell>
          <cell r="G193" t="str">
            <v/>
          </cell>
          <cell r="H193" t="str">
            <v/>
          </cell>
          <cell r="I193" t="str">
            <v/>
          </cell>
          <cell r="J193" t="str">
            <v/>
          </cell>
          <cell r="K193" t="str">
            <v>andrew.stephens@twavelead.com</v>
          </cell>
        </row>
        <row r="194">
          <cell r="B194" t="str">
            <v>Andrew Strevel</v>
          </cell>
          <cell r="C194" t="str">
            <v>Consultant 2</v>
          </cell>
          <cell r="D194" t="str">
            <v>Wash Admin</v>
          </cell>
          <cell r="E194" t="str">
            <v>2000 Operations</v>
          </cell>
          <cell r="F194" t="str">
            <v>Bruce Maxwell</v>
          </cell>
          <cell r="G194" t="str">
            <v/>
          </cell>
          <cell r="H194" t="str">
            <v/>
          </cell>
          <cell r="I194" t="str">
            <v/>
          </cell>
          <cell r="J194" t="str">
            <v/>
          </cell>
          <cell r="K194" t="str">
            <v>andrew.strevel@tidalwaveautospa.com</v>
          </cell>
        </row>
        <row r="195">
          <cell r="B195" t="str">
            <v>Andrew Thomas</v>
          </cell>
          <cell r="C195" t="str">
            <v>Wash Attendant Express</v>
          </cell>
          <cell r="D195" t="str">
            <v>E0002 - Thomaston</v>
          </cell>
          <cell r="E195" t="str">
            <v>1000 Wash Employees</v>
          </cell>
          <cell r="F195" t="str">
            <v>Jonathan Richardson</v>
          </cell>
          <cell r="G195" t="str">
            <v/>
          </cell>
          <cell r="H195" t="str">
            <v xml:space="preserve">E0002 </v>
          </cell>
          <cell r="I195">
            <v>2</v>
          </cell>
          <cell r="J195" t="str">
            <v/>
          </cell>
          <cell r="K195" t="str">
            <v>@tidalwaveautospa.com</v>
          </cell>
        </row>
        <row r="196">
          <cell r="B196" t="str">
            <v>Andrew Vandenberg</v>
          </cell>
          <cell r="C196" t="str">
            <v>Wash Attendant Express</v>
          </cell>
          <cell r="D196" t="str">
            <v>E0052 - Oldsmar</v>
          </cell>
          <cell r="E196" t="str">
            <v>1000 Wash Employees</v>
          </cell>
          <cell r="F196" t="str">
            <v>Brayton Swan</v>
          </cell>
          <cell r="G196" t="str">
            <v/>
          </cell>
          <cell r="H196" t="str">
            <v xml:space="preserve">E0052 </v>
          </cell>
          <cell r="I196">
            <v>52</v>
          </cell>
          <cell r="J196" t="str">
            <v/>
          </cell>
          <cell r="K196" t="str">
            <v>@tidalwaveautospa.com</v>
          </cell>
        </row>
        <row r="197">
          <cell r="B197" t="str">
            <v>Andrew Williams</v>
          </cell>
          <cell r="C197" t="str">
            <v>Wash Attendant Express</v>
          </cell>
          <cell r="D197" t="str">
            <v>E0019 - High Point</v>
          </cell>
          <cell r="E197" t="str">
            <v>1000 Wash Employees</v>
          </cell>
          <cell r="F197" t="str">
            <v>Nicholas Anthony</v>
          </cell>
          <cell r="G197" t="str">
            <v/>
          </cell>
          <cell r="H197" t="str">
            <v xml:space="preserve">E0019 </v>
          </cell>
          <cell r="I197">
            <v>19</v>
          </cell>
          <cell r="J197" t="str">
            <v/>
          </cell>
          <cell r="K197" t="str">
            <v>@tidalwaveautospa.com</v>
          </cell>
        </row>
        <row r="198">
          <cell r="B198" t="str">
            <v>Andrew Wilson</v>
          </cell>
          <cell r="C198" t="str">
            <v>Wash Attendant Express</v>
          </cell>
          <cell r="D198" t="str">
            <v>E0112 - Scottsboro</v>
          </cell>
          <cell r="E198" t="str">
            <v>1000 Wash Employees</v>
          </cell>
          <cell r="F198" t="str">
            <v>Blake Akins</v>
          </cell>
          <cell r="G198" t="str">
            <v/>
          </cell>
          <cell r="H198" t="str">
            <v xml:space="preserve">E0112 </v>
          </cell>
          <cell r="I198">
            <v>112</v>
          </cell>
          <cell r="J198" t="str">
            <v/>
          </cell>
          <cell r="K198" t="str">
            <v>@tidalwaveautospa.com</v>
          </cell>
        </row>
        <row r="199">
          <cell r="B199" t="str">
            <v>Andrew Worthington</v>
          </cell>
          <cell r="C199" t="str">
            <v>Wash Attendant Express</v>
          </cell>
          <cell r="D199" t="str">
            <v>E0111 - Bainbridge</v>
          </cell>
          <cell r="E199" t="str">
            <v>1000 Wash Employees</v>
          </cell>
          <cell r="F199" t="str">
            <v>Vernon Dixon</v>
          </cell>
          <cell r="G199" t="str">
            <v/>
          </cell>
          <cell r="H199" t="str">
            <v xml:space="preserve">E0111 </v>
          </cell>
          <cell r="I199">
            <v>111</v>
          </cell>
          <cell r="J199" t="str">
            <v/>
          </cell>
          <cell r="K199" t="str">
            <v>@tidalwaveautospa.com</v>
          </cell>
        </row>
        <row r="200">
          <cell r="B200" t="str">
            <v>Aneia Benton</v>
          </cell>
          <cell r="C200" t="str">
            <v>Wash Attendant Express</v>
          </cell>
          <cell r="D200" t="str">
            <v>E0101 - Victory Square</v>
          </cell>
          <cell r="E200" t="str">
            <v>1000 Wash Employees</v>
          </cell>
          <cell r="F200" t="str">
            <v>Alphonso Dyer</v>
          </cell>
          <cell r="G200" t="str">
            <v/>
          </cell>
          <cell r="H200" t="str">
            <v xml:space="preserve">E0101 </v>
          </cell>
          <cell r="I200">
            <v>101</v>
          </cell>
          <cell r="J200" t="str">
            <v/>
          </cell>
          <cell r="K200" t="str">
            <v>@tidalwaveautospa.com</v>
          </cell>
        </row>
        <row r="201">
          <cell r="B201" t="str">
            <v>Angel Avery</v>
          </cell>
          <cell r="C201" t="str">
            <v>Assistant SL Flex</v>
          </cell>
          <cell r="D201" t="str">
            <v>E0022 - Newnan</v>
          </cell>
          <cell r="E201" t="str">
            <v>1000 Wash Employees</v>
          </cell>
          <cell r="F201" t="str">
            <v>Kevin Williams</v>
          </cell>
          <cell r="G201" t="str">
            <v>ASL</v>
          </cell>
          <cell r="H201" t="str">
            <v xml:space="preserve">E0022 </v>
          </cell>
          <cell r="I201">
            <v>22</v>
          </cell>
          <cell r="J201" t="str">
            <v>ASL22</v>
          </cell>
          <cell r="K201" t="str">
            <v>ASL22@tidalwaveautospa.com</v>
          </cell>
        </row>
        <row r="202">
          <cell r="B202" t="str">
            <v>Angel Carmona</v>
          </cell>
          <cell r="C202" t="str">
            <v>Assistant SL Express</v>
          </cell>
          <cell r="D202" t="str">
            <v>E0212 - Vickridge Park</v>
          </cell>
          <cell r="E202" t="str">
            <v>1000 Wash Employees</v>
          </cell>
          <cell r="F202" t="str">
            <v>Al Kondry</v>
          </cell>
          <cell r="G202" t="str">
            <v>ASL</v>
          </cell>
          <cell r="H202" t="str">
            <v xml:space="preserve">E0212 </v>
          </cell>
          <cell r="I202">
            <v>212</v>
          </cell>
          <cell r="J202" t="str">
            <v>ASL212</v>
          </cell>
          <cell r="K202" t="str">
            <v>ASL212@tidalwaveautospa.com</v>
          </cell>
        </row>
        <row r="203">
          <cell r="B203" t="str">
            <v>Angel Diaz</v>
          </cell>
          <cell r="C203" t="str">
            <v>Wash Attendant Express</v>
          </cell>
          <cell r="D203" t="str">
            <v>E0031 - Veterans</v>
          </cell>
          <cell r="E203" t="str">
            <v>1000 Wash Employees</v>
          </cell>
          <cell r="F203" t="str">
            <v>Kyle Robertson</v>
          </cell>
          <cell r="G203" t="str">
            <v/>
          </cell>
          <cell r="H203" t="str">
            <v xml:space="preserve">E0031 </v>
          </cell>
          <cell r="I203">
            <v>31</v>
          </cell>
          <cell r="J203" t="str">
            <v/>
          </cell>
          <cell r="K203" t="str">
            <v>@tidalwaveautospa.com</v>
          </cell>
        </row>
        <row r="204">
          <cell r="B204" t="str">
            <v>Angel Lopez de la Cruz</v>
          </cell>
          <cell r="C204" t="str">
            <v>Assistant SL Express</v>
          </cell>
          <cell r="D204" t="str">
            <v>E0083 - Laurinburg</v>
          </cell>
          <cell r="E204" t="str">
            <v>1000 Wash Employees</v>
          </cell>
          <cell r="F204" t="str">
            <v>Rodney Davis</v>
          </cell>
          <cell r="G204" t="str">
            <v>ASL</v>
          </cell>
          <cell r="H204" t="str">
            <v xml:space="preserve">E0083 </v>
          </cell>
          <cell r="I204">
            <v>83</v>
          </cell>
          <cell r="J204" t="str">
            <v>ASL83</v>
          </cell>
          <cell r="K204" t="str">
            <v>ASL83@tidalwaveautospa.com</v>
          </cell>
        </row>
        <row r="205">
          <cell r="B205" t="str">
            <v>Angel Luna</v>
          </cell>
          <cell r="C205" t="str">
            <v>Wash Attendant Express</v>
          </cell>
          <cell r="D205" t="str">
            <v>E0120 - Manassas Park</v>
          </cell>
          <cell r="E205" t="str">
            <v>1000 Wash Employees</v>
          </cell>
          <cell r="F205" t="str">
            <v>Jesse Ramirez Perez</v>
          </cell>
          <cell r="G205" t="str">
            <v/>
          </cell>
          <cell r="H205" t="str">
            <v xml:space="preserve">E0120 </v>
          </cell>
          <cell r="I205">
            <v>120</v>
          </cell>
          <cell r="J205" t="str">
            <v/>
          </cell>
          <cell r="K205" t="str">
            <v>@tidalwaveautospa.com</v>
          </cell>
        </row>
        <row r="206">
          <cell r="B206" t="str">
            <v>Angel Macias</v>
          </cell>
          <cell r="C206" t="str">
            <v>Wash Attendant Express</v>
          </cell>
          <cell r="D206" t="str">
            <v>E0311 - Liberty, TX</v>
          </cell>
          <cell r="E206" t="str">
            <v>1000 Wash Employees</v>
          </cell>
          <cell r="F206" t="str">
            <v>Casper Eckols</v>
          </cell>
          <cell r="G206" t="str">
            <v/>
          </cell>
          <cell r="H206" t="str">
            <v xml:space="preserve">E0311 </v>
          </cell>
          <cell r="I206">
            <v>311</v>
          </cell>
          <cell r="J206" t="str">
            <v/>
          </cell>
          <cell r="K206" t="str">
            <v>@tidalwaveautospa.com</v>
          </cell>
        </row>
        <row r="207">
          <cell r="B207" t="str">
            <v>Angel Reis</v>
          </cell>
          <cell r="C207" t="str">
            <v>Team Lead Express</v>
          </cell>
          <cell r="D207" t="str">
            <v>E0151 - Helena, AL</v>
          </cell>
          <cell r="E207" t="str">
            <v>1000 Wash Employees</v>
          </cell>
          <cell r="F207" t="str">
            <v>Keith McDonald</v>
          </cell>
          <cell r="G207" t="str">
            <v/>
          </cell>
          <cell r="H207" t="str">
            <v xml:space="preserve">E0151 </v>
          </cell>
          <cell r="I207">
            <v>151</v>
          </cell>
          <cell r="J207" t="str">
            <v/>
          </cell>
          <cell r="K207" t="str">
            <v>@tidalwaveautospa.com</v>
          </cell>
        </row>
        <row r="208">
          <cell r="B208" t="str">
            <v>Angel Reyes</v>
          </cell>
          <cell r="C208" t="str">
            <v>Wash Attendant Express</v>
          </cell>
          <cell r="D208" t="str">
            <v>E0103 - Greensboro-Oconee</v>
          </cell>
          <cell r="E208" t="str">
            <v>1000 Wash Employees</v>
          </cell>
          <cell r="F208" t="str">
            <v>Kenneth Dinkins</v>
          </cell>
          <cell r="G208" t="str">
            <v/>
          </cell>
          <cell r="H208" t="str">
            <v xml:space="preserve">E0103 </v>
          </cell>
          <cell r="I208">
            <v>103</v>
          </cell>
          <cell r="J208" t="str">
            <v/>
          </cell>
          <cell r="K208" t="str">
            <v>@tidalwaveautospa.com</v>
          </cell>
        </row>
        <row r="209">
          <cell r="B209" t="str">
            <v>Angel Rodriguez</v>
          </cell>
          <cell r="C209" t="str">
            <v>Assistant SL Express</v>
          </cell>
          <cell r="D209" t="str">
            <v>E0154 - Lawton</v>
          </cell>
          <cell r="E209" t="str">
            <v>1000 Wash Employees</v>
          </cell>
          <cell r="F209" t="str">
            <v>Shawn Corway</v>
          </cell>
          <cell r="G209" t="str">
            <v>ASL</v>
          </cell>
          <cell r="H209" t="str">
            <v xml:space="preserve">E0154 </v>
          </cell>
          <cell r="I209">
            <v>154</v>
          </cell>
          <cell r="J209" t="str">
            <v>ASL154</v>
          </cell>
          <cell r="K209" t="str">
            <v>ASL154@tidalwaveautospa.com</v>
          </cell>
        </row>
        <row r="210">
          <cell r="B210" t="str">
            <v>Angel Ruelas</v>
          </cell>
          <cell r="C210" t="str">
            <v>Wash Attendant Express</v>
          </cell>
          <cell r="D210" t="str">
            <v>E0293 - Lombard, IL</v>
          </cell>
          <cell r="E210" t="str">
            <v>1000 Wash Employees</v>
          </cell>
          <cell r="F210" t="str">
            <v>Andrew Stephens</v>
          </cell>
          <cell r="G210" t="str">
            <v/>
          </cell>
          <cell r="H210" t="str">
            <v xml:space="preserve">E0293 </v>
          </cell>
          <cell r="I210">
            <v>293</v>
          </cell>
          <cell r="J210" t="str">
            <v/>
          </cell>
          <cell r="K210" t="str">
            <v>@tidalwaveautospa.com</v>
          </cell>
        </row>
        <row r="211">
          <cell r="B211" t="str">
            <v>Angel Solis</v>
          </cell>
          <cell r="C211" t="str">
            <v>Wash Attendant Express</v>
          </cell>
          <cell r="D211" t="str">
            <v>E0197 - Timothy</v>
          </cell>
          <cell r="E211" t="str">
            <v>1000 Wash Employees</v>
          </cell>
          <cell r="F211" t="str">
            <v>Dennis Thompson</v>
          </cell>
          <cell r="G211" t="str">
            <v/>
          </cell>
          <cell r="H211" t="str">
            <v xml:space="preserve">E0197 </v>
          </cell>
          <cell r="I211">
            <v>197</v>
          </cell>
          <cell r="J211" t="str">
            <v/>
          </cell>
          <cell r="K211" t="str">
            <v>@tidalwaveautospa.com</v>
          </cell>
        </row>
        <row r="212">
          <cell r="B212" t="str">
            <v>Angel Story</v>
          </cell>
          <cell r="C212" t="str">
            <v>Wash Attendant Express</v>
          </cell>
          <cell r="D212" t="str">
            <v>E0294 - Thomson, GA</v>
          </cell>
          <cell r="E212" t="str">
            <v>1000 Wash Employees</v>
          </cell>
          <cell r="F212" t="str">
            <v>Brandon Ortega</v>
          </cell>
          <cell r="G212" t="str">
            <v/>
          </cell>
          <cell r="H212" t="str">
            <v xml:space="preserve">E0294 </v>
          </cell>
          <cell r="I212">
            <v>294</v>
          </cell>
          <cell r="J212" t="str">
            <v/>
          </cell>
          <cell r="K212" t="str">
            <v>@tidalwaveautospa.com</v>
          </cell>
        </row>
        <row r="213">
          <cell r="B213" t="str">
            <v>Angel Sustaita</v>
          </cell>
          <cell r="C213" t="str">
            <v>Assistant SL Express</v>
          </cell>
          <cell r="D213" t="str">
            <v>E0383 - El Campo, TX</v>
          </cell>
          <cell r="E213" t="str">
            <v>1000 Wash Employees</v>
          </cell>
          <cell r="F213" t="str">
            <v>Joe Fonseca</v>
          </cell>
          <cell r="G213" t="str">
            <v>ASL</v>
          </cell>
          <cell r="H213" t="str">
            <v xml:space="preserve">E0383 </v>
          </cell>
          <cell r="I213">
            <v>383</v>
          </cell>
          <cell r="J213" t="str">
            <v>ASL383</v>
          </cell>
          <cell r="K213" t="str">
            <v>ASL383@tidalwaveautospa.com</v>
          </cell>
        </row>
        <row r="214">
          <cell r="B214" t="str">
            <v>Angela Aspen</v>
          </cell>
          <cell r="C214" t="str">
            <v>Wash Attendant Express</v>
          </cell>
          <cell r="D214" t="str">
            <v>E0292 - Waynesboro, VA</v>
          </cell>
          <cell r="E214" t="str">
            <v>1000 Wash Employees</v>
          </cell>
          <cell r="F214" t="str">
            <v>Chad Williams</v>
          </cell>
          <cell r="G214" t="str">
            <v/>
          </cell>
          <cell r="H214" t="str">
            <v xml:space="preserve">E0292 </v>
          </cell>
          <cell r="I214">
            <v>292</v>
          </cell>
          <cell r="J214" t="str">
            <v/>
          </cell>
          <cell r="K214" t="str">
            <v>@tidalwaveautospa.com</v>
          </cell>
        </row>
        <row r="215">
          <cell r="B215" t="str">
            <v>Angela Giles</v>
          </cell>
          <cell r="C215" t="str">
            <v>Customer Service Team Lead</v>
          </cell>
          <cell r="D215" t="str">
            <v>Wash Support Center</v>
          </cell>
          <cell r="E215" t="str">
            <v>2450 Customer Care</v>
          </cell>
          <cell r="F215" t="str">
            <v>Amanda Thompson</v>
          </cell>
          <cell r="G215" t="str">
            <v/>
          </cell>
          <cell r="H215" t="str">
            <v/>
          </cell>
          <cell r="I215" t="str">
            <v/>
          </cell>
          <cell r="J215" t="str">
            <v/>
          </cell>
          <cell r="K215" t="str">
            <v>angela.giles@twavelead.com</v>
          </cell>
        </row>
        <row r="216">
          <cell r="B216" t="str">
            <v>Angela Jones</v>
          </cell>
          <cell r="C216" t="str">
            <v>Wash Payroll Manager</v>
          </cell>
          <cell r="D216" t="str">
            <v>Wash Support Center</v>
          </cell>
          <cell r="E216" t="str">
            <v>2100 Accounting</v>
          </cell>
          <cell r="F216" t="str">
            <v>Keri Pack</v>
          </cell>
          <cell r="G216" t="str">
            <v/>
          </cell>
          <cell r="H216" t="str">
            <v/>
          </cell>
          <cell r="I216" t="str">
            <v/>
          </cell>
          <cell r="J216" t="str">
            <v/>
          </cell>
          <cell r="K216" t="str">
            <v>angie@twavelead.com</v>
          </cell>
        </row>
        <row r="217">
          <cell r="B217" t="str">
            <v>angela kindle</v>
          </cell>
          <cell r="C217" t="str">
            <v>Assistant SL Express</v>
          </cell>
          <cell r="D217" t="str">
            <v>E0233 - Cobb Pkwy</v>
          </cell>
          <cell r="E217" t="str">
            <v>1000 Wash Employees</v>
          </cell>
          <cell r="F217" t="str">
            <v>Cullen Copland</v>
          </cell>
          <cell r="G217" t="str">
            <v>ASL</v>
          </cell>
          <cell r="H217" t="str">
            <v xml:space="preserve">E0233 </v>
          </cell>
          <cell r="I217">
            <v>233</v>
          </cell>
          <cell r="J217" t="str">
            <v>ASL233</v>
          </cell>
          <cell r="K217" t="str">
            <v>ASL233@tidalwaveautospa.com</v>
          </cell>
        </row>
        <row r="218">
          <cell r="B218" t="str">
            <v>Angela Salinas</v>
          </cell>
          <cell r="C218" t="str">
            <v>Wash Attendant Express</v>
          </cell>
          <cell r="D218" t="str">
            <v>E0203 - Walton Court</v>
          </cell>
          <cell r="E218" t="str">
            <v>1000 Wash Employees</v>
          </cell>
          <cell r="F218" t="str">
            <v>Matthew McCoy</v>
          </cell>
          <cell r="G218" t="str">
            <v/>
          </cell>
          <cell r="H218" t="str">
            <v xml:space="preserve">E0203 </v>
          </cell>
          <cell r="I218">
            <v>203</v>
          </cell>
          <cell r="J218" t="str">
            <v/>
          </cell>
          <cell r="K218" t="str">
            <v>@tidalwaveautospa.com</v>
          </cell>
        </row>
        <row r="219">
          <cell r="B219" t="str">
            <v>Angelic Montano Canizalez</v>
          </cell>
          <cell r="C219" t="str">
            <v>Assistant SL Express</v>
          </cell>
          <cell r="D219" t="str">
            <v>E0188 - Springfield, TN</v>
          </cell>
          <cell r="E219" t="str">
            <v>1000 Wash Employees</v>
          </cell>
          <cell r="F219" t="str">
            <v>Zachary Scott</v>
          </cell>
          <cell r="G219" t="str">
            <v>ASL</v>
          </cell>
          <cell r="H219" t="str">
            <v xml:space="preserve">E0188 </v>
          </cell>
          <cell r="I219">
            <v>188</v>
          </cell>
          <cell r="J219" t="str">
            <v>ASL188</v>
          </cell>
          <cell r="K219" t="str">
            <v>ASL188@tidalwaveautospa.com</v>
          </cell>
        </row>
        <row r="220">
          <cell r="B220" t="str">
            <v>Angelica Cintron</v>
          </cell>
          <cell r="C220" t="str">
            <v>Team Lead Express</v>
          </cell>
          <cell r="D220" t="str">
            <v>E0246 - Washington, NC</v>
          </cell>
          <cell r="E220" t="str">
            <v>1000 Wash Employees</v>
          </cell>
          <cell r="F220" t="str">
            <v>Nicholas Way</v>
          </cell>
          <cell r="G220" t="str">
            <v/>
          </cell>
          <cell r="H220" t="str">
            <v xml:space="preserve">E0246 </v>
          </cell>
          <cell r="I220">
            <v>246</v>
          </cell>
          <cell r="J220" t="str">
            <v/>
          </cell>
          <cell r="K220" t="str">
            <v>@tidalwaveautospa.com</v>
          </cell>
        </row>
        <row r="221">
          <cell r="B221" t="str">
            <v>Angelin Perez</v>
          </cell>
          <cell r="C221" t="str">
            <v>Team Lead Express</v>
          </cell>
          <cell r="D221" t="str">
            <v>E0236 - University Square</v>
          </cell>
          <cell r="E221" t="str">
            <v>1000 Wash Employees</v>
          </cell>
          <cell r="F221" t="str">
            <v>Robert Sanders</v>
          </cell>
          <cell r="G221" t="str">
            <v/>
          </cell>
          <cell r="H221" t="str">
            <v xml:space="preserve">E0236 </v>
          </cell>
          <cell r="I221">
            <v>236</v>
          </cell>
          <cell r="J221" t="str">
            <v/>
          </cell>
          <cell r="K221" t="str">
            <v>@tidalwaveautospa.com</v>
          </cell>
        </row>
        <row r="222">
          <cell r="B222" t="str">
            <v>Angelo Ruiz</v>
          </cell>
          <cell r="C222" t="str">
            <v>Wash Attendant Express</v>
          </cell>
          <cell r="D222" t="str">
            <v>E0181 - Great Falls</v>
          </cell>
          <cell r="E222" t="str">
            <v>1000 Wash Employees</v>
          </cell>
          <cell r="F222" t="str">
            <v>Megan Moore</v>
          </cell>
          <cell r="G222" t="str">
            <v/>
          </cell>
          <cell r="H222" t="str">
            <v xml:space="preserve">E0181 </v>
          </cell>
          <cell r="I222">
            <v>181</v>
          </cell>
          <cell r="J222" t="str">
            <v/>
          </cell>
          <cell r="K222" t="str">
            <v>@tidalwaveautospa.com</v>
          </cell>
        </row>
        <row r="223">
          <cell r="B223" t="str">
            <v>Aniston Maultsby</v>
          </cell>
          <cell r="C223" t="str">
            <v>Wash Attendant Express</v>
          </cell>
          <cell r="D223" t="str">
            <v>E0145 - Pulaski</v>
          </cell>
          <cell r="E223" t="str">
            <v>1000 Wash Employees</v>
          </cell>
          <cell r="F223" t="str">
            <v>James Stone</v>
          </cell>
          <cell r="G223" t="str">
            <v/>
          </cell>
          <cell r="H223" t="str">
            <v xml:space="preserve">E0145 </v>
          </cell>
          <cell r="I223">
            <v>145</v>
          </cell>
          <cell r="J223" t="str">
            <v/>
          </cell>
          <cell r="K223" t="str">
            <v>@tidalwaveautospa.com</v>
          </cell>
        </row>
        <row r="224">
          <cell r="B224" t="str">
            <v>Anna Cattuzzo</v>
          </cell>
          <cell r="C224" t="str">
            <v>Human Resources Manager</v>
          </cell>
          <cell r="D224" t="str">
            <v>Wash Support Center</v>
          </cell>
          <cell r="E224" t="str">
            <v>2250 Human Resources</v>
          </cell>
          <cell r="F224" t="str">
            <v>Leigh Stallings</v>
          </cell>
          <cell r="G224" t="str">
            <v/>
          </cell>
          <cell r="H224" t="str">
            <v/>
          </cell>
          <cell r="I224" t="str">
            <v/>
          </cell>
          <cell r="J224" t="str">
            <v/>
          </cell>
          <cell r="K224" t="str">
            <v>anna@twavelead.com</v>
          </cell>
        </row>
        <row r="225">
          <cell r="B225" t="str">
            <v>Anna Cooper</v>
          </cell>
          <cell r="C225" t="str">
            <v>Payroll Specialist</v>
          </cell>
          <cell r="D225" t="str">
            <v>Wash Support Center</v>
          </cell>
          <cell r="E225" t="str">
            <v>2100 Accounting</v>
          </cell>
          <cell r="F225" t="str">
            <v>Angela Jones</v>
          </cell>
          <cell r="G225" t="str">
            <v/>
          </cell>
          <cell r="H225" t="str">
            <v/>
          </cell>
          <cell r="I225" t="str">
            <v/>
          </cell>
          <cell r="J225" t="str">
            <v/>
          </cell>
          <cell r="K225" t="str">
            <v>anna.cooper@twavelead.com</v>
          </cell>
        </row>
        <row r="226">
          <cell r="B226" t="str">
            <v>Anna Livengood</v>
          </cell>
          <cell r="C226" t="str">
            <v>Wash Attendant Express</v>
          </cell>
          <cell r="D226" t="str">
            <v>E0253 - Cullman, AL</v>
          </cell>
          <cell r="E226" t="str">
            <v>1000 Wash Employees</v>
          </cell>
          <cell r="F226" t="str">
            <v>Kip Frew</v>
          </cell>
          <cell r="G226" t="str">
            <v/>
          </cell>
          <cell r="H226" t="str">
            <v xml:space="preserve">E0253 </v>
          </cell>
          <cell r="I226">
            <v>253</v>
          </cell>
          <cell r="J226" t="str">
            <v/>
          </cell>
          <cell r="K226" t="str">
            <v>@tidalwaveautospa.com</v>
          </cell>
        </row>
        <row r="227">
          <cell r="B227" t="str">
            <v>Anna Pharris</v>
          </cell>
          <cell r="C227" t="str">
            <v>Wash Attendant Express</v>
          </cell>
          <cell r="D227" t="str">
            <v>E0165 - White House, TN</v>
          </cell>
          <cell r="E227" t="str">
            <v>1000 Wash Employees</v>
          </cell>
          <cell r="F227" t="str">
            <v>Don Cross</v>
          </cell>
          <cell r="G227" t="str">
            <v/>
          </cell>
          <cell r="H227" t="str">
            <v xml:space="preserve">E0165 </v>
          </cell>
          <cell r="I227">
            <v>165</v>
          </cell>
          <cell r="J227" t="str">
            <v/>
          </cell>
          <cell r="K227" t="str">
            <v>@tidalwaveautospa.com</v>
          </cell>
        </row>
        <row r="228">
          <cell r="B228" t="str">
            <v>ANNE MCCABE</v>
          </cell>
          <cell r="C228" t="str">
            <v>Digital Marketing Manager</v>
          </cell>
          <cell r="D228" t="str">
            <v>WSC-Birmingham</v>
          </cell>
          <cell r="E228" t="str">
            <v>2300 Marketing</v>
          </cell>
          <cell r="F228" t="str">
            <v>Andrea Traylor</v>
          </cell>
          <cell r="G228" t="str">
            <v/>
          </cell>
          <cell r="H228" t="str">
            <v/>
          </cell>
          <cell r="I228" t="str">
            <v/>
          </cell>
          <cell r="J228" t="str">
            <v/>
          </cell>
          <cell r="K228" t="str">
            <v>anne.mccabe@twavelead.com</v>
          </cell>
        </row>
        <row r="229">
          <cell r="B229" t="str">
            <v>Annemarie Hermanson</v>
          </cell>
          <cell r="C229" t="str">
            <v>Wash Attendant Express</v>
          </cell>
          <cell r="D229" t="str">
            <v>E0226 - Forum Drive SC</v>
          </cell>
          <cell r="E229" t="str">
            <v>1000 Wash Employees</v>
          </cell>
          <cell r="F229" t="str">
            <v>Douglas Chaloupek</v>
          </cell>
          <cell r="G229" t="str">
            <v/>
          </cell>
          <cell r="H229" t="str">
            <v xml:space="preserve">E0226 </v>
          </cell>
          <cell r="I229">
            <v>226</v>
          </cell>
          <cell r="J229" t="str">
            <v/>
          </cell>
          <cell r="K229" t="str">
            <v>@tidalwaveautospa.com</v>
          </cell>
        </row>
        <row r="230">
          <cell r="B230" t="str">
            <v>Annie Kendall</v>
          </cell>
          <cell r="C230" t="str">
            <v>Distribution Specialist</v>
          </cell>
          <cell r="D230" t="str">
            <v>Wash Support Center</v>
          </cell>
          <cell r="E230" t="str">
            <v>2100 Accounting</v>
          </cell>
          <cell r="F230" t="str">
            <v>Keri Pack</v>
          </cell>
          <cell r="G230" t="str">
            <v/>
          </cell>
          <cell r="H230" t="str">
            <v/>
          </cell>
          <cell r="I230" t="str">
            <v/>
          </cell>
          <cell r="J230" t="str">
            <v/>
          </cell>
          <cell r="K230" t="str">
            <v>annie@twavelead.com</v>
          </cell>
        </row>
        <row r="231">
          <cell r="B231" t="str">
            <v>Anson Young</v>
          </cell>
          <cell r="C231" t="str">
            <v>Wash Attendant Express</v>
          </cell>
          <cell r="D231" t="str">
            <v>E0096 - Athens / Athens GA 1</v>
          </cell>
          <cell r="E231" t="str">
            <v>1000 Wash Employees</v>
          </cell>
          <cell r="F231" t="str">
            <v>Thomas Russell</v>
          </cell>
          <cell r="G231" t="str">
            <v/>
          </cell>
          <cell r="H231" t="str">
            <v xml:space="preserve">E0096 </v>
          </cell>
          <cell r="I231">
            <v>96</v>
          </cell>
          <cell r="J231" t="str">
            <v/>
          </cell>
          <cell r="K231" t="str">
            <v>@tidalwaveautospa.com</v>
          </cell>
        </row>
        <row r="232">
          <cell r="B232" t="str">
            <v>Antawan Hill</v>
          </cell>
          <cell r="C232" t="str">
            <v>High Performance Site Leader Express</v>
          </cell>
          <cell r="D232" t="str">
            <v>E0003 - Morrow</v>
          </cell>
          <cell r="E232" t="str">
            <v>1000 Wash Employees</v>
          </cell>
          <cell r="F232" t="str">
            <v>Andrew Strevel</v>
          </cell>
          <cell r="G232" t="str">
            <v>SL</v>
          </cell>
          <cell r="H232" t="str">
            <v xml:space="preserve">E0003 </v>
          </cell>
          <cell r="I232">
            <v>3</v>
          </cell>
          <cell r="J232" t="str">
            <v>SL3</v>
          </cell>
          <cell r="K232" t="str">
            <v>SL3@tidalwaveautospa.com</v>
          </cell>
        </row>
        <row r="233">
          <cell r="B233" t="str">
            <v>Anthony Acosta</v>
          </cell>
          <cell r="C233" t="str">
            <v>Wash Attendant Express</v>
          </cell>
          <cell r="D233" t="str">
            <v>E0248 - Ridge Road</v>
          </cell>
          <cell r="E233" t="str">
            <v>1000 Wash Employees</v>
          </cell>
          <cell r="F233" t="str">
            <v>John Womble</v>
          </cell>
          <cell r="G233" t="str">
            <v/>
          </cell>
          <cell r="H233" t="str">
            <v xml:space="preserve">E0248 </v>
          </cell>
          <cell r="I233">
            <v>248</v>
          </cell>
          <cell r="J233" t="str">
            <v/>
          </cell>
          <cell r="K233" t="str">
            <v>@tidalwaveautospa.com</v>
          </cell>
        </row>
        <row r="234">
          <cell r="B234" t="str">
            <v>Anthony Adame</v>
          </cell>
          <cell r="C234" t="str">
            <v>Wash Attendant Express</v>
          </cell>
          <cell r="D234" t="str">
            <v>E0281 - Caraway Road</v>
          </cell>
          <cell r="E234" t="str">
            <v>1000 Wash Employees</v>
          </cell>
          <cell r="F234" t="str">
            <v>Zachary Gairhan</v>
          </cell>
          <cell r="G234" t="str">
            <v/>
          </cell>
          <cell r="H234" t="str">
            <v xml:space="preserve">E0281 </v>
          </cell>
          <cell r="I234">
            <v>281</v>
          </cell>
          <cell r="J234" t="str">
            <v/>
          </cell>
          <cell r="K234" t="str">
            <v>@tidalwaveautospa.com</v>
          </cell>
        </row>
        <row r="235">
          <cell r="B235" t="str">
            <v>Anthony Bergstrom</v>
          </cell>
          <cell r="C235" t="str">
            <v>Assistant SL Express</v>
          </cell>
          <cell r="D235" t="str">
            <v>E0283 - Woodstock, IL</v>
          </cell>
          <cell r="E235" t="str">
            <v>1000 Wash Employees</v>
          </cell>
          <cell r="F235" t="str">
            <v>SHAUN DAMRON</v>
          </cell>
          <cell r="G235" t="str">
            <v>ASL</v>
          </cell>
          <cell r="H235" t="str">
            <v xml:space="preserve">E0283 </v>
          </cell>
          <cell r="I235">
            <v>283</v>
          </cell>
          <cell r="J235" t="str">
            <v>ASL283</v>
          </cell>
          <cell r="K235" t="str">
            <v>ASL283@tidalwaveautospa.com</v>
          </cell>
        </row>
        <row r="236">
          <cell r="B236" t="str">
            <v>Anthony Bonilla</v>
          </cell>
          <cell r="C236" t="str">
            <v>Wash Attendant Express</v>
          </cell>
          <cell r="D236" t="str">
            <v>E0098 - Bethlehem</v>
          </cell>
          <cell r="E236" t="str">
            <v>1000 Wash Employees</v>
          </cell>
          <cell r="F236" t="str">
            <v>Jeffery Hornsby</v>
          </cell>
          <cell r="G236" t="str">
            <v/>
          </cell>
          <cell r="H236" t="str">
            <v xml:space="preserve">E0098 </v>
          </cell>
          <cell r="I236">
            <v>98</v>
          </cell>
          <cell r="J236" t="str">
            <v/>
          </cell>
          <cell r="K236" t="str">
            <v>@tidalwaveautospa.com</v>
          </cell>
        </row>
        <row r="237">
          <cell r="B237" t="str">
            <v>Anthony Burnside</v>
          </cell>
          <cell r="C237" t="str">
            <v>Wash Attendant Express</v>
          </cell>
          <cell r="D237" t="str">
            <v>E0028 - Raytown</v>
          </cell>
          <cell r="E237" t="str">
            <v>1000 Wash Employees</v>
          </cell>
          <cell r="F237" t="str">
            <v>Kyle Baker</v>
          </cell>
          <cell r="G237" t="str">
            <v/>
          </cell>
          <cell r="H237" t="str">
            <v xml:space="preserve">E0028 </v>
          </cell>
          <cell r="I237">
            <v>28</v>
          </cell>
          <cell r="J237" t="str">
            <v/>
          </cell>
          <cell r="K237" t="str">
            <v>@tidalwaveautospa.com</v>
          </cell>
        </row>
        <row r="238">
          <cell r="B238" t="str">
            <v>Anthony Burris</v>
          </cell>
          <cell r="C238" t="str">
            <v>Wash Attendant Express</v>
          </cell>
          <cell r="D238" t="str">
            <v>E0152 - North Charleston</v>
          </cell>
          <cell r="E238" t="str">
            <v>1000 Wash Employees</v>
          </cell>
          <cell r="F238" t="str">
            <v>Melissa Barker</v>
          </cell>
          <cell r="G238" t="str">
            <v/>
          </cell>
          <cell r="H238" t="str">
            <v xml:space="preserve">E0152 </v>
          </cell>
          <cell r="I238">
            <v>152</v>
          </cell>
          <cell r="J238" t="str">
            <v/>
          </cell>
          <cell r="K238" t="str">
            <v>@tidalwaveautospa.com</v>
          </cell>
        </row>
        <row r="239">
          <cell r="B239" t="str">
            <v>Anthony Carter</v>
          </cell>
          <cell r="C239" t="str">
            <v>Wash Attendant Express</v>
          </cell>
          <cell r="D239" t="str">
            <v>E0031 - Veterans</v>
          </cell>
          <cell r="E239" t="str">
            <v>1000 Wash Employees</v>
          </cell>
          <cell r="F239" t="str">
            <v>Kyle Robertson</v>
          </cell>
          <cell r="G239" t="str">
            <v/>
          </cell>
          <cell r="H239" t="str">
            <v xml:space="preserve">E0031 </v>
          </cell>
          <cell r="I239">
            <v>31</v>
          </cell>
          <cell r="J239" t="str">
            <v/>
          </cell>
          <cell r="K239" t="str">
            <v>@tidalwaveautospa.com</v>
          </cell>
        </row>
        <row r="240">
          <cell r="B240" t="str">
            <v>Anthony Cipriano</v>
          </cell>
          <cell r="C240" t="str">
            <v>Team Lead Express</v>
          </cell>
          <cell r="D240" t="str">
            <v>E0196 - Theydon Bend</v>
          </cell>
          <cell r="E240" t="str">
            <v>1000 Wash Employees</v>
          </cell>
          <cell r="F240" t="str">
            <v>Nathan Clement</v>
          </cell>
          <cell r="G240" t="str">
            <v/>
          </cell>
          <cell r="H240" t="str">
            <v xml:space="preserve">E0196 </v>
          </cell>
          <cell r="I240">
            <v>196</v>
          </cell>
          <cell r="J240" t="str">
            <v/>
          </cell>
          <cell r="K240" t="str">
            <v>@tidalwaveautospa.com</v>
          </cell>
        </row>
        <row r="241">
          <cell r="B241" t="str">
            <v>Anthony Cox</v>
          </cell>
          <cell r="C241" t="str">
            <v>Wash Attendant Express</v>
          </cell>
          <cell r="D241" t="str">
            <v>E0111 - Bainbridge</v>
          </cell>
          <cell r="E241" t="str">
            <v>1000 Wash Employees</v>
          </cell>
          <cell r="F241" t="str">
            <v>Vernon Dixon</v>
          </cell>
          <cell r="G241" t="str">
            <v/>
          </cell>
          <cell r="H241" t="str">
            <v xml:space="preserve">E0111 </v>
          </cell>
          <cell r="I241">
            <v>111</v>
          </cell>
          <cell r="J241" t="str">
            <v/>
          </cell>
          <cell r="K241" t="str">
            <v>@tidalwaveautospa.com</v>
          </cell>
        </row>
        <row r="242">
          <cell r="B242" t="str">
            <v>Anthony Davis</v>
          </cell>
          <cell r="C242" t="str">
            <v>Wash Attendant Express</v>
          </cell>
          <cell r="D242" t="str">
            <v>E0011 - McDonough</v>
          </cell>
          <cell r="E242" t="str">
            <v>1000 Wash Employees</v>
          </cell>
          <cell r="F242" t="str">
            <v>Rodrigo Kimble</v>
          </cell>
          <cell r="G242" t="str">
            <v/>
          </cell>
          <cell r="H242" t="str">
            <v xml:space="preserve">E0011 </v>
          </cell>
          <cell r="I242">
            <v>11</v>
          </cell>
          <cell r="J242" t="str">
            <v/>
          </cell>
          <cell r="K242" t="str">
            <v>@tidalwaveautospa.com</v>
          </cell>
        </row>
        <row r="243">
          <cell r="B243" t="str">
            <v>Anthony Foster</v>
          </cell>
          <cell r="C243" t="str">
            <v>Wash Attendant Express</v>
          </cell>
          <cell r="D243" t="str">
            <v>E0256 - Sturbridge</v>
          </cell>
          <cell r="E243" t="str">
            <v>1000 Wash Employees</v>
          </cell>
          <cell r="F243" t="str">
            <v>Patrick Swain</v>
          </cell>
          <cell r="G243" t="str">
            <v/>
          </cell>
          <cell r="H243" t="str">
            <v xml:space="preserve">E0256 </v>
          </cell>
          <cell r="I243">
            <v>256</v>
          </cell>
          <cell r="J243" t="str">
            <v/>
          </cell>
          <cell r="K243" t="str">
            <v>@tidalwaveautospa.com</v>
          </cell>
        </row>
        <row r="244">
          <cell r="B244" t="str">
            <v>Anthony Gonzalez</v>
          </cell>
          <cell r="C244" t="str">
            <v>Wash Attendant Express</v>
          </cell>
          <cell r="D244" t="str">
            <v>E0038 - Kennesaw</v>
          </cell>
          <cell r="E244" t="str">
            <v>1000 Wash Employees</v>
          </cell>
          <cell r="F244" t="str">
            <v>Jason Graham</v>
          </cell>
          <cell r="G244" t="str">
            <v/>
          </cell>
          <cell r="H244" t="str">
            <v xml:space="preserve">E0038 </v>
          </cell>
          <cell r="I244">
            <v>38</v>
          </cell>
          <cell r="J244" t="str">
            <v/>
          </cell>
          <cell r="K244" t="str">
            <v>@tidalwaveautospa.com</v>
          </cell>
        </row>
        <row r="245">
          <cell r="B245" t="str">
            <v>Anthony Grilletto</v>
          </cell>
          <cell r="C245" t="str">
            <v>Wash Attendant Express</v>
          </cell>
          <cell r="D245" t="str">
            <v>E0315 - Halls Crossroads</v>
          </cell>
          <cell r="E245" t="str">
            <v>1000 Wash Employees</v>
          </cell>
          <cell r="F245" t="str">
            <v>Ayite Medji</v>
          </cell>
          <cell r="G245" t="str">
            <v/>
          </cell>
          <cell r="H245" t="str">
            <v xml:space="preserve">E0315 </v>
          </cell>
          <cell r="I245">
            <v>315</v>
          </cell>
          <cell r="J245" t="str">
            <v/>
          </cell>
          <cell r="K245" t="str">
            <v>@tidalwaveautospa.com</v>
          </cell>
        </row>
        <row r="246">
          <cell r="B246" t="str">
            <v>Anthony Hale</v>
          </cell>
          <cell r="C246" t="str">
            <v>Team Lead Express</v>
          </cell>
          <cell r="D246" t="str">
            <v>E0183 - Newport, TN</v>
          </cell>
          <cell r="E246" t="str">
            <v>1000 Wash Employees</v>
          </cell>
          <cell r="F246" t="str">
            <v>Samuel Schmidt</v>
          </cell>
          <cell r="G246" t="str">
            <v/>
          </cell>
          <cell r="H246" t="str">
            <v xml:space="preserve">E0183 </v>
          </cell>
          <cell r="I246">
            <v>183</v>
          </cell>
          <cell r="J246" t="str">
            <v/>
          </cell>
          <cell r="K246" t="str">
            <v>@tidalwaveautospa.com</v>
          </cell>
        </row>
        <row r="247">
          <cell r="B247" t="str">
            <v>Anthony Harris</v>
          </cell>
          <cell r="C247" t="str">
            <v>Wash Attendant Express</v>
          </cell>
          <cell r="D247" t="str">
            <v>E0125 - North Richland Hills</v>
          </cell>
          <cell r="E247" t="str">
            <v>1000 Wash Employees</v>
          </cell>
          <cell r="F247" t="str">
            <v>Scott Lindsey</v>
          </cell>
          <cell r="G247" t="str">
            <v/>
          </cell>
          <cell r="H247" t="str">
            <v xml:space="preserve">E0125 </v>
          </cell>
          <cell r="I247">
            <v>125</v>
          </cell>
          <cell r="J247" t="str">
            <v/>
          </cell>
          <cell r="K247" t="str">
            <v>@tidalwaveautospa.com</v>
          </cell>
        </row>
        <row r="248">
          <cell r="B248" t="str">
            <v>Anthony Hurks</v>
          </cell>
          <cell r="C248" t="str">
            <v>Team Lead Express</v>
          </cell>
          <cell r="D248" t="str">
            <v>E0203 - Walton Court</v>
          </cell>
          <cell r="E248" t="str">
            <v>1000 Wash Employees</v>
          </cell>
          <cell r="F248" t="str">
            <v>Matthew McCoy</v>
          </cell>
          <cell r="G248" t="str">
            <v/>
          </cell>
          <cell r="H248" t="str">
            <v xml:space="preserve">E0203 </v>
          </cell>
          <cell r="I248">
            <v>203</v>
          </cell>
          <cell r="J248" t="str">
            <v/>
          </cell>
          <cell r="K248" t="str">
            <v>@tidalwaveautospa.com</v>
          </cell>
        </row>
        <row r="249">
          <cell r="B249" t="str">
            <v>Anthony Lawson</v>
          </cell>
          <cell r="C249" t="str">
            <v>Team Lead Express</v>
          </cell>
          <cell r="D249" t="str">
            <v>E0190 - Fort Dodge, IA</v>
          </cell>
          <cell r="E249" t="str">
            <v>1000 Wash Employees</v>
          </cell>
          <cell r="F249" t="str">
            <v>Grant Hendrix</v>
          </cell>
          <cell r="G249" t="str">
            <v/>
          </cell>
          <cell r="H249" t="str">
            <v xml:space="preserve">E0190 </v>
          </cell>
          <cell r="I249">
            <v>190</v>
          </cell>
          <cell r="J249" t="str">
            <v/>
          </cell>
          <cell r="K249" t="str">
            <v>@tidalwaveautospa.com</v>
          </cell>
        </row>
        <row r="250">
          <cell r="B250" t="str">
            <v>Anthony Lewis</v>
          </cell>
          <cell r="C250" t="str">
            <v>Team Lead Express</v>
          </cell>
          <cell r="D250" t="str">
            <v>E0272 - North Wilmington</v>
          </cell>
          <cell r="E250" t="str">
            <v>1000 Wash Employees</v>
          </cell>
          <cell r="F250" t="str">
            <v>Devin Miranda</v>
          </cell>
          <cell r="G250" t="str">
            <v/>
          </cell>
          <cell r="H250" t="str">
            <v xml:space="preserve">E0272 </v>
          </cell>
          <cell r="I250">
            <v>272</v>
          </cell>
          <cell r="J250" t="str">
            <v/>
          </cell>
          <cell r="K250" t="str">
            <v>@tidalwaveautospa.com</v>
          </cell>
        </row>
        <row r="251">
          <cell r="B251" t="str">
            <v>Anthony LiCalsi</v>
          </cell>
          <cell r="C251" t="str">
            <v>Wash Attendant Express</v>
          </cell>
          <cell r="D251" t="str">
            <v>E0269 - Schillinger Road</v>
          </cell>
          <cell r="E251" t="str">
            <v>1000 Wash Employees</v>
          </cell>
          <cell r="F251" t="str">
            <v>Sean Stevens</v>
          </cell>
          <cell r="G251" t="str">
            <v/>
          </cell>
          <cell r="H251" t="str">
            <v xml:space="preserve">E0269 </v>
          </cell>
          <cell r="I251">
            <v>269</v>
          </cell>
          <cell r="J251" t="str">
            <v/>
          </cell>
          <cell r="K251" t="str">
            <v>@tidalwaveautospa.com</v>
          </cell>
        </row>
        <row r="252">
          <cell r="B252" t="str">
            <v>Anthony Madrigal</v>
          </cell>
          <cell r="C252" t="str">
            <v>Wash Attendant Express</v>
          </cell>
          <cell r="D252" t="str">
            <v>E0085 - Victoria</v>
          </cell>
          <cell r="E252" t="str">
            <v>1000 Wash Employees</v>
          </cell>
          <cell r="F252" t="str">
            <v>Justin Bernal</v>
          </cell>
          <cell r="G252" t="str">
            <v/>
          </cell>
          <cell r="H252" t="str">
            <v xml:space="preserve">E0085 </v>
          </cell>
          <cell r="I252">
            <v>85</v>
          </cell>
          <cell r="J252" t="str">
            <v/>
          </cell>
          <cell r="K252" t="str">
            <v>@tidalwaveautospa.com</v>
          </cell>
        </row>
        <row r="253">
          <cell r="B253" t="str">
            <v>Anthony Mazzella</v>
          </cell>
          <cell r="C253" t="str">
            <v>Site Leader Express</v>
          </cell>
          <cell r="D253" t="str">
            <v>E0271 - Arcadian Shores</v>
          </cell>
          <cell r="E253" t="str">
            <v>1000 Wash Employees</v>
          </cell>
          <cell r="F253" t="str">
            <v>Wesley Kurtz</v>
          </cell>
          <cell r="G253" t="str">
            <v>SL</v>
          </cell>
          <cell r="H253" t="str">
            <v xml:space="preserve">E0271 </v>
          </cell>
          <cell r="I253">
            <v>271</v>
          </cell>
          <cell r="J253" t="str">
            <v>SL271</v>
          </cell>
          <cell r="K253" t="str">
            <v>SL271@tidalwaveautospa.com</v>
          </cell>
        </row>
        <row r="254">
          <cell r="B254" t="str">
            <v>Anthony Nagy</v>
          </cell>
          <cell r="C254" t="str">
            <v>High Performance Site Leader Express</v>
          </cell>
          <cell r="D254" t="str">
            <v>E0087 - Grand Forks</v>
          </cell>
          <cell r="E254" t="str">
            <v>1000 Wash Employees</v>
          </cell>
          <cell r="F254" t="str">
            <v>Andrew Stephens</v>
          </cell>
          <cell r="G254" t="str">
            <v>SL</v>
          </cell>
          <cell r="H254" t="str">
            <v xml:space="preserve">E0087 </v>
          </cell>
          <cell r="I254">
            <v>87</v>
          </cell>
          <cell r="J254" t="str">
            <v>SL87</v>
          </cell>
          <cell r="K254" t="str">
            <v>SL87@tidalwaveautospa.com</v>
          </cell>
        </row>
        <row r="255">
          <cell r="B255" t="str">
            <v>Anthony Pitera</v>
          </cell>
          <cell r="C255" t="str">
            <v>Site Leader Express</v>
          </cell>
          <cell r="D255" t="str">
            <v>E0195 - Florence, AL</v>
          </cell>
          <cell r="E255" t="str">
            <v>1000 Wash Employees</v>
          </cell>
          <cell r="F255" t="str">
            <v>Cory Cummings</v>
          </cell>
          <cell r="G255" t="str">
            <v>SL</v>
          </cell>
          <cell r="H255" t="str">
            <v xml:space="preserve">E0195 </v>
          </cell>
          <cell r="I255">
            <v>195</v>
          </cell>
          <cell r="J255" t="str">
            <v>SL195</v>
          </cell>
          <cell r="K255" t="str">
            <v>SL195@tidalwaveautospa.com</v>
          </cell>
        </row>
        <row r="256">
          <cell r="B256" t="str">
            <v>Anthony Richardson</v>
          </cell>
          <cell r="C256" t="str">
            <v>Wash Attendant Express</v>
          </cell>
          <cell r="D256" t="str">
            <v>E0086 - Palestine</v>
          </cell>
          <cell r="E256" t="str">
            <v>1000 Wash Employees</v>
          </cell>
          <cell r="F256" t="str">
            <v>Rene Gonzales</v>
          </cell>
          <cell r="G256" t="str">
            <v/>
          </cell>
          <cell r="H256" t="str">
            <v xml:space="preserve">E0086 </v>
          </cell>
          <cell r="I256">
            <v>86</v>
          </cell>
          <cell r="J256" t="str">
            <v/>
          </cell>
          <cell r="K256" t="str">
            <v>@tidalwaveautospa.com</v>
          </cell>
        </row>
        <row r="257">
          <cell r="B257" t="str">
            <v>Anthony Romito</v>
          </cell>
          <cell r="C257" t="str">
            <v>Assistant SL Express</v>
          </cell>
          <cell r="D257" t="str">
            <v>E0093 - Huntsville</v>
          </cell>
          <cell r="E257" t="str">
            <v>1000 Wash Employees</v>
          </cell>
          <cell r="F257" t="str">
            <v>Mark Busby</v>
          </cell>
          <cell r="G257" t="str">
            <v>ASL</v>
          </cell>
          <cell r="H257" t="str">
            <v xml:space="preserve">E0093 </v>
          </cell>
          <cell r="I257">
            <v>93</v>
          </cell>
          <cell r="J257" t="str">
            <v>ASL93</v>
          </cell>
          <cell r="K257" t="str">
            <v>ASL93@tidalwaveautospa.com</v>
          </cell>
        </row>
        <row r="258">
          <cell r="B258" t="str">
            <v>Anthony Wilson</v>
          </cell>
          <cell r="C258" t="str">
            <v>Assistant SL Express</v>
          </cell>
          <cell r="D258" t="str">
            <v>E0364 - Platteville, WI</v>
          </cell>
          <cell r="E258" t="str">
            <v>1000 Wash Employees</v>
          </cell>
          <cell r="F258" t="str">
            <v>Aaron McVicker</v>
          </cell>
          <cell r="G258" t="str">
            <v>ASL</v>
          </cell>
          <cell r="H258" t="str">
            <v xml:space="preserve">E0364 </v>
          </cell>
          <cell r="I258">
            <v>364</v>
          </cell>
          <cell r="J258" t="str">
            <v>ASL364</v>
          </cell>
          <cell r="K258" t="str">
            <v>ASL364@tidalwaveautospa.com</v>
          </cell>
        </row>
        <row r="259">
          <cell r="B259" t="str">
            <v>Antione Jones</v>
          </cell>
          <cell r="C259" t="str">
            <v>Team Lead Express</v>
          </cell>
          <cell r="D259" t="str">
            <v>E0143 - Austin</v>
          </cell>
          <cell r="E259" t="str">
            <v>1000 Wash Employees</v>
          </cell>
          <cell r="F259" t="str">
            <v>Lora Youngmark</v>
          </cell>
          <cell r="G259" t="str">
            <v/>
          </cell>
          <cell r="H259" t="str">
            <v xml:space="preserve">E0143 </v>
          </cell>
          <cell r="I259">
            <v>143</v>
          </cell>
          <cell r="J259" t="str">
            <v/>
          </cell>
          <cell r="K259" t="str">
            <v>@tidalwaveautospa.com</v>
          </cell>
        </row>
        <row r="260">
          <cell r="B260" t="str">
            <v>Antoine Minor</v>
          </cell>
          <cell r="C260" t="str">
            <v>Wash Attendant Express</v>
          </cell>
          <cell r="D260" t="str">
            <v>E0103 - Greensboro-Oconee</v>
          </cell>
          <cell r="E260" t="str">
            <v>1000 Wash Employees</v>
          </cell>
          <cell r="F260" t="str">
            <v>Kenneth Dinkins</v>
          </cell>
          <cell r="G260" t="str">
            <v/>
          </cell>
          <cell r="H260" t="str">
            <v xml:space="preserve">E0103 </v>
          </cell>
          <cell r="I260">
            <v>103</v>
          </cell>
          <cell r="J260" t="str">
            <v/>
          </cell>
          <cell r="K260" t="str">
            <v>@tidalwaveautospa.com</v>
          </cell>
        </row>
        <row r="261">
          <cell r="B261" t="str">
            <v>Antonio Campbell</v>
          </cell>
          <cell r="C261" t="str">
            <v>Assistant SL Express</v>
          </cell>
          <cell r="D261" t="str">
            <v>E0155 - Columbia SC</v>
          </cell>
          <cell r="E261" t="str">
            <v>1000 Wash Employees</v>
          </cell>
          <cell r="F261" t="str">
            <v>Scott Gulasa</v>
          </cell>
          <cell r="G261" t="str">
            <v>ASL</v>
          </cell>
          <cell r="H261" t="str">
            <v xml:space="preserve">E0155 </v>
          </cell>
          <cell r="I261">
            <v>155</v>
          </cell>
          <cell r="J261" t="str">
            <v>ASL155</v>
          </cell>
          <cell r="K261" t="str">
            <v>ASL155@tidalwaveautospa.com</v>
          </cell>
        </row>
        <row r="262">
          <cell r="B262" t="str">
            <v>Antonio Goodman</v>
          </cell>
          <cell r="C262" t="str">
            <v>Wash Attendant Express</v>
          </cell>
          <cell r="D262" t="str">
            <v>E0004 - Milledgeville</v>
          </cell>
          <cell r="E262" t="str">
            <v>1000 Wash Employees</v>
          </cell>
          <cell r="F262" t="str">
            <v>Davy Cox</v>
          </cell>
          <cell r="G262" t="str">
            <v/>
          </cell>
          <cell r="H262" t="str">
            <v xml:space="preserve">E0004 </v>
          </cell>
          <cell r="I262">
            <v>4</v>
          </cell>
          <cell r="J262" t="str">
            <v/>
          </cell>
          <cell r="K262" t="str">
            <v>@tidalwaveautospa.com</v>
          </cell>
        </row>
        <row r="263">
          <cell r="B263" t="str">
            <v>Antonio Stanley</v>
          </cell>
          <cell r="C263" t="str">
            <v>Team Lead Flex</v>
          </cell>
          <cell r="D263" t="str">
            <v>E0045 - Watson</v>
          </cell>
          <cell r="E263" t="str">
            <v>1000 Wash Employees</v>
          </cell>
          <cell r="F263" t="str">
            <v>Steven Goddard</v>
          </cell>
          <cell r="G263" t="str">
            <v/>
          </cell>
          <cell r="H263" t="str">
            <v xml:space="preserve">E0045 </v>
          </cell>
          <cell r="I263">
            <v>45</v>
          </cell>
          <cell r="J263" t="str">
            <v/>
          </cell>
          <cell r="K263" t="str">
            <v>@tidalwaveautospa.com</v>
          </cell>
        </row>
        <row r="264">
          <cell r="B264" t="str">
            <v>Antrevious Carter</v>
          </cell>
          <cell r="C264" t="str">
            <v>Wash Attendant Express</v>
          </cell>
          <cell r="D264" t="str">
            <v>E0031 - Veterans</v>
          </cell>
          <cell r="E264" t="str">
            <v>1000 Wash Employees</v>
          </cell>
          <cell r="F264" t="str">
            <v>Kyle Robertson</v>
          </cell>
          <cell r="G264" t="str">
            <v/>
          </cell>
          <cell r="H264" t="str">
            <v xml:space="preserve">E0031 </v>
          </cell>
          <cell r="I264">
            <v>31</v>
          </cell>
          <cell r="J264" t="str">
            <v/>
          </cell>
          <cell r="K264" t="str">
            <v>@tidalwaveautospa.com</v>
          </cell>
        </row>
        <row r="265">
          <cell r="B265" t="str">
            <v>Antwone Carter</v>
          </cell>
          <cell r="C265" t="str">
            <v>Wash Attendant Express</v>
          </cell>
          <cell r="D265" t="str">
            <v>E0031 - Veterans</v>
          </cell>
          <cell r="E265" t="str">
            <v>1000 Wash Employees</v>
          </cell>
          <cell r="F265" t="str">
            <v>Kyle Robertson</v>
          </cell>
          <cell r="G265" t="str">
            <v/>
          </cell>
          <cell r="H265" t="str">
            <v xml:space="preserve">E0031 </v>
          </cell>
          <cell r="I265">
            <v>31</v>
          </cell>
          <cell r="J265" t="str">
            <v/>
          </cell>
          <cell r="K265" t="str">
            <v>@tidalwaveautospa.com</v>
          </cell>
        </row>
        <row r="266">
          <cell r="B266" t="str">
            <v>April Darley</v>
          </cell>
          <cell r="C266" t="str">
            <v>Wash Attendant Express</v>
          </cell>
          <cell r="D266" t="str">
            <v>E0285 - Surfside Commons</v>
          </cell>
          <cell r="E266" t="str">
            <v>1000 Wash Employees</v>
          </cell>
          <cell r="F266" t="str">
            <v>Matthew Bridges</v>
          </cell>
          <cell r="G266" t="str">
            <v/>
          </cell>
          <cell r="H266" t="str">
            <v xml:space="preserve">E0285 </v>
          </cell>
          <cell r="I266">
            <v>285</v>
          </cell>
          <cell r="J266" t="str">
            <v/>
          </cell>
          <cell r="K266" t="str">
            <v>@tidalwaveautospa.com</v>
          </cell>
        </row>
        <row r="267">
          <cell r="B267" t="str">
            <v>April Hoffman</v>
          </cell>
          <cell r="C267" t="str">
            <v>Assistant SL Express</v>
          </cell>
          <cell r="D267" t="str">
            <v>E0285 - Surfside Commons</v>
          </cell>
          <cell r="E267" t="str">
            <v>1000 Wash Employees</v>
          </cell>
          <cell r="F267" t="str">
            <v>Matthew Bridges</v>
          </cell>
          <cell r="G267" t="str">
            <v>ASL</v>
          </cell>
          <cell r="H267" t="str">
            <v xml:space="preserve">E0285 </v>
          </cell>
          <cell r="I267">
            <v>285</v>
          </cell>
          <cell r="J267" t="str">
            <v>ASL285</v>
          </cell>
          <cell r="K267" t="str">
            <v>ASL285@tidalwaveautospa.com</v>
          </cell>
        </row>
        <row r="268">
          <cell r="B268" t="str">
            <v>April Wolf (On Leave)</v>
          </cell>
          <cell r="C268" t="str">
            <v>Team Lead Express</v>
          </cell>
          <cell r="D268" t="str">
            <v>E0150 - Surf City</v>
          </cell>
          <cell r="E268" t="str">
            <v>1000 Wash Employees</v>
          </cell>
          <cell r="F268" t="str">
            <v>Luis Otero</v>
          </cell>
          <cell r="G268" t="str">
            <v/>
          </cell>
          <cell r="H268" t="str">
            <v xml:space="preserve">E0150 </v>
          </cell>
          <cell r="I268">
            <v>150</v>
          </cell>
          <cell r="J268" t="str">
            <v/>
          </cell>
          <cell r="K268" t="str">
            <v>@tidalwaveautospa.com</v>
          </cell>
        </row>
        <row r="269">
          <cell r="B269" t="str">
            <v>Archie Hill</v>
          </cell>
          <cell r="C269" t="str">
            <v>Wash Attendant Express</v>
          </cell>
          <cell r="D269" t="str">
            <v>E0023 - GA Fayetteville</v>
          </cell>
          <cell r="E269" t="str">
            <v>1000 Wash Employees</v>
          </cell>
          <cell r="F269" t="str">
            <v>Kevin Brake</v>
          </cell>
          <cell r="G269" t="str">
            <v/>
          </cell>
          <cell r="H269" t="str">
            <v xml:space="preserve">E0023 </v>
          </cell>
          <cell r="I269">
            <v>23</v>
          </cell>
          <cell r="J269" t="str">
            <v/>
          </cell>
          <cell r="K269" t="str">
            <v>@tidalwaveautospa.com</v>
          </cell>
        </row>
        <row r="270">
          <cell r="B270" t="str">
            <v>Arianna Davis</v>
          </cell>
          <cell r="C270" t="str">
            <v>Wash Attendant Express</v>
          </cell>
          <cell r="D270" t="str">
            <v>E0045 - Watson</v>
          </cell>
          <cell r="E270" t="str">
            <v>1000 Wash Employees</v>
          </cell>
          <cell r="F270" t="str">
            <v>Steven Goddard</v>
          </cell>
          <cell r="G270" t="str">
            <v/>
          </cell>
          <cell r="H270" t="str">
            <v xml:space="preserve">E0045 </v>
          </cell>
          <cell r="I270">
            <v>45</v>
          </cell>
          <cell r="J270" t="str">
            <v/>
          </cell>
          <cell r="K270" t="str">
            <v>@tidalwaveautospa.com</v>
          </cell>
        </row>
        <row r="271">
          <cell r="B271" t="str">
            <v>Ariel Garcia</v>
          </cell>
          <cell r="C271" t="str">
            <v>Wash Attendant Express</v>
          </cell>
          <cell r="D271" t="str">
            <v>E0181 - Great Falls</v>
          </cell>
          <cell r="E271" t="str">
            <v>1000 Wash Employees</v>
          </cell>
          <cell r="F271" t="str">
            <v>Megan Moore</v>
          </cell>
          <cell r="G271" t="str">
            <v/>
          </cell>
          <cell r="H271" t="str">
            <v xml:space="preserve">E0181 </v>
          </cell>
          <cell r="I271">
            <v>181</v>
          </cell>
          <cell r="J271" t="str">
            <v/>
          </cell>
          <cell r="K271" t="str">
            <v>@tidalwaveautospa.com</v>
          </cell>
        </row>
        <row r="272">
          <cell r="B272" t="str">
            <v>Arieon McClain</v>
          </cell>
          <cell r="C272" t="str">
            <v>Assistant SL Express</v>
          </cell>
          <cell r="D272" t="str">
            <v>E0073 - Bellevue NE</v>
          </cell>
          <cell r="E272" t="str">
            <v>1000 Wash Employees</v>
          </cell>
          <cell r="F272" t="str">
            <v>Brian Frank</v>
          </cell>
          <cell r="G272" t="str">
            <v>ASL</v>
          </cell>
          <cell r="H272" t="str">
            <v xml:space="preserve">E0073 </v>
          </cell>
          <cell r="I272">
            <v>73</v>
          </cell>
          <cell r="J272" t="str">
            <v>ASL73</v>
          </cell>
          <cell r="K272" t="str">
            <v>ASL73@tidalwaveautospa.com</v>
          </cell>
        </row>
        <row r="273">
          <cell r="B273" t="str">
            <v>Armand Dela Cruz</v>
          </cell>
          <cell r="C273" t="str">
            <v>Wash Attendant Express</v>
          </cell>
          <cell r="D273" t="str">
            <v>E0218 - Borger, TX</v>
          </cell>
          <cell r="E273" t="str">
            <v>1000 Wash Employees</v>
          </cell>
          <cell r="F273" t="str">
            <v>Tyra Payne</v>
          </cell>
          <cell r="G273" t="str">
            <v/>
          </cell>
          <cell r="H273" t="str">
            <v xml:space="preserve">E0218 </v>
          </cell>
          <cell r="I273">
            <v>218</v>
          </cell>
          <cell r="J273" t="str">
            <v/>
          </cell>
          <cell r="K273" t="str">
            <v>@tidalwaveautospa.com</v>
          </cell>
        </row>
        <row r="274">
          <cell r="B274" t="str">
            <v>Armani Carter</v>
          </cell>
          <cell r="C274" t="str">
            <v>Assistant SL Express</v>
          </cell>
          <cell r="D274" t="str">
            <v>E0074 - Coralville</v>
          </cell>
          <cell r="E274" t="str">
            <v>1000 Wash Employees</v>
          </cell>
          <cell r="F274" t="str">
            <v>Ben Boyd</v>
          </cell>
          <cell r="G274" t="str">
            <v>ASL</v>
          </cell>
          <cell r="H274" t="str">
            <v xml:space="preserve">E0074 </v>
          </cell>
          <cell r="I274">
            <v>74</v>
          </cell>
          <cell r="J274" t="str">
            <v>ASL74</v>
          </cell>
          <cell r="K274" t="str">
            <v>ASL74@tidalwaveautospa.com</v>
          </cell>
        </row>
        <row r="275">
          <cell r="B275" t="str">
            <v>Arreana Mendoza</v>
          </cell>
          <cell r="C275" t="str">
            <v>Assistant SL Express</v>
          </cell>
          <cell r="D275" t="str">
            <v>E0046 - Overland Park</v>
          </cell>
          <cell r="E275" t="str">
            <v>1000 Wash Employees</v>
          </cell>
          <cell r="F275" t="str">
            <v>Jacob Johnston</v>
          </cell>
          <cell r="G275" t="str">
            <v>ASL</v>
          </cell>
          <cell r="H275" t="str">
            <v xml:space="preserve">E0046 </v>
          </cell>
          <cell r="I275">
            <v>46</v>
          </cell>
          <cell r="J275" t="str">
            <v>ASL46</v>
          </cell>
          <cell r="K275" t="str">
            <v>ASL46@tidalwaveautospa.com</v>
          </cell>
        </row>
        <row r="276">
          <cell r="B276" t="str">
            <v>Arsiyana Simmons</v>
          </cell>
          <cell r="C276" t="str">
            <v>Wash Attendant Express</v>
          </cell>
          <cell r="D276" t="str">
            <v>E0045 - Watson</v>
          </cell>
          <cell r="E276" t="str">
            <v>1000 Wash Employees</v>
          </cell>
          <cell r="F276" t="str">
            <v>Steven Goddard</v>
          </cell>
          <cell r="G276" t="str">
            <v/>
          </cell>
          <cell r="H276" t="str">
            <v xml:space="preserve">E0045 </v>
          </cell>
          <cell r="I276">
            <v>45</v>
          </cell>
          <cell r="J276" t="str">
            <v/>
          </cell>
          <cell r="K276" t="str">
            <v>@tidalwaveautospa.com</v>
          </cell>
        </row>
        <row r="277">
          <cell r="B277" t="str">
            <v>Artavius Cox</v>
          </cell>
          <cell r="C277" t="str">
            <v>Wash Attendant Express</v>
          </cell>
          <cell r="D277" t="str">
            <v>E0148 - Marshall</v>
          </cell>
          <cell r="E277" t="str">
            <v>1000 Wash Employees</v>
          </cell>
          <cell r="F277" t="str">
            <v>Jacob Randolph</v>
          </cell>
          <cell r="G277" t="str">
            <v/>
          </cell>
          <cell r="H277" t="str">
            <v xml:space="preserve">E0148 </v>
          </cell>
          <cell r="I277">
            <v>148</v>
          </cell>
          <cell r="J277" t="str">
            <v/>
          </cell>
          <cell r="K277" t="str">
            <v>@tidalwaveautospa.com</v>
          </cell>
        </row>
        <row r="278">
          <cell r="B278" t="str">
            <v>Arthur Johnson</v>
          </cell>
          <cell r="C278" t="str">
            <v>Site Leader Express</v>
          </cell>
          <cell r="D278" t="str">
            <v>E0280 - State Line</v>
          </cell>
          <cell r="E278" t="str">
            <v>1000 Wash Employees</v>
          </cell>
          <cell r="F278" t="str">
            <v>Derek Schillinger</v>
          </cell>
          <cell r="G278" t="str">
            <v>SL</v>
          </cell>
          <cell r="H278" t="str">
            <v xml:space="preserve">E0280 </v>
          </cell>
          <cell r="I278">
            <v>280</v>
          </cell>
          <cell r="J278" t="str">
            <v>SL280</v>
          </cell>
          <cell r="K278" t="str">
            <v>SL280@tidalwaveautospa.com</v>
          </cell>
        </row>
        <row r="279">
          <cell r="B279" t="str">
            <v>Arturo Padron</v>
          </cell>
          <cell r="C279" t="str">
            <v>Wash Attendant Express</v>
          </cell>
          <cell r="D279" t="str">
            <v>E0230 - 34th Street</v>
          </cell>
          <cell r="E279" t="str">
            <v>1000 Wash Employees</v>
          </cell>
          <cell r="F279" t="str">
            <v>Christopher Braziel</v>
          </cell>
          <cell r="G279" t="str">
            <v/>
          </cell>
          <cell r="H279" t="str">
            <v xml:space="preserve">E0230 </v>
          </cell>
          <cell r="I279">
            <v>230</v>
          </cell>
          <cell r="J279" t="str">
            <v/>
          </cell>
          <cell r="K279" t="str">
            <v>@tidalwaveautospa.com</v>
          </cell>
        </row>
        <row r="280">
          <cell r="B280" t="str">
            <v>Arwen Lundgren</v>
          </cell>
          <cell r="C280" t="str">
            <v>Wash Attendant Express</v>
          </cell>
          <cell r="D280" t="str">
            <v>E0291 - Christiansburg, VA</v>
          </cell>
          <cell r="E280" t="str">
            <v>1000 Wash Employees</v>
          </cell>
          <cell r="F280" t="str">
            <v>Preston Long</v>
          </cell>
          <cell r="G280" t="str">
            <v/>
          </cell>
          <cell r="H280" t="str">
            <v xml:space="preserve">E0291 </v>
          </cell>
          <cell r="I280">
            <v>291</v>
          </cell>
          <cell r="J280" t="str">
            <v/>
          </cell>
          <cell r="K280" t="str">
            <v>@tidalwaveautospa.com</v>
          </cell>
        </row>
        <row r="281">
          <cell r="B281" t="str">
            <v>Asa Torrey</v>
          </cell>
          <cell r="C281" t="str">
            <v>Wash Attendant Express</v>
          </cell>
          <cell r="D281" t="str">
            <v>E0248 - Ridge Road</v>
          </cell>
          <cell r="E281" t="str">
            <v>1000 Wash Employees</v>
          </cell>
          <cell r="F281" t="str">
            <v>John Womble</v>
          </cell>
          <cell r="G281" t="str">
            <v/>
          </cell>
          <cell r="H281" t="str">
            <v xml:space="preserve">E0248 </v>
          </cell>
          <cell r="I281">
            <v>248</v>
          </cell>
          <cell r="J281" t="str">
            <v/>
          </cell>
          <cell r="K281" t="str">
            <v>@tidalwaveautospa.com</v>
          </cell>
        </row>
        <row r="282">
          <cell r="B282" t="str">
            <v>Ascher Crawford</v>
          </cell>
          <cell r="C282" t="str">
            <v>Wash Attendant Express</v>
          </cell>
          <cell r="D282" t="str">
            <v>E0008 - Irby</v>
          </cell>
          <cell r="E282" t="str">
            <v>1000 Wash Employees</v>
          </cell>
          <cell r="F282" t="str">
            <v>William Wolfenbarger</v>
          </cell>
          <cell r="G282" t="str">
            <v/>
          </cell>
          <cell r="H282" t="str">
            <v xml:space="preserve">E0008 </v>
          </cell>
          <cell r="I282">
            <v>8</v>
          </cell>
          <cell r="J282" t="str">
            <v/>
          </cell>
          <cell r="K282" t="str">
            <v>@tidalwaveautospa.com</v>
          </cell>
        </row>
        <row r="283">
          <cell r="B283" t="str">
            <v>Ashauna Scott</v>
          </cell>
          <cell r="C283" t="str">
            <v>Wash Attendant Express</v>
          </cell>
          <cell r="D283" t="str">
            <v>E0076 - Americus</v>
          </cell>
          <cell r="E283" t="str">
            <v>1000 Wash Employees</v>
          </cell>
          <cell r="F283" t="str">
            <v>Colin Williams</v>
          </cell>
          <cell r="G283" t="str">
            <v/>
          </cell>
          <cell r="H283" t="str">
            <v xml:space="preserve">E0076 </v>
          </cell>
          <cell r="I283">
            <v>76</v>
          </cell>
          <cell r="J283" t="str">
            <v/>
          </cell>
          <cell r="K283" t="str">
            <v>@tidalwaveautospa.com</v>
          </cell>
        </row>
        <row r="284">
          <cell r="B284" t="str">
            <v>Asher Brokowsky</v>
          </cell>
          <cell r="C284" t="str">
            <v>Wash Attendant Express</v>
          </cell>
          <cell r="D284" t="str">
            <v>E0065 - Foley</v>
          </cell>
          <cell r="E284" t="str">
            <v>1000 Wash Employees</v>
          </cell>
          <cell r="F284" t="str">
            <v>Duane Alonso</v>
          </cell>
          <cell r="G284" t="str">
            <v/>
          </cell>
          <cell r="H284" t="str">
            <v xml:space="preserve">E0065 </v>
          </cell>
          <cell r="I284">
            <v>65</v>
          </cell>
          <cell r="J284" t="str">
            <v/>
          </cell>
          <cell r="K284" t="str">
            <v>@tidalwaveautospa.com</v>
          </cell>
        </row>
        <row r="285">
          <cell r="B285" t="str">
            <v>Ashley Amaya</v>
          </cell>
          <cell r="C285" t="str">
            <v>Wash Attendant Express</v>
          </cell>
          <cell r="D285" t="str">
            <v>E0045 - Watson</v>
          </cell>
          <cell r="E285" t="str">
            <v>1000 Wash Employees</v>
          </cell>
          <cell r="F285" t="str">
            <v>Steven Goddard</v>
          </cell>
          <cell r="G285" t="str">
            <v/>
          </cell>
          <cell r="H285" t="str">
            <v xml:space="preserve">E0045 </v>
          </cell>
          <cell r="I285">
            <v>45</v>
          </cell>
          <cell r="J285" t="str">
            <v/>
          </cell>
          <cell r="K285" t="str">
            <v>@tidalwaveautospa.com</v>
          </cell>
        </row>
        <row r="286">
          <cell r="B286" t="str">
            <v>Ashley Jurado</v>
          </cell>
          <cell r="C286" t="str">
            <v>Wash Attendant Express</v>
          </cell>
          <cell r="D286" t="str">
            <v>E0324 - North Bradley, IL</v>
          </cell>
          <cell r="E286" t="str">
            <v>1000 Wash Employees</v>
          </cell>
          <cell r="F286" t="str">
            <v>Cindi Carrington</v>
          </cell>
          <cell r="G286" t="str">
            <v/>
          </cell>
          <cell r="H286" t="str">
            <v xml:space="preserve">E0324 </v>
          </cell>
          <cell r="I286">
            <v>324</v>
          </cell>
          <cell r="J286" t="str">
            <v/>
          </cell>
          <cell r="K286" t="str">
            <v>@tidalwaveautospa.com</v>
          </cell>
        </row>
        <row r="287">
          <cell r="B287" t="str">
            <v>Ashley Kemp-Mayo</v>
          </cell>
          <cell r="C287" t="str">
            <v>Assistant SL Express</v>
          </cell>
          <cell r="D287" t="str">
            <v>E0166 - Hartselle, AL</v>
          </cell>
          <cell r="E287" t="str">
            <v>1000 Wash Employees</v>
          </cell>
          <cell r="F287" t="str">
            <v>Stephanie Bratcher</v>
          </cell>
          <cell r="G287" t="str">
            <v>ASL</v>
          </cell>
          <cell r="H287" t="str">
            <v xml:space="preserve">E0166 </v>
          </cell>
          <cell r="I287">
            <v>166</v>
          </cell>
          <cell r="J287" t="str">
            <v>ASL166</v>
          </cell>
          <cell r="K287" t="str">
            <v>ASL166@tidalwaveautospa.com</v>
          </cell>
        </row>
        <row r="288">
          <cell r="B288" t="str">
            <v>Ashley Mars</v>
          </cell>
          <cell r="C288" t="str">
            <v>Customer Service Representative</v>
          </cell>
          <cell r="D288" t="str">
            <v>Wash Support Center</v>
          </cell>
          <cell r="E288" t="str">
            <v>2450 Customer Care</v>
          </cell>
          <cell r="F288" t="str">
            <v>Ira White</v>
          </cell>
          <cell r="G288" t="str">
            <v/>
          </cell>
          <cell r="H288" t="str">
            <v/>
          </cell>
          <cell r="I288" t="str">
            <v/>
          </cell>
          <cell r="J288" t="str">
            <v/>
          </cell>
          <cell r="K288" t="str">
            <v>ashley.mars@twavelead.com</v>
          </cell>
        </row>
        <row r="289">
          <cell r="B289" t="str">
            <v>Ashley Wilson</v>
          </cell>
          <cell r="C289" t="str">
            <v>Director of Marketing</v>
          </cell>
          <cell r="D289" t="str">
            <v>Wash Support Center</v>
          </cell>
          <cell r="E289" t="str">
            <v>2300 Marketing</v>
          </cell>
          <cell r="F289" t="str">
            <v>Lucas Mininger</v>
          </cell>
          <cell r="G289" t="str">
            <v/>
          </cell>
          <cell r="H289" t="str">
            <v/>
          </cell>
          <cell r="I289" t="str">
            <v/>
          </cell>
          <cell r="J289" t="str">
            <v/>
          </cell>
          <cell r="K289" t="str">
            <v>ashley.wilson@tidalwaveautospa.com</v>
          </cell>
        </row>
        <row r="290">
          <cell r="B290" t="str">
            <v>Ashli Bond</v>
          </cell>
          <cell r="C290" t="str">
            <v>Plasma Operator</v>
          </cell>
          <cell r="D290" t="str">
            <v>SHJ Construction LLC</v>
          </cell>
          <cell r="E290" t="str">
            <v>3000 Steel Shop</v>
          </cell>
          <cell r="F290" t="str">
            <v>Jacob McSwain</v>
          </cell>
          <cell r="G290" t="str">
            <v/>
          </cell>
          <cell r="H290" t="str">
            <v/>
          </cell>
          <cell r="I290" t="str">
            <v/>
          </cell>
          <cell r="J290" t="str">
            <v/>
          </cell>
          <cell r="K290" t="str">
            <v/>
          </cell>
        </row>
        <row r="291">
          <cell r="B291" t="str">
            <v>Ashlyn Clay</v>
          </cell>
          <cell r="C291" t="str">
            <v>Project Resource Specialist</v>
          </cell>
          <cell r="D291" t="str">
            <v>SHJ Construction LLC</v>
          </cell>
          <cell r="E291" t="str">
            <v>3050 Development</v>
          </cell>
          <cell r="F291" t="str">
            <v>Jessica Harris</v>
          </cell>
          <cell r="G291" t="str">
            <v/>
          </cell>
          <cell r="H291" t="str">
            <v/>
          </cell>
          <cell r="I291" t="str">
            <v/>
          </cell>
          <cell r="J291" t="str">
            <v/>
          </cell>
          <cell r="K291" t="str">
            <v>ashlyn.clay@shjconstructiongroup.com</v>
          </cell>
        </row>
        <row r="292">
          <cell r="B292" t="str">
            <v>Ashlyn McAbee</v>
          </cell>
          <cell r="C292" t="str">
            <v>Wash Attendant Express</v>
          </cell>
          <cell r="D292" t="str">
            <v>E0253 - Cullman, AL</v>
          </cell>
          <cell r="E292" t="str">
            <v>1000 Wash Employees</v>
          </cell>
          <cell r="F292" t="str">
            <v>Kip Frew</v>
          </cell>
          <cell r="G292" t="str">
            <v/>
          </cell>
          <cell r="H292" t="str">
            <v xml:space="preserve">E0253 </v>
          </cell>
          <cell r="I292">
            <v>253</v>
          </cell>
          <cell r="J292" t="str">
            <v/>
          </cell>
          <cell r="K292" t="str">
            <v>@tidalwaveautospa.com</v>
          </cell>
        </row>
        <row r="293">
          <cell r="B293" t="str">
            <v>Ashton Bentley</v>
          </cell>
          <cell r="C293" t="str">
            <v>Team Lead Express</v>
          </cell>
          <cell r="D293" t="str">
            <v>E0039 - Lenoir</v>
          </cell>
          <cell r="E293" t="str">
            <v>1000 Wash Employees</v>
          </cell>
          <cell r="F293" t="str">
            <v>Adam Hicks</v>
          </cell>
          <cell r="G293" t="str">
            <v/>
          </cell>
          <cell r="H293" t="str">
            <v xml:space="preserve">E0039 </v>
          </cell>
          <cell r="I293">
            <v>39</v>
          </cell>
          <cell r="J293" t="str">
            <v/>
          </cell>
          <cell r="K293" t="str">
            <v>@tidalwaveautospa.com</v>
          </cell>
        </row>
        <row r="294">
          <cell r="B294" t="str">
            <v>Ashton Fitzwater</v>
          </cell>
          <cell r="C294" t="str">
            <v>Team Lead Express</v>
          </cell>
          <cell r="D294" t="str">
            <v>E0005 - Florence SC</v>
          </cell>
          <cell r="E294" t="str">
            <v>1000 Wash Employees</v>
          </cell>
          <cell r="F294" t="str">
            <v>Raymond Otto</v>
          </cell>
          <cell r="G294" t="str">
            <v/>
          </cell>
          <cell r="H294" t="str">
            <v xml:space="preserve">E0005 </v>
          </cell>
          <cell r="I294">
            <v>5</v>
          </cell>
          <cell r="J294" t="str">
            <v/>
          </cell>
          <cell r="K294" t="str">
            <v>@tidalwaveautospa.com</v>
          </cell>
        </row>
        <row r="295">
          <cell r="B295" t="str">
            <v>Ashton Osborn</v>
          </cell>
          <cell r="C295" t="str">
            <v>Team Lead Express</v>
          </cell>
          <cell r="D295" t="str">
            <v>E0139 - Gretna</v>
          </cell>
          <cell r="E295" t="str">
            <v>1000 Wash Employees</v>
          </cell>
          <cell r="F295" t="str">
            <v>Jeff Demboski</v>
          </cell>
          <cell r="G295" t="str">
            <v/>
          </cell>
          <cell r="H295" t="str">
            <v xml:space="preserve">E0139 </v>
          </cell>
          <cell r="I295">
            <v>139</v>
          </cell>
          <cell r="J295" t="str">
            <v/>
          </cell>
          <cell r="K295" t="str">
            <v>@tidalwaveautospa.com</v>
          </cell>
        </row>
        <row r="296">
          <cell r="B296" t="str">
            <v>Ashton Perron</v>
          </cell>
          <cell r="C296" t="str">
            <v>Wash Attendant Express</v>
          </cell>
          <cell r="D296" t="str">
            <v>E0119 - Athens - Decatur</v>
          </cell>
          <cell r="E296" t="str">
            <v>1000 Wash Employees</v>
          </cell>
          <cell r="F296" t="str">
            <v>David Deal</v>
          </cell>
          <cell r="G296" t="str">
            <v/>
          </cell>
          <cell r="H296" t="str">
            <v xml:space="preserve">E0119 </v>
          </cell>
          <cell r="I296">
            <v>119</v>
          </cell>
          <cell r="J296" t="str">
            <v/>
          </cell>
          <cell r="K296" t="str">
            <v>@tidalwaveautospa.com</v>
          </cell>
        </row>
        <row r="297">
          <cell r="B297" t="str">
            <v>Ashton Peterson</v>
          </cell>
          <cell r="C297" t="str">
            <v>Wash Attendant Express</v>
          </cell>
          <cell r="D297" t="str">
            <v>E0135 - Omaha Millard</v>
          </cell>
          <cell r="E297" t="str">
            <v>1000 Wash Employees</v>
          </cell>
          <cell r="F297" t="str">
            <v>James Guinan</v>
          </cell>
          <cell r="G297" t="str">
            <v/>
          </cell>
          <cell r="H297" t="str">
            <v xml:space="preserve">E0135 </v>
          </cell>
          <cell r="I297">
            <v>135</v>
          </cell>
          <cell r="J297" t="str">
            <v/>
          </cell>
          <cell r="K297" t="str">
            <v>@tidalwaveautospa.com</v>
          </cell>
        </row>
        <row r="298">
          <cell r="B298" t="str">
            <v>Ashton Yeager</v>
          </cell>
          <cell r="C298" t="str">
            <v>Wash Attendant Express</v>
          </cell>
          <cell r="D298" t="str">
            <v>E0216 - West Manheim</v>
          </cell>
          <cell r="E298" t="str">
            <v>1000 Wash Employees</v>
          </cell>
          <cell r="F298" t="str">
            <v>John Sauers</v>
          </cell>
          <cell r="G298" t="str">
            <v/>
          </cell>
          <cell r="H298" t="str">
            <v xml:space="preserve">E0216 </v>
          </cell>
          <cell r="I298">
            <v>216</v>
          </cell>
          <cell r="J298" t="str">
            <v/>
          </cell>
          <cell r="K298" t="str">
            <v>@tidalwaveautospa.com</v>
          </cell>
        </row>
        <row r="299">
          <cell r="B299" t="str">
            <v>Aspen Kerr</v>
          </cell>
          <cell r="C299" t="str">
            <v>Assistant SL Express</v>
          </cell>
          <cell r="D299" t="str">
            <v>E0237 - Beau Rivage</v>
          </cell>
          <cell r="E299" t="str">
            <v>1000 Wash Employees</v>
          </cell>
          <cell r="F299" t="str">
            <v>James Arnett</v>
          </cell>
          <cell r="G299" t="str">
            <v>ASL</v>
          </cell>
          <cell r="H299" t="str">
            <v xml:space="preserve">E0237 </v>
          </cell>
          <cell r="I299">
            <v>237</v>
          </cell>
          <cell r="J299" t="str">
            <v>ASL237</v>
          </cell>
          <cell r="K299" t="str">
            <v>ASL237@tidalwaveautospa.com</v>
          </cell>
        </row>
        <row r="300">
          <cell r="B300" t="str">
            <v>Athena Baker</v>
          </cell>
          <cell r="C300" t="str">
            <v>Assistant SL Express</v>
          </cell>
          <cell r="D300" t="str">
            <v>E0319 - Burley, ID</v>
          </cell>
          <cell r="E300" t="str">
            <v>1000 Wash Employees</v>
          </cell>
          <cell r="F300" t="str">
            <v>Amber Rosenstengel</v>
          </cell>
          <cell r="G300" t="str">
            <v>ASL</v>
          </cell>
          <cell r="H300" t="str">
            <v xml:space="preserve">E0319 </v>
          </cell>
          <cell r="I300">
            <v>319</v>
          </cell>
          <cell r="J300" t="str">
            <v>ASL319</v>
          </cell>
          <cell r="K300" t="str">
            <v>ASL319@tidalwaveautospa.com</v>
          </cell>
        </row>
        <row r="301">
          <cell r="B301" t="str">
            <v>Aubrey Bach</v>
          </cell>
          <cell r="C301" t="str">
            <v>Assistant SL Express</v>
          </cell>
          <cell r="D301" t="str">
            <v>E0270 - Lecanto, FL</v>
          </cell>
          <cell r="E301" t="str">
            <v>1000 Wash Employees</v>
          </cell>
          <cell r="F301" t="str">
            <v>Robert Gambino</v>
          </cell>
          <cell r="G301" t="str">
            <v>ASL</v>
          </cell>
          <cell r="H301" t="str">
            <v xml:space="preserve">E0270 </v>
          </cell>
          <cell r="I301">
            <v>270</v>
          </cell>
          <cell r="J301" t="str">
            <v>ASL270</v>
          </cell>
          <cell r="K301" t="str">
            <v>ASL270@tidalwaveautospa.com</v>
          </cell>
        </row>
        <row r="302">
          <cell r="B302" t="str">
            <v>Aubrey Brown</v>
          </cell>
          <cell r="C302" t="str">
            <v>Wash Attendant Express</v>
          </cell>
          <cell r="D302" t="str">
            <v>E0102 - Bluffton</v>
          </cell>
          <cell r="E302" t="str">
            <v>1000 Wash Employees</v>
          </cell>
          <cell r="F302" t="str">
            <v>Tiffany Reed</v>
          </cell>
          <cell r="G302" t="str">
            <v/>
          </cell>
          <cell r="H302" t="str">
            <v xml:space="preserve">E0102 </v>
          </cell>
          <cell r="I302">
            <v>102</v>
          </cell>
          <cell r="J302" t="str">
            <v/>
          </cell>
          <cell r="K302" t="str">
            <v>@tidalwaveautospa.com</v>
          </cell>
        </row>
        <row r="303">
          <cell r="B303" t="str">
            <v>Aubrey Elledge</v>
          </cell>
          <cell r="C303" t="str">
            <v>Wash Attendant Express</v>
          </cell>
          <cell r="D303" t="str">
            <v>E0265 - Madison Street</v>
          </cell>
          <cell r="E303" t="str">
            <v>1000 Wash Employees</v>
          </cell>
          <cell r="F303" t="str">
            <v>Javier Rocha</v>
          </cell>
          <cell r="G303" t="str">
            <v/>
          </cell>
          <cell r="H303" t="str">
            <v xml:space="preserve">E0265 </v>
          </cell>
          <cell r="I303">
            <v>265</v>
          </cell>
          <cell r="J303" t="str">
            <v/>
          </cell>
          <cell r="K303" t="str">
            <v>@tidalwaveautospa.com</v>
          </cell>
        </row>
        <row r="304">
          <cell r="B304" t="str">
            <v>Aurelio Arriaga</v>
          </cell>
          <cell r="C304" t="str">
            <v>Wash Attendant Express</v>
          </cell>
          <cell r="D304" t="str">
            <v>E0141 - Northwood Park</v>
          </cell>
          <cell r="E304" t="str">
            <v>1000 Wash Employees</v>
          </cell>
          <cell r="F304" t="str">
            <v>David Nightingale</v>
          </cell>
          <cell r="G304" t="str">
            <v/>
          </cell>
          <cell r="H304" t="str">
            <v xml:space="preserve">E0141 </v>
          </cell>
          <cell r="I304">
            <v>141</v>
          </cell>
          <cell r="J304" t="str">
            <v/>
          </cell>
          <cell r="K304" t="str">
            <v>@tidalwaveautospa.com</v>
          </cell>
        </row>
        <row r="305">
          <cell r="B305" t="str">
            <v>Auroara Vealey</v>
          </cell>
          <cell r="C305" t="str">
            <v>Wash Attendant Express</v>
          </cell>
          <cell r="D305" t="str">
            <v>E0259 - Belleview, FL</v>
          </cell>
          <cell r="E305" t="str">
            <v>1000 Wash Employees</v>
          </cell>
          <cell r="F305" t="str">
            <v>Joseph Baldwyn</v>
          </cell>
          <cell r="G305" t="str">
            <v/>
          </cell>
          <cell r="H305" t="str">
            <v xml:space="preserve">E0259 </v>
          </cell>
          <cell r="I305">
            <v>259</v>
          </cell>
          <cell r="J305" t="str">
            <v/>
          </cell>
          <cell r="K305" t="str">
            <v>@tidalwaveautospa.com</v>
          </cell>
        </row>
        <row r="306">
          <cell r="B306" t="str">
            <v>Austin Arsenault</v>
          </cell>
          <cell r="C306" t="str">
            <v>Wash Attendant Express</v>
          </cell>
          <cell r="D306" t="str">
            <v>E0117 - Springdale</v>
          </cell>
          <cell r="E306" t="str">
            <v>1000 Wash Employees</v>
          </cell>
          <cell r="F306" t="str">
            <v>Danielle Carroll</v>
          </cell>
          <cell r="G306" t="str">
            <v/>
          </cell>
          <cell r="H306" t="str">
            <v xml:space="preserve">E0117 </v>
          </cell>
          <cell r="I306">
            <v>117</v>
          </cell>
          <cell r="J306" t="str">
            <v/>
          </cell>
          <cell r="K306" t="str">
            <v>@tidalwaveautospa.com</v>
          </cell>
        </row>
        <row r="307">
          <cell r="B307" t="str">
            <v>Austin Avent</v>
          </cell>
          <cell r="C307" t="str">
            <v>Wash Attendant Express</v>
          </cell>
          <cell r="D307" t="str">
            <v>E0033 - Pinehurst</v>
          </cell>
          <cell r="E307" t="str">
            <v>1000 Wash Employees</v>
          </cell>
          <cell r="F307" t="str">
            <v>Michael Blackwell</v>
          </cell>
          <cell r="G307" t="str">
            <v/>
          </cell>
          <cell r="H307" t="str">
            <v xml:space="preserve">E0033 </v>
          </cell>
          <cell r="I307">
            <v>33</v>
          </cell>
          <cell r="J307" t="str">
            <v/>
          </cell>
          <cell r="K307" t="str">
            <v>@tidalwaveautospa.com</v>
          </cell>
        </row>
        <row r="308">
          <cell r="B308" t="str">
            <v>austin Berens</v>
          </cell>
          <cell r="C308" t="str">
            <v>Wash Attendant Express</v>
          </cell>
          <cell r="D308" t="str">
            <v>E0049 - Prairie Village</v>
          </cell>
          <cell r="E308" t="str">
            <v>1000 Wash Employees</v>
          </cell>
          <cell r="F308" t="str">
            <v>Lee Triggs</v>
          </cell>
          <cell r="G308" t="str">
            <v/>
          </cell>
          <cell r="H308" t="str">
            <v xml:space="preserve">E0049 </v>
          </cell>
          <cell r="I308">
            <v>49</v>
          </cell>
          <cell r="J308" t="str">
            <v/>
          </cell>
          <cell r="K308" t="str">
            <v>@tidalwaveautospa.com</v>
          </cell>
        </row>
        <row r="309">
          <cell r="B309" t="str">
            <v>Austin Blair</v>
          </cell>
          <cell r="C309" t="str">
            <v>Assistant SL Express</v>
          </cell>
          <cell r="D309" t="str">
            <v>E0196 - Theydon Bend</v>
          </cell>
          <cell r="E309" t="str">
            <v>1000 Wash Employees</v>
          </cell>
          <cell r="F309" t="str">
            <v>Nathan Clement</v>
          </cell>
          <cell r="G309" t="str">
            <v>ASL</v>
          </cell>
          <cell r="H309" t="str">
            <v xml:space="preserve">E0196 </v>
          </cell>
          <cell r="I309">
            <v>196</v>
          </cell>
          <cell r="J309" t="str">
            <v>ASL196</v>
          </cell>
          <cell r="K309" t="str">
            <v>ASL196@tidalwaveautospa.com</v>
          </cell>
        </row>
        <row r="310">
          <cell r="B310" t="str">
            <v>Austin DeVries</v>
          </cell>
          <cell r="C310" t="str">
            <v>Wash Attendant Express</v>
          </cell>
          <cell r="D310" t="str">
            <v>E0124 - Watertown</v>
          </cell>
          <cell r="E310" t="str">
            <v>1000 Wash Employees</v>
          </cell>
          <cell r="F310" t="str">
            <v>Javan Cooper</v>
          </cell>
          <cell r="G310" t="str">
            <v/>
          </cell>
          <cell r="H310" t="str">
            <v xml:space="preserve">E0124 </v>
          </cell>
          <cell r="I310">
            <v>124</v>
          </cell>
          <cell r="J310" t="str">
            <v/>
          </cell>
          <cell r="K310" t="str">
            <v>@tidalwaveautospa.com</v>
          </cell>
        </row>
        <row r="311">
          <cell r="B311" t="str">
            <v>Austin Dority</v>
          </cell>
          <cell r="C311" t="str">
            <v>Site Leader Express</v>
          </cell>
          <cell r="D311" t="str">
            <v>E0081 - South Glens Falls</v>
          </cell>
          <cell r="E311" t="str">
            <v>1000 Wash Employees</v>
          </cell>
          <cell r="F311" t="str">
            <v>Patrick Rollins</v>
          </cell>
          <cell r="G311" t="str">
            <v>SL</v>
          </cell>
          <cell r="H311" t="str">
            <v xml:space="preserve">E0081 </v>
          </cell>
          <cell r="I311">
            <v>81</v>
          </cell>
          <cell r="J311" t="str">
            <v>SL81</v>
          </cell>
          <cell r="K311" t="str">
            <v>SL81@tidalwaveautospa.com</v>
          </cell>
        </row>
        <row r="312">
          <cell r="B312" t="str">
            <v>Austin Franke</v>
          </cell>
          <cell r="C312" t="str">
            <v>Wash Attendant Express</v>
          </cell>
          <cell r="D312" t="str">
            <v>E0249 - River Crossing</v>
          </cell>
          <cell r="E312" t="str">
            <v>1000 Wash Employees</v>
          </cell>
          <cell r="F312" t="str">
            <v>Mike Breitrick</v>
          </cell>
          <cell r="G312" t="str">
            <v/>
          </cell>
          <cell r="H312" t="str">
            <v xml:space="preserve">E0249 </v>
          </cell>
          <cell r="I312">
            <v>249</v>
          </cell>
          <cell r="J312" t="str">
            <v/>
          </cell>
          <cell r="K312" t="str">
            <v>@tidalwaveautospa.com</v>
          </cell>
        </row>
        <row r="313">
          <cell r="B313" t="str">
            <v>Austin Glover</v>
          </cell>
          <cell r="C313" t="str">
            <v>Wash Attendant Express</v>
          </cell>
          <cell r="D313" t="str">
            <v>E0125 - North Richland Hills</v>
          </cell>
          <cell r="E313" t="str">
            <v>1000 Wash Employees</v>
          </cell>
          <cell r="F313" t="str">
            <v>Scott Lindsey</v>
          </cell>
          <cell r="G313" t="str">
            <v/>
          </cell>
          <cell r="H313" t="str">
            <v xml:space="preserve">E0125 </v>
          </cell>
          <cell r="I313">
            <v>125</v>
          </cell>
          <cell r="J313" t="str">
            <v/>
          </cell>
          <cell r="K313" t="str">
            <v>@tidalwaveautospa.com</v>
          </cell>
        </row>
        <row r="314">
          <cell r="B314" t="str">
            <v>Austin Green</v>
          </cell>
          <cell r="C314" t="str">
            <v>Wash Attendant Flex</v>
          </cell>
          <cell r="D314" t="str">
            <v>E0007 - Grandview</v>
          </cell>
          <cell r="E314" t="str">
            <v>1000 Wash Employees</v>
          </cell>
          <cell r="F314" t="str">
            <v>Adam DeGroot</v>
          </cell>
          <cell r="G314" t="str">
            <v/>
          </cell>
          <cell r="H314" t="str">
            <v xml:space="preserve">E0007 </v>
          </cell>
          <cell r="I314">
            <v>7</v>
          </cell>
          <cell r="J314" t="str">
            <v/>
          </cell>
          <cell r="K314" t="str">
            <v>@tidalwaveautospa.com</v>
          </cell>
        </row>
        <row r="315">
          <cell r="B315" t="str">
            <v>Austin Hartnett</v>
          </cell>
          <cell r="C315" t="str">
            <v>Team Lead Express</v>
          </cell>
          <cell r="D315" t="str">
            <v>E0248 - Ridge Road</v>
          </cell>
          <cell r="E315" t="str">
            <v>1000 Wash Employees</v>
          </cell>
          <cell r="F315" t="str">
            <v>John Womble</v>
          </cell>
          <cell r="G315" t="str">
            <v/>
          </cell>
          <cell r="H315" t="str">
            <v xml:space="preserve">E0248 </v>
          </cell>
          <cell r="I315">
            <v>248</v>
          </cell>
          <cell r="J315" t="str">
            <v/>
          </cell>
          <cell r="K315" t="str">
            <v>@tidalwaveautospa.com</v>
          </cell>
        </row>
        <row r="316">
          <cell r="B316" t="str">
            <v>Austin Hatfield</v>
          </cell>
          <cell r="C316" t="str">
            <v>Wash Attendant Express</v>
          </cell>
          <cell r="D316" t="str">
            <v>E0233 - Cobb Pkwy</v>
          </cell>
          <cell r="E316" t="str">
            <v>1000 Wash Employees</v>
          </cell>
          <cell r="F316" t="str">
            <v>Cullen Copland</v>
          </cell>
          <cell r="G316" t="str">
            <v/>
          </cell>
          <cell r="H316" t="str">
            <v xml:space="preserve">E0233 </v>
          </cell>
          <cell r="I316">
            <v>233</v>
          </cell>
          <cell r="J316" t="str">
            <v/>
          </cell>
          <cell r="K316" t="str">
            <v>@tidalwaveautospa.com</v>
          </cell>
        </row>
        <row r="317">
          <cell r="B317" t="str">
            <v>Austin Kennard</v>
          </cell>
          <cell r="C317" t="str">
            <v>Wash Attendant Express</v>
          </cell>
          <cell r="D317" t="str">
            <v>E0116 - Clive</v>
          </cell>
          <cell r="E317" t="str">
            <v>1000 Wash Employees</v>
          </cell>
          <cell r="F317" t="str">
            <v>Harrison Johnson</v>
          </cell>
          <cell r="G317" t="str">
            <v/>
          </cell>
          <cell r="H317" t="str">
            <v xml:space="preserve">E0116 </v>
          </cell>
          <cell r="I317">
            <v>116</v>
          </cell>
          <cell r="J317" t="str">
            <v/>
          </cell>
          <cell r="K317" t="str">
            <v>@tidalwaveautospa.com</v>
          </cell>
        </row>
        <row r="318">
          <cell r="B318" t="str">
            <v>Austin Parker</v>
          </cell>
          <cell r="C318" t="str">
            <v>Team Lead Express</v>
          </cell>
          <cell r="D318" t="str">
            <v>E0135 - Omaha Millard</v>
          </cell>
          <cell r="E318" t="str">
            <v>1000 Wash Employees</v>
          </cell>
          <cell r="F318" t="str">
            <v>James Guinan</v>
          </cell>
          <cell r="G318" t="str">
            <v/>
          </cell>
          <cell r="H318" t="str">
            <v xml:space="preserve">E0135 </v>
          </cell>
          <cell r="I318">
            <v>135</v>
          </cell>
          <cell r="J318" t="str">
            <v/>
          </cell>
          <cell r="K318" t="str">
            <v>@tidalwaveautospa.com</v>
          </cell>
        </row>
        <row r="319">
          <cell r="B319" t="str">
            <v>Austin Powell</v>
          </cell>
          <cell r="C319" t="str">
            <v>Team Lead Express</v>
          </cell>
          <cell r="D319" t="str">
            <v>E0063 - Rapid City</v>
          </cell>
          <cell r="E319" t="str">
            <v>1000 Wash Employees</v>
          </cell>
          <cell r="F319" t="str">
            <v>Leroy Sattler</v>
          </cell>
          <cell r="G319" t="str">
            <v/>
          </cell>
          <cell r="H319" t="str">
            <v xml:space="preserve">E0063 </v>
          </cell>
          <cell r="I319">
            <v>63</v>
          </cell>
          <cell r="J319" t="str">
            <v/>
          </cell>
          <cell r="K319" t="str">
            <v>@tidalwaveautospa.com</v>
          </cell>
        </row>
        <row r="320">
          <cell r="B320" t="str">
            <v>Austin Prouse</v>
          </cell>
          <cell r="C320" t="str">
            <v>Wash Attendant Express</v>
          </cell>
          <cell r="D320" t="str">
            <v>E0043 - Boulder Creek</v>
          </cell>
          <cell r="E320" t="str">
            <v>1000 Wash Employees</v>
          </cell>
          <cell r="F320" t="str">
            <v>Jimmy Foster</v>
          </cell>
          <cell r="G320" t="str">
            <v/>
          </cell>
          <cell r="H320" t="str">
            <v xml:space="preserve">E0043 </v>
          </cell>
          <cell r="I320">
            <v>43</v>
          </cell>
          <cell r="J320" t="str">
            <v/>
          </cell>
          <cell r="K320" t="str">
            <v>@tidalwaveautospa.com</v>
          </cell>
        </row>
        <row r="321">
          <cell r="B321" t="str">
            <v>Austin Sauce</v>
          </cell>
          <cell r="C321" t="str">
            <v>Wash Attendant Express</v>
          </cell>
          <cell r="D321" t="str">
            <v>E0022 - Newnan</v>
          </cell>
          <cell r="E321" t="str">
            <v>1000 Wash Employees</v>
          </cell>
          <cell r="F321" t="str">
            <v>Kevin Williams</v>
          </cell>
          <cell r="G321" t="str">
            <v/>
          </cell>
          <cell r="H321" t="str">
            <v xml:space="preserve">E0022 </v>
          </cell>
          <cell r="I321">
            <v>22</v>
          </cell>
          <cell r="J321" t="str">
            <v/>
          </cell>
          <cell r="K321" t="str">
            <v>@tidalwaveautospa.com</v>
          </cell>
        </row>
        <row r="322">
          <cell r="B322" t="str">
            <v>Austin Shepard</v>
          </cell>
          <cell r="C322" t="str">
            <v>Assistant SL Express</v>
          </cell>
          <cell r="D322" t="str">
            <v>E0077 - PCB Back Beach</v>
          </cell>
          <cell r="E322" t="str">
            <v>1000 Wash Employees</v>
          </cell>
          <cell r="F322" t="str">
            <v>Owen Williamson</v>
          </cell>
          <cell r="G322" t="str">
            <v>ASL</v>
          </cell>
          <cell r="H322" t="str">
            <v xml:space="preserve">E0077 </v>
          </cell>
          <cell r="I322">
            <v>77</v>
          </cell>
          <cell r="J322" t="str">
            <v>ASL77</v>
          </cell>
          <cell r="K322" t="str">
            <v>ASL77@tidalwaveautospa.com</v>
          </cell>
        </row>
        <row r="323">
          <cell r="B323" t="str">
            <v>Austin Stanley</v>
          </cell>
          <cell r="C323" t="str">
            <v>Wash Attendant Express</v>
          </cell>
          <cell r="D323" t="str">
            <v>E0240 - Pike Street</v>
          </cell>
          <cell r="E323" t="str">
            <v>1000 Wash Employees</v>
          </cell>
          <cell r="F323" t="str">
            <v>Patrick Bird</v>
          </cell>
          <cell r="G323" t="str">
            <v/>
          </cell>
          <cell r="H323" t="str">
            <v xml:space="preserve">E0240 </v>
          </cell>
          <cell r="I323">
            <v>240</v>
          </cell>
          <cell r="J323" t="str">
            <v/>
          </cell>
          <cell r="K323" t="str">
            <v>@tidalwaveautospa.com</v>
          </cell>
        </row>
        <row r="324">
          <cell r="B324" t="str">
            <v>Austin Stephenson</v>
          </cell>
          <cell r="C324" t="str">
            <v>Assistant SL Express</v>
          </cell>
          <cell r="D324" t="str">
            <v>E0008 - Irby</v>
          </cell>
          <cell r="E324" t="str">
            <v>1000 Wash Employees</v>
          </cell>
          <cell r="F324" t="str">
            <v>William Wolfenbarger</v>
          </cell>
          <cell r="G324" t="str">
            <v>ASL</v>
          </cell>
          <cell r="H324" t="str">
            <v xml:space="preserve">E0008 </v>
          </cell>
          <cell r="I324">
            <v>8</v>
          </cell>
          <cell r="J324" t="str">
            <v>ASL8</v>
          </cell>
          <cell r="K324" t="str">
            <v>ASL8@tidalwaveautospa.com</v>
          </cell>
        </row>
        <row r="325">
          <cell r="B325" t="str">
            <v>Austin Stotts</v>
          </cell>
          <cell r="C325" t="str">
            <v>Assistant SL Express</v>
          </cell>
          <cell r="D325" t="str">
            <v>E0069 - Gloucester</v>
          </cell>
          <cell r="E325" t="str">
            <v>1000 Wash Employees</v>
          </cell>
          <cell r="F325" t="str">
            <v>Domenic Casciola</v>
          </cell>
          <cell r="G325" t="str">
            <v>ASL</v>
          </cell>
          <cell r="H325" t="str">
            <v xml:space="preserve">E0069 </v>
          </cell>
          <cell r="I325">
            <v>69</v>
          </cell>
          <cell r="J325" t="str">
            <v>ASL69</v>
          </cell>
          <cell r="K325" t="str">
            <v>ASL69@tidalwaveautospa.com</v>
          </cell>
        </row>
        <row r="326">
          <cell r="B326" t="str">
            <v>Austin Tudor</v>
          </cell>
          <cell r="C326" t="str">
            <v>Interim Site Leader Express</v>
          </cell>
          <cell r="D326" t="str">
            <v>E0053 - Vivion</v>
          </cell>
          <cell r="E326" t="str">
            <v>1000 Wash Employees</v>
          </cell>
          <cell r="F326" t="str">
            <v>Michael Donnelly</v>
          </cell>
          <cell r="G326" t="str">
            <v>Interim</v>
          </cell>
          <cell r="H326" t="str">
            <v xml:space="preserve">E0053 </v>
          </cell>
          <cell r="I326">
            <v>53</v>
          </cell>
          <cell r="J326" t="str">
            <v>SL53</v>
          </cell>
          <cell r="K326" t="str">
            <v>SL53@tidalwaveautospa.com</v>
          </cell>
        </row>
        <row r="327">
          <cell r="B327" t="str">
            <v>Autumn Allen</v>
          </cell>
          <cell r="C327" t="str">
            <v>Team Lead Express</v>
          </cell>
          <cell r="D327" t="str">
            <v>E0264 - Red Dog Way</v>
          </cell>
          <cell r="E327" t="str">
            <v>1000 Wash Employees</v>
          </cell>
          <cell r="F327" t="str">
            <v>Daniel Hanst</v>
          </cell>
          <cell r="G327" t="str">
            <v/>
          </cell>
          <cell r="H327" t="str">
            <v xml:space="preserve">E0264 </v>
          </cell>
          <cell r="I327">
            <v>264</v>
          </cell>
          <cell r="J327" t="str">
            <v/>
          </cell>
          <cell r="K327" t="str">
            <v>@tidalwaveautospa.com</v>
          </cell>
        </row>
        <row r="328">
          <cell r="B328" t="str">
            <v>Autumn Mapes</v>
          </cell>
          <cell r="C328" t="str">
            <v>Team Lead Flex</v>
          </cell>
          <cell r="D328" t="str">
            <v>E0045 - Watson</v>
          </cell>
          <cell r="E328" t="str">
            <v>1000 Wash Employees</v>
          </cell>
          <cell r="F328" t="str">
            <v>Steven Goddard</v>
          </cell>
          <cell r="G328" t="str">
            <v/>
          </cell>
          <cell r="H328" t="str">
            <v xml:space="preserve">E0045 </v>
          </cell>
          <cell r="I328">
            <v>45</v>
          </cell>
          <cell r="J328" t="str">
            <v/>
          </cell>
          <cell r="K328" t="str">
            <v>@tidalwaveautospa.com</v>
          </cell>
        </row>
        <row r="329">
          <cell r="B329" t="str">
            <v>Autumn Thayer</v>
          </cell>
          <cell r="C329" t="str">
            <v>Wash Attendant Express</v>
          </cell>
          <cell r="D329" t="str">
            <v>E0190 - Fort Dodge, IA</v>
          </cell>
          <cell r="E329" t="str">
            <v>1000 Wash Employees</v>
          </cell>
          <cell r="F329" t="str">
            <v>Grant Hendrix</v>
          </cell>
          <cell r="G329" t="str">
            <v/>
          </cell>
          <cell r="H329" t="str">
            <v xml:space="preserve">E0190 </v>
          </cell>
          <cell r="I329">
            <v>190</v>
          </cell>
          <cell r="J329" t="str">
            <v/>
          </cell>
          <cell r="K329" t="str">
            <v>@tidalwaveautospa.com</v>
          </cell>
        </row>
        <row r="330">
          <cell r="B330" t="str">
            <v>Ava Knowles</v>
          </cell>
          <cell r="C330" t="str">
            <v>Wash Attendant Express</v>
          </cell>
          <cell r="D330" t="str">
            <v>E0275 - Cheraw, SC</v>
          </cell>
          <cell r="E330" t="str">
            <v>1000 Wash Employees</v>
          </cell>
          <cell r="F330" t="str">
            <v>John Norris</v>
          </cell>
          <cell r="G330" t="str">
            <v/>
          </cell>
          <cell r="H330" t="str">
            <v xml:space="preserve">E0275 </v>
          </cell>
          <cell r="I330">
            <v>275</v>
          </cell>
          <cell r="J330" t="str">
            <v/>
          </cell>
          <cell r="K330" t="str">
            <v>@tidalwaveautospa.com</v>
          </cell>
        </row>
        <row r="331">
          <cell r="B331" t="str">
            <v>Avant Stepherson</v>
          </cell>
          <cell r="C331" t="str">
            <v>Wash Attendant Express</v>
          </cell>
          <cell r="D331" t="str">
            <v>E0071 - S Marietta Pkwy / Square</v>
          </cell>
          <cell r="E331" t="str">
            <v>1000 Wash Employees</v>
          </cell>
          <cell r="F331" t="str">
            <v>Marcus Jones</v>
          </cell>
          <cell r="G331" t="str">
            <v/>
          </cell>
          <cell r="H331" t="str">
            <v xml:space="preserve">E0071 </v>
          </cell>
          <cell r="I331">
            <v>71</v>
          </cell>
          <cell r="J331" t="str">
            <v/>
          </cell>
          <cell r="K331" t="str">
            <v>@tidalwaveautospa.com</v>
          </cell>
        </row>
        <row r="332">
          <cell r="B332" t="str">
            <v>Avery Gomez</v>
          </cell>
          <cell r="C332" t="str">
            <v>Wash Attendant Express</v>
          </cell>
          <cell r="D332" t="str">
            <v>E0002 - Thomaston</v>
          </cell>
          <cell r="E332" t="str">
            <v>1000 Wash Employees</v>
          </cell>
          <cell r="F332" t="str">
            <v>Jonathan Richardson</v>
          </cell>
          <cell r="G332" t="str">
            <v/>
          </cell>
          <cell r="H332" t="str">
            <v xml:space="preserve">E0002 </v>
          </cell>
          <cell r="I332">
            <v>2</v>
          </cell>
          <cell r="J332" t="str">
            <v/>
          </cell>
          <cell r="K332" t="str">
            <v>@tidalwaveautospa.com</v>
          </cell>
        </row>
        <row r="333">
          <cell r="B333" t="str">
            <v>avery grizzard</v>
          </cell>
          <cell r="C333" t="str">
            <v>Team Lead Express</v>
          </cell>
          <cell r="D333" t="str">
            <v>E0298 - Boaz, AL</v>
          </cell>
          <cell r="E333" t="str">
            <v>1000 Wash Employees</v>
          </cell>
          <cell r="F333" t="str">
            <v>William Mcwaters</v>
          </cell>
          <cell r="G333" t="str">
            <v/>
          </cell>
          <cell r="H333" t="str">
            <v xml:space="preserve">E0298 </v>
          </cell>
          <cell r="I333">
            <v>298</v>
          </cell>
          <cell r="J333" t="str">
            <v/>
          </cell>
          <cell r="K333" t="str">
            <v>@tidalwaveautospa.com</v>
          </cell>
        </row>
        <row r="334">
          <cell r="B334" t="str">
            <v>Avery Lunsford</v>
          </cell>
          <cell r="C334" t="str">
            <v>Wash Attendant Express</v>
          </cell>
          <cell r="D334" t="str">
            <v>E0031 - Veterans</v>
          </cell>
          <cell r="E334" t="str">
            <v>1000 Wash Employees</v>
          </cell>
          <cell r="F334" t="str">
            <v>Kyle Robertson</v>
          </cell>
          <cell r="G334" t="str">
            <v/>
          </cell>
          <cell r="H334" t="str">
            <v xml:space="preserve">E0031 </v>
          </cell>
          <cell r="I334">
            <v>31</v>
          </cell>
          <cell r="J334" t="str">
            <v/>
          </cell>
          <cell r="K334" t="str">
            <v>@tidalwaveautospa.com</v>
          </cell>
        </row>
        <row r="335">
          <cell r="B335" t="str">
            <v>Avery Pardue</v>
          </cell>
          <cell r="C335" t="str">
            <v>Fleet &amp; Fundraising Program Coordinator</v>
          </cell>
          <cell r="D335" t="str">
            <v>Wash Support Center</v>
          </cell>
          <cell r="E335" t="str">
            <v>2300 Marketing</v>
          </cell>
          <cell r="F335" t="str">
            <v>Lucas Mininger</v>
          </cell>
          <cell r="G335" t="str">
            <v/>
          </cell>
          <cell r="H335" t="str">
            <v/>
          </cell>
          <cell r="I335" t="str">
            <v/>
          </cell>
          <cell r="J335" t="str">
            <v/>
          </cell>
          <cell r="K335" t="str">
            <v>avery.pardue@twavelead.com</v>
          </cell>
        </row>
        <row r="336">
          <cell r="B336" t="str">
            <v>Avery Parton</v>
          </cell>
          <cell r="C336" t="str">
            <v>Wash Attendant Express</v>
          </cell>
          <cell r="D336" t="str">
            <v>E0151 - Helena, AL</v>
          </cell>
          <cell r="E336" t="str">
            <v>1000 Wash Employees</v>
          </cell>
          <cell r="F336" t="str">
            <v>Keith McDonald</v>
          </cell>
          <cell r="G336" t="str">
            <v/>
          </cell>
          <cell r="H336" t="str">
            <v xml:space="preserve">E0151 </v>
          </cell>
          <cell r="I336">
            <v>151</v>
          </cell>
          <cell r="J336" t="str">
            <v/>
          </cell>
          <cell r="K336" t="str">
            <v>@tidalwaveautospa.com</v>
          </cell>
        </row>
        <row r="337">
          <cell r="B337" t="str">
            <v>Avery Pruitt</v>
          </cell>
          <cell r="C337" t="str">
            <v>Wash Attendant Express</v>
          </cell>
          <cell r="D337" t="str">
            <v>E0272 - North Wilmington</v>
          </cell>
          <cell r="E337" t="str">
            <v>1000 Wash Employees</v>
          </cell>
          <cell r="F337" t="str">
            <v>Devin Miranda</v>
          </cell>
          <cell r="G337" t="str">
            <v/>
          </cell>
          <cell r="H337" t="str">
            <v xml:space="preserve">E0272 </v>
          </cell>
          <cell r="I337">
            <v>272</v>
          </cell>
          <cell r="J337" t="str">
            <v/>
          </cell>
          <cell r="K337" t="str">
            <v>@tidalwaveautospa.com</v>
          </cell>
        </row>
        <row r="338">
          <cell r="B338" t="str">
            <v>Avery Pullen</v>
          </cell>
          <cell r="C338" t="str">
            <v>Team Lead Express</v>
          </cell>
          <cell r="D338" t="str">
            <v>E0023 - GA Fayetteville</v>
          </cell>
          <cell r="E338" t="str">
            <v>1000 Wash Employees</v>
          </cell>
          <cell r="F338" t="str">
            <v>Kevin Brake</v>
          </cell>
          <cell r="G338" t="str">
            <v/>
          </cell>
          <cell r="H338" t="str">
            <v xml:space="preserve">E0023 </v>
          </cell>
          <cell r="I338">
            <v>23</v>
          </cell>
          <cell r="J338" t="str">
            <v/>
          </cell>
          <cell r="K338" t="str">
            <v>@tidalwaveautospa.com</v>
          </cell>
        </row>
        <row r="339">
          <cell r="B339" t="str">
            <v>Avrey Ollanketo</v>
          </cell>
          <cell r="C339" t="str">
            <v>Wash Attendant Express</v>
          </cell>
          <cell r="D339" t="str">
            <v>E0312 - Beaver Dam, WI</v>
          </cell>
          <cell r="E339" t="str">
            <v>1000 Wash Employees</v>
          </cell>
          <cell r="F339" t="str">
            <v>Reid Kleinke</v>
          </cell>
          <cell r="G339" t="str">
            <v/>
          </cell>
          <cell r="H339" t="str">
            <v xml:space="preserve">E0312 </v>
          </cell>
          <cell r="I339">
            <v>312</v>
          </cell>
          <cell r="J339" t="str">
            <v/>
          </cell>
          <cell r="K339" t="str">
            <v>@tidalwaveautospa.com</v>
          </cell>
        </row>
        <row r="340">
          <cell r="B340" t="str">
            <v>Axel Arellanes</v>
          </cell>
          <cell r="C340" t="str">
            <v>Wash Attendant Express</v>
          </cell>
          <cell r="D340" t="str">
            <v>E0003 - Morrow</v>
          </cell>
          <cell r="E340" t="str">
            <v>1000 Wash Employees</v>
          </cell>
          <cell r="F340" t="str">
            <v>Antawan Hill</v>
          </cell>
          <cell r="G340" t="str">
            <v/>
          </cell>
          <cell r="H340" t="str">
            <v xml:space="preserve">E0003 </v>
          </cell>
          <cell r="I340">
            <v>3</v>
          </cell>
          <cell r="J340" t="str">
            <v/>
          </cell>
          <cell r="K340" t="str">
            <v>@tidalwaveautospa.com</v>
          </cell>
        </row>
        <row r="341">
          <cell r="B341" t="str">
            <v>Axel Jaramillo</v>
          </cell>
          <cell r="C341" t="str">
            <v>Wash Attendant Express</v>
          </cell>
          <cell r="D341" t="str">
            <v>E0289 - Wegge Court</v>
          </cell>
          <cell r="E341" t="str">
            <v>1000 Wash Employees</v>
          </cell>
          <cell r="F341" t="str">
            <v>Justin Cowans</v>
          </cell>
          <cell r="G341" t="str">
            <v/>
          </cell>
          <cell r="H341" t="str">
            <v xml:space="preserve">E0289 </v>
          </cell>
          <cell r="I341">
            <v>289</v>
          </cell>
          <cell r="J341" t="str">
            <v/>
          </cell>
          <cell r="K341" t="str">
            <v>@tidalwaveautospa.com</v>
          </cell>
        </row>
        <row r="342">
          <cell r="B342" t="str">
            <v>Ayden Tinsley</v>
          </cell>
          <cell r="C342" t="str">
            <v>Wash Attendant Express</v>
          </cell>
          <cell r="D342" t="str">
            <v>E0109 - Madison Heights</v>
          </cell>
          <cell r="E342" t="str">
            <v>1000 Wash Employees</v>
          </cell>
          <cell r="F342" t="str">
            <v>Reyvin Siegel</v>
          </cell>
          <cell r="G342" t="str">
            <v/>
          </cell>
          <cell r="H342" t="str">
            <v xml:space="preserve">E0109 </v>
          </cell>
          <cell r="I342">
            <v>109</v>
          </cell>
          <cell r="J342" t="str">
            <v/>
          </cell>
          <cell r="K342" t="str">
            <v>@tidalwaveautospa.com</v>
          </cell>
        </row>
        <row r="343">
          <cell r="B343" t="str">
            <v>Aydreyan Laurie</v>
          </cell>
          <cell r="C343" t="str">
            <v>Assistant SL Express</v>
          </cell>
          <cell r="D343" t="str">
            <v>E0018 - Beaufort</v>
          </cell>
          <cell r="E343" t="str">
            <v>1000 Wash Employees</v>
          </cell>
          <cell r="F343" t="str">
            <v>Rex Alvarez</v>
          </cell>
          <cell r="G343" t="str">
            <v>ASL</v>
          </cell>
          <cell r="H343" t="str">
            <v xml:space="preserve">E0018 </v>
          </cell>
          <cell r="I343">
            <v>18</v>
          </cell>
          <cell r="J343" t="str">
            <v>ASL18</v>
          </cell>
          <cell r="K343" t="str">
            <v>ASL18@tidalwaveautospa.com</v>
          </cell>
        </row>
        <row r="344">
          <cell r="B344" t="str">
            <v>Ayite Medji</v>
          </cell>
          <cell r="C344" t="str">
            <v>Site Leader Express</v>
          </cell>
          <cell r="D344" t="str">
            <v>E0315 - Halls Crossroads</v>
          </cell>
          <cell r="E344" t="str">
            <v>1000 Wash Employees</v>
          </cell>
          <cell r="F344" t="str">
            <v>Jeff Mathis</v>
          </cell>
          <cell r="G344" t="str">
            <v>SL</v>
          </cell>
          <cell r="H344" t="str">
            <v xml:space="preserve">E0315 </v>
          </cell>
          <cell r="I344">
            <v>315</v>
          </cell>
          <cell r="J344" t="str">
            <v>SL315</v>
          </cell>
          <cell r="K344" t="str">
            <v>SL315@tidalwaveautospa.com</v>
          </cell>
        </row>
        <row r="345">
          <cell r="B345" t="str">
            <v>Aza Ali</v>
          </cell>
          <cell r="C345" t="str">
            <v>Assistant SL Express</v>
          </cell>
          <cell r="D345" t="str">
            <v>E0051 - Roswell / Holcomb</v>
          </cell>
          <cell r="E345" t="str">
            <v>1000 Wash Employees</v>
          </cell>
          <cell r="F345" t="str">
            <v>Jeffrey Dunham, Jr</v>
          </cell>
          <cell r="G345" t="str">
            <v>ASL</v>
          </cell>
          <cell r="H345" t="str">
            <v xml:space="preserve">E0051 </v>
          </cell>
          <cell r="I345">
            <v>51</v>
          </cell>
          <cell r="J345" t="str">
            <v>ASL51</v>
          </cell>
          <cell r="K345" t="str">
            <v>ASL51@tidalwaveautospa.com</v>
          </cell>
        </row>
        <row r="346">
          <cell r="B346" t="str">
            <v>Bailey Fegely</v>
          </cell>
          <cell r="C346" t="str">
            <v>Assistant SL Express</v>
          </cell>
          <cell r="D346" t="str">
            <v>E0026 - Moncks Corner</v>
          </cell>
          <cell r="E346" t="str">
            <v>1000 Wash Employees</v>
          </cell>
          <cell r="F346" t="str">
            <v>Justin Cooper</v>
          </cell>
          <cell r="G346" t="str">
            <v>ASL</v>
          </cell>
          <cell r="H346" t="str">
            <v xml:space="preserve">E0026 </v>
          </cell>
          <cell r="I346">
            <v>26</v>
          </cell>
          <cell r="J346" t="str">
            <v>ASL26</v>
          </cell>
          <cell r="K346" t="str">
            <v>ASL26@tidalwaveautospa.com</v>
          </cell>
        </row>
        <row r="347">
          <cell r="B347" t="str">
            <v>Bailey Reves</v>
          </cell>
          <cell r="C347" t="str">
            <v>Wash Attendant Express</v>
          </cell>
          <cell r="D347" t="str">
            <v>E0157 - Alexander City, AL</v>
          </cell>
          <cell r="E347" t="str">
            <v>1000 Wash Employees</v>
          </cell>
          <cell r="F347" t="str">
            <v>Jerry Deese</v>
          </cell>
          <cell r="G347" t="str">
            <v/>
          </cell>
          <cell r="H347" t="str">
            <v xml:space="preserve">E0157 </v>
          </cell>
          <cell r="I347">
            <v>157</v>
          </cell>
          <cell r="J347" t="str">
            <v/>
          </cell>
          <cell r="K347" t="str">
            <v>@tidalwaveautospa.com</v>
          </cell>
        </row>
        <row r="348">
          <cell r="B348" t="str">
            <v>Barrett Brown</v>
          </cell>
          <cell r="C348" t="str">
            <v>Assistant SL Express</v>
          </cell>
          <cell r="D348" t="str">
            <v>E0160 - Cookeville,TN</v>
          </cell>
          <cell r="E348" t="str">
            <v>1000 Wash Employees</v>
          </cell>
          <cell r="F348" t="str">
            <v>Caitlin Toner</v>
          </cell>
          <cell r="G348" t="str">
            <v>ASL</v>
          </cell>
          <cell r="H348" t="str">
            <v xml:space="preserve">E0160 </v>
          </cell>
          <cell r="I348">
            <v>160</v>
          </cell>
          <cell r="J348" t="str">
            <v>ASL160</v>
          </cell>
          <cell r="K348" t="str">
            <v>ASL160@tidalwaveautospa.com</v>
          </cell>
        </row>
        <row r="349">
          <cell r="B349" t="str">
            <v>Barrett McCurdy</v>
          </cell>
          <cell r="C349" t="str">
            <v>Wash Attendant Express</v>
          </cell>
          <cell r="D349" t="str">
            <v>E0111 - Bainbridge</v>
          </cell>
          <cell r="E349" t="str">
            <v>1000 Wash Employees</v>
          </cell>
          <cell r="F349" t="str">
            <v>Vernon Dixon</v>
          </cell>
          <cell r="G349" t="str">
            <v/>
          </cell>
          <cell r="H349" t="str">
            <v xml:space="preserve">E0111 </v>
          </cell>
          <cell r="I349">
            <v>111</v>
          </cell>
          <cell r="J349" t="str">
            <v/>
          </cell>
          <cell r="K349" t="str">
            <v>@tidalwaveautospa.com</v>
          </cell>
        </row>
        <row r="350">
          <cell r="B350" t="str">
            <v>Barrius Redding</v>
          </cell>
          <cell r="C350" t="str">
            <v>Wash Attendant Express</v>
          </cell>
          <cell r="D350" t="str">
            <v>E0056 - Matthews Orangeburg</v>
          </cell>
          <cell r="E350" t="str">
            <v>1000 Wash Employees</v>
          </cell>
          <cell r="F350" t="str">
            <v>Josh Nordgren</v>
          </cell>
          <cell r="G350" t="str">
            <v/>
          </cell>
          <cell r="H350" t="str">
            <v xml:space="preserve">E0056 </v>
          </cell>
          <cell r="I350">
            <v>56</v>
          </cell>
          <cell r="J350" t="str">
            <v/>
          </cell>
          <cell r="K350" t="str">
            <v>@tidalwaveautospa.com</v>
          </cell>
        </row>
        <row r="351">
          <cell r="B351" t="str">
            <v>Barry Blount</v>
          </cell>
          <cell r="C351" t="str">
            <v>Steel Fabricator</v>
          </cell>
          <cell r="D351" t="str">
            <v>SHJ Construction LLC</v>
          </cell>
          <cell r="E351" t="str">
            <v>3000 Steel Shop</v>
          </cell>
          <cell r="F351" t="str">
            <v>Jacob McSwain</v>
          </cell>
          <cell r="G351" t="str">
            <v/>
          </cell>
          <cell r="H351" t="str">
            <v/>
          </cell>
          <cell r="I351" t="str">
            <v/>
          </cell>
          <cell r="J351" t="str">
            <v/>
          </cell>
          <cell r="K351" t="str">
            <v/>
          </cell>
        </row>
        <row r="352">
          <cell r="B352" t="str">
            <v>Barry Easterling</v>
          </cell>
          <cell r="C352" t="str">
            <v>Wash Attendant Express</v>
          </cell>
          <cell r="D352" t="str">
            <v>E0108 - Sylacauga</v>
          </cell>
          <cell r="E352" t="str">
            <v>1000 Wash Employees</v>
          </cell>
          <cell r="F352" t="str">
            <v>Aaron Johnson</v>
          </cell>
          <cell r="G352" t="str">
            <v/>
          </cell>
          <cell r="H352" t="str">
            <v xml:space="preserve">E0108 </v>
          </cell>
          <cell r="I352">
            <v>108</v>
          </cell>
          <cell r="J352" t="str">
            <v/>
          </cell>
          <cell r="K352" t="str">
            <v>@tidalwaveautospa.com</v>
          </cell>
        </row>
        <row r="353">
          <cell r="B353" t="str">
            <v>bayin rogers</v>
          </cell>
          <cell r="C353" t="str">
            <v>Assistant SL Express</v>
          </cell>
          <cell r="D353" t="str">
            <v>E0181 - Great Falls</v>
          </cell>
          <cell r="E353" t="str">
            <v>1000 Wash Employees</v>
          </cell>
          <cell r="F353" t="str">
            <v>Megan Moore</v>
          </cell>
          <cell r="G353" t="str">
            <v>ASL</v>
          </cell>
          <cell r="H353" t="str">
            <v xml:space="preserve">E0181 </v>
          </cell>
          <cell r="I353">
            <v>181</v>
          </cell>
          <cell r="J353" t="str">
            <v>ASL181</v>
          </cell>
          <cell r="K353" t="str">
            <v>ASL181@tidalwaveautospa.com</v>
          </cell>
        </row>
        <row r="354">
          <cell r="B354" t="str">
            <v>Beau Waychoff</v>
          </cell>
          <cell r="C354" t="str">
            <v>Assistant SL Express</v>
          </cell>
          <cell r="D354" t="str">
            <v>E0042 - GA Lawrenceville</v>
          </cell>
          <cell r="E354" t="str">
            <v>1000 Wash Employees</v>
          </cell>
          <cell r="F354" t="str">
            <v>Jeremy Amburgey (On Leave)</v>
          </cell>
          <cell r="G354" t="str">
            <v>ASL</v>
          </cell>
          <cell r="H354" t="str">
            <v xml:space="preserve">E0042 </v>
          </cell>
          <cell r="I354">
            <v>42</v>
          </cell>
          <cell r="J354" t="str">
            <v>ASL42</v>
          </cell>
          <cell r="K354" t="str">
            <v>ASL42@tidalwaveautospa.com</v>
          </cell>
        </row>
        <row r="355">
          <cell r="B355" t="str">
            <v>Beau Yos</v>
          </cell>
          <cell r="C355" t="str">
            <v>Wash Attendant Express</v>
          </cell>
          <cell r="D355" t="str">
            <v>E0136 - Kirksville</v>
          </cell>
          <cell r="E355" t="str">
            <v>1000 Wash Employees</v>
          </cell>
          <cell r="F355" t="str">
            <v>Gerald Carter</v>
          </cell>
          <cell r="G355" t="str">
            <v/>
          </cell>
          <cell r="H355" t="str">
            <v xml:space="preserve">E0136 </v>
          </cell>
          <cell r="I355">
            <v>136</v>
          </cell>
          <cell r="J355" t="str">
            <v/>
          </cell>
          <cell r="K355" t="str">
            <v>@tidalwaveautospa.com</v>
          </cell>
        </row>
        <row r="356">
          <cell r="B356" t="str">
            <v>Ben Boyd</v>
          </cell>
          <cell r="C356" t="str">
            <v>Site Leader Express</v>
          </cell>
          <cell r="D356" t="str">
            <v>E0074 - Coralville</v>
          </cell>
          <cell r="E356" t="str">
            <v>1000 Wash Employees</v>
          </cell>
          <cell r="F356" t="str">
            <v>Ricky Doyle</v>
          </cell>
          <cell r="G356" t="str">
            <v>SL</v>
          </cell>
          <cell r="H356" t="str">
            <v xml:space="preserve">E0074 </v>
          </cell>
          <cell r="I356">
            <v>74</v>
          </cell>
          <cell r="J356" t="str">
            <v>SL74</v>
          </cell>
          <cell r="K356" t="str">
            <v>SL74@tidalwaveautospa.com</v>
          </cell>
        </row>
        <row r="357">
          <cell r="B357" t="str">
            <v>Ben Freund</v>
          </cell>
          <cell r="C357" t="str">
            <v>Wash Attendant Express</v>
          </cell>
          <cell r="D357" t="str">
            <v>E0236 - University Square</v>
          </cell>
          <cell r="E357" t="str">
            <v>1000 Wash Employees</v>
          </cell>
          <cell r="F357" t="str">
            <v>Robert Sanders</v>
          </cell>
          <cell r="G357" t="str">
            <v/>
          </cell>
          <cell r="H357" t="str">
            <v xml:space="preserve">E0236 </v>
          </cell>
          <cell r="I357">
            <v>236</v>
          </cell>
          <cell r="J357" t="str">
            <v/>
          </cell>
          <cell r="K357" t="str">
            <v>@tidalwaveautospa.com</v>
          </cell>
        </row>
        <row r="358">
          <cell r="B358" t="str">
            <v>Benito De Leon</v>
          </cell>
          <cell r="C358" t="str">
            <v>Car Wash Tunnel Installation Tech</v>
          </cell>
          <cell r="D358" t="str">
            <v>SHJ Construction LLC</v>
          </cell>
          <cell r="E358" t="str">
            <v>3050 Development</v>
          </cell>
          <cell r="F358" t="str">
            <v>Todd Twilbeck</v>
          </cell>
          <cell r="G358" t="str">
            <v/>
          </cell>
          <cell r="H358" t="str">
            <v/>
          </cell>
          <cell r="I358" t="str">
            <v/>
          </cell>
          <cell r="J358" t="str">
            <v/>
          </cell>
          <cell r="K358" t="str">
            <v/>
          </cell>
        </row>
        <row r="359">
          <cell r="B359" t="str">
            <v>Benjamin Abbott</v>
          </cell>
          <cell r="C359" t="str">
            <v>Wash Attendant Express</v>
          </cell>
          <cell r="D359" t="str">
            <v>E0122 - TN Lawrenceburg</v>
          </cell>
          <cell r="E359" t="str">
            <v>1000 Wash Employees</v>
          </cell>
          <cell r="F359" t="str">
            <v>Howard Montes</v>
          </cell>
          <cell r="G359" t="str">
            <v/>
          </cell>
          <cell r="H359" t="str">
            <v xml:space="preserve">E0122 </v>
          </cell>
          <cell r="I359">
            <v>122</v>
          </cell>
          <cell r="J359" t="str">
            <v/>
          </cell>
          <cell r="K359" t="str">
            <v>@tidalwaveautospa.com</v>
          </cell>
        </row>
        <row r="360">
          <cell r="B360" t="str">
            <v>Benjamin Allen</v>
          </cell>
          <cell r="C360" t="str">
            <v>Systems and Facilities Consultant</v>
          </cell>
          <cell r="D360" t="str">
            <v>Wash Admin</v>
          </cell>
          <cell r="E360" t="str">
            <v>2000 Operations</v>
          </cell>
          <cell r="F360" t="str">
            <v>Timothy Fruge</v>
          </cell>
          <cell r="G360" t="str">
            <v/>
          </cell>
          <cell r="H360" t="str">
            <v/>
          </cell>
          <cell r="I360" t="str">
            <v/>
          </cell>
          <cell r="J360" t="str">
            <v/>
          </cell>
          <cell r="K360" t="str">
            <v>benjamin.allen@twavelead.com</v>
          </cell>
        </row>
        <row r="361">
          <cell r="B361" t="str">
            <v>Benjamin Barbour</v>
          </cell>
          <cell r="C361" t="str">
            <v>High Performance Site Leader Express</v>
          </cell>
          <cell r="D361" t="str">
            <v>E0058 - Lanier / Friendship</v>
          </cell>
          <cell r="E361" t="str">
            <v>1000 Wash Employees</v>
          </cell>
          <cell r="F361" t="str">
            <v>Kyle Rovansek</v>
          </cell>
          <cell r="G361" t="str">
            <v>SL</v>
          </cell>
          <cell r="H361" t="str">
            <v xml:space="preserve">E0058 </v>
          </cell>
          <cell r="I361">
            <v>58</v>
          </cell>
          <cell r="J361" t="str">
            <v>SL58</v>
          </cell>
          <cell r="K361" t="str">
            <v>SL58@tidalwaveautospa.com</v>
          </cell>
        </row>
        <row r="362">
          <cell r="B362" t="str">
            <v>Benjamin Belcher</v>
          </cell>
          <cell r="C362" t="str">
            <v>Equipment Installation Manager</v>
          </cell>
          <cell r="D362" t="str">
            <v>SHJ Construction LLC</v>
          </cell>
          <cell r="E362" t="str">
            <v>3050 Development</v>
          </cell>
          <cell r="F362" t="str">
            <v>Todd Twilbeck</v>
          </cell>
          <cell r="G362" t="str">
            <v/>
          </cell>
          <cell r="H362" t="str">
            <v/>
          </cell>
          <cell r="I362" t="str">
            <v/>
          </cell>
          <cell r="J362" t="str">
            <v/>
          </cell>
          <cell r="K362" t="str">
            <v/>
          </cell>
        </row>
        <row r="363">
          <cell r="B363" t="str">
            <v>Benjamin Brakebill</v>
          </cell>
          <cell r="C363" t="str">
            <v>Wash Attendant Express</v>
          </cell>
          <cell r="D363" t="str">
            <v>E0014 - Elizabeth City</v>
          </cell>
          <cell r="E363" t="str">
            <v>1000 Wash Employees</v>
          </cell>
          <cell r="F363" t="str">
            <v>Jason Crouse</v>
          </cell>
          <cell r="G363" t="str">
            <v/>
          </cell>
          <cell r="H363" t="str">
            <v xml:space="preserve">E0014 </v>
          </cell>
          <cell r="I363">
            <v>14</v>
          </cell>
          <cell r="J363" t="str">
            <v/>
          </cell>
          <cell r="K363" t="str">
            <v>@tidalwaveautospa.com</v>
          </cell>
        </row>
        <row r="364">
          <cell r="B364" t="str">
            <v>Benjamin Bross</v>
          </cell>
          <cell r="C364" t="str">
            <v>Wash Attendant Express</v>
          </cell>
          <cell r="D364" t="str">
            <v>E0361- Clermont, FL</v>
          </cell>
          <cell r="E364" t="str">
            <v>1000 Wash Employees</v>
          </cell>
          <cell r="F364" t="str">
            <v>Lenard Wright</v>
          </cell>
          <cell r="G364" t="str">
            <v/>
          </cell>
          <cell r="H364" t="str">
            <v xml:space="preserve">E0361- </v>
          </cell>
          <cell r="I364" t="str">
            <v/>
          </cell>
          <cell r="J364" t="str">
            <v/>
          </cell>
          <cell r="K364" t="str">
            <v>@tidalwaveautospa.com</v>
          </cell>
        </row>
        <row r="365">
          <cell r="B365" t="str">
            <v>Benjamin Eidem</v>
          </cell>
          <cell r="C365" t="str">
            <v>Site Leader Express</v>
          </cell>
          <cell r="D365" t="str">
            <v>E0158 - Waconia, MN</v>
          </cell>
          <cell r="E365" t="str">
            <v>1000 Wash Employees</v>
          </cell>
          <cell r="F365" t="str">
            <v>Andrew Stephens</v>
          </cell>
          <cell r="G365" t="str">
            <v>SL</v>
          </cell>
          <cell r="H365" t="str">
            <v xml:space="preserve">E0158 </v>
          </cell>
          <cell r="I365">
            <v>158</v>
          </cell>
          <cell r="J365" t="str">
            <v>SL158</v>
          </cell>
          <cell r="K365" t="str">
            <v>SL158@tidalwaveautospa.com</v>
          </cell>
        </row>
        <row r="366">
          <cell r="B366" t="str">
            <v>Benjamin Garcia</v>
          </cell>
          <cell r="C366" t="str">
            <v>Assistant SL Express</v>
          </cell>
          <cell r="D366" t="str">
            <v>E0156 - Clute, TX</v>
          </cell>
          <cell r="E366" t="str">
            <v>1000 Wash Employees</v>
          </cell>
          <cell r="F366" t="str">
            <v>Destiney Jimenez</v>
          </cell>
          <cell r="G366" t="str">
            <v>ASL</v>
          </cell>
          <cell r="H366" t="str">
            <v xml:space="preserve">E0156 </v>
          </cell>
          <cell r="I366">
            <v>156</v>
          </cell>
          <cell r="J366" t="str">
            <v>ASL156</v>
          </cell>
          <cell r="K366" t="str">
            <v>ASL156@tidalwaveautospa.com</v>
          </cell>
        </row>
        <row r="367">
          <cell r="B367" t="str">
            <v>Benjamin Hughes</v>
          </cell>
          <cell r="C367" t="str">
            <v>Wash Attendant Express</v>
          </cell>
          <cell r="D367" t="str">
            <v>E0015 - Dacula</v>
          </cell>
          <cell r="E367" t="str">
            <v>1000 Wash Employees</v>
          </cell>
          <cell r="F367" t="str">
            <v>Matt Bachman</v>
          </cell>
          <cell r="G367" t="str">
            <v/>
          </cell>
          <cell r="H367" t="str">
            <v xml:space="preserve">E0015 </v>
          </cell>
          <cell r="I367">
            <v>15</v>
          </cell>
          <cell r="J367" t="str">
            <v/>
          </cell>
          <cell r="K367" t="str">
            <v>@tidalwaveautospa.com</v>
          </cell>
        </row>
        <row r="368">
          <cell r="B368" t="str">
            <v>Benjamin Knight</v>
          </cell>
          <cell r="C368" t="str">
            <v>Wash Attendant Express</v>
          </cell>
          <cell r="D368" t="str">
            <v>E0310 - Garrett</v>
          </cell>
          <cell r="E368" t="str">
            <v>1000 Wash Employees</v>
          </cell>
          <cell r="F368" t="str">
            <v>Jon Thornton</v>
          </cell>
          <cell r="G368" t="str">
            <v/>
          </cell>
          <cell r="H368" t="str">
            <v xml:space="preserve">E0310 </v>
          </cell>
          <cell r="I368">
            <v>310</v>
          </cell>
          <cell r="J368" t="str">
            <v/>
          </cell>
          <cell r="K368" t="str">
            <v>@tidalwaveautospa.com</v>
          </cell>
        </row>
        <row r="369">
          <cell r="B369" t="str">
            <v>Benjamin Lambert</v>
          </cell>
          <cell r="C369" t="str">
            <v>Team Lead Express</v>
          </cell>
          <cell r="D369" t="str">
            <v>E0123 - Shelbyville</v>
          </cell>
          <cell r="E369" t="str">
            <v>1000 Wash Employees</v>
          </cell>
          <cell r="F369" t="str">
            <v>Byron Barnes</v>
          </cell>
          <cell r="G369" t="str">
            <v/>
          </cell>
          <cell r="H369" t="str">
            <v xml:space="preserve">E0123 </v>
          </cell>
          <cell r="I369">
            <v>123</v>
          </cell>
          <cell r="J369" t="str">
            <v/>
          </cell>
          <cell r="K369" t="str">
            <v>@tidalwaveautospa.com</v>
          </cell>
        </row>
        <row r="370">
          <cell r="B370" t="str">
            <v>Benjamin Lema</v>
          </cell>
          <cell r="C370" t="str">
            <v>Wash Attendant Express</v>
          </cell>
          <cell r="D370" t="str">
            <v>E0304 - Cliff Lake</v>
          </cell>
          <cell r="E370" t="str">
            <v>1000 Wash Employees</v>
          </cell>
          <cell r="F370" t="str">
            <v>Jacob Skouge</v>
          </cell>
          <cell r="G370" t="str">
            <v/>
          </cell>
          <cell r="H370" t="str">
            <v xml:space="preserve">E0304 </v>
          </cell>
          <cell r="I370">
            <v>304</v>
          </cell>
          <cell r="J370" t="str">
            <v/>
          </cell>
          <cell r="K370" t="str">
            <v>@tidalwaveautospa.com</v>
          </cell>
        </row>
        <row r="371">
          <cell r="B371" t="str">
            <v>Benjamin Newara</v>
          </cell>
          <cell r="C371" t="str">
            <v>Wash Attendant Express</v>
          </cell>
          <cell r="D371" t="str">
            <v>E0051 - Roswell / Holcomb</v>
          </cell>
          <cell r="E371" t="str">
            <v>1000 Wash Employees</v>
          </cell>
          <cell r="F371" t="str">
            <v>Jeffrey Dunham, Jr</v>
          </cell>
          <cell r="G371" t="str">
            <v/>
          </cell>
          <cell r="H371" t="str">
            <v xml:space="preserve">E0051 </v>
          </cell>
          <cell r="I371">
            <v>51</v>
          </cell>
          <cell r="J371" t="str">
            <v/>
          </cell>
          <cell r="K371" t="str">
            <v>@tidalwaveautospa.com</v>
          </cell>
        </row>
        <row r="372">
          <cell r="B372" t="str">
            <v>Benjamin Noles</v>
          </cell>
          <cell r="C372" t="str">
            <v>Assistant SL Express</v>
          </cell>
          <cell r="D372" t="str">
            <v>E0234- Canopy Oaks</v>
          </cell>
          <cell r="E372" t="str">
            <v>1000 Wash Employees</v>
          </cell>
          <cell r="F372" t="str">
            <v>Mark Bookbinder</v>
          </cell>
          <cell r="G372" t="str">
            <v>ASL</v>
          </cell>
          <cell r="H372" t="str">
            <v xml:space="preserve">E0234- </v>
          </cell>
          <cell r="I372" t="str">
            <v/>
          </cell>
          <cell r="J372" t="str">
            <v>ASL</v>
          </cell>
          <cell r="K372" t="str">
            <v>ASL@tidalwaveautospa.com</v>
          </cell>
        </row>
        <row r="373">
          <cell r="B373" t="str">
            <v>Benjamin Stephens</v>
          </cell>
          <cell r="C373" t="str">
            <v>Wash Attendant Express</v>
          </cell>
          <cell r="D373" t="str">
            <v>E0283 - Woodstock, IL</v>
          </cell>
          <cell r="E373" t="str">
            <v>1000 Wash Employees</v>
          </cell>
          <cell r="F373" t="str">
            <v>SHAUN DAMRON</v>
          </cell>
          <cell r="G373" t="str">
            <v/>
          </cell>
          <cell r="H373" t="str">
            <v xml:space="preserve">E0283 </v>
          </cell>
          <cell r="I373">
            <v>283</v>
          </cell>
          <cell r="J373" t="str">
            <v/>
          </cell>
          <cell r="K373" t="str">
            <v>@tidalwaveautospa.com</v>
          </cell>
        </row>
        <row r="374">
          <cell r="B374" t="str">
            <v>Benjamin Swafford</v>
          </cell>
          <cell r="C374" t="str">
            <v>Wash Attendant Express</v>
          </cell>
          <cell r="D374" t="str">
            <v>E0137 - Pickens</v>
          </cell>
          <cell r="E374" t="str">
            <v>1000 Wash Employees</v>
          </cell>
          <cell r="F374" t="str">
            <v>Gregory Smith</v>
          </cell>
          <cell r="G374" t="str">
            <v/>
          </cell>
          <cell r="H374" t="str">
            <v xml:space="preserve">E0137 </v>
          </cell>
          <cell r="I374">
            <v>137</v>
          </cell>
          <cell r="J374" t="str">
            <v/>
          </cell>
          <cell r="K374" t="str">
            <v>@tidalwaveautospa.com</v>
          </cell>
        </row>
        <row r="375">
          <cell r="B375" t="str">
            <v>BENJAMIN TANNER</v>
          </cell>
          <cell r="C375" t="str">
            <v>Wash Attendant Express</v>
          </cell>
          <cell r="D375" t="str">
            <v>E0155 - Columbia SC</v>
          </cell>
          <cell r="E375" t="str">
            <v>1000 Wash Employees</v>
          </cell>
          <cell r="F375" t="str">
            <v>Scott Gulasa</v>
          </cell>
          <cell r="G375" t="str">
            <v/>
          </cell>
          <cell r="H375" t="str">
            <v xml:space="preserve">E0155 </v>
          </cell>
          <cell r="I375">
            <v>155</v>
          </cell>
          <cell r="J375" t="str">
            <v/>
          </cell>
          <cell r="K375" t="str">
            <v>@tidalwaveautospa.com</v>
          </cell>
        </row>
        <row r="376">
          <cell r="B376" t="str">
            <v>Benjamin West</v>
          </cell>
          <cell r="C376" t="str">
            <v>Assistant SL Express</v>
          </cell>
          <cell r="D376" t="str">
            <v>E0139 - Gretna</v>
          </cell>
          <cell r="E376" t="str">
            <v>1000 Wash Employees</v>
          </cell>
          <cell r="F376" t="str">
            <v>Jeff Demboski</v>
          </cell>
          <cell r="G376" t="str">
            <v>ASL</v>
          </cell>
          <cell r="H376" t="str">
            <v xml:space="preserve">E0139 </v>
          </cell>
          <cell r="I376">
            <v>139</v>
          </cell>
          <cell r="J376" t="str">
            <v>ASL139</v>
          </cell>
          <cell r="K376" t="str">
            <v>ASL139@tidalwaveautospa.com</v>
          </cell>
        </row>
        <row r="377">
          <cell r="B377" t="str">
            <v>Bennett Carter</v>
          </cell>
          <cell r="C377" t="str">
            <v>Wash Attendant Express</v>
          </cell>
          <cell r="D377" t="str">
            <v>E0118 - Staunton</v>
          </cell>
          <cell r="E377" t="str">
            <v>1000 Wash Employees</v>
          </cell>
          <cell r="F377" t="str">
            <v>Mark Shreffler</v>
          </cell>
          <cell r="G377" t="str">
            <v/>
          </cell>
          <cell r="H377" t="str">
            <v xml:space="preserve">E0118 </v>
          </cell>
          <cell r="I377">
            <v>118</v>
          </cell>
          <cell r="J377" t="str">
            <v/>
          </cell>
          <cell r="K377" t="str">
            <v>@tidalwaveautospa.com</v>
          </cell>
        </row>
        <row r="378">
          <cell r="B378" t="str">
            <v>Bennett Gulbransen</v>
          </cell>
          <cell r="C378" t="str">
            <v>Wash Attendant Express</v>
          </cell>
          <cell r="D378" t="str">
            <v>E0158 - Waconia, MN</v>
          </cell>
          <cell r="E378" t="str">
            <v>1000 Wash Employees</v>
          </cell>
          <cell r="F378" t="str">
            <v>Benjamin Eidem</v>
          </cell>
          <cell r="G378" t="str">
            <v/>
          </cell>
          <cell r="H378" t="str">
            <v xml:space="preserve">E0158 </v>
          </cell>
          <cell r="I378">
            <v>158</v>
          </cell>
          <cell r="J378" t="str">
            <v/>
          </cell>
          <cell r="K378" t="str">
            <v>@tidalwaveautospa.com</v>
          </cell>
        </row>
        <row r="379">
          <cell r="B379" t="str">
            <v>Bennett Rawl</v>
          </cell>
          <cell r="C379" t="str">
            <v>Wash Attendant Express</v>
          </cell>
          <cell r="D379" t="str">
            <v>E0015 - Dacula</v>
          </cell>
          <cell r="E379" t="str">
            <v>1000 Wash Employees</v>
          </cell>
          <cell r="F379" t="str">
            <v>Matt Bachman</v>
          </cell>
          <cell r="G379" t="str">
            <v/>
          </cell>
          <cell r="H379" t="str">
            <v xml:space="preserve">E0015 </v>
          </cell>
          <cell r="I379">
            <v>15</v>
          </cell>
          <cell r="J379" t="str">
            <v/>
          </cell>
          <cell r="K379" t="str">
            <v>@tidalwaveautospa.com</v>
          </cell>
        </row>
        <row r="380">
          <cell r="B380" t="str">
            <v>Bernicio Archbold Martinez</v>
          </cell>
          <cell r="C380" t="str">
            <v>Wash Attendant Express</v>
          </cell>
          <cell r="D380" t="str">
            <v>E0077 - PCB Back Beach</v>
          </cell>
          <cell r="E380" t="str">
            <v>1000 Wash Employees</v>
          </cell>
          <cell r="F380" t="str">
            <v>Owen Williamson</v>
          </cell>
          <cell r="G380" t="str">
            <v/>
          </cell>
          <cell r="H380" t="str">
            <v xml:space="preserve">E0077 </v>
          </cell>
          <cell r="I380">
            <v>77</v>
          </cell>
          <cell r="J380" t="str">
            <v/>
          </cell>
          <cell r="K380" t="str">
            <v>@tidalwaveautospa.com</v>
          </cell>
        </row>
        <row r="381">
          <cell r="B381" t="str">
            <v>Beth Much</v>
          </cell>
          <cell r="C381" t="str">
            <v>Wash Attendant Express</v>
          </cell>
          <cell r="D381" t="str">
            <v>E0192 - Clinton Plaza West</v>
          </cell>
          <cell r="E381" t="str">
            <v>1000 Wash Employees</v>
          </cell>
          <cell r="F381" t="str">
            <v>Samantha Hackney</v>
          </cell>
          <cell r="G381" t="str">
            <v/>
          </cell>
          <cell r="H381" t="str">
            <v xml:space="preserve">E0192 </v>
          </cell>
          <cell r="I381">
            <v>192</v>
          </cell>
          <cell r="J381" t="str">
            <v/>
          </cell>
          <cell r="K381" t="str">
            <v>@tidalwaveautospa.com</v>
          </cell>
        </row>
        <row r="382">
          <cell r="B382" t="str">
            <v>Beth Trice</v>
          </cell>
          <cell r="C382" t="str">
            <v>Chief Administrative Officer</v>
          </cell>
          <cell r="D382" t="str">
            <v>Wash Support Center</v>
          </cell>
          <cell r="E382" t="str">
            <v>2350 Executive</v>
          </cell>
          <cell r="F382" t="str">
            <v>Marlan Nichols</v>
          </cell>
          <cell r="G382" t="str">
            <v/>
          </cell>
          <cell r="H382" t="str">
            <v/>
          </cell>
          <cell r="I382" t="str">
            <v/>
          </cell>
          <cell r="J382" t="str">
            <v/>
          </cell>
          <cell r="K382" t="str">
            <v>beth@twavelead.com</v>
          </cell>
        </row>
        <row r="383">
          <cell r="B383" t="str">
            <v>Bilburt Clark</v>
          </cell>
          <cell r="C383" t="str">
            <v>Wash Attendant Express</v>
          </cell>
          <cell r="D383" t="str">
            <v>E0286 - Westover Road</v>
          </cell>
          <cell r="E383" t="str">
            <v>1000 Wash Employees</v>
          </cell>
          <cell r="F383" t="str">
            <v>Mary Hoar</v>
          </cell>
          <cell r="G383" t="str">
            <v/>
          </cell>
          <cell r="H383" t="str">
            <v xml:space="preserve">E0286 </v>
          </cell>
          <cell r="I383">
            <v>286</v>
          </cell>
          <cell r="J383" t="str">
            <v/>
          </cell>
          <cell r="K383" t="str">
            <v>@tidalwaveautospa.com</v>
          </cell>
        </row>
        <row r="384">
          <cell r="B384" t="str">
            <v>Billy Picou</v>
          </cell>
          <cell r="C384" t="str">
            <v>Site Leader Express</v>
          </cell>
          <cell r="D384" t="str">
            <v>E0187 - TN Fayetteville</v>
          </cell>
          <cell r="E384" t="str">
            <v>1000 Wash Employees</v>
          </cell>
          <cell r="F384" t="str">
            <v>Jeff Mathis</v>
          </cell>
          <cell r="G384" t="str">
            <v>SL</v>
          </cell>
          <cell r="H384" t="str">
            <v xml:space="preserve">E0187 </v>
          </cell>
          <cell r="I384">
            <v>187</v>
          </cell>
          <cell r="J384" t="str">
            <v>SL187</v>
          </cell>
          <cell r="K384" t="str">
            <v>SL187@tidalwaveautospa.com</v>
          </cell>
        </row>
        <row r="385">
          <cell r="B385" t="str">
            <v>Billy Smith</v>
          </cell>
          <cell r="C385" t="str">
            <v>Wash Attendant Express</v>
          </cell>
          <cell r="D385" t="str">
            <v>E0088 - Fargo</v>
          </cell>
          <cell r="E385" t="str">
            <v>1000 Wash Employees</v>
          </cell>
          <cell r="F385" t="str">
            <v>Justin Murray</v>
          </cell>
          <cell r="G385" t="str">
            <v/>
          </cell>
          <cell r="H385" t="str">
            <v xml:space="preserve">E0088 </v>
          </cell>
          <cell r="I385">
            <v>88</v>
          </cell>
          <cell r="J385" t="str">
            <v/>
          </cell>
          <cell r="K385" t="str">
            <v>@tidalwaveautospa.com</v>
          </cell>
        </row>
        <row r="386">
          <cell r="B386" t="str">
            <v>Bladen Jones</v>
          </cell>
          <cell r="C386" t="str">
            <v>Wash Attendant Express</v>
          </cell>
          <cell r="D386" t="str">
            <v>E0140 - Moore</v>
          </cell>
          <cell r="E386" t="str">
            <v>1000 Wash Employees</v>
          </cell>
          <cell r="F386" t="str">
            <v>William Allen</v>
          </cell>
          <cell r="G386" t="str">
            <v/>
          </cell>
          <cell r="H386" t="str">
            <v xml:space="preserve">E0140 </v>
          </cell>
          <cell r="I386">
            <v>140</v>
          </cell>
          <cell r="J386" t="str">
            <v/>
          </cell>
          <cell r="K386" t="str">
            <v>@tidalwaveautospa.com</v>
          </cell>
        </row>
        <row r="387">
          <cell r="B387" t="str">
            <v>Blair Brown</v>
          </cell>
          <cell r="C387" t="str">
            <v>Wash Attendant Express</v>
          </cell>
          <cell r="D387" t="str">
            <v>E0303 - Hanover Crossing</v>
          </cell>
          <cell r="E387" t="str">
            <v>1000 Wash Employees</v>
          </cell>
          <cell r="F387" t="str">
            <v>Jennifer Hooper</v>
          </cell>
          <cell r="G387" t="str">
            <v/>
          </cell>
          <cell r="H387" t="str">
            <v xml:space="preserve">E0303 </v>
          </cell>
          <cell r="I387">
            <v>303</v>
          </cell>
          <cell r="J387" t="str">
            <v/>
          </cell>
          <cell r="K387" t="str">
            <v>@tidalwaveautospa.com</v>
          </cell>
        </row>
        <row r="388">
          <cell r="B388" t="str">
            <v>Blair Carpenter</v>
          </cell>
          <cell r="C388" t="str">
            <v>Wash Attendant Express</v>
          </cell>
          <cell r="D388" t="str">
            <v>E0152 - North Charleston</v>
          </cell>
          <cell r="E388" t="str">
            <v>1000 Wash Employees</v>
          </cell>
          <cell r="F388" t="str">
            <v>Melissa Barker</v>
          </cell>
          <cell r="G388" t="str">
            <v/>
          </cell>
          <cell r="H388" t="str">
            <v xml:space="preserve">E0152 </v>
          </cell>
          <cell r="I388">
            <v>152</v>
          </cell>
          <cell r="J388" t="str">
            <v/>
          </cell>
          <cell r="K388" t="str">
            <v>@tidalwaveautospa.com</v>
          </cell>
        </row>
        <row r="389">
          <cell r="B389" t="str">
            <v>Blake Akins</v>
          </cell>
          <cell r="C389" t="str">
            <v>High Performance Site Leader Express</v>
          </cell>
          <cell r="D389" t="str">
            <v>E0112 - Scottsboro</v>
          </cell>
          <cell r="E389" t="str">
            <v>1000 Wash Employees</v>
          </cell>
          <cell r="F389" t="str">
            <v>Cory Cummings</v>
          </cell>
          <cell r="G389" t="str">
            <v>SL</v>
          </cell>
          <cell r="H389" t="str">
            <v xml:space="preserve">E0112 </v>
          </cell>
          <cell r="I389">
            <v>112</v>
          </cell>
          <cell r="J389" t="str">
            <v>SL112</v>
          </cell>
          <cell r="K389" t="str">
            <v>SL112@tidalwaveautospa.com</v>
          </cell>
        </row>
        <row r="390">
          <cell r="B390" t="str">
            <v>Blake Ballard</v>
          </cell>
          <cell r="C390" t="str">
            <v>Wash Attendant Express</v>
          </cell>
          <cell r="D390" t="str">
            <v>E0059 - Albemarle</v>
          </cell>
          <cell r="E390" t="str">
            <v>1000 Wash Employees</v>
          </cell>
          <cell r="F390" t="str">
            <v>Joshua Stone</v>
          </cell>
          <cell r="G390" t="str">
            <v/>
          </cell>
          <cell r="H390" t="str">
            <v xml:space="preserve">E0059 </v>
          </cell>
          <cell r="I390">
            <v>59</v>
          </cell>
          <cell r="J390" t="str">
            <v/>
          </cell>
          <cell r="K390" t="str">
            <v>@tidalwaveautospa.com</v>
          </cell>
        </row>
        <row r="391">
          <cell r="B391" t="str">
            <v>Blake Seidel</v>
          </cell>
          <cell r="C391" t="str">
            <v>Wash Attendant Express</v>
          </cell>
          <cell r="D391" t="str">
            <v>E0117 - Springdale</v>
          </cell>
          <cell r="E391" t="str">
            <v>1000 Wash Employees</v>
          </cell>
          <cell r="F391" t="str">
            <v>Danielle Carroll</v>
          </cell>
          <cell r="G391" t="str">
            <v/>
          </cell>
          <cell r="H391" t="str">
            <v xml:space="preserve">E0117 </v>
          </cell>
          <cell r="I391">
            <v>117</v>
          </cell>
          <cell r="J391" t="str">
            <v/>
          </cell>
          <cell r="K391" t="str">
            <v>@tidalwaveautospa.com</v>
          </cell>
        </row>
        <row r="392">
          <cell r="B392" t="str">
            <v>Blanton Stallings</v>
          </cell>
          <cell r="C392" t="str">
            <v>Shipping and Receiving Lead</v>
          </cell>
          <cell r="D392" t="str">
            <v>SHJ Construction LLC</v>
          </cell>
          <cell r="E392" t="str">
            <v>3150 Modular Shop</v>
          </cell>
          <cell r="F392" t="str">
            <v>Matthew Allen</v>
          </cell>
          <cell r="G392" t="str">
            <v/>
          </cell>
          <cell r="H392" t="str">
            <v/>
          </cell>
          <cell r="I392" t="str">
            <v/>
          </cell>
          <cell r="J392" t="str">
            <v/>
          </cell>
          <cell r="K392" t="str">
            <v/>
          </cell>
        </row>
        <row r="393">
          <cell r="B393" t="str">
            <v>Blayne Birdwell</v>
          </cell>
          <cell r="C393" t="str">
            <v>Team Lead Express</v>
          </cell>
          <cell r="D393" t="str">
            <v>E0297 - Lincoln, IL</v>
          </cell>
          <cell r="E393" t="str">
            <v>1000 Wash Employees</v>
          </cell>
          <cell r="F393" t="str">
            <v>Sarah Martin</v>
          </cell>
          <cell r="G393" t="str">
            <v/>
          </cell>
          <cell r="H393" t="str">
            <v xml:space="preserve">E0297 </v>
          </cell>
          <cell r="I393">
            <v>297</v>
          </cell>
          <cell r="J393" t="str">
            <v/>
          </cell>
          <cell r="K393" t="str">
            <v>@tidalwaveautospa.com</v>
          </cell>
        </row>
        <row r="394">
          <cell r="B394" t="str">
            <v>Bobby Delgado</v>
          </cell>
          <cell r="C394" t="str">
            <v>Team Lead Express</v>
          </cell>
          <cell r="D394" t="str">
            <v>E0087 - Grand Forks</v>
          </cell>
          <cell r="E394" t="str">
            <v>1000 Wash Employees</v>
          </cell>
          <cell r="F394" t="str">
            <v>Anthony Nagy</v>
          </cell>
          <cell r="G394" t="str">
            <v/>
          </cell>
          <cell r="H394" t="str">
            <v xml:space="preserve">E0087 </v>
          </cell>
          <cell r="I394">
            <v>87</v>
          </cell>
          <cell r="J394" t="str">
            <v/>
          </cell>
          <cell r="K394" t="str">
            <v>@tidalwaveautospa.com</v>
          </cell>
        </row>
        <row r="395">
          <cell r="B395" t="str">
            <v>Bobby Ferguson</v>
          </cell>
          <cell r="C395" t="str">
            <v>Consultant 2</v>
          </cell>
          <cell r="D395" t="str">
            <v>Wash Admin</v>
          </cell>
          <cell r="E395" t="str">
            <v>2000 Operations</v>
          </cell>
          <cell r="F395" t="str">
            <v>Timothy Fruge</v>
          </cell>
          <cell r="G395" t="str">
            <v/>
          </cell>
          <cell r="H395" t="str">
            <v/>
          </cell>
          <cell r="I395" t="str">
            <v/>
          </cell>
          <cell r="J395" t="str">
            <v/>
          </cell>
          <cell r="K395" t="str">
            <v>bobby.ferguson@tidalwaveautospa.com</v>
          </cell>
        </row>
        <row r="396">
          <cell r="B396" t="str">
            <v>Bobby Futch</v>
          </cell>
          <cell r="C396" t="str">
            <v>Equipment Installation</v>
          </cell>
          <cell r="D396" t="str">
            <v>Wash Admin</v>
          </cell>
          <cell r="E396" t="str">
            <v>2000 Operations</v>
          </cell>
          <cell r="F396" t="str">
            <v>Timothy Fruge</v>
          </cell>
          <cell r="G396" t="str">
            <v/>
          </cell>
          <cell r="H396" t="str">
            <v/>
          </cell>
          <cell r="I396" t="str">
            <v/>
          </cell>
          <cell r="J396" t="str">
            <v/>
          </cell>
          <cell r="K396" t="str">
            <v>Bobby.Futch@twavelead.com</v>
          </cell>
        </row>
        <row r="397">
          <cell r="B397" t="str">
            <v>Bobby Herron</v>
          </cell>
          <cell r="C397" t="str">
            <v>Wash Attendant Express</v>
          </cell>
          <cell r="D397" t="str">
            <v>E0062 - Speedway</v>
          </cell>
          <cell r="E397" t="str">
            <v>1000 Wash Employees</v>
          </cell>
          <cell r="F397" t="str">
            <v>Rex Humerickhouse</v>
          </cell>
          <cell r="G397" t="str">
            <v/>
          </cell>
          <cell r="H397" t="str">
            <v xml:space="preserve">E0062 </v>
          </cell>
          <cell r="I397">
            <v>62</v>
          </cell>
          <cell r="J397" t="str">
            <v/>
          </cell>
          <cell r="K397" t="str">
            <v>@tidalwaveautospa.com</v>
          </cell>
        </row>
        <row r="398">
          <cell r="B398" t="str">
            <v>Bobby Mills</v>
          </cell>
          <cell r="C398" t="str">
            <v>Assistant SL Express</v>
          </cell>
          <cell r="D398" t="str">
            <v>E0094 - Statesboro</v>
          </cell>
          <cell r="E398" t="str">
            <v>1000 Wash Employees</v>
          </cell>
          <cell r="F398" t="str">
            <v>Robert Hane</v>
          </cell>
          <cell r="G398" t="str">
            <v>ASL</v>
          </cell>
          <cell r="H398" t="str">
            <v xml:space="preserve">E0094 </v>
          </cell>
          <cell r="I398">
            <v>94</v>
          </cell>
          <cell r="J398" t="str">
            <v>ASL94</v>
          </cell>
          <cell r="K398" t="str">
            <v>ASL94@tidalwaveautospa.com</v>
          </cell>
        </row>
        <row r="399">
          <cell r="B399" t="str">
            <v>Brad Sims</v>
          </cell>
          <cell r="C399" t="str">
            <v>Wash Attendant Express</v>
          </cell>
          <cell r="D399" t="str">
            <v>E0302 - Paradise Crossing</v>
          </cell>
          <cell r="E399" t="str">
            <v>1000 Wash Employees</v>
          </cell>
          <cell r="F399" t="str">
            <v>Casey Thompson</v>
          </cell>
          <cell r="G399" t="str">
            <v/>
          </cell>
          <cell r="H399" t="str">
            <v xml:space="preserve">E0302 </v>
          </cell>
          <cell r="I399">
            <v>302</v>
          </cell>
          <cell r="J399" t="str">
            <v/>
          </cell>
          <cell r="K399" t="str">
            <v>@tidalwaveautospa.com</v>
          </cell>
        </row>
        <row r="400">
          <cell r="B400" t="str">
            <v>Braden Beck</v>
          </cell>
          <cell r="C400" t="str">
            <v>Assistant SL Express</v>
          </cell>
          <cell r="D400" t="str">
            <v>E0006 - Warner Robins</v>
          </cell>
          <cell r="E400" t="str">
            <v>1000 Wash Employees</v>
          </cell>
          <cell r="F400" t="str">
            <v>Tony Phillips</v>
          </cell>
          <cell r="G400" t="str">
            <v>ASL</v>
          </cell>
          <cell r="H400" t="str">
            <v xml:space="preserve">E0006 </v>
          </cell>
          <cell r="I400">
            <v>6</v>
          </cell>
          <cell r="J400" t="str">
            <v>ASL6</v>
          </cell>
          <cell r="K400" t="str">
            <v>ASL6@tidalwaveautospa.com</v>
          </cell>
        </row>
        <row r="401">
          <cell r="B401" t="str">
            <v>Braden Ellis</v>
          </cell>
          <cell r="C401" t="str">
            <v>Wash Attendant Express</v>
          </cell>
          <cell r="D401" t="str">
            <v>E0021 - Battleground</v>
          </cell>
          <cell r="E401" t="str">
            <v>1000 Wash Employees</v>
          </cell>
          <cell r="F401" t="str">
            <v>Chasity Bryant</v>
          </cell>
          <cell r="G401" t="str">
            <v/>
          </cell>
          <cell r="H401" t="str">
            <v xml:space="preserve">E0021 </v>
          </cell>
          <cell r="I401">
            <v>21</v>
          </cell>
          <cell r="J401" t="str">
            <v/>
          </cell>
          <cell r="K401" t="str">
            <v>@tidalwaveautospa.com</v>
          </cell>
        </row>
        <row r="402">
          <cell r="B402" t="str">
            <v>Braden Meyer</v>
          </cell>
          <cell r="C402" t="str">
            <v>Wash Attendant Express</v>
          </cell>
          <cell r="D402" t="str">
            <v>E0363 - Marshfield, WI</v>
          </cell>
          <cell r="E402" t="str">
            <v>1000 Wash Employees</v>
          </cell>
          <cell r="F402" t="str">
            <v>Charles Hayes</v>
          </cell>
          <cell r="G402" t="str">
            <v/>
          </cell>
          <cell r="H402" t="str">
            <v xml:space="preserve">E0363 </v>
          </cell>
          <cell r="I402">
            <v>363</v>
          </cell>
          <cell r="J402" t="str">
            <v/>
          </cell>
          <cell r="K402" t="str">
            <v>@tidalwaveautospa.com</v>
          </cell>
        </row>
        <row r="403">
          <cell r="B403" t="str">
            <v>Bradley Clinkenbeard</v>
          </cell>
          <cell r="C403" t="str">
            <v>Wash Attendant Express</v>
          </cell>
          <cell r="D403" t="str">
            <v>E0186 - Horn Lake, MS</v>
          </cell>
          <cell r="E403" t="str">
            <v>1000 Wash Employees</v>
          </cell>
          <cell r="F403" t="str">
            <v>RASHAD JONES</v>
          </cell>
          <cell r="G403" t="str">
            <v/>
          </cell>
          <cell r="H403" t="str">
            <v xml:space="preserve">E0186 </v>
          </cell>
          <cell r="I403">
            <v>186</v>
          </cell>
          <cell r="J403" t="str">
            <v/>
          </cell>
          <cell r="K403" t="str">
            <v>@tidalwaveautospa.com</v>
          </cell>
        </row>
        <row r="404">
          <cell r="B404" t="str">
            <v>Bradley Coffey</v>
          </cell>
          <cell r="C404" t="str">
            <v>Wash Attendant Express</v>
          </cell>
          <cell r="D404" t="str">
            <v>E0119 - Athens - Decatur</v>
          </cell>
          <cell r="E404" t="str">
            <v>1000 Wash Employees</v>
          </cell>
          <cell r="F404" t="str">
            <v>David Deal</v>
          </cell>
          <cell r="G404" t="str">
            <v/>
          </cell>
          <cell r="H404" t="str">
            <v xml:space="preserve">E0119 </v>
          </cell>
          <cell r="I404">
            <v>119</v>
          </cell>
          <cell r="J404" t="str">
            <v/>
          </cell>
          <cell r="K404" t="str">
            <v>@tidalwaveautospa.com</v>
          </cell>
        </row>
        <row r="405">
          <cell r="B405" t="str">
            <v>Bradley Estis</v>
          </cell>
          <cell r="C405" t="str">
            <v>Site Leader Express</v>
          </cell>
          <cell r="D405" t="str">
            <v>E0232 - North Madison</v>
          </cell>
          <cell r="E405" t="str">
            <v>1000 Wash Employees</v>
          </cell>
          <cell r="F405" t="str">
            <v>Cory Cummings</v>
          </cell>
          <cell r="G405" t="str">
            <v>SL</v>
          </cell>
          <cell r="H405" t="str">
            <v xml:space="preserve">E0232 </v>
          </cell>
          <cell r="I405">
            <v>232</v>
          </cell>
          <cell r="J405" t="str">
            <v>SL232</v>
          </cell>
          <cell r="K405" t="str">
            <v>SL232@tidalwaveautospa.com</v>
          </cell>
        </row>
        <row r="406">
          <cell r="B406" t="str">
            <v>Bradley Harrell</v>
          </cell>
          <cell r="C406" t="str">
            <v>Assistant SL Express</v>
          </cell>
          <cell r="D406" t="str">
            <v>E0014 - Elizabeth City</v>
          </cell>
          <cell r="E406" t="str">
            <v>1000 Wash Employees</v>
          </cell>
          <cell r="F406" t="str">
            <v>Jason Crouse</v>
          </cell>
          <cell r="G406" t="str">
            <v>ASL</v>
          </cell>
          <cell r="H406" t="str">
            <v xml:space="preserve">E0014 </v>
          </cell>
          <cell r="I406">
            <v>14</v>
          </cell>
          <cell r="J406" t="str">
            <v>ASL14</v>
          </cell>
          <cell r="K406" t="str">
            <v>ASL14@tidalwaveautospa.com</v>
          </cell>
        </row>
        <row r="407">
          <cell r="B407" t="str">
            <v>Bradley Rising</v>
          </cell>
          <cell r="C407" t="str">
            <v>Assistant SL Express</v>
          </cell>
          <cell r="D407" t="str">
            <v>E0097 - Brevard</v>
          </cell>
          <cell r="E407" t="str">
            <v>1000 Wash Employees</v>
          </cell>
          <cell r="F407" t="str">
            <v>Jensen Shearin</v>
          </cell>
          <cell r="G407" t="str">
            <v>ASL</v>
          </cell>
          <cell r="H407" t="str">
            <v xml:space="preserve">E0097 </v>
          </cell>
          <cell r="I407">
            <v>97</v>
          </cell>
          <cell r="J407" t="str">
            <v>ASL97</v>
          </cell>
          <cell r="K407" t="str">
            <v>ASL97@tidalwaveautospa.com</v>
          </cell>
        </row>
        <row r="408">
          <cell r="B408" t="str">
            <v>Bradley Yarbrough</v>
          </cell>
          <cell r="C408" t="str">
            <v>Wash Attendant Express</v>
          </cell>
          <cell r="D408" t="str">
            <v>E0231 - Trinity Point</v>
          </cell>
          <cell r="E408" t="str">
            <v>1000 Wash Employees</v>
          </cell>
          <cell r="F408" t="str">
            <v>Brian Hanna</v>
          </cell>
          <cell r="G408" t="str">
            <v/>
          </cell>
          <cell r="H408" t="str">
            <v xml:space="preserve">E0231 </v>
          </cell>
          <cell r="I408">
            <v>231</v>
          </cell>
          <cell r="J408" t="str">
            <v/>
          </cell>
          <cell r="K408" t="str">
            <v>@tidalwaveautospa.com</v>
          </cell>
        </row>
        <row r="409">
          <cell r="B409" t="str">
            <v>Brady Hobbs</v>
          </cell>
          <cell r="C409" t="str">
            <v>Wash Attendant Express</v>
          </cell>
          <cell r="D409" t="str">
            <v>E0129 - Fort Wright</v>
          </cell>
          <cell r="E409" t="str">
            <v>1000 Wash Employees</v>
          </cell>
          <cell r="F409" t="str">
            <v>Samantha Simpson</v>
          </cell>
          <cell r="G409" t="str">
            <v/>
          </cell>
          <cell r="H409" t="str">
            <v xml:space="preserve">E0129 </v>
          </cell>
          <cell r="I409">
            <v>129</v>
          </cell>
          <cell r="J409" t="str">
            <v/>
          </cell>
          <cell r="K409" t="str">
            <v>@tidalwaveautospa.com</v>
          </cell>
        </row>
        <row r="410">
          <cell r="B410" t="str">
            <v>Brady Lockridge</v>
          </cell>
          <cell r="C410" t="str">
            <v>Wash Attendant Express</v>
          </cell>
          <cell r="D410" t="str">
            <v>E0229 - Bentonville</v>
          </cell>
          <cell r="E410" t="str">
            <v>1000 Wash Employees</v>
          </cell>
          <cell r="F410" t="str">
            <v>Marcus Stowell</v>
          </cell>
          <cell r="G410" t="str">
            <v/>
          </cell>
          <cell r="H410" t="str">
            <v xml:space="preserve">E0229 </v>
          </cell>
          <cell r="I410">
            <v>229</v>
          </cell>
          <cell r="J410" t="str">
            <v/>
          </cell>
          <cell r="K410" t="str">
            <v>@tidalwaveautospa.com</v>
          </cell>
        </row>
        <row r="411">
          <cell r="B411" t="str">
            <v>Braeden Flower</v>
          </cell>
          <cell r="C411" t="str">
            <v>Wash Attendant Express</v>
          </cell>
          <cell r="D411" t="str">
            <v>E0210 - Center Avenue</v>
          </cell>
          <cell r="E411" t="str">
            <v>1000 Wash Employees</v>
          </cell>
          <cell r="F411" t="str">
            <v>AARON RITENOUR</v>
          </cell>
          <cell r="G411" t="str">
            <v/>
          </cell>
          <cell r="H411" t="str">
            <v xml:space="preserve">E0210 </v>
          </cell>
          <cell r="I411">
            <v>210</v>
          </cell>
          <cell r="J411" t="str">
            <v/>
          </cell>
          <cell r="K411" t="str">
            <v>@tidalwaveautospa.com</v>
          </cell>
        </row>
        <row r="412">
          <cell r="B412" t="str">
            <v>Braedyn Ross</v>
          </cell>
          <cell r="C412" t="str">
            <v>Wash Attendant Express</v>
          </cell>
          <cell r="D412" t="str">
            <v>E0226 - Forum Drive SC</v>
          </cell>
          <cell r="E412" t="str">
            <v>1000 Wash Employees</v>
          </cell>
          <cell r="F412" t="str">
            <v>Douglas Chaloupek</v>
          </cell>
          <cell r="G412" t="str">
            <v/>
          </cell>
          <cell r="H412" t="str">
            <v xml:space="preserve">E0226 </v>
          </cell>
          <cell r="I412">
            <v>226</v>
          </cell>
          <cell r="J412" t="str">
            <v/>
          </cell>
          <cell r="K412" t="str">
            <v>@tidalwaveautospa.com</v>
          </cell>
        </row>
        <row r="413">
          <cell r="B413" t="str">
            <v>Braelin Crump</v>
          </cell>
          <cell r="C413" t="str">
            <v>Wash Attendant Express</v>
          </cell>
          <cell r="D413" t="str">
            <v>E0022 - Newnan</v>
          </cell>
          <cell r="E413" t="str">
            <v>1000 Wash Employees</v>
          </cell>
          <cell r="F413" t="str">
            <v>Kevin Williams</v>
          </cell>
          <cell r="G413" t="str">
            <v/>
          </cell>
          <cell r="H413" t="str">
            <v xml:space="preserve">E0022 </v>
          </cell>
          <cell r="I413">
            <v>22</v>
          </cell>
          <cell r="J413" t="str">
            <v/>
          </cell>
          <cell r="K413" t="str">
            <v>@tidalwaveautospa.com</v>
          </cell>
        </row>
        <row r="414">
          <cell r="B414" t="str">
            <v>Braiden Warner</v>
          </cell>
          <cell r="C414" t="str">
            <v>Wash Attendant Express</v>
          </cell>
          <cell r="D414" t="str">
            <v>E0114 - Paris</v>
          </cell>
          <cell r="E414" t="str">
            <v>1000 Wash Employees</v>
          </cell>
          <cell r="F414" t="str">
            <v>Joel Cole</v>
          </cell>
          <cell r="G414" t="str">
            <v/>
          </cell>
          <cell r="H414" t="str">
            <v xml:space="preserve">E0114 </v>
          </cell>
          <cell r="I414">
            <v>114</v>
          </cell>
          <cell r="J414" t="str">
            <v/>
          </cell>
          <cell r="K414" t="str">
            <v>@tidalwaveautospa.com</v>
          </cell>
        </row>
        <row r="415">
          <cell r="B415" t="str">
            <v>Braidon Pack</v>
          </cell>
          <cell r="C415" t="str">
            <v>Wash Attendant Express</v>
          </cell>
          <cell r="D415" t="str">
            <v>E0165 - White House, TN</v>
          </cell>
          <cell r="E415" t="str">
            <v>1000 Wash Employees</v>
          </cell>
          <cell r="F415" t="str">
            <v>Don Cross</v>
          </cell>
          <cell r="G415" t="str">
            <v/>
          </cell>
          <cell r="H415" t="str">
            <v xml:space="preserve">E0165 </v>
          </cell>
          <cell r="I415">
            <v>165</v>
          </cell>
          <cell r="J415" t="str">
            <v/>
          </cell>
          <cell r="K415" t="str">
            <v>@tidalwaveautospa.com</v>
          </cell>
        </row>
        <row r="416">
          <cell r="B416" t="str">
            <v>Branden Baker</v>
          </cell>
          <cell r="C416" t="str">
            <v>Team Lead Express</v>
          </cell>
          <cell r="D416" t="str">
            <v>E0155 - Columbia SC</v>
          </cell>
          <cell r="E416" t="str">
            <v>1000 Wash Employees</v>
          </cell>
          <cell r="F416" t="str">
            <v>Scott Gulasa</v>
          </cell>
          <cell r="G416" t="str">
            <v/>
          </cell>
          <cell r="H416" t="str">
            <v xml:space="preserve">E0155 </v>
          </cell>
          <cell r="I416">
            <v>155</v>
          </cell>
          <cell r="J416" t="str">
            <v/>
          </cell>
          <cell r="K416" t="str">
            <v>@tidalwaveautospa.com</v>
          </cell>
        </row>
        <row r="417">
          <cell r="B417" t="str">
            <v>branden Roberts</v>
          </cell>
          <cell r="C417" t="str">
            <v>Wash Attendant Express</v>
          </cell>
          <cell r="D417" t="str">
            <v>E0054 - Canton</v>
          </cell>
          <cell r="E417" t="str">
            <v>1000 Wash Employees</v>
          </cell>
          <cell r="F417" t="str">
            <v>Patrick Powers</v>
          </cell>
          <cell r="G417" t="str">
            <v/>
          </cell>
          <cell r="H417" t="str">
            <v xml:space="preserve">E0054 </v>
          </cell>
          <cell r="I417">
            <v>54</v>
          </cell>
          <cell r="J417" t="str">
            <v/>
          </cell>
          <cell r="K417" t="str">
            <v>@tidalwaveautospa.com</v>
          </cell>
        </row>
        <row r="418">
          <cell r="B418" t="str">
            <v>Brandon Alvarez-De La Cruz</v>
          </cell>
          <cell r="C418" t="str">
            <v>Wash Attendant Express</v>
          </cell>
          <cell r="D418" t="str">
            <v>E0062 - Speedway</v>
          </cell>
          <cell r="E418" t="str">
            <v>1000 Wash Employees</v>
          </cell>
          <cell r="F418" t="str">
            <v>Rex Humerickhouse</v>
          </cell>
          <cell r="G418" t="str">
            <v/>
          </cell>
          <cell r="H418" t="str">
            <v xml:space="preserve">E0062 </v>
          </cell>
          <cell r="I418">
            <v>62</v>
          </cell>
          <cell r="J418" t="str">
            <v/>
          </cell>
          <cell r="K418" t="str">
            <v>@tidalwaveautospa.com</v>
          </cell>
        </row>
        <row r="419">
          <cell r="B419" t="str">
            <v>BRANDON ATKINSON</v>
          </cell>
          <cell r="C419" t="str">
            <v>Assistant SL Express</v>
          </cell>
          <cell r="D419" t="str">
            <v>E0082 - Ocala</v>
          </cell>
          <cell r="E419" t="str">
            <v>1000 Wash Employees</v>
          </cell>
          <cell r="F419" t="str">
            <v>Marquis Scott</v>
          </cell>
          <cell r="G419" t="str">
            <v>ASL</v>
          </cell>
          <cell r="H419" t="str">
            <v xml:space="preserve">E0082 </v>
          </cell>
          <cell r="I419">
            <v>82</v>
          </cell>
          <cell r="J419" t="str">
            <v>ASL82</v>
          </cell>
          <cell r="K419" t="str">
            <v>ASL82@tidalwaveautospa.com</v>
          </cell>
        </row>
        <row r="420">
          <cell r="B420" t="str">
            <v>Brandon Baker</v>
          </cell>
          <cell r="C420" t="str">
            <v>Electrician - Journeyman</v>
          </cell>
          <cell r="D420" t="str">
            <v>Stangood-GA</v>
          </cell>
          <cell r="E420" t="str">
            <v>3100 Stangood Electrical</v>
          </cell>
          <cell r="F420" t="str">
            <v>Brian Swicegood</v>
          </cell>
          <cell r="G420" t="str">
            <v/>
          </cell>
          <cell r="H420" t="str">
            <v/>
          </cell>
          <cell r="I420" t="str">
            <v/>
          </cell>
          <cell r="J420" t="str">
            <v/>
          </cell>
          <cell r="K420" t="str">
            <v/>
          </cell>
        </row>
        <row r="421">
          <cell r="B421" t="str">
            <v>Brandon Broughton</v>
          </cell>
          <cell r="C421" t="str">
            <v>Team Lead Express</v>
          </cell>
          <cell r="D421" t="str">
            <v>E0082 - Ocala</v>
          </cell>
          <cell r="E421" t="str">
            <v>1000 Wash Employees</v>
          </cell>
          <cell r="F421" t="str">
            <v>Marquis Scott</v>
          </cell>
          <cell r="G421" t="str">
            <v/>
          </cell>
          <cell r="H421" t="str">
            <v xml:space="preserve">E0082 </v>
          </cell>
          <cell r="I421">
            <v>82</v>
          </cell>
          <cell r="J421" t="str">
            <v/>
          </cell>
          <cell r="K421" t="str">
            <v>@tidalwaveautospa.com</v>
          </cell>
        </row>
        <row r="422">
          <cell r="B422" t="str">
            <v>Brandon Brown</v>
          </cell>
          <cell r="C422" t="str">
            <v>Assistant SL Express</v>
          </cell>
          <cell r="D422" t="str">
            <v>E0128 - Valdosta</v>
          </cell>
          <cell r="E422" t="str">
            <v>1000 Wash Employees</v>
          </cell>
          <cell r="F422" t="str">
            <v>Bruce Gibbs</v>
          </cell>
          <cell r="G422" t="str">
            <v>ASL</v>
          </cell>
          <cell r="H422" t="str">
            <v xml:space="preserve">E0128 </v>
          </cell>
          <cell r="I422">
            <v>128</v>
          </cell>
          <cell r="J422" t="str">
            <v>ASL128</v>
          </cell>
          <cell r="K422" t="str">
            <v>ASL128@tidalwaveautospa.com</v>
          </cell>
        </row>
        <row r="423">
          <cell r="B423" t="str">
            <v>Brandon Carter</v>
          </cell>
          <cell r="C423" t="str">
            <v>Team Lead Express</v>
          </cell>
          <cell r="D423" t="str">
            <v>E0120 - Manassas Park</v>
          </cell>
          <cell r="E423" t="str">
            <v>1000 Wash Employees</v>
          </cell>
          <cell r="F423" t="str">
            <v>Jesse Ramirez Perez</v>
          </cell>
          <cell r="G423" t="str">
            <v/>
          </cell>
          <cell r="H423" t="str">
            <v xml:space="preserve">E0120 </v>
          </cell>
          <cell r="I423">
            <v>120</v>
          </cell>
          <cell r="J423" t="str">
            <v/>
          </cell>
          <cell r="K423" t="str">
            <v>@tidalwaveautospa.com</v>
          </cell>
        </row>
        <row r="424">
          <cell r="B424" t="str">
            <v>Brandon Cherry</v>
          </cell>
          <cell r="C424" t="str">
            <v>Health and Safety Manager</v>
          </cell>
          <cell r="D424" t="str">
            <v>Wash Support Center</v>
          </cell>
          <cell r="E424" t="str">
            <v>2250 Human Resources</v>
          </cell>
          <cell r="F424" t="str">
            <v>Lee Davis</v>
          </cell>
          <cell r="G424" t="str">
            <v/>
          </cell>
          <cell r="H424" t="str">
            <v/>
          </cell>
          <cell r="I424" t="str">
            <v/>
          </cell>
          <cell r="J424" t="str">
            <v/>
          </cell>
          <cell r="K424" t="str">
            <v>brandon.cherry@twavelead.com</v>
          </cell>
        </row>
        <row r="425">
          <cell r="B425" t="str">
            <v>Brandon Cobb</v>
          </cell>
          <cell r="C425" t="str">
            <v>Site Leader Express</v>
          </cell>
          <cell r="D425" t="str">
            <v>E0245 - E. Arlington Blvd</v>
          </cell>
          <cell r="E425" t="str">
            <v>1000 Wash Employees</v>
          </cell>
          <cell r="F425" t="str">
            <v>Wesley Kurtz</v>
          </cell>
          <cell r="G425" t="str">
            <v>SL</v>
          </cell>
          <cell r="H425" t="str">
            <v xml:space="preserve">E0245 </v>
          </cell>
          <cell r="I425">
            <v>245</v>
          </cell>
          <cell r="J425" t="str">
            <v>SL245</v>
          </cell>
          <cell r="K425" t="str">
            <v>SL245@tidalwaveautospa.com</v>
          </cell>
        </row>
        <row r="426">
          <cell r="B426" t="str">
            <v>Brandon Davis</v>
          </cell>
          <cell r="C426" t="str">
            <v>Wash Attendant Express</v>
          </cell>
          <cell r="D426" t="str">
            <v>E0094 - Statesboro</v>
          </cell>
          <cell r="E426" t="str">
            <v>1000 Wash Employees</v>
          </cell>
          <cell r="F426" t="str">
            <v>Robert Hane</v>
          </cell>
          <cell r="G426" t="str">
            <v/>
          </cell>
          <cell r="H426" t="str">
            <v xml:space="preserve">E0094 </v>
          </cell>
          <cell r="I426">
            <v>94</v>
          </cell>
          <cell r="J426" t="str">
            <v/>
          </cell>
          <cell r="K426" t="str">
            <v>@tidalwaveautospa.com</v>
          </cell>
        </row>
        <row r="427">
          <cell r="B427" t="str">
            <v>Brandon Dean</v>
          </cell>
          <cell r="C427" t="str">
            <v>Site Leader Express</v>
          </cell>
          <cell r="D427" t="str">
            <v>E0213 - Millington, TN</v>
          </cell>
          <cell r="E427" t="str">
            <v>1000 Wash Employees</v>
          </cell>
          <cell r="F427" t="str">
            <v>Ricky Doyle</v>
          </cell>
          <cell r="G427" t="str">
            <v>SL</v>
          </cell>
          <cell r="H427" t="str">
            <v xml:space="preserve">E0213 </v>
          </cell>
          <cell r="I427">
            <v>213</v>
          </cell>
          <cell r="J427" t="str">
            <v>SL213</v>
          </cell>
          <cell r="K427" t="str">
            <v>SL213@tidalwaveautospa.com</v>
          </cell>
        </row>
        <row r="428">
          <cell r="B428" t="str">
            <v>Brandon Dear</v>
          </cell>
          <cell r="C428" t="str">
            <v>Wash Attendant Express</v>
          </cell>
          <cell r="D428" t="str">
            <v>E0256 - Sturbridge</v>
          </cell>
          <cell r="E428" t="str">
            <v>1000 Wash Employees</v>
          </cell>
          <cell r="F428" t="str">
            <v>Patrick Swain</v>
          </cell>
          <cell r="G428" t="str">
            <v/>
          </cell>
          <cell r="H428" t="str">
            <v xml:space="preserve">E0256 </v>
          </cell>
          <cell r="I428">
            <v>256</v>
          </cell>
          <cell r="J428" t="str">
            <v/>
          </cell>
          <cell r="K428" t="str">
            <v>@tidalwaveautospa.com</v>
          </cell>
        </row>
        <row r="429">
          <cell r="B429" t="str">
            <v>Brandon Duranty</v>
          </cell>
          <cell r="C429" t="str">
            <v>Wash Attendant Express</v>
          </cell>
          <cell r="D429" t="str">
            <v>E0162 - Lake City, FL</v>
          </cell>
          <cell r="E429" t="str">
            <v>1000 Wash Employees</v>
          </cell>
          <cell r="F429" t="str">
            <v>Joshua Hudson</v>
          </cell>
          <cell r="G429" t="str">
            <v/>
          </cell>
          <cell r="H429" t="str">
            <v xml:space="preserve">E0162 </v>
          </cell>
          <cell r="I429">
            <v>162</v>
          </cell>
          <cell r="J429" t="str">
            <v/>
          </cell>
          <cell r="K429" t="str">
            <v>@tidalwaveautospa.com</v>
          </cell>
        </row>
        <row r="430">
          <cell r="B430" t="str">
            <v>Brandon Guerra</v>
          </cell>
          <cell r="C430" t="str">
            <v>Wash Attendant Express</v>
          </cell>
          <cell r="D430" t="str">
            <v>E0144 - Fitzgerald</v>
          </cell>
          <cell r="E430" t="str">
            <v>1000 Wash Employees</v>
          </cell>
          <cell r="F430" t="str">
            <v>Kane Campbell</v>
          </cell>
          <cell r="G430" t="str">
            <v/>
          </cell>
          <cell r="H430" t="str">
            <v xml:space="preserve">E0144 </v>
          </cell>
          <cell r="I430">
            <v>144</v>
          </cell>
          <cell r="J430" t="str">
            <v/>
          </cell>
          <cell r="K430" t="str">
            <v>@tidalwaveautospa.com</v>
          </cell>
        </row>
        <row r="431">
          <cell r="B431" t="str">
            <v>Brandon Hall</v>
          </cell>
          <cell r="C431" t="str">
            <v>Assistant SL Express</v>
          </cell>
          <cell r="D431" t="str">
            <v>E0007 - Grandview</v>
          </cell>
          <cell r="E431" t="str">
            <v>1000 Wash Employees</v>
          </cell>
          <cell r="F431" t="str">
            <v>Adam DeGroot</v>
          </cell>
          <cell r="G431" t="str">
            <v>ASL</v>
          </cell>
          <cell r="H431" t="str">
            <v xml:space="preserve">E0007 </v>
          </cell>
          <cell r="I431">
            <v>7</v>
          </cell>
          <cell r="J431" t="str">
            <v>ASL7</v>
          </cell>
          <cell r="K431" t="str">
            <v>ASL7@tidalwaveautospa.com</v>
          </cell>
        </row>
        <row r="432">
          <cell r="B432" t="str">
            <v>Brandon Harris</v>
          </cell>
          <cell r="C432" t="str">
            <v>Wash Attendant Express</v>
          </cell>
          <cell r="D432" t="str">
            <v>E0166 - Hartselle, AL</v>
          </cell>
          <cell r="E432" t="str">
            <v>1000 Wash Employees</v>
          </cell>
          <cell r="F432" t="str">
            <v>Stephanie Bratcher</v>
          </cell>
          <cell r="G432" t="str">
            <v/>
          </cell>
          <cell r="H432" t="str">
            <v xml:space="preserve">E0166 </v>
          </cell>
          <cell r="I432">
            <v>166</v>
          </cell>
          <cell r="J432" t="str">
            <v/>
          </cell>
          <cell r="K432" t="str">
            <v>@tidalwaveautospa.com</v>
          </cell>
        </row>
        <row r="433">
          <cell r="B433" t="str">
            <v>Brandon Johnson</v>
          </cell>
          <cell r="C433" t="str">
            <v>Assistant SL Express</v>
          </cell>
          <cell r="D433" t="str">
            <v>E0161 - West Marietta, GA</v>
          </cell>
          <cell r="E433" t="str">
            <v>1000 Wash Employees</v>
          </cell>
          <cell r="F433" t="str">
            <v>Stephanie Huff</v>
          </cell>
          <cell r="G433" t="str">
            <v>ASL</v>
          </cell>
          <cell r="H433" t="str">
            <v xml:space="preserve">E0161 </v>
          </cell>
          <cell r="I433">
            <v>161</v>
          </cell>
          <cell r="J433" t="str">
            <v>ASL161</v>
          </cell>
          <cell r="K433" t="str">
            <v>ASL161@tidalwaveautospa.com</v>
          </cell>
        </row>
        <row r="434">
          <cell r="B434" t="str">
            <v>Brandon Ortega</v>
          </cell>
          <cell r="C434" t="str">
            <v>Interim Site Leader Express</v>
          </cell>
          <cell r="D434" t="str">
            <v>E0294 - Thomson, GA</v>
          </cell>
          <cell r="E434" t="str">
            <v>1000 Wash Employees</v>
          </cell>
          <cell r="F434" t="str">
            <v>Andrew Strevel</v>
          </cell>
          <cell r="G434" t="str">
            <v>Interim</v>
          </cell>
          <cell r="H434" t="str">
            <v xml:space="preserve">E0294 </v>
          </cell>
          <cell r="I434">
            <v>294</v>
          </cell>
          <cell r="J434" t="str">
            <v>SL294</v>
          </cell>
          <cell r="K434" t="str">
            <v>SL294@tidalwaveautospa.com</v>
          </cell>
        </row>
        <row r="435">
          <cell r="B435" t="str">
            <v>Brandon Pate</v>
          </cell>
          <cell r="C435" t="str">
            <v>Assistant SL Express</v>
          </cell>
          <cell r="D435" t="str">
            <v>E0001 - Candler Road</v>
          </cell>
          <cell r="E435" t="str">
            <v>1000 Wash Employees</v>
          </cell>
          <cell r="F435" t="str">
            <v>Vincent Burt</v>
          </cell>
          <cell r="G435" t="str">
            <v>ASL</v>
          </cell>
          <cell r="H435" t="str">
            <v xml:space="preserve">E0001 </v>
          </cell>
          <cell r="I435">
            <v>1</v>
          </cell>
          <cell r="J435" t="str">
            <v>ASL1</v>
          </cell>
          <cell r="K435" t="str">
            <v>ASL1@tidalwaveautospa.com</v>
          </cell>
        </row>
        <row r="436">
          <cell r="B436" t="str">
            <v>Brandon Penaloza</v>
          </cell>
          <cell r="C436" t="str">
            <v>Team Lead Express</v>
          </cell>
          <cell r="D436" t="str">
            <v>E0201 - Culpeper, VA</v>
          </cell>
          <cell r="E436" t="str">
            <v>1000 Wash Employees</v>
          </cell>
          <cell r="F436" t="str">
            <v>Zoran Kostadinovic</v>
          </cell>
          <cell r="G436" t="str">
            <v/>
          </cell>
          <cell r="H436" t="str">
            <v xml:space="preserve">E0201 </v>
          </cell>
          <cell r="I436">
            <v>201</v>
          </cell>
          <cell r="J436" t="str">
            <v/>
          </cell>
          <cell r="K436" t="str">
            <v>@tidalwaveautospa.com</v>
          </cell>
        </row>
        <row r="437">
          <cell r="B437" t="str">
            <v>Brandon Porter</v>
          </cell>
          <cell r="C437" t="str">
            <v>Wash Attendant Express</v>
          </cell>
          <cell r="D437" t="str">
            <v>E0019 - High Point</v>
          </cell>
          <cell r="E437" t="str">
            <v>1000 Wash Employees</v>
          </cell>
          <cell r="F437" t="str">
            <v>Nicholas Anthony</v>
          </cell>
          <cell r="G437" t="str">
            <v/>
          </cell>
          <cell r="H437" t="str">
            <v xml:space="preserve">E0019 </v>
          </cell>
          <cell r="I437">
            <v>19</v>
          </cell>
          <cell r="J437" t="str">
            <v/>
          </cell>
          <cell r="K437" t="str">
            <v>@tidalwaveautospa.com</v>
          </cell>
        </row>
        <row r="438">
          <cell r="B438" t="str">
            <v>Brandon Puckett</v>
          </cell>
          <cell r="C438" t="str">
            <v>Assistant SL Express</v>
          </cell>
          <cell r="D438" t="str">
            <v>E0068 - Nacogdoches</v>
          </cell>
          <cell r="E438" t="str">
            <v>1000 Wash Employees</v>
          </cell>
          <cell r="F438" t="str">
            <v>Rick Thornton</v>
          </cell>
          <cell r="G438" t="str">
            <v>ASL</v>
          </cell>
          <cell r="H438" t="str">
            <v xml:space="preserve">E0068 </v>
          </cell>
          <cell r="I438">
            <v>68</v>
          </cell>
          <cell r="J438" t="str">
            <v>ASL68</v>
          </cell>
          <cell r="K438" t="str">
            <v>ASL68@tidalwaveautospa.com</v>
          </cell>
        </row>
        <row r="439">
          <cell r="B439" t="str">
            <v>Brandon Ray</v>
          </cell>
          <cell r="C439" t="str">
            <v>Electrician</v>
          </cell>
          <cell r="D439" t="str">
            <v>Stangood-GA</v>
          </cell>
          <cell r="E439" t="str">
            <v>3100 Stangood Electrical</v>
          </cell>
          <cell r="F439" t="str">
            <v>Brian Swicegood</v>
          </cell>
          <cell r="G439" t="str">
            <v/>
          </cell>
          <cell r="H439" t="str">
            <v/>
          </cell>
          <cell r="I439" t="str">
            <v/>
          </cell>
          <cell r="J439" t="str">
            <v/>
          </cell>
          <cell r="K439" t="str">
            <v/>
          </cell>
        </row>
        <row r="440">
          <cell r="B440" t="str">
            <v>Brandon Rodriguez</v>
          </cell>
          <cell r="C440" t="str">
            <v>Team Lead Express</v>
          </cell>
          <cell r="D440" t="str">
            <v>E0043 - Boulder Creek</v>
          </cell>
          <cell r="E440" t="str">
            <v>1000 Wash Employees</v>
          </cell>
          <cell r="F440" t="str">
            <v>Jimmy Foster</v>
          </cell>
          <cell r="G440" t="str">
            <v/>
          </cell>
          <cell r="H440" t="str">
            <v xml:space="preserve">E0043 </v>
          </cell>
          <cell r="I440">
            <v>43</v>
          </cell>
          <cell r="J440" t="str">
            <v/>
          </cell>
          <cell r="K440" t="str">
            <v>@tidalwaveautospa.com</v>
          </cell>
        </row>
        <row r="441">
          <cell r="B441" t="str">
            <v>Brandon Schuhart</v>
          </cell>
          <cell r="C441" t="str">
            <v>Wash Attendant Express</v>
          </cell>
          <cell r="D441" t="str">
            <v>E0296 - Weston, WI</v>
          </cell>
          <cell r="E441" t="str">
            <v>1000 Wash Employees</v>
          </cell>
          <cell r="F441" t="str">
            <v>Edward Bayliss</v>
          </cell>
          <cell r="G441" t="str">
            <v/>
          </cell>
          <cell r="H441" t="str">
            <v xml:space="preserve">E0296 </v>
          </cell>
          <cell r="I441">
            <v>296</v>
          </cell>
          <cell r="J441" t="str">
            <v/>
          </cell>
          <cell r="K441" t="str">
            <v>@tidalwaveautospa.com</v>
          </cell>
        </row>
        <row r="442">
          <cell r="B442" t="str">
            <v>Brandon Seal</v>
          </cell>
          <cell r="C442" t="str">
            <v>Wash Attendant Express</v>
          </cell>
          <cell r="D442" t="str">
            <v>E0078 - Tyndall Pkwy</v>
          </cell>
          <cell r="E442" t="str">
            <v>1000 Wash Employees</v>
          </cell>
          <cell r="F442" t="str">
            <v>Ryan Earl</v>
          </cell>
          <cell r="G442" t="str">
            <v/>
          </cell>
          <cell r="H442" t="str">
            <v xml:space="preserve">E0078 </v>
          </cell>
          <cell r="I442">
            <v>78</v>
          </cell>
          <cell r="J442" t="str">
            <v/>
          </cell>
          <cell r="K442" t="str">
            <v>@tidalwaveautospa.com</v>
          </cell>
        </row>
        <row r="443">
          <cell r="B443" t="str">
            <v>Brandon Senior</v>
          </cell>
          <cell r="C443" t="str">
            <v>Wash Attendant Express</v>
          </cell>
          <cell r="D443" t="str">
            <v>E0036 - Miller Road</v>
          </cell>
          <cell r="E443" t="str">
            <v>1000 Wash Employees</v>
          </cell>
          <cell r="F443" t="str">
            <v>Joel Regan</v>
          </cell>
          <cell r="G443" t="str">
            <v/>
          </cell>
          <cell r="H443" t="str">
            <v xml:space="preserve">E0036 </v>
          </cell>
          <cell r="I443">
            <v>36</v>
          </cell>
          <cell r="J443" t="str">
            <v/>
          </cell>
          <cell r="K443" t="str">
            <v>@tidalwaveautospa.com</v>
          </cell>
        </row>
        <row r="444">
          <cell r="B444" t="str">
            <v>Brandon Stotts</v>
          </cell>
          <cell r="C444" t="str">
            <v>Team Lead Express</v>
          </cell>
          <cell r="D444" t="str">
            <v>E0086 - Palestine</v>
          </cell>
          <cell r="E444" t="str">
            <v>1000 Wash Employees</v>
          </cell>
          <cell r="F444" t="str">
            <v>Rene Gonzales</v>
          </cell>
          <cell r="G444" t="str">
            <v/>
          </cell>
          <cell r="H444" t="str">
            <v xml:space="preserve">E0086 </v>
          </cell>
          <cell r="I444">
            <v>86</v>
          </cell>
          <cell r="J444" t="str">
            <v/>
          </cell>
          <cell r="K444" t="str">
            <v>@tidalwaveautospa.com</v>
          </cell>
        </row>
        <row r="445">
          <cell r="B445" t="str">
            <v>Brandon Thorne</v>
          </cell>
          <cell r="C445" t="str">
            <v>Wash Attendant Express</v>
          </cell>
          <cell r="D445" t="str">
            <v>E0042 - GA Lawrenceville</v>
          </cell>
          <cell r="E445" t="str">
            <v>1000 Wash Employees</v>
          </cell>
          <cell r="F445" t="str">
            <v>Jeremy Amburgey (On Leave)</v>
          </cell>
          <cell r="G445" t="str">
            <v/>
          </cell>
          <cell r="H445" t="str">
            <v xml:space="preserve">E0042 </v>
          </cell>
          <cell r="I445">
            <v>42</v>
          </cell>
          <cell r="J445" t="str">
            <v/>
          </cell>
          <cell r="K445" t="str">
            <v>@tidalwaveautospa.com</v>
          </cell>
        </row>
        <row r="446">
          <cell r="B446" t="str">
            <v>Brandon Trucano</v>
          </cell>
          <cell r="C446" t="str">
            <v>Wash Attendant Express</v>
          </cell>
          <cell r="D446" t="str">
            <v>E0219 - Heritage Harbour</v>
          </cell>
          <cell r="E446" t="str">
            <v>1000 Wash Employees</v>
          </cell>
          <cell r="F446" t="str">
            <v>NICOLA MARIANI</v>
          </cell>
          <cell r="G446" t="str">
            <v/>
          </cell>
          <cell r="H446" t="str">
            <v xml:space="preserve">E0219 </v>
          </cell>
          <cell r="I446">
            <v>219</v>
          </cell>
          <cell r="J446" t="str">
            <v/>
          </cell>
          <cell r="K446" t="str">
            <v>@tidalwaveautospa.com</v>
          </cell>
        </row>
        <row r="447">
          <cell r="B447" t="str">
            <v>Brandon White</v>
          </cell>
          <cell r="C447" t="str">
            <v>Wash Attendant Express</v>
          </cell>
          <cell r="D447" t="str">
            <v>E0083 - Laurinburg</v>
          </cell>
          <cell r="E447" t="str">
            <v>1000 Wash Employees</v>
          </cell>
          <cell r="F447" t="str">
            <v>Rodney Davis</v>
          </cell>
          <cell r="G447" t="str">
            <v/>
          </cell>
          <cell r="H447" t="str">
            <v xml:space="preserve">E0083 </v>
          </cell>
          <cell r="I447">
            <v>83</v>
          </cell>
          <cell r="J447" t="str">
            <v/>
          </cell>
          <cell r="K447" t="str">
            <v>@tidalwaveautospa.com</v>
          </cell>
        </row>
        <row r="448">
          <cell r="B448" t="str">
            <v>Brandon Williams</v>
          </cell>
          <cell r="C448" t="str">
            <v>Team Lead Express</v>
          </cell>
          <cell r="D448" t="str">
            <v>E0055 - Gillespie</v>
          </cell>
          <cell r="E448" t="str">
            <v>1000 Wash Employees</v>
          </cell>
          <cell r="F448" t="str">
            <v>Michael Miller</v>
          </cell>
          <cell r="G448" t="str">
            <v/>
          </cell>
          <cell r="H448" t="str">
            <v xml:space="preserve">E0055 </v>
          </cell>
          <cell r="I448">
            <v>55</v>
          </cell>
          <cell r="J448" t="str">
            <v/>
          </cell>
          <cell r="K448" t="str">
            <v>@tidalwaveautospa.com</v>
          </cell>
        </row>
        <row r="449">
          <cell r="B449" t="str">
            <v>Brandon Zarecor</v>
          </cell>
          <cell r="C449" t="str">
            <v>Site Leader Express</v>
          </cell>
          <cell r="D449" t="str">
            <v>E0252 - Jacksonville, TX</v>
          </cell>
          <cell r="E449" t="str">
            <v>1000 Wash Employees</v>
          </cell>
          <cell r="F449" t="str">
            <v>Derek Schillinger</v>
          </cell>
          <cell r="G449" t="str">
            <v>SL</v>
          </cell>
          <cell r="H449" t="str">
            <v xml:space="preserve">E0252 </v>
          </cell>
          <cell r="I449">
            <v>252</v>
          </cell>
          <cell r="J449" t="str">
            <v>SL252</v>
          </cell>
          <cell r="K449" t="str">
            <v>SL252@tidalwaveautospa.com</v>
          </cell>
        </row>
        <row r="450">
          <cell r="B450" t="str">
            <v>Branton Ross</v>
          </cell>
          <cell r="C450" t="str">
            <v>Team Lead Express</v>
          </cell>
          <cell r="D450" t="str">
            <v>E0229 - Bentonville</v>
          </cell>
          <cell r="E450" t="str">
            <v>1000 Wash Employees</v>
          </cell>
          <cell r="F450" t="str">
            <v>Marcus Stowell</v>
          </cell>
          <cell r="G450" t="str">
            <v/>
          </cell>
          <cell r="H450" t="str">
            <v xml:space="preserve">E0229 </v>
          </cell>
          <cell r="I450">
            <v>229</v>
          </cell>
          <cell r="J450" t="str">
            <v/>
          </cell>
          <cell r="K450" t="str">
            <v>@tidalwaveautospa.com</v>
          </cell>
        </row>
        <row r="451">
          <cell r="B451" t="str">
            <v>Braxton Quinlan</v>
          </cell>
          <cell r="C451" t="str">
            <v>Wash Attendant Express</v>
          </cell>
          <cell r="D451" t="str">
            <v>E0123 - Shelbyville</v>
          </cell>
          <cell r="E451" t="str">
            <v>1000 Wash Employees</v>
          </cell>
          <cell r="F451" t="str">
            <v>Byron Barnes</v>
          </cell>
          <cell r="G451" t="str">
            <v/>
          </cell>
          <cell r="H451" t="str">
            <v xml:space="preserve">E0123 </v>
          </cell>
          <cell r="I451">
            <v>123</v>
          </cell>
          <cell r="J451" t="str">
            <v/>
          </cell>
          <cell r="K451" t="str">
            <v>@tidalwaveautospa.com</v>
          </cell>
        </row>
        <row r="452">
          <cell r="B452" t="str">
            <v>Brayan Reyes</v>
          </cell>
          <cell r="C452" t="str">
            <v>Team Lead Express</v>
          </cell>
          <cell r="D452" t="str">
            <v>E0035 - Powder Springs</v>
          </cell>
          <cell r="E452" t="str">
            <v>1000 Wash Employees</v>
          </cell>
          <cell r="F452" t="str">
            <v>Tristan Luther</v>
          </cell>
          <cell r="G452" t="str">
            <v/>
          </cell>
          <cell r="H452" t="str">
            <v xml:space="preserve">E0035 </v>
          </cell>
          <cell r="I452">
            <v>35</v>
          </cell>
          <cell r="J452" t="str">
            <v/>
          </cell>
          <cell r="K452" t="str">
            <v>@tidalwaveautospa.com</v>
          </cell>
        </row>
        <row r="453">
          <cell r="B453" t="str">
            <v>Brayden Cole</v>
          </cell>
          <cell r="C453" t="str">
            <v>Wash Attendant Express</v>
          </cell>
          <cell r="D453" t="str">
            <v>E0009 - Peachtree City/Sharpsburg</v>
          </cell>
          <cell r="E453" t="str">
            <v>1000 Wash Employees</v>
          </cell>
          <cell r="F453" t="str">
            <v>Charles Best</v>
          </cell>
          <cell r="G453" t="str">
            <v/>
          </cell>
          <cell r="H453" t="str">
            <v xml:space="preserve">E0009 </v>
          </cell>
          <cell r="I453">
            <v>9</v>
          </cell>
          <cell r="J453" t="str">
            <v/>
          </cell>
          <cell r="K453" t="str">
            <v>@tidalwaveautospa.com</v>
          </cell>
        </row>
        <row r="454">
          <cell r="B454" t="str">
            <v>Brayden Gamble</v>
          </cell>
          <cell r="C454" t="str">
            <v>Wash Attendant Express</v>
          </cell>
          <cell r="D454" t="str">
            <v>E0140 - Moore</v>
          </cell>
          <cell r="E454" t="str">
            <v>1000 Wash Employees</v>
          </cell>
          <cell r="F454" t="str">
            <v>William Allen</v>
          </cell>
          <cell r="G454" t="str">
            <v/>
          </cell>
          <cell r="H454" t="str">
            <v xml:space="preserve">E0140 </v>
          </cell>
          <cell r="I454">
            <v>140</v>
          </cell>
          <cell r="J454" t="str">
            <v/>
          </cell>
          <cell r="K454" t="str">
            <v>@tidalwaveautospa.com</v>
          </cell>
        </row>
        <row r="455">
          <cell r="B455" t="str">
            <v>Brayden Hardman</v>
          </cell>
          <cell r="C455" t="str">
            <v>Wash Attendant Express</v>
          </cell>
          <cell r="D455" t="str">
            <v>E0078 - Tyndall Pkwy</v>
          </cell>
          <cell r="E455" t="str">
            <v>1000 Wash Employees</v>
          </cell>
          <cell r="F455" t="str">
            <v>Ryan Earl</v>
          </cell>
          <cell r="G455" t="str">
            <v/>
          </cell>
          <cell r="H455" t="str">
            <v xml:space="preserve">E0078 </v>
          </cell>
          <cell r="I455">
            <v>78</v>
          </cell>
          <cell r="J455" t="str">
            <v/>
          </cell>
          <cell r="K455" t="str">
            <v>@tidalwaveautospa.com</v>
          </cell>
        </row>
        <row r="456">
          <cell r="B456" t="str">
            <v>Brayden Mazer</v>
          </cell>
          <cell r="C456" t="str">
            <v>Assistant SL Express</v>
          </cell>
          <cell r="D456" t="str">
            <v>E0210 - Center Avenue</v>
          </cell>
          <cell r="E456" t="str">
            <v>1000 Wash Employees</v>
          </cell>
          <cell r="F456" t="str">
            <v>AARON RITENOUR</v>
          </cell>
          <cell r="G456" t="str">
            <v>ASL</v>
          </cell>
          <cell r="H456" t="str">
            <v xml:space="preserve">E0210 </v>
          </cell>
          <cell r="I456">
            <v>210</v>
          </cell>
          <cell r="J456" t="str">
            <v>ASL210</v>
          </cell>
          <cell r="K456" t="str">
            <v>ASL210@tidalwaveautospa.com</v>
          </cell>
        </row>
        <row r="457">
          <cell r="B457" t="str">
            <v>Brayden Rodgers</v>
          </cell>
          <cell r="C457" t="str">
            <v>Wash Attendant Express</v>
          </cell>
          <cell r="D457" t="str">
            <v>E0167 - Athens - Mayberry, AL</v>
          </cell>
          <cell r="E457" t="str">
            <v>1000 Wash Employees</v>
          </cell>
          <cell r="F457" t="str">
            <v>Steven Hurford</v>
          </cell>
          <cell r="G457" t="str">
            <v/>
          </cell>
          <cell r="H457" t="str">
            <v xml:space="preserve">E0167 </v>
          </cell>
          <cell r="I457">
            <v>167</v>
          </cell>
          <cell r="J457" t="str">
            <v/>
          </cell>
          <cell r="K457" t="str">
            <v>@tidalwaveautospa.com</v>
          </cell>
        </row>
        <row r="458">
          <cell r="B458" t="str">
            <v>Brayden Spanier</v>
          </cell>
          <cell r="C458" t="str">
            <v>Wash Attendant Express</v>
          </cell>
          <cell r="D458" t="str">
            <v>E0220 - Cambridge, MN</v>
          </cell>
          <cell r="E458" t="str">
            <v>1000 Wash Employees</v>
          </cell>
          <cell r="F458" t="str">
            <v>Brett Fausher</v>
          </cell>
          <cell r="G458" t="str">
            <v/>
          </cell>
          <cell r="H458" t="str">
            <v xml:space="preserve">E0220 </v>
          </cell>
          <cell r="I458">
            <v>220</v>
          </cell>
          <cell r="J458" t="str">
            <v/>
          </cell>
          <cell r="K458" t="str">
            <v>@tidalwaveautospa.com</v>
          </cell>
        </row>
        <row r="459">
          <cell r="B459" t="str">
            <v>Brayden Walsh</v>
          </cell>
          <cell r="C459" t="str">
            <v>Wash Attendant Express</v>
          </cell>
          <cell r="D459" t="str">
            <v>E0292 - Waynesboro, VA</v>
          </cell>
          <cell r="E459" t="str">
            <v>1000 Wash Employees</v>
          </cell>
          <cell r="F459" t="str">
            <v>Chad Williams</v>
          </cell>
          <cell r="G459" t="str">
            <v/>
          </cell>
          <cell r="H459" t="str">
            <v xml:space="preserve">E0292 </v>
          </cell>
          <cell r="I459">
            <v>292</v>
          </cell>
          <cell r="J459" t="str">
            <v/>
          </cell>
          <cell r="K459" t="str">
            <v>@tidalwaveautospa.com</v>
          </cell>
        </row>
        <row r="460">
          <cell r="B460" t="str">
            <v>Braydon Brown</v>
          </cell>
          <cell r="C460" t="str">
            <v>Wash Attendant Express</v>
          </cell>
          <cell r="D460" t="str">
            <v>E0084 - Omaha 120</v>
          </cell>
          <cell r="E460" t="str">
            <v>1000 Wash Employees</v>
          </cell>
          <cell r="F460" t="str">
            <v>Clark Cull</v>
          </cell>
          <cell r="G460" t="str">
            <v/>
          </cell>
          <cell r="H460" t="str">
            <v xml:space="preserve">E0084 </v>
          </cell>
          <cell r="I460">
            <v>84</v>
          </cell>
          <cell r="J460" t="str">
            <v/>
          </cell>
          <cell r="K460" t="str">
            <v>@tidalwaveautospa.com</v>
          </cell>
        </row>
        <row r="461">
          <cell r="B461" t="str">
            <v>Braylin Gehrke</v>
          </cell>
          <cell r="C461" t="str">
            <v>Wash Attendant Express</v>
          </cell>
          <cell r="D461" t="str">
            <v>E0073 - Bellevue NE</v>
          </cell>
          <cell r="E461" t="str">
            <v>1000 Wash Employees</v>
          </cell>
          <cell r="F461" t="str">
            <v>Brian Frank</v>
          </cell>
          <cell r="G461" t="str">
            <v/>
          </cell>
          <cell r="H461" t="str">
            <v xml:space="preserve">E0073 </v>
          </cell>
          <cell r="I461">
            <v>73</v>
          </cell>
          <cell r="J461" t="str">
            <v/>
          </cell>
          <cell r="K461" t="str">
            <v>@tidalwaveautospa.com</v>
          </cell>
        </row>
        <row r="462">
          <cell r="B462" t="str">
            <v>Braylon Jacobs</v>
          </cell>
          <cell r="C462" t="str">
            <v>Wash Attendant Express</v>
          </cell>
          <cell r="D462" t="str">
            <v>E0226 - Forum Drive SC</v>
          </cell>
          <cell r="E462" t="str">
            <v>1000 Wash Employees</v>
          </cell>
          <cell r="F462" t="str">
            <v>Douglas Chaloupek</v>
          </cell>
          <cell r="G462" t="str">
            <v/>
          </cell>
          <cell r="H462" t="str">
            <v xml:space="preserve">E0226 </v>
          </cell>
          <cell r="I462">
            <v>226</v>
          </cell>
          <cell r="J462" t="str">
            <v/>
          </cell>
          <cell r="K462" t="str">
            <v>@tidalwaveautospa.com</v>
          </cell>
        </row>
        <row r="463">
          <cell r="B463" t="str">
            <v>Brayton Swan</v>
          </cell>
          <cell r="C463" t="str">
            <v>High Performance Site Leader Express</v>
          </cell>
          <cell r="D463" t="str">
            <v>E0052 - Oldsmar</v>
          </cell>
          <cell r="E463" t="str">
            <v>1000 Wash Employees</v>
          </cell>
          <cell r="F463" t="str">
            <v>Steven Kyriazis</v>
          </cell>
          <cell r="G463" t="str">
            <v>SL</v>
          </cell>
          <cell r="H463" t="str">
            <v xml:space="preserve">E0052 </v>
          </cell>
          <cell r="I463">
            <v>52</v>
          </cell>
          <cell r="J463" t="str">
            <v>SL52</v>
          </cell>
          <cell r="K463" t="str">
            <v>SL52@tidalwaveautospa.com</v>
          </cell>
        </row>
        <row r="464">
          <cell r="B464" t="str">
            <v>Brehauna Davis</v>
          </cell>
          <cell r="C464" t="str">
            <v>Wash Attendant Express</v>
          </cell>
          <cell r="D464" t="str">
            <v>E0293 - Lombard, IL</v>
          </cell>
          <cell r="E464" t="str">
            <v>1000 Wash Employees</v>
          </cell>
          <cell r="F464" t="str">
            <v>Andrew Stephens</v>
          </cell>
          <cell r="G464" t="str">
            <v/>
          </cell>
          <cell r="H464" t="str">
            <v xml:space="preserve">E0293 </v>
          </cell>
          <cell r="I464">
            <v>293</v>
          </cell>
          <cell r="J464" t="str">
            <v/>
          </cell>
          <cell r="K464" t="str">
            <v>@tidalwaveautospa.com</v>
          </cell>
        </row>
        <row r="465">
          <cell r="B465" t="str">
            <v>Breizie Cypert</v>
          </cell>
          <cell r="C465" t="str">
            <v>Team Lead Express</v>
          </cell>
          <cell r="D465" t="str">
            <v>E0204 - Bartlesville, OK</v>
          </cell>
          <cell r="E465" t="str">
            <v>1000 Wash Employees</v>
          </cell>
          <cell r="F465" t="str">
            <v>Brian Wilson</v>
          </cell>
          <cell r="G465" t="str">
            <v/>
          </cell>
          <cell r="H465" t="str">
            <v xml:space="preserve">E0204 </v>
          </cell>
          <cell r="I465">
            <v>204</v>
          </cell>
          <cell r="J465" t="str">
            <v/>
          </cell>
          <cell r="K465" t="str">
            <v>@tidalwaveautospa.com</v>
          </cell>
        </row>
        <row r="466">
          <cell r="B466" t="str">
            <v>Brenan Cooley</v>
          </cell>
          <cell r="C466" t="str">
            <v>Wash Attendant Express</v>
          </cell>
          <cell r="D466" t="str">
            <v>E0093 - Huntsville</v>
          </cell>
          <cell r="E466" t="str">
            <v>1000 Wash Employees</v>
          </cell>
          <cell r="F466" t="str">
            <v>Mark Busby</v>
          </cell>
          <cell r="G466" t="str">
            <v/>
          </cell>
          <cell r="H466" t="str">
            <v xml:space="preserve">E0093 </v>
          </cell>
          <cell r="I466">
            <v>93</v>
          </cell>
          <cell r="J466" t="str">
            <v/>
          </cell>
          <cell r="K466" t="str">
            <v>@tidalwaveautospa.com</v>
          </cell>
        </row>
        <row r="467">
          <cell r="B467" t="str">
            <v>Brenda Fontenot</v>
          </cell>
          <cell r="C467" t="str">
            <v>Assistant SL Express</v>
          </cell>
          <cell r="D467" t="str">
            <v>E0154 - Lawton</v>
          </cell>
          <cell r="E467" t="str">
            <v>1000 Wash Employees</v>
          </cell>
          <cell r="F467" t="str">
            <v>Shawn Corway</v>
          </cell>
          <cell r="G467" t="str">
            <v>ASL</v>
          </cell>
          <cell r="H467" t="str">
            <v xml:space="preserve">E0154 </v>
          </cell>
          <cell r="I467">
            <v>154</v>
          </cell>
          <cell r="J467" t="str">
            <v>ASL154</v>
          </cell>
          <cell r="K467" t="str">
            <v>ASL154@tidalwaveautospa.com</v>
          </cell>
        </row>
        <row r="468">
          <cell r="B468" t="str">
            <v>Brenden Wagner</v>
          </cell>
          <cell r="C468" t="str">
            <v>Team Lead Express</v>
          </cell>
          <cell r="D468" t="str">
            <v>E0253 - Cullman, AL</v>
          </cell>
          <cell r="E468" t="str">
            <v>1000 Wash Employees</v>
          </cell>
          <cell r="F468" t="str">
            <v>Kip Frew</v>
          </cell>
          <cell r="G468" t="str">
            <v/>
          </cell>
          <cell r="H468" t="str">
            <v xml:space="preserve">E0253 </v>
          </cell>
          <cell r="I468">
            <v>253</v>
          </cell>
          <cell r="J468" t="str">
            <v/>
          </cell>
          <cell r="K468" t="str">
            <v>@tidalwaveautospa.com</v>
          </cell>
        </row>
        <row r="469">
          <cell r="B469" t="str">
            <v>Brendon Lanford</v>
          </cell>
          <cell r="C469" t="str">
            <v>Wash Attendant Express</v>
          </cell>
          <cell r="D469" t="str">
            <v>E0093 - Huntsville</v>
          </cell>
          <cell r="E469" t="str">
            <v>1000 Wash Employees</v>
          </cell>
          <cell r="F469" t="str">
            <v>Mark Busby</v>
          </cell>
          <cell r="G469" t="str">
            <v/>
          </cell>
          <cell r="H469" t="str">
            <v xml:space="preserve">E0093 </v>
          </cell>
          <cell r="I469">
            <v>93</v>
          </cell>
          <cell r="J469" t="str">
            <v/>
          </cell>
          <cell r="K469" t="str">
            <v>@tidalwaveautospa.com</v>
          </cell>
        </row>
        <row r="470">
          <cell r="B470" t="str">
            <v>Brendon Mobley</v>
          </cell>
          <cell r="C470" t="str">
            <v>Assistant SL Flex</v>
          </cell>
          <cell r="D470" t="str">
            <v>E0022 - Newnan</v>
          </cell>
          <cell r="E470" t="str">
            <v>1000 Wash Employees</v>
          </cell>
          <cell r="F470" t="str">
            <v>Kevin Williams</v>
          </cell>
          <cell r="G470" t="str">
            <v>ASL</v>
          </cell>
          <cell r="H470" t="str">
            <v xml:space="preserve">E0022 </v>
          </cell>
          <cell r="I470">
            <v>22</v>
          </cell>
          <cell r="J470" t="str">
            <v>ASL22</v>
          </cell>
          <cell r="K470" t="str">
            <v>ASL22@tidalwaveautospa.com</v>
          </cell>
        </row>
        <row r="471">
          <cell r="B471" t="str">
            <v>BRENDON WHEELER</v>
          </cell>
          <cell r="C471" t="str">
            <v>Wash Attendant Express</v>
          </cell>
          <cell r="D471" t="str">
            <v>E0209 - Tarboro, NC</v>
          </cell>
          <cell r="E471" t="str">
            <v>1000 Wash Employees</v>
          </cell>
          <cell r="F471" t="str">
            <v>Frankie Tadlock</v>
          </cell>
          <cell r="G471" t="str">
            <v/>
          </cell>
          <cell r="H471" t="str">
            <v xml:space="preserve">E0209 </v>
          </cell>
          <cell r="I471">
            <v>209</v>
          </cell>
          <cell r="J471" t="str">
            <v/>
          </cell>
          <cell r="K471" t="str">
            <v>@tidalwaveautospa.com</v>
          </cell>
        </row>
        <row r="472">
          <cell r="B472" t="str">
            <v>Brennan Froning</v>
          </cell>
          <cell r="C472" t="str">
            <v>Wash Attendant Express</v>
          </cell>
          <cell r="D472" t="str">
            <v>E0052 - Oldsmar</v>
          </cell>
          <cell r="E472" t="str">
            <v>1000 Wash Employees</v>
          </cell>
          <cell r="F472" t="str">
            <v>Brayton Swan</v>
          </cell>
          <cell r="G472" t="str">
            <v/>
          </cell>
          <cell r="H472" t="str">
            <v xml:space="preserve">E0052 </v>
          </cell>
          <cell r="I472">
            <v>52</v>
          </cell>
          <cell r="J472" t="str">
            <v/>
          </cell>
          <cell r="K472" t="str">
            <v>@tidalwaveautospa.com</v>
          </cell>
        </row>
        <row r="473">
          <cell r="B473" t="str">
            <v>Brennan King</v>
          </cell>
          <cell r="C473" t="str">
            <v>Wash Attendant Express</v>
          </cell>
          <cell r="D473" t="str">
            <v>E0015 - Dacula</v>
          </cell>
          <cell r="E473" t="str">
            <v>1000 Wash Employees</v>
          </cell>
          <cell r="F473" t="str">
            <v>Matt Bachman</v>
          </cell>
          <cell r="G473" t="str">
            <v/>
          </cell>
          <cell r="H473" t="str">
            <v xml:space="preserve">E0015 </v>
          </cell>
          <cell r="I473">
            <v>15</v>
          </cell>
          <cell r="J473" t="str">
            <v/>
          </cell>
          <cell r="K473" t="str">
            <v>@tidalwaveautospa.com</v>
          </cell>
        </row>
        <row r="474">
          <cell r="B474" t="str">
            <v>Brennan Smith</v>
          </cell>
          <cell r="C474" t="str">
            <v>Wash Attendant Express</v>
          </cell>
          <cell r="D474" t="str">
            <v>E0187 - TN Fayetteville</v>
          </cell>
          <cell r="E474" t="str">
            <v>1000 Wash Employees</v>
          </cell>
          <cell r="F474" t="str">
            <v>Billy Picou</v>
          </cell>
          <cell r="G474" t="str">
            <v/>
          </cell>
          <cell r="H474" t="str">
            <v xml:space="preserve">E0187 </v>
          </cell>
          <cell r="I474">
            <v>187</v>
          </cell>
          <cell r="J474" t="str">
            <v/>
          </cell>
          <cell r="K474" t="str">
            <v>@tidalwaveautospa.com</v>
          </cell>
        </row>
        <row r="475">
          <cell r="B475" t="str">
            <v>Brent Swicegood</v>
          </cell>
          <cell r="C475" t="str">
            <v>Electrician</v>
          </cell>
          <cell r="D475" t="str">
            <v>Stangood-GA</v>
          </cell>
          <cell r="E475" t="str">
            <v>3100 Stangood Electrical</v>
          </cell>
          <cell r="F475" t="str">
            <v>Brian Swicegood</v>
          </cell>
          <cell r="G475" t="str">
            <v/>
          </cell>
          <cell r="H475" t="str">
            <v/>
          </cell>
          <cell r="I475" t="str">
            <v/>
          </cell>
          <cell r="J475" t="str">
            <v/>
          </cell>
          <cell r="K475" t="str">
            <v/>
          </cell>
        </row>
        <row r="476">
          <cell r="B476" t="str">
            <v>Breonna Gaines</v>
          </cell>
          <cell r="C476" t="str">
            <v>Wash Attendant Express</v>
          </cell>
          <cell r="D476" t="str">
            <v>E0227 - Bolger Square</v>
          </cell>
          <cell r="E476" t="str">
            <v>1000 Wash Employees</v>
          </cell>
          <cell r="F476" t="str">
            <v>Todd Haley</v>
          </cell>
          <cell r="G476" t="str">
            <v/>
          </cell>
          <cell r="H476" t="str">
            <v xml:space="preserve">E0227 </v>
          </cell>
          <cell r="I476">
            <v>227</v>
          </cell>
          <cell r="J476" t="str">
            <v/>
          </cell>
          <cell r="K476" t="str">
            <v>@tidalwaveautospa.com</v>
          </cell>
        </row>
        <row r="477">
          <cell r="B477" t="str">
            <v>Brett Fausher</v>
          </cell>
          <cell r="C477" t="str">
            <v>Site Leader Express</v>
          </cell>
          <cell r="D477" t="str">
            <v>E0220 - Cambridge, MN</v>
          </cell>
          <cell r="E477" t="str">
            <v>1000 Wash Employees</v>
          </cell>
          <cell r="F477" t="str">
            <v>Andrew Stephens</v>
          </cell>
          <cell r="G477" t="str">
            <v>SL</v>
          </cell>
          <cell r="H477" t="str">
            <v xml:space="preserve">E0220 </v>
          </cell>
          <cell r="I477">
            <v>220</v>
          </cell>
          <cell r="J477" t="str">
            <v>SL220</v>
          </cell>
          <cell r="K477" t="str">
            <v>SL220@tidalwaveautospa.com</v>
          </cell>
        </row>
        <row r="478">
          <cell r="B478" t="str">
            <v>Brett Rohrbaugh</v>
          </cell>
          <cell r="C478" t="str">
            <v>Team Lead Express</v>
          </cell>
          <cell r="D478" t="str">
            <v>E0303 - Hanover Crossing</v>
          </cell>
          <cell r="E478" t="str">
            <v>1000 Wash Employees</v>
          </cell>
          <cell r="F478" t="str">
            <v>Jennifer Hooper</v>
          </cell>
          <cell r="G478" t="str">
            <v/>
          </cell>
          <cell r="H478" t="str">
            <v xml:space="preserve">E0303 </v>
          </cell>
          <cell r="I478">
            <v>303</v>
          </cell>
          <cell r="J478" t="str">
            <v/>
          </cell>
          <cell r="K478" t="str">
            <v>@tidalwaveautospa.com</v>
          </cell>
        </row>
        <row r="479">
          <cell r="B479" t="str">
            <v>Brett Sharpe</v>
          </cell>
          <cell r="C479" t="str">
            <v>Wash Attendant Express</v>
          </cell>
          <cell r="D479" t="str">
            <v>E0136 - Kirksville</v>
          </cell>
          <cell r="E479" t="str">
            <v>1000 Wash Employees</v>
          </cell>
          <cell r="F479" t="str">
            <v>Gerald Carter</v>
          </cell>
          <cell r="G479" t="str">
            <v/>
          </cell>
          <cell r="H479" t="str">
            <v xml:space="preserve">E0136 </v>
          </cell>
          <cell r="I479">
            <v>136</v>
          </cell>
          <cell r="J479" t="str">
            <v/>
          </cell>
          <cell r="K479" t="str">
            <v>@tidalwaveautospa.com</v>
          </cell>
        </row>
        <row r="480">
          <cell r="B480" t="str">
            <v>Brett Skipper</v>
          </cell>
          <cell r="C480" t="str">
            <v>Wash Attendant Express</v>
          </cell>
          <cell r="D480" t="str">
            <v>E0250 - Aiken, SC</v>
          </cell>
          <cell r="E480" t="str">
            <v>1000 Wash Employees</v>
          </cell>
          <cell r="F480" t="str">
            <v>David Beckum</v>
          </cell>
          <cell r="G480" t="str">
            <v/>
          </cell>
          <cell r="H480" t="str">
            <v xml:space="preserve">E0250 </v>
          </cell>
          <cell r="I480">
            <v>250</v>
          </cell>
          <cell r="J480" t="str">
            <v/>
          </cell>
          <cell r="K480" t="str">
            <v>@tidalwaveautospa.com</v>
          </cell>
        </row>
        <row r="481">
          <cell r="B481" t="str">
            <v>Brett Williamson</v>
          </cell>
          <cell r="C481" t="str">
            <v>Wash Attendant Express</v>
          </cell>
          <cell r="D481" t="str">
            <v>E0127 - Winchester</v>
          </cell>
          <cell r="E481" t="str">
            <v>1000 Wash Employees</v>
          </cell>
          <cell r="F481" t="str">
            <v>Franco Caretti</v>
          </cell>
          <cell r="G481" t="str">
            <v/>
          </cell>
          <cell r="H481" t="str">
            <v xml:space="preserve">E0127 </v>
          </cell>
          <cell r="I481">
            <v>127</v>
          </cell>
          <cell r="J481" t="str">
            <v/>
          </cell>
          <cell r="K481" t="str">
            <v>@tidalwaveautospa.com</v>
          </cell>
        </row>
        <row r="482">
          <cell r="B482" t="str">
            <v>Breylon Bunkley</v>
          </cell>
          <cell r="C482" t="str">
            <v>Wash Attendant Flex</v>
          </cell>
          <cell r="D482" t="str">
            <v>E0022 - Newnan</v>
          </cell>
          <cell r="E482" t="str">
            <v>1000 Wash Employees</v>
          </cell>
          <cell r="F482" t="str">
            <v>Kevin Williams</v>
          </cell>
          <cell r="G482" t="str">
            <v/>
          </cell>
          <cell r="H482" t="str">
            <v xml:space="preserve">E0022 </v>
          </cell>
          <cell r="I482">
            <v>22</v>
          </cell>
          <cell r="J482" t="str">
            <v/>
          </cell>
          <cell r="K482" t="str">
            <v>@tidalwaveautospa.com</v>
          </cell>
        </row>
        <row r="483">
          <cell r="B483" t="str">
            <v>Brian Frank</v>
          </cell>
          <cell r="C483" t="str">
            <v>Site Leader Express</v>
          </cell>
          <cell r="D483" t="str">
            <v>E0073 - Bellevue NE</v>
          </cell>
          <cell r="E483" t="str">
            <v>1000 Wash Employees</v>
          </cell>
          <cell r="F483" t="str">
            <v>Michael Donnelly</v>
          </cell>
          <cell r="G483" t="str">
            <v>SL</v>
          </cell>
          <cell r="H483" t="str">
            <v xml:space="preserve">E0073 </v>
          </cell>
          <cell r="I483">
            <v>73</v>
          </cell>
          <cell r="J483" t="str">
            <v>SL73</v>
          </cell>
          <cell r="K483" t="str">
            <v>SL73@tidalwaveautospa.com</v>
          </cell>
        </row>
        <row r="484">
          <cell r="B484" t="str">
            <v>Brian Hanna</v>
          </cell>
          <cell r="C484" t="str">
            <v>Site Leader in Development</v>
          </cell>
          <cell r="D484" t="str">
            <v>E0210 - Center Avenue</v>
          </cell>
          <cell r="E484" t="str">
            <v>1000 Wash Employees</v>
          </cell>
          <cell r="F484" t="str">
            <v>AARON RITENOUR</v>
          </cell>
          <cell r="G484" t="str">
            <v>SLID</v>
          </cell>
          <cell r="H484" t="str">
            <v xml:space="preserve">E0210 </v>
          </cell>
          <cell r="I484">
            <v>210</v>
          </cell>
          <cell r="J484" t="str">
            <v/>
          </cell>
          <cell r="K484" t="str">
            <v>brian.hanna@tidalwaveautospa.com</v>
          </cell>
        </row>
        <row r="485">
          <cell r="B485" t="str">
            <v>Brian Harris</v>
          </cell>
          <cell r="C485" t="str">
            <v>Assistant SL Express</v>
          </cell>
          <cell r="D485" t="str">
            <v>E0023 - GA Fayetteville</v>
          </cell>
          <cell r="E485" t="str">
            <v>1000 Wash Employees</v>
          </cell>
          <cell r="F485" t="str">
            <v>Kevin Brake</v>
          </cell>
          <cell r="G485" t="str">
            <v>ASL</v>
          </cell>
          <cell r="H485" t="str">
            <v xml:space="preserve">E0023 </v>
          </cell>
          <cell r="I485">
            <v>23</v>
          </cell>
          <cell r="J485" t="str">
            <v>ASL23</v>
          </cell>
          <cell r="K485" t="str">
            <v>ASL23@tidalwaveautospa.com</v>
          </cell>
        </row>
        <row r="486">
          <cell r="B486" t="str">
            <v>Brian Hodge</v>
          </cell>
          <cell r="C486" t="str">
            <v>Site Leader Express</v>
          </cell>
          <cell r="D486" t="str">
            <v>E0261 - Wayne Road</v>
          </cell>
          <cell r="E486" t="str">
            <v>1000 Wash Employees</v>
          </cell>
          <cell r="F486" t="str">
            <v>Jeff Mathis</v>
          </cell>
          <cell r="G486" t="str">
            <v>SL</v>
          </cell>
          <cell r="H486" t="str">
            <v xml:space="preserve">E0261 </v>
          </cell>
          <cell r="I486">
            <v>261</v>
          </cell>
          <cell r="J486" t="str">
            <v>SL261</v>
          </cell>
          <cell r="K486" t="str">
            <v>SL261@tidalwaveautospa.com</v>
          </cell>
        </row>
        <row r="487">
          <cell r="B487" t="str">
            <v>Brian Kushmaul</v>
          </cell>
          <cell r="C487" t="str">
            <v>Equipment Installation Manager</v>
          </cell>
          <cell r="D487" t="str">
            <v>SHJ Construction LLC</v>
          </cell>
          <cell r="E487" t="str">
            <v>3050 Development</v>
          </cell>
          <cell r="F487" t="str">
            <v>Ryan Crumley</v>
          </cell>
          <cell r="G487" t="str">
            <v/>
          </cell>
          <cell r="H487" t="str">
            <v/>
          </cell>
          <cell r="I487" t="str">
            <v/>
          </cell>
          <cell r="J487" t="str">
            <v/>
          </cell>
          <cell r="K487" t="str">
            <v>brian.kushmaul@shjconstructiongroup.com</v>
          </cell>
        </row>
        <row r="488">
          <cell r="B488" t="str">
            <v>Brian Lewis</v>
          </cell>
          <cell r="C488" t="str">
            <v>Wash Attendant Express</v>
          </cell>
          <cell r="D488" t="str">
            <v>E0050 - Douglas</v>
          </cell>
          <cell r="E488" t="str">
            <v>1000 Wash Employees</v>
          </cell>
          <cell r="F488" t="str">
            <v>Joseph Olah</v>
          </cell>
          <cell r="G488" t="str">
            <v/>
          </cell>
          <cell r="H488" t="str">
            <v xml:space="preserve">E0050 </v>
          </cell>
          <cell r="I488">
            <v>50</v>
          </cell>
          <cell r="J488" t="str">
            <v/>
          </cell>
          <cell r="K488" t="str">
            <v>@tidalwaveautospa.com</v>
          </cell>
        </row>
        <row r="489">
          <cell r="B489" t="str">
            <v>Brian Pikaart</v>
          </cell>
          <cell r="C489" t="str">
            <v>Team Lead Express</v>
          </cell>
          <cell r="D489" t="str">
            <v>E0058 - Lanier / Friendship</v>
          </cell>
          <cell r="E489" t="str">
            <v>1000 Wash Employees</v>
          </cell>
          <cell r="F489" t="str">
            <v>Benjamin Barbour</v>
          </cell>
          <cell r="G489" t="str">
            <v/>
          </cell>
          <cell r="H489" t="str">
            <v xml:space="preserve">E0058 </v>
          </cell>
          <cell r="I489">
            <v>58</v>
          </cell>
          <cell r="J489" t="str">
            <v/>
          </cell>
          <cell r="K489" t="str">
            <v>@tidalwaveautospa.com</v>
          </cell>
        </row>
        <row r="490">
          <cell r="B490" t="str">
            <v>Brian Powell</v>
          </cell>
          <cell r="C490" t="str">
            <v>Wash Attendant Express</v>
          </cell>
          <cell r="D490" t="str">
            <v>E0013 - Washington Road</v>
          </cell>
          <cell r="E490" t="str">
            <v>1000 Wash Employees</v>
          </cell>
          <cell r="F490" t="str">
            <v>Chad Stawicki</v>
          </cell>
          <cell r="G490" t="str">
            <v/>
          </cell>
          <cell r="H490" t="str">
            <v xml:space="preserve">E0013 </v>
          </cell>
          <cell r="I490">
            <v>13</v>
          </cell>
          <cell r="J490" t="str">
            <v/>
          </cell>
          <cell r="K490" t="str">
            <v>@tidalwaveautospa.com</v>
          </cell>
        </row>
        <row r="491">
          <cell r="B491" t="str">
            <v>Brian Swicegood</v>
          </cell>
          <cell r="C491" t="str">
            <v>Senior Director</v>
          </cell>
          <cell r="D491" t="str">
            <v>Stangood-GA</v>
          </cell>
          <cell r="E491" t="str">
            <v>3100 Stangood Electrical</v>
          </cell>
          <cell r="F491" t="str">
            <v>Ryan Crumley</v>
          </cell>
          <cell r="G491" t="str">
            <v/>
          </cell>
          <cell r="H491" t="str">
            <v/>
          </cell>
          <cell r="I491" t="str">
            <v/>
          </cell>
          <cell r="J491" t="str">
            <v/>
          </cell>
          <cell r="K491" t="str">
            <v>brian.swicegood@shjconstructiongroup.com</v>
          </cell>
        </row>
        <row r="492">
          <cell r="B492" t="str">
            <v>Brian Swicegood Jr</v>
          </cell>
          <cell r="C492" t="str">
            <v>Electrical Developmental Apprentice</v>
          </cell>
          <cell r="D492" t="str">
            <v>Stangood-GA</v>
          </cell>
          <cell r="E492" t="str">
            <v>3100 Stangood Electrical</v>
          </cell>
          <cell r="F492" t="str">
            <v>Brian Swicegood</v>
          </cell>
          <cell r="G492" t="str">
            <v/>
          </cell>
          <cell r="H492" t="str">
            <v/>
          </cell>
          <cell r="I492" t="str">
            <v/>
          </cell>
          <cell r="J492" t="str">
            <v/>
          </cell>
          <cell r="K492" t="str">
            <v/>
          </cell>
        </row>
        <row r="493">
          <cell r="B493" t="str">
            <v>Brian Thomas</v>
          </cell>
          <cell r="C493" t="str">
            <v>Site Leader Express</v>
          </cell>
          <cell r="D493" t="str">
            <v>E0189 - Athens GA 2 Lexington Rd</v>
          </cell>
          <cell r="E493" t="str">
            <v>1000 Wash Employees</v>
          </cell>
          <cell r="F493" t="str">
            <v>Andrew Strevel</v>
          </cell>
          <cell r="G493" t="str">
            <v>SL</v>
          </cell>
          <cell r="H493" t="str">
            <v xml:space="preserve">E0189 </v>
          </cell>
          <cell r="I493">
            <v>189</v>
          </cell>
          <cell r="J493" t="str">
            <v>SL189</v>
          </cell>
          <cell r="K493" t="str">
            <v>SL189@tidalwaveautospa.com</v>
          </cell>
        </row>
        <row r="494">
          <cell r="B494" t="str">
            <v>BRIAN TURNEY</v>
          </cell>
          <cell r="C494" t="str">
            <v>Car Wash Tunnel Installation Tech</v>
          </cell>
          <cell r="D494" t="str">
            <v>SHJ Construction LLC</v>
          </cell>
          <cell r="E494" t="str">
            <v>3050 Development</v>
          </cell>
          <cell r="F494" t="str">
            <v>Joshua Kushmaul</v>
          </cell>
          <cell r="G494" t="str">
            <v/>
          </cell>
          <cell r="H494" t="str">
            <v/>
          </cell>
          <cell r="I494" t="str">
            <v/>
          </cell>
          <cell r="J494" t="str">
            <v/>
          </cell>
          <cell r="K494" t="str">
            <v/>
          </cell>
        </row>
        <row r="495">
          <cell r="B495" t="str">
            <v>Brian Wilson</v>
          </cell>
          <cell r="C495" t="str">
            <v>Site Leader Express</v>
          </cell>
          <cell r="D495" t="str">
            <v>E0204 - Bartlesville, OK</v>
          </cell>
          <cell r="E495" t="str">
            <v>1000 Wash Employees</v>
          </cell>
          <cell r="F495" t="str">
            <v>Ricky Doyle</v>
          </cell>
          <cell r="G495" t="str">
            <v>SL</v>
          </cell>
          <cell r="H495" t="str">
            <v xml:space="preserve">E0204 </v>
          </cell>
          <cell r="I495">
            <v>204</v>
          </cell>
          <cell r="J495" t="str">
            <v>SL204</v>
          </cell>
          <cell r="K495" t="str">
            <v>SL204@tidalwaveautospa.com</v>
          </cell>
        </row>
        <row r="496">
          <cell r="B496" t="str">
            <v>Brianna Dorwaldt</v>
          </cell>
          <cell r="C496" t="str">
            <v>Wash Attendant Express</v>
          </cell>
          <cell r="D496" t="str">
            <v>E0363 - Marshfield, WI</v>
          </cell>
          <cell r="E496" t="str">
            <v>1000 Wash Employees</v>
          </cell>
          <cell r="F496" t="str">
            <v>Charles Hayes</v>
          </cell>
          <cell r="G496" t="str">
            <v/>
          </cell>
          <cell r="H496" t="str">
            <v xml:space="preserve">E0363 </v>
          </cell>
          <cell r="I496">
            <v>363</v>
          </cell>
          <cell r="J496" t="str">
            <v/>
          </cell>
          <cell r="K496" t="str">
            <v>@tidalwaveautospa.com</v>
          </cell>
        </row>
        <row r="497">
          <cell r="B497" t="str">
            <v>Brianna Gilfillan</v>
          </cell>
          <cell r="C497" t="str">
            <v>Wash Attendant Express</v>
          </cell>
          <cell r="D497" t="str">
            <v>E0055 - Gillespie</v>
          </cell>
          <cell r="E497" t="str">
            <v>1000 Wash Employees</v>
          </cell>
          <cell r="F497" t="str">
            <v>Michael Miller</v>
          </cell>
          <cell r="G497" t="str">
            <v/>
          </cell>
          <cell r="H497" t="str">
            <v xml:space="preserve">E0055 </v>
          </cell>
          <cell r="I497">
            <v>55</v>
          </cell>
          <cell r="J497" t="str">
            <v/>
          </cell>
          <cell r="K497" t="str">
            <v>@tidalwaveautospa.com</v>
          </cell>
        </row>
        <row r="498">
          <cell r="B498" t="str">
            <v>Briar Rouleau</v>
          </cell>
          <cell r="C498" t="str">
            <v>Wash Attendant Express</v>
          </cell>
          <cell r="D498" t="str">
            <v>E0147 - Winona</v>
          </cell>
          <cell r="E498" t="str">
            <v>1000 Wash Employees</v>
          </cell>
          <cell r="F498" t="str">
            <v>Randall Sullivan</v>
          </cell>
          <cell r="G498" t="str">
            <v/>
          </cell>
          <cell r="H498" t="str">
            <v xml:space="preserve">E0147 </v>
          </cell>
          <cell r="I498">
            <v>147</v>
          </cell>
          <cell r="J498" t="str">
            <v/>
          </cell>
          <cell r="K498" t="str">
            <v>@tidalwaveautospa.com</v>
          </cell>
        </row>
        <row r="499">
          <cell r="B499" t="str">
            <v>brie thomas</v>
          </cell>
          <cell r="C499" t="str">
            <v>Wash Attendant Express</v>
          </cell>
          <cell r="D499" t="str">
            <v>E0028 - Raytown</v>
          </cell>
          <cell r="E499" t="str">
            <v>1000 Wash Employees</v>
          </cell>
          <cell r="F499" t="str">
            <v>Kyle Baker</v>
          </cell>
          <cell r="G499" t="str">
            <v/>
          </cell>
          <cell r="H499" t="str">
            <v xml:space="preserve">E0028 </v>
          </cell>
          <cell r="I499">
            <v>28</v>
          </cell>
          <cell r="J499" t="str">
            <v/>
          </cell>
          <cell r="K499" t="str">
            <v>@tidalwaveautospa.com</v>
          </cell>
        </row>
        <row r="500">
          <cell r="B500" t="str">
            <v>Brigit Butler</v>
          </cell>
          <cell r="C500" t="str">
            <v>Team Lead Flex</v>
          </cell>
          <cell r="D500" t="str">
            <v>E0007 - Grandview</v>
          </cell>
          <cell r="E500" t="str">
            <v>1000 Wash Employees</v>
          </cell>
          <cell r="F500" t="str">
            <v>Adam DeGroot</v>
          </cell>
          <cell r="G500" t="str">
            <v/>
          </cell>
          <cell r="H500" t="str">
            <v xml:space="preserve">E0007 </v>
          </cell>
          <cell r="I500">
            <v>7</v>
          </cell>
          <cell r="J500" t="str">
            <v/>
          </cell>
          <cell r="K500" t="str">
            <v>@tidalwaveautospa.com</v>
          </cell>
        </row>
        <row r="501">
          <cell r="B501" t="str">
            <v>Brionna Walmer</v>
          </cell>
          <cell r="C501" t="str">
            <v>Wash Attendant Express</v>
          </cell>
          <cell r="D501" t="str">
            <v>E0006 - Warner Robins</v>
          </cell>
          <cell r="E501" t="str">
            <v>1000 Wash Employees</v>
          </cell>
          <cell r="F501" t="str">
            <v>Tony Phillips</v>
          </cell>
          <cell r="G501" t="str">
            <v/>
          </cell>
          <cell r="H501" t="str">
            <v xml:space="preserve">E0006 </v>
          </cell>
          <cell r="I501">
            <v>6</v>
          </cell>
          <cell r="J501" t="str">
            <v/>
          </cell>
          <cell r="K501" t="str">
            <v>@tidalwaveautospa.com</v>
          </cell>
        </row>
        <row r="502">
          <cell r="B502" t="str">
            <v>Briston Cooke</v>
          </cell>
          <cell r="C502" t="str">
            <v>Wash Attendant Express</v>
          </cell>
          <cell r="D502" t="str">
            <v>E0122 - TN Lawrenceburg</v>
          </cell>
          <cell r="E502" t="str">
            <v>1000 Wash Employees</v>
          </cell>
          <cell r="F502" t="str">
            <v>Howard Montes</v>
          </cell>
          <cell r="G502" t="str">
            <v/>
          </cell>
          <cell r="H502" t="str">
            <v xml:space="preserve">E0122 </v>
          </cell>
          <cell r="I502">
            <v>122</v>
          </cell>
          <cell r="J502" t="str">
            <v/>
          </cell>
          <cell r="K502" t="str">
            <v>@tidalwaveautospa.com</v>
          </cell>
        </row>
        <row r="503">
          <cell r="B503" t="str">
            <v>Britian Isley</v>
          </cell>
          <cell r="C503" t="str">
            <v>Assistant SL Express</v>
          </cell>
          <cell r="D503" t="str">
            <v>E0251 - Lewisburg, TN</v>
          </cell>
          <cell r="E503" t="str">
            <v>1000 Wash Employees</v>
          </cell>
          <cell r="F503" t="str">
            <v>Kaleigh Welch</v>
          </cell>
          <cell r="G503" t="str">
            <v>ASL</v>
          </cell>
          <cell r="H503" t="str">
            <v xml:space="preserve">E0251 </v>
          </cell>
          <cell r="I503">
            <v>251</v>
          </cell>
          <cell r="J503" t="str">
            <v>ASL251</v>
          </cell>
          <cell r="K503" t="str">
            <v>ASL251@tidalwaveautospa.com</v>
          </cell>
        </row>
        <row r="504">
          <cell r="B504" t="str">
            <v>Britt Bonds</v>
          </cell>
          <cell r="C504" t="str">
            <v>Site Leader Express</v>
          </cell>
          <cell r="D504" t="str">
            <v>E0041 - Hoover</v>
          </cell>
          <cell r="E504" t="str">
            <v>1000 Wash Employees</v>
          </cell>
          <cell r="F504" t="str">
            <v>Cory Cummings</v>
          </cell>
          <cell r="G504" t="str">
            <v>SL</v>
          </cell>
          <cell r="H504" t="str">
            <v xml:space="preserve">E0041 </v>
          </cell>
          <cell r="I504">
            <v>41</v>
          </cell>
          <cell r="J504" t="str">
            <v>SL41</v>
          </cell>
          <cell r="K504" t="str">
            <v>SL41@tidalwaveautospa.com</v>
          </cell>
        </row>
        <row r="505">
          <cell r="B505" t="str">
            <v>Brittani Dahlen</v>
          </cell>
          <cell r="C505" t="str">
            <v>Team Lead Express</v>
          </cell>
          <cell r="D505" t="str">
            <v>E0020 - Conway</v>
          </cell>
          <cell r="E505" t="str">
            <v>1000 Wash Employees</v>
          </cell>
          <cell r="F505" t="str">
            <v>Joseph Landfried</v>
          </cell>
          <cell r="G505" t="str">
            <v/>
          </cell>
          <cell r="H505" t="str">
            <v xml:space="preserve">E0020 </v>
          </cell>
          <cell r="I505">
            <v>20</v>
          </cell>
          <cell r="J505" t="str">
            <v/>
          </cell>
          <cell r="K505" t="str">
            <v>@tidalwaveautospa.com</v>
          </cell>
        </row>
        <row r="506">
          <cell r="B506" t="str">
            <v>Brittany Shepherd</v>
          </cell>
          <cell r="C506" t="str">
            <v>Assistant SL Express</v>
          </cell>
          <cell r="D506" t="str">
            <v>E0119 - Athens - Decatur</v>
          </cell>
          <cell r="E506" t="str">
            <v>1000 Wash Employees</v>
          </cell>
          <cell r="F506" t="str">
            <v>David Deal</v>
          </cell>
          <cell r="G506" t="str">
            <v>ASL</v>
          </cell>
          <cell r="H506" t="str">
            <v xml:space="preserve">E0119 </v>
          </cell>
          <cell r="I506">
            <v>119</v>
          </cell>
          <cell r="J506" t="str">
            <v>ASL119</v>
          </cell>
          <cell r="K506" t="str">
            <v>ASL119@tidalwaveautospa.com</v>
          </cell>
        </row>
        <row r="507">
          <cell r="B507" t="str">
            <v>Brittney Frey</v>
          </cell>
          <cell r="C507" t="str">
            <v>Customer Service Representative</v>
          </cell>
          <cell r="D507" t="str">
            <v>Wash Support Center</v>
          </cell>
          <cell r="E507" t="str">
            <v>2450 Customer Care</v>
          </cell>
          <cell r="F507" t="str">
            <v>Danielle Kelley</v>
          </cell>
          <cell r="G507" t="str">
            <v/>
          </cell>
          <cell r="H507" t="str">
            <v/>
          </cell>
          <cell r="I507" t="str">
            <v/>
          </cell>
          <cell r="J507" t="str">
            <v/>
          </cell>
          <cell r="K507" t="str">
            <v/>
          </cell>
        </row>
        <row r="508">
          <cell r="B508" t="str">
            <v>Brittney Sheppard</v>
          </cell>
          <cell r="C508" t="str">
            <v>Wash Attendant Express</v>
          </cell>
          <cell r="D508" t="str">
            <v>E0159 - Muscle Shoals, AL</v>
          </cell>
          <cell r="E508" t="str">
            <v>1000 Wash Employees</v>
          </cell>
          <cell r="F508" t="str">
            <v>Molly Wilson</v>
          </cell>
          <cell r="G508" t="str">
            <v/>
          </cell>
          <cell r="H508" t="str">
            <v xml:space="preserve">E0159 </v>
          </cell>
          <cell r="I508">
            <v>159</v>
          </cell>
          <cell r="J508" t="str">
            <v/>
          </cell>
          <cell r="K508" t="str">
            <v>@tidalwaveautospa.com</v>
          </cell>
        </row>
        <row r="509">
          <cell r="B509" t="str">
            <v>brittney wren</v>
          </cell>
          <cell r="C509" t="str">
            <v>Wash Attendant Express</v>
          </cell>
          <cell r="D509" t="str">
            <v>E0100 - Richmond</v>
          </cell>
          <cell r="E509" t="str">
            <v>1000 Wash Employees</v>
          </cell>
          <cell r="F509" t="str">
            <v>Joshua Smith</v>
          </cell>
          <cell r="G509" t="str">
            <v/>
          </cell>
          <cell r="H509" t="str">
            <v xml:space="preserve">E0100 </v>
          </cell>
          <cell r="I509">
            <v>100</v>
          </cell>
          <cell r="J509" t="str">
            <v/>
          </cell>
          <cell r="K509" t="str">
            <v>@tidalwaveautospa.com</v>
          </cell>
        </row>
        <row r="510">
          <cell r="B510" t="str">
            <v>Brock Gall</v>
          </cell>
          <cell r="C510" t="str">
            <v>Wash Attendant Express</v>
          </cell>
          <cell r="D510" t="str">
            <v>E0324 - North Bradley, IL</v>
          </cell>
          <cell r="E510" t="str">
            <v>1000 Wash Employees</v>
          </cell>
          <cell r="F510" t="str">
            <v>Cindi Carrington</v>
          </cell>
          <cell r="G510" t="str">
            <v/>
          </cell>
          <cell r="H510" t="str">
            <v xml:space="preserve">E0324 </v>
          </cell>
          <cell r="I510">
            <v>324</v>
          </cell>
          <cell r="J510" t="str">
            <v/>
          </cell>
          <cell r="K510" t="str">
            <v>@tidalwaveautospa.com</v>
          </cell>
        </row>
        <row r="511">
          <cell r="B511" t="str">
            <v>Brock Leffler</v>
          </cell>
          <cell r="C511" t="str">
            <v>Team Lead Express</v>
          </cell>
          <cell r="D511" t="str">
            <v>E0061 - Blue Springs</v>
          </cell>
          <cell r="E511" t="str">
            <v>1000 Wash Employees</v>
          </cell>
          <cell r="F511" t="str">
            <v>Mark Stehle</v>
          </cell>
          <cell r="G511" t="str">
            <v/>
          </cell>
          <cell r="H511" t="str">
            <v xml:space="preserve">E0061 </v>
          </cell>
          <cell r="I511">
            <v>61</v>
          </cell>
          <cell r="J511" t="str">
            <v/>
          </cell>
          <cell r="K511" t="str">
            <v>@tidalwaveautospa.com</v>
          </cell>
        </row>
        <row r="512">
          <cell r="B512" t="str">
            <v>BRODIE LOCKHART</v>
          </cell>
          <cell r="C512" t="str">
            <v>Wash Attendant Express</v>
          </cell>
          <cell r="D512" t="str">
            <v>E0041 - Hoover</v>
          </cell>
          <cell r="E512" t="str">
            <v>1000 Wash Employees</v>
          </cell>
          <cell r="F512" t="str">
            <v>Britt Bonds</v>
          </cell>
          <cell r="G512" t="str">
            <v/>
          </cell>
          <cell r="H512" t="str">
            <v xml:space="preserve">E0041 </v>
          </cell>
          <cell r="I512">
            <v>41</v>
          </cell>
          <cell r="J512" t="str">
            <v/>
          </cell>
          <cell r="K512" t="str">
            <v>@tidalwaveautospa.com</v>
          </cell>
        </row>
        <row r="513">
          <cell r="B513" t="str">
            <v>Brody Bentley</v>
          </cell>
          <cell r="C513" t="str">
            <v>Wash Attendant Express</v>
          </cell>
          <cell r="D513" t="str">
            <v>E0080 - Quaker Road</v>
          </cell>
          <cell r="E513" t="str">
            <v>1000 Wash Employees</v>
          </cell>
          <cell r="F513" t="str">
            <v>Shawn Herrick</v>
          </cell>
          <cell r="G513" t="str">
            <v/>
          </cell>
          <cell r="H513" t="str">
            <v xml:space="preserve">E0080 </v>
          </cell>
          <cell r="I513">
            <v>80</v>
          </cell>
          <cell r="J513" t="str">
            <v/>
          </cell>
          <cell r="K513" t="str">
            <v>@tidalwaveautospa.com</v>
          </cell>
        </row>
        <row r="514">
          <cell r="B514" t="str">
            <v>Brody Edwards</v>
          </cell>
          <cell r="C514" t="str">
            <v>Wash Attendant Express</v>
          </cell>
          <cell r="D514" t="str">
            <v>E0108 - Sylacauga</v>
          </cell>
          <cell r="E514" t="str">
            <v>1000 Wash Employees</v>
          </cell>
          <cell r="F514" t="str">
            <v>Aaron Johnson</v>
          </cell>
          <cell r="G514" t="str">
            <v/>
          </cell>
          <cell r="H514" t="str">
            <v xml:space="preserve">E0108 </v>
          </cell>
          <cell r="I514">
            <v>108</v>
          </cell>
          <cell r="J514" t="str">
            <v/>
          </cell>
          <cell r="K514" t="str">
            <v>@tidalwaveautospa.com</v>
          </cell>
        </row>
        <row r="515">
          <cell r="B515" t="str">
            <v>Brody Lee</v>
          </cell>
          <cell r="C515" t="str">
            <v>Wash Attendant Express</v>
          </cell>
          <cell r="D515" t="str">
            <v>E0038 - Kennesaw</v>
          </cell>
          <cell r="E515" t="str">
            <v>1000 Wash Employees</v>
          </cell>
          <cell r="F515" t="str">
            <v>Jason Graham</v>
          </cell>
          <cell r="G515" t="str">
            <v/>
          </cell>
          <cell r="H515" t="str">
            <v xml:space="preserve">E0038 </v>
          </cell>
          <cell r="I515">
            <v>38</v>
          </cell>
          <cell r="J515" t="str">
            <v/>
          </cell>
          <cell r="K515" t="str">
            <v>@tidalwaveautospa.com</v>
          </cell>
        </row>
        <row r="516">
          <cell r="B516" t="str">
            <v>Brody Samples</v>
          </cell>
          <cell r="C516" t="str">
            <v>Assistant SL Express</v>
          </cell>
          <cell r="D516" t="str">
            <v>E0096 - Athens / Athens GA 1</v>
          </cell>
          <cell r="E516" t="str">
            <v>1000 Wash Employees</v>
          </cell>
          <cell r="F516" t="str">
            <v>Thomas Russell</v>
          </cell>
          <cell r="G516" t="str">
            <v>ASL</v>
          </cell>
          <cell r="H516" t="str">
            <v xml:space="preserve">E0096 </v>
          </cell>
          <cell r="I516">
            <v>96</v>
          </cell>
          <cell r="J516" t="str">
            <v>ASL96</v>
          </cell>
          <cell r="K516" t="str">
            <v>ASL96@tidalwaveautospa.com</v>
          </cell>
        </row>
        <row r="517">
          <cell r="B517" t="str">
            <v>Brody Scott</v>
          </cell>
          <cell r="C517" t="str">
            <v>Team Lead Express</v>
          </cell>
          <cell r="D517" t="str">
            <v>E0261- Wayne Road</v>
          </cell>
          <cell r="E517" t="str">
            <v>1000 Wash Employees</v>
          </cell>
          <cell r="F517" t="str">
            <v>Brian Hodge</v>
          </cell>
          <cell r="G517" t="str">
            <v/>
          </cell>
          <cell r="H517" t="str">
            <v xml:space="preserve">E0261- </v>
          </cell>
          <cell r="I517" t="str">
            <v/>
          </cell>
          <cell r="J517" t="str">
            <v/>
          </cell>
          <cell r="K517" t="str">
            <v>@tidalwaveautospa.com</v>
          </cell>
        </row>
        <row r="518">
          <cell r="B518" t="str">
            <v>Brody Smith</v>
          </cell>
          <cell r="C518" t="str">
            <v>Wash Attendant Express</v>
          </cell>
          <cell r="D518" t="str">
            <v>E0211 - Hamilton Crossing</v>
          </cell>
          <cell r="E518" t="str">
            <v>1000 Wash Employees</v>
          </cell>
          <cell r="F518" t="str">
            <v>Spencer Kappelman</v>
          </cell>
          <cell r="G518" t="str">
            <v/>
          </cell>
          <cell r="H518" t="str">
            <v xml:space="preserve">E0211 </v>
          </cell>
          <cell r="I518">
            <v>211</v>
          </cell>
          <cell r="J518" t="str">
            <v/>
          </cell>
          <cell r="K518" t="str">
            <v>@tidalwaveautospa.com</v>
          </cell>
        </row>
        <row r="519">
          <cell r="B519" t="str">
            <v>Brooklyn Quarles</v>
          </cell>
          <cell r="C519" t="str">
            <v>Wash Attendant Express</v>
          </cell>
          <cell r="D519" t="str">
            <v>E0006 - Warner Robins</v>
          </cell>
          <cell r="E519" t="str">
            <v>1000 Wash Employees</v>
          </cell>
          <cell r="F519" t="str">
            <v>Tony Phillips</v>
          </cell>
          <cell r="G519" t="str">
            <v/>
          </cell>
          <cell r="H519" t="str">
            <v xml:space="preserve">E0006 </v>
          </cell>
          <cell r="I519">
            <v>6</v>
          </cell>
          <cell r="J519" t="str">
            <v/>
          </cell>
          <cell r="K519" t="str">
            <v>@tidalwaveautospa.com</v>
          </cell>
        </row>
        <row r="520">
          <cell r="B520" t="str">
            <v>Brooks Gulley</v>
          </cell>
          <cell r="C520" t="str">
            <v>General Assembler</v>
          </cell>
          <cell r="D520" t="str">
            <v>SHJ Construction LLC</v>
          </cell>
          <cell r="E520" t="str">
            <v>3150 Modular Shop</v>
          </cell>
          <cell r="F520" t="str">
            <v>Matthew Allen</v>
          </cell>
          <cell r="G520" t="str">
            <v/>
          </cell>
          <cell r="H520" t="str">
            <v/>
          </cell>
          <cell r="I520" t="str">
            <v/>
          </cell>
          <cell r="J520" t="str">
            <v/>
          </cell>
          <cell r="K520" t="str">
            <v/>
          </cell>
        </row>
        <row r="521">
          <cell r="B521" t="str">
            <v>Brooks Young</v>
          </cell>
          <cell r="C521" t="str">
            <v>Wash Attendant Express</v>
          </cell>
          <cell r="D521" t="str">
            <v>E0137 - Pickens</v>
          </cell>
          <cell r="E521" t="str">
            <v>1000 Wash Employees</v>
          </cell>
          <cell r="F521" t="str">
            <v>Gregory Smith</v>
          </cell>
          <cell r="G521" t="str">
            <v/>
          </cell>
          <cell r="H521" t="str">
            <v xml:space="preserve">E0137 </v>
          </cell>
          <cell r="I521">
            <v>137</v>
          </cell>
          <cell r="J521" t="str">
            <v/>
          </cell>
          <cell r="K521" t="str">
            <v>@tidalwaveautospa.com</v>
          </cell>
        </row>
        <row r="522">
          <cell r="B522" t="str">
            <v>Bruce Gibbs</v>
          </cell>
          <cell r="C522" t="str">
            <v>Site Leader Express</v>
          </cell>
          <cell r="D522" t="str">
            <v>E0128 - Valdosta</v>
          </cell>
          <cell r="E522" t="str">
            <v>1000 Wash Employees</v>
          </cell>
          <cell r="F522" t="str">
            <v>Gary Bradley</v>
          </cell>
          <cell r="G522" t="str">
            <v>SL</v>
          </cell>
          <cell r="H522" t="str">
            <v xml:space="preserve">E0128 </v>
          </cell>
          <cell r="I522">
            <v>128</v>
          </cell>
          <cell r="J522" t="str">
            <v>SL128</v>
          </cell>
          <cell r="K522" t="str">
            <v>SL128@tidalwaveautospa.com</v>
          </cell>
        </row>
        <row r="523">
          <cell r="B523" t="str">
            <v>Bruce Maxwell</v>
          </cell>
          <cell r="C523" t="str">
            <v>Site Performance Coach</v>
          </cell>
          <cell r="D523" t="str">
            <v>Wash Admin</v>
          </cell>
          <cell r="E523" t="str">
            <v>2000 Operations</v>
          </cell>
          <cell r="F523" t="str">
            <v>Timothy Fruge</v>
          </cell>
          <cell r="G523" t="str">
            <v/>
          </cell>
          <cell r="H523" t="str">
            <v/>
          </cell>
          <cell r="I523" t="str">
            <v/>
          </cell>
          <cell r="J523" t="str">
            <v/>
          </cell>
          <cell r="K523" t="str">
            <v>bruce.maxwell@tidalwaveautospa.com</v>
          </cell>
        </row>
        <row r="524">
          <cell r="B524" t="str">
            <v>Bryan Burleyson</v>
          </cell>
          <cell r="C524" t="str">
            <v>Wash Attendant Express</v>
          </cell>
          <cell r="D524" t="str">
            <v>E0059 - Albemarle</v>
          </cell>
          <cell r="E524" t="str">
            <v>1000 Wash Employees</v>
          </cell>
          <cell r="F524" t="str">
            <v>Joshua Stone</v>
          </cell>
          <cell r="G524" t="str">
            <v/>
          </cell>
          <cell r="H524" t="str">
            <v xml:space="preserve">E0059 </v>
          </cell>
          <cell r="I524">
            <v>59</v>
          </cell>
          <cell r="J524" t="str">
            <v/>
          </cell>
          <cell r="K524" t="str">
            <v>@tidalwaveautospa.com</v>
          </cell>
        </row>
        <row r="525">
          <cell r="B525" t="str">
            <v>Bryan Conrad</v>
          </cell>
          <cell r="C525" t="str">
            <v>Wash Attendant Express</v>
          </cell>
          <cell r="D525" t="str">
            <v>E0129 - Fort Wright</v>
          </cell>
          <cell r="E525" t="str">
            <v>1000 Wash Employees</v>
          </cell>
          <cell r="F525" t="str">
            <v>Samantha Simpson</v>
          </cell>
          <cell r="G525" t="str">
            <v/>
          </cell>
          <cell r="H525" t="str">
            <v xml:space="preserve">E0129 </v>
          </cell>
          <cell r="I525">
            <v>129</v>
          </cell>
          <cell r="J525" t="str">
            <v/>
          </cell>
          <cell r="K525" t="str">
            <v>@tidalwaveautospa.com</v>
          </cell>
        </row>
        <row r="526">
          <cell r="B526" t="str">
            <v>Bryan Gold</v>
          </cell>
          <cell r="C526" t="str">
            <v>Wash Attendant Express</v>
          </cell>
          <cell r="D526" t="str">
            <v>E0061 - Blue Springs</v>
          </cell>
          <cell r="E526" t="str">
            <v>1000 Wash Employees</v>
          </cell>
          <cell r="F526" t="str">
            <v>Mark Stehle</v>
          </cell>
          <cell r="G526" t="str">
            <v/>
          </cell>
          <cell r="H526" t="str">
            <v xml:space="preserve">E0061 </v>
          </cell>
          <cell r="I526">
            <v>61</v>
          </cell>
          <cell r="J526" t="str">
            <v/>
          </cell>
          <cell r="K526" t="str">
            <v>@tidalwaveautospa.com</v>
          </cell>
        </row>
        <row r="527">
          <cell r="B527" t="str">
            <v>Bryan Jones</v>
          </cell>
          <cell r="C527" t="str">
            <v>Assistant SL Express</v>
          </cell>
          <cell r="D527" t="str">
            <v>E0072 - Williamsburg</v>
          </cell>
          <cell r="E527" t="str">
            <v>1000 Wash Employees</v>
          </cell>
          <cell r="F527" t="str">
            <v>Peter Foster</v>
          </cell>
          <cell r="G527" t="str">
            <v>ASL</v>
          </cell>
          <cell r="H527" t="str">
            <v xml:space="preserve">E0072 </v>
          </cell>
          <cell r="I527">
            <v>72</v>
          </cell>
          <cell r="J527" t="str">
            <v>ASL72</v>
          </cell>
          <cell r="K527" t="str">
            <v>ASL72@tidalwaveautospa.com</v>
          </cell>
        </row>
        <row r="528">
          <cell r="B528" t="str">
            <v>Bryan Loyd</v>
          </cell>
          <cell r="C528" t="str">
            <v>Assistant SL Express</v>
          </cell>
          <cell r="D528" t="str">
            <v>E0111 - Bainbridge</v>
          </cell>
          <cell r="E528" t="str">
            <v>1000 Wash Employees</v>
          </cell>
          <cell r="F528" t="str">
            <v>Vernon Dixon</v>
          </cell>
          <cell r="G528" t="str">
            <v>ASL</v>
          </cell>
          <cell r="H528" t="str">
            <v xml:space="preserve">E0111 </v>
          </cell>
          <cell r="I528">
            <v>111</v>
          </cell>
          <cell r="J528" t="str">
            <v>ASL111</v>
          </cell>
          <cell r="K528" t="str">
            <v>ASL111@tidalwaveautospa.com</v>
          </cell>
        </row>
        <row r="529">
          <cell r="B529" t="str">
            <v>Bryan Mims</v>
          </cell>
          <cell r="C529" t="str">
            <v>Assistant SL Express</v>
          </cell>
          <cell r="D529" t="str">
            <v>E0269 - Schillinger Road</v>
          </cell>
          <cell r="E529" t="str">
            <v>1000 Wash Employees</v>
          </cell>
          <cell r="F529" t="str">
            <v>Sean Stevens</v>
          </cell>
          <cell r="G529" t="str">
            <v>ASL</v>
          </cell>
          <cell r="H529" t="str">
            <v xml:space="preserve">E0269 </v>
          </cell>
          <cell r="I529">
            <v>269</v>
          </cell>
          <cell r="J529" t="str">
            <v>ASL269</v>
          </cell>
          <cell r="K529" t="str">
            <v>ASL269@tidalwaveautospa.com</v>
          </cell>
        </row>
        <row r="530">
          <cell r="B530" t="str">
            <v>Bryan Robles-Gonzalez</v>
          </cell>
          <cell r="C530" t="str">
            <v>Wash Attendant Express</v>
          </cell>
          <cell r="D530" t="str">
            <v>E0198 - Wesleyan Road</v>
          </cell>
          <cell r="E530" t="str">
            <v>1000 Wash Employees</v>
          </cell>
          <cell r="F530" t="str">
            <v>Lindsay Schultz</v>
          </cell>
          <cell r="G530" t="str">
            <v/>
          </cell>
          <cell r="H530" t="str">
            <v xml:space="preserve">E0198 </v>
          </cell>
          <cell r="I530">
            <v>198</v>
          </cell>
          <cell r="J530" t="str">
            <v/>
          </cell>
          <cell r="K530" t="str">
            <v>@tidalwaveautospa.com</v>
          </cell>
        </row>
        <row r="531">
          <cell r="B531" t="str">
            <v>Bryan Stuckey</v>
          </cell>
          <cell r="C531" t="str">
            <v>Team Lead Express</v>
          </cell>
          <cell r="D531" t="str">
            <v>E0033 - Pinehurst</v>
          </cell>
          <cell r="E531" t="str">
            <v>1000 Wash Employees</v>
          </cell>
          <cell r="F531" t="str">
            <v>Michael Blackwell</v>
          </cell>
          <cell r="G531" t="str">
            <v/>
          </cell>
          <cell r="H531" t="str">
            <v xml:space="preserve">E0033 </v>
          </cell>
          <cell r="I531">
            <v>33</v>
          </cell>
          <cell r="J531" t="str">
            <v/>
          </cell>
          <cell r="K531" t="str">
            <v>@tidalwaveautospa.com</v>
          </cell>
        </row>
        <row r="532">
          <cell r="B532" t="str">
            <v>Bryana Jackson</v>
          </cell>
          <cell r="C532" t="str">
            <v>Wash Attendant Express</v>
          </cell>
          <cell r="D532" t="str">
            <v>E0028 - Raytown</v>
          </cell>
          <cell r="E532" t="str">
            <v>1000 Wash Employees</v>
          </cell>
          <cell r="F532" t="str">
            <v>Kyle Baker</v>
          </cell>
          <cell r="G532" t="str">
            <v/>
          </cell>
          <cell r="H532" t="str">
            <v xml:space="preserve">E0028 </v>
          </cell>
          <cell r="I532">
            <v>28</v>
          </cell>
          <cell r="J532" t="str">
            <v/>
          </cell>
          <cell r="K532" t="str">
            <v>@tidalwaveautospa.com</v>
          </cell>
        </row>
        <row r="533">
          <cell r="B533" t="str">
            <v>Bryanna Baeza</v>
          </cell>
          <cell r="C533" t="str">
            <v>Wash Attendant Express</v>
          </cell>
          <cell r="D533" t="str">
            <v>E0383 - El Campo, TX</v>
          </cell>
          <cell r="E533" t="str">
            <v>1000 Wash Employees</v>
          </cell>
          <cell r="F533" t="str">
            <v>Joe Fonseca</v>
          </cell>
          <cell r="G533" t="str">
            <v/>
          </cell>
          <cell r="H533" t="str">
            <v xml:space="preserve">E0383 </v>
          </cell>
          <cell r="I533">
            <v>383</v>
          </cell>
          <cell r="J533" t="str">
            <v/>
          </cell>
          <cell r="K533" t="str">
            <v>@tidalwaveautospa.com</v>
          </cell>
        </row>
        <row r="534">
          <cell r="B534" t="str">
            <v>bryanna smith</v>
          </cell>
          <cell r="C534" t="str">
            <v>Wash Attendant Express</v>
          </cell>
          <cell r="D534" t="str">
            <v>E0239 - Pampa, TX</v>
          </cell>
          <cell r="E534" t="str">
            <v>1000 Wash Employees</v>
          </cell>
          <cell r="F534" t="str">
            <v>Katherine Hockaday</v>
          </cell>
          <cell r="G534" t="str">
            <v/>
          </cell>
          <cell r="H534" t="str">
            <v xml:space="preserve">E0239 </v>
          </cell>
          <cell r="I534">
            <v>239</v>
          </cell>
          <cell r="J534" t="str">
            <v/>
          </cell>
          <cell r="K534" t="str">
            <v>@tidalwaveautospa.com</v>
          </cell>
        </row>
        <row r="535">
          <cell r="B535" t="str">
            <v>Bryant Lindsey</v>
          </cell>
          <cell r="C535" t="str">
            <v>Wash Attendant Express</v>
          </cell>
          <cell r="D535" t="str">
            <v>E0166 - Hartselle, AL</v>
          </cell>
          <cell r="E535" t="str">
            <v>1000 Wash Employees</v>
          </cell>
          <cell r="F535" t="str">
            <v>Stephanie Bratcher</v>
          </cell>
          <cell r="G535" t="str">
            <v/>
          </cell>
          <cell r="H535" t="str">
            <v xml:space="preserve">E0166 </v>
          </cell>
          <cell r="I535">
            <v>166</v>
          </cell>
          <cell r="J535" t="str">
            <v/>
          </cell>
          <cell r="K535" t="str">
            <v>@tidalwaveautospa.com</v>
          </cell>
        </row>
        <row r="536">
          <cell r="B536" t="str">
            <v>Bryant Stemm</v>
          </cell>
          <cell r="C536" t="str">
            <v>Team Lead Express</v>
          </cell>
          <cell r="D536" t="str">
            <v>E0252 - Jacksonville, TX</v>
          </cell>
          <cell r="E536" t="str">
            <v>1000 Wash Employees</v>
          </cell>
          <cell r="F536" t="str">
            <v>Brandon Zarecor</v>
          </cell>
          <cell r="G536" t="str">
            <v/>
          </cell>
          <cell r="H536" t="str">
            <v xml:space="preserve">E0252 </v>
          </cell>
          <cell r="I536">
            <v>252</v>
          </cell>
          <cell r="J536" t="str">
            <v/>
          </cell>
          <cell r="K536" t="str">
            <v>@tidalwaveautospa.com</v>
          </cell>
        </row>
        <row r="537">
          <cell r="B537" t="str">
            <v>bryce bower</v>
          </cell>
          <cell r="C537" t="str">
            <v>Wash Attendant Express</v>
          </cell>
          <cell r="D537" t="str">
            <v>E0292 - Waynesboro, VA</v>
          </cell>
          <cell r="E537" t="str">
            <v>1000 Wash Employees</v>
          </cell>
          <cell r="F537" t="str">
            <v>Chad Williams</v>
          </cell>
          <cell r="G537" t="str">
            <v/>
          </cell>
          <cell r="H537" t="str">
            <v xml:space="preserve">E0292 </v>
          </cell>
          <cell r="I537">
            <v>292</v>
          </cell>
          <cell r="J537" t="str">
            <v/>
          </cell>
          <cell r="K537" t="str">
            <v>@tidalwaveautospa.com</v>
          </cell>
        </row>
        <row r="538">
          <cell r="B538" t="str">
            <v>Bryce Braswell</v>
          </cell>
          <cell r="C538" t="str">
            <v>Wash Attendant Express</v>
          </cell>
          <cell r="D538" t="str">
            <v>E0076 - Americus</v>
          </cell>
          <cell r="E538" t="str">
            <v>1000 Wash Employees</v>
          </cell>
          <cell r="F538" t="str">
            <v>Colin Williams</v>
          </cell>
          <cell r="G538" t="str">
            <v/>
          </cell>
          <cell r="H538" t="str">
            <v xml:space="preserve">E0076 </v>
          </cell>
          <cell r="I538">
            <v>76</v>
          </cell>
          <cell r="J538" t="str">
            <v/>
          </cell>
          <cell r="K538" t="str">
            <v>@tidalwaveautospa.com</v>
          </cell>
        </row>
        <row r="539">
          <cell r="B539" t="str">
            <v>Bryce Brunk</v>
          </cell>
          <cell r="C539" t="str">
            <v>Wash Attendant Express</v>
          </cell>
          <cell r="D539" t="str">
            <v>E0291 - Christiansburg, VA</v>
          </cell>
          <cell r="E539" t="str">
            <v>1000 Wash Employees</v>
          </cell>
          <cell r="F539" t="str">
            <v>Preston Long</v>
          </cell>
          <cell r="G539" t="str">
            <v/>
          </cell>
          <cell r="H539" t="str">
            <v xml:space="preserve">E0291 </v>
          </cell>
          <cell r="I539">
            <v>291</v>
          </cell>
          <cell r="J539" t="str">
            <v/>
          </cell>
          <cell r="K539" t="str">
            <v>@tidalwaveautospa.com</v>
          </cell>
        </row>
        <row r="540">
          <cell r="B540" t="str">
            <v>Bryce Burns</v>
          </cell>
          <cell r="C540" t="str">
            <v>Wash Attendant Express</v>
          </cell>
          <cell r="D540" t="str">
            <v>E0099 - Alexandria</v>
          </cell>
          <cell r="E540" t="str">
            <v>1000 Wash Employees</v>
          </cell>
          <cell r="F540" t="str">
            <v>Matthew Rust</v>
          </cell>
          <cell r="G540" t="str">
            <v/>
          </cell>
          <cell r="H540" t="str">
            <v xml:space="preserve">E0099 </v>
          </cell>
          <cell r="I540">
            <v>99</v>
          </cell>
          <cell r="J540" t="str">
            <v/>
          </cell>
          <cell r="K540" t="str">
            <v>@tidalwaveautospa.com</v>
          </cell>
        </row>
        <row r="541">
          <cell r="B541" t="str">
            <v>Bryce Campbell</v>
          </cell>
          <cell r="C541" t="str">
            <v>Team Lead Express</v>
          </cell>
          <cell r="D541" t="str">
            <v>E0040 - Pace</v>
          </cell>
          <cell r="E541" t="str">
            <v>1000 Wash Employees</v>
          </cell>
          <cell r="F541" t="str">
            <v>James Kilgore</v>
          </cell>
          <cell r="G541" t="str">
            <v/>
          </cell>
          <cell r="H541" t="str">
            <v xml:space="preserve">E0040 </v>
          </cell>
          <cell r="I541">
            <v>40</v>
          </cell>
          <cell r="J541" t="str">
            <v/>
          </cell>
          <cell r="K541" t="str">
            <v>@tidalwaveautospa.com</v>
          </cell>
        </row>
        <row r="542">
          <cell r="B542" t="str">
            <v>Bryce Garner</v>
          </cell>
          <cell r="C542" t="str">
            <v>Wash Attendant Express</v>
          </cell>
          <cell r="D542" t="str">
            <v>E0058 - Lanier / Friendship</v>
          </cell>
          <cell r="E542" t="str">
            <v>1000 Wash Employees</v>
          </cell>
          <cell r="F542" t="str">
            <v>Benjamin Barbour</v>
          </cell>
          <cell r="G542" t="str">
            <v/>
          </cell>
          <cell r="H542" t="str">
            <v xml:space="preserve">E0058 </v>
          </cell>
          <cell r="I542">
            <v>58</v>
          </cell>
          <cell r="J542" t="str">
            <v/>
          </cell>
          <cell r="K542" t="str">
            <v>@tidalwaveautospa.com</v>
          </cell>
        </row>
        <row r="543">
          <cell r="B543" t="str">
            <v>Bryce Lemmon</v>
          </cell>
          <cell r="C543" t="str">
            <v>Assistant SL Express</v>
          </cell>
          <cell r="D543" t="str">
            <v>E0204 - Bartlesville, OK</v>
          </cell>
          <cell r="E543" t="str">
            <v>1000 Wash Employees</v>
          </cell>
          <cell r="F543" t="str">
            <v>Brian Wilson</v>
          </cell>
          <cell r="G543" t="str">
            <v>ASL</v>
          </cell>
          <cell r="H543" t="str">
            <v xml:space="preserve">E0204 </v>
          </cell>
          <cell r="I543">
            <v>204</v>
          </cell>
          <cell r="J543" t="str">
            <v>ASL204</v>
          </cell>
          <cell r="K543" t="str">
            <v>ASL204@tidalwaveautospa.com</v>
          </cell>
        </row>
        <row r="544">
          <cell r="B544" t="str">
            <v>Bryce Trenbeath</v>
          </cell>
          <cell r="C544" t="str">
            <v>Wash Attendant Express</v>
          </cell>
          <cell r="D544" t="str">
            <v>E0015 - Dacula</v>
          </cell>
          <cell r="E544" t="str">
            <v>1000 Wash Employees</v>
          </cell>
          <cell r="F544" t="str">
            <v>Matt Bachman</v>
          </cell>
          <cell r="G544" t="str">
            <v/>
          </cell>
          <cell r="H544" t="str">
            <v xml:space="preserve">E0015 </v>
          </cell>
          <cell r="I544">
            <v>15</v>
          </cell>
          <cell r="J544" t="str">
            <v/>
          </cell>
          <cell r="K544" t="str">
            <v>@tidalwaveautospa.com</v>
          </cell>
        </row>
        <row r="545">
          <cell r="B545" t="str">
            <v>Bryceland Brown</v>
          </cell>
          <cell r="C545" t="str">
            <v>Wash Attendant Express</v>
          </cell>
          <cell r="D545" t="str">
            <v>E0128 - Valdosta</v>
          </cell>
          <cell r="E545" t="str">
            <v>1000 Wash Employees</v>
          </cell>
          <cell r="F545" t="str">
            <v>Bruce Gibbs</v>
          </cell>
          <cell r="G545" t="str">
            <v/>
          </cell>
          <cell r="H545" t="str">
            <v xml:space="preserve">E0128 </v>
          </cell>
          <cell r="I545">
            <v>128</v>
          </cell>
          <cell r="J545" t="str">
            <v/>
          </cell>
          <cell r="K545" t="str">
            <v>@tidalwaveautospa.com</v>
          </cell>
        </row>
        <row r="546">
          <cell r="B546" t="str">
            <v>Brycen Means</v>
          </cell>
          <cell r="C546" t="str">
            <v>Wash Attendant Express</v>
          </cell>
          <cell r="D546" t="str">
            <v>E0226 - Forum Drive SC</v>
          </cell>
          <cell r="E546" t="str">
            <v>1000 Wash Employees</v>
          </cell>
          <cell r="F546" t="str">
            <v>Douglas Chaloupek</v>
          </cell>
          <cell r="G546" t="str">
            <v/>
          </cell>
          <cell r="H546" t="str">
            <v xml:space="preserve">E0226 </v>
          </cell>
          <cell r="I546">
            <v>226</v>
          </cell>
          <cell r="J546" t="str">
            <v/>
          </cell>
          <cell r="K546" t="str">
            <v>@tidalwaveautospa.com</v>
          </cell>
        </row>
        <row r="547">
          <cell r="B547" t="str">
            <v>Bryhannah Velasco</v>
          </cell>
          <cell r="C547" t="str">
            <v>Wash Attendant Express</v>
          </cell>
          <cell r="D547" t="str">
            <v>E0006 - Warner Robins</v>
          </cell>
          <cell r="E547" t="str">
            <v>1000 Wash Employees</v>
          </cell>
          <cell r="F547" t="str">
            <v>Tony Phillips</v>
          </cell>
          <cell r="G547" t="str">
            <v/>
          </cell>
          <cell r="H547" t="str">
            <v xml:space="preserve">E0006 </v>
          </cell>
          <cell r="I547">
            <v>6</v>
          </cell>
          <cell r="J547" t="str">
            <v/>
          </cell>
          <cell r="K547" t="str">
            <v>@tidalwaveautospa.com</v>
          </cell>
        </row>
        <row r="548">
          <cell r="B548" t="str">
            <v>Bryon Gold</v>
          </cell>
          <cell r="C548" t="str">
            <v>Wash Attendant Express</v>
          </cell>
          <cell r="D548" t="str">
            <v>E0061 - Blue Springs</v>
          </cell>
          <cell r="E548" t="str">
            <v>1000 Wash Employees</v>
          </cell>
          <cell r="F548" t="str">
            <v>Mark Stehle</v>
          </cell>
          <cell r="G548" t="str">
            <v/>
          </cell>
          <cell r="H548" t="str">
            <v xml:space="preserve">E0061 </v>
          </cell>
          <cell r="I548">
            <v>61</v>
          </cell>
          <cell r="J548" t="str">
            <v/>
          </cell>
          <cell r="K548" t="str">
            <v>@tidalwaveautospa.com</v>
          </cell>
        </row>
        <row r="549">
          <cell r="B549" t="str">
            <v>Bryson Allen</v>
          </cell>
          <cell r="C549" t="str">
            <v>Wash Attendant Express</v>
          </cell>
          <cell r="D549" t="str">
            <v>E0002 - Thomaston</v>
          </cell>
          <cell r="E549" t="str">
            <v>1000 Wash Employees</v>
          </cell>
          <cell r="F549" t="str">
            <v>Jonathan Richardson</v>
          </cell>
          <cell r="G549" t="str">
            <v/>
          </cell>
          <cell r="H549" t="str">
            <v xml:space="preserve">E0002 </v>
          </cell>
          <cell r="I549">
            <v>2</v>
          </cell>
          <cell r="J549" t="str">
            <v/>
          </cell>
          <cell r="K549" t="str">
            <v>@tidalwaveautospa.com</v>
          </cell>
        </row>
        <row r="550">
          <cell r="B550" t="str">
            <v>Bryson Blackwell</v>
          </cell>
          <cell r="C550" t="str">
            <v>Wash Attendant Express</v>
          </cell>
          <cell r="D550" t="str">
            <v>E0021 - Battleground</v>
          </cell>
          <cell r="E550" t="str">
            <v>1000 Wash Employees</v>
          </cell>
          <cell r="F550" t="str">
            <v>Chasity Bryant</v>
          </cell>
          <cell r="G550" t="str">
            <v/>
          </cell>
          <cell r="H550" t="str">
            <v xml:space="preserve">E0021 </v>
          </cell>
          <cell r="I550">
            <v>21</v>
          </cell>
          <cell r="J550" t="str">
            <v/>
          </cell>
          <cell r="K550" t="str">
            <v>@tidalwaveautospa.com</v>
          </cell>
        </row>
        <row r="551">
          <cell r="B551" t="str">
            <v>Bryson Hall</v>
          </cell>
          <cell r="C551" t="str">
            <v>Wash Attendant Express</v>
          </cell>
          <cell r="D551" t="str">
            <v>E0137 - Pickens</v>
          </cell>
          <cell r="E551" t="str">
            <v>1000 Wash Employees</v>
          </cell>
          <cell r="F551" t="str">
            <v>Gregory Smith</v>
          </cell>
          <cell r="G551" t="str">
            <v/>
          </cell>
          <cell r="H551" t="str">
            <v xml:space="preserve">E0137 </v>
          </cell>
          <cell r="I551">
            <v>137</v>
          </cell>
          <cell r="J551" t="str">
            <v/>
          </cell>
          <cell r="K551" t="str">
            <v>@tidalwaveautospa.com</v>
          </cell>
        </row>
        <row r="552">
          <cell r="B552" t="str">
            <v>Bryson Leasure</v>
          </cell>
          <cell r="C552" t="str">
            <v>Team Lead Flex</v>
          </cell>
          <cell r="D552" t="str">
            <v>E0021 - Battleground</v>
          </cell>
          <cell r="E552" t="str">
            <v>1000 Wash Employees</v>
          </cell>
          <cell r="F552" t="str">
            <v>Chasity Bryant</v>
          </cell>
          <cell r="G552" t="str">
            <v/>
          </cell>
          <cell r="H552" t="str">
            <v xml:space="preserve">E0021 </v>
          </cell>
          <cell r="I552">
            <v>21</v>
          </cell>
          <cell r="J552" t="str">
            <v/>
          </cell>
          <cell r="K552" t="str">
            <v>@tidalwaveautospa.com</v>
          </cell>
        </row>
        <row r="553">
          <cell r="B553" t="str">
            <v>Bryson Vorous</v>
          </cell>
          <cell r="C553" t="str">
            <v>Wash Attendant Express</v>
          </cell>
          <cell r="D553" t="str">
            <v>E0127 - Winchester</v>
          </cell>
          <cell r="E553" t="str">
            <v>1000 Wash Employees</v>
          </cell>
          <cell r="F553" t="str">
            <v>Franco Caretti</v>
          </cell>
          <cell r="G553" t="str">
            <v/>
          </cell>
          <cell r="H553" t="str">
            <v xml:space="preserve">E0127 </v>
          </cell>
          <cell r="I553">
            <v>127</v>
          </cell>
          <cell r="J553" t="str">
            <v/>
          </cell>
          <cell r="K553" t="str">
            <v>@tidalwaveautospa.com</v>
          </cell>
        </row>
        <row r="554">
          <cell r="B554" t="str">
            <v>Buddy Parks</v>
          </cell>
          <cell r="C554" t="str">
            <v>Assistant SL Express</v>
          </cell>
          <cell r="D554" t="str">
            <v>E0044 - Lake Joy</v>
          </cell>
          <cell r="E554" t="str">
            <v>1000 Wash Employees</v>
          </cell>
          <cell r="F554" t="str">
            <v>Richard Porter</v>
          </cell>
          <cell r="G554" t="str">
            <v>ASL</v>
          </cell>
          <cell r="H554" t="str">
            <v xml:space="preserve">E0044 </v>
          </cell>
          <cell r="I554">
            <v>44</v>
          </cell>
          <cell r="J554" t="str">
            <v>ASL44</v>
          </cell>
          <cell r="K554" t="str">
            <v>ASL44@tidalwaveautospa.com</v>
          </cell>
        </row>
        <row r="555">
          <cell r="B555" t="str">
            <v>Byron Barnes</v>
          </cell>
          <cell r="C555" t="str">
            <v>Site Leader in Development 2</v>
          </cell>
          <cell r="D555" t="str">
            <v>Wash Openings</v>
          </cell>
          <cell r="E555" t="str">
            <v>2500 Training</v>
          </cell>
          <cell r="F555" t="str">
            <v>Bruce Maxwell</v>
          </cell>
          <cell r="G555" t="str">
            <v>SLID</v>
          </cell>
          <cell r="H555" t="str">
            <v/>
          </cell>
          <cell r="I555" t="str">
            <v/>
          </cell>
          <cell r="J555" t="str">
            <v/>
          </cell>
          <cell r="K555" t="str">
            <v>byron.barnes@tidalwaveautospa.com</v>
          </cell>
        </row>
        <row r="556">
          <cell r="B556" t="str">
            <v>Byron Buffin</v>
          </cell>
          <cell r="C556" t="str">
            <v>Steel Install Lead</v>
          </cell>
          <cell r="D556" t="str">
            <v>SHJ Construction LLC</v>
          </cell>
          <cell r="E556" t="str">
            <v>3000 Steel Shop</v>
          </cell>
          <cell r="F556" t="str">
            <v>Phillip Harris</v>
          </cell>
          <cell r="G556" t="str">
            <v/>
          </cell>
          <cell r="H556" t="str">
            <v/>
          </cell>
          <cell r="I556" t="str">
            <v/>
          </cell>
          <cell r="J556" t="str">
            <v/>
          </cell>
          <cell r="K556" t="str">
            <v>byron.buffin@shjconstructiongroup.com</v>
          </cell>
        </row>
        <row r="557">
          <cell r="B557" t="str">
            <v>Cade Brown</v>
          </cell>
          <cell r="C557" t="str">
            <v>Wash Attendant Express</v>
          </cell>
          <cell r="D557" t="str">
            <v>E0015 - Dacula</v>
          </cell>
          <cell r="E557" t="str">
            <v>1000 Wash Employees</v>
          </cell>
          <cell r="F557" t="str">
            <v>Matt Bachman</v>
          </cell>
          <cell r="G557" t="str">
            <v/>
          </cell>
          <cell r="H557" t="str">
            <v xml:space="preserve">E0015 </v>
          </cell>
          <cell r="I557">
            <v>15</v>
          </cell>
          <cell r="J557" t="str">
            <v/>
          </cell>
          <cell r="K557" t="str">
            <v>@tidalwaveautospa.com</v>
          </cell>
        </row>
        <row r="558">
          <cell r="B558" t="str">
            <v>Cade Coffman</v>
          </cell>
          <cell r="C558" t="str">
            <v>Wash Attendant Express</v>
          </cell>
          <cell r="D558" t="str">
            <v>E0019 - High Point</v>
          </cell>
          <cell r="E558" t="str">
            <v>1000 Wash Employees</v>
          </cell>
          <cell r="F558" t="str">
            <v>Nicholas Anthony</v>
          </cell>
          <cell r="G558" t="str">
            <v/>
          </cell>
          <cell r="H558" t="str">
            <v xml:space="preserve">E0019 </v>
          </cell>
          <cell r="I558">
            <v>19</v>
          </cell>
          <cell r="J558" t="str">
            <v/>
          </cell>
          <cell r="K558" t="str">
            <v>@tidalwaveautospa.com</v>
          </cell>
        </row>
        <row r="559">
          <cell r="B559" t="str">
            <v>Cade Drury</v>
          </cell>
          <cell r="C559" t="str">
            <v>Wash Attendant Express</v>
          </cell>
          <cell r="D559" t="str">
            <v>E0192 - Clinton Plaza West</v>
          </cell>
          <cell r="E559" t="str">
            <v>1000 Wash Employees</v>
          </cell>
          <cell r="F559" t="str">
            <v>Samantha Hackney</v>
          </cell>
          <cell r="G559" t="str">
            <v/>
          </cell>
          <cell r="H559" t="str">
            <v xml:space="preserve">E0192 </v>
          </cell>
          <cell r="I559">
            <v>192</v>
          </cell>
          <cell r="J559" t="str">
            <v/>
          </cell>
          <cell r="K559" t="str">
            <v>@tidalwaveautospa.com</v>
          </cell>
        </row>
        <row r="560">
          <cell r="B560" t="str">
            <v>Caden Brophy</v>
          </cell>
          <cell r="C560" t="str">
            <v>Assistant Team Lead – Installation</v>
          </cell>
          <cell r="D560" t="str">
            <v>SHJ Construction LLC</v>
          </cell>
          <cell r="E560" t="str">
            <v>3050 Development</v>
          </cell>
          <cell r="F560" t="str">
            <v>Clifton Robinson</v>
          </cell>
          <cell r="G560" t="str">
            <v/>
          </cell>
          <cell r="H560" t="str">
            <v/>
          </cell>
          <cell r="I560" t="str">
            <v/>
          </cell>
          <cell r="J560" t="str">
            <v/>
          </cell>
          <cell r="K560" t="str">
            <v>caden.brophy@shjconstructiongroup.com</v>
          </cell>
        </row>
        <row r="561">
          <cell r="B561" t="str">
            <v>Caden Curry</v>
          </cell>
          <cell r="C561" t="str">
            <v>Wash Attendant Express</v>
          </cell>
          <cell r="D561" t="str">
            <v>E0313 - Hillsboro, TX</v>
          </cell>
          <cell r="E561" t="str">
            <v>1000 Wash Employees</v>
          </cell>
          <cell r="F561" t="str">
            <v>Cody Rubit</v>
          </cell>
          <cell r="G561" t="str">
            <v/>
          </cell>
          <cell r="H561" t="str">
            <v xml:space="preserve">E0313 </v>
          </cell>
          <cell r="I561">
            <v>313</v>
          </cell>
          <cell r="J561" t="str">
            <v/>
          </cell>
          <cell r="K561" t="str">
            <v>@tidalwaveautospa.com</v>
          </cell>
        </row>
        <row r="562">
          <cell r="B562" t="str">
            <v>Caden Johnson</v>
          </cell>
          <cell r="C562" t="str">
            <v>Wash Attendant Express</v>
          </cell>
          <cell r="D562" t="str">
            <v>E0119 - Athens - Decatur</v>
          </cell>
          <cell r="E562" t="str">
            <v>1000 Wash Employees</v>
          </cell>
          <cell r="F562" t="str">
            <v>David Deal</v>
          </cell>
          <cell r="G562" t="str">
            <v/>
          </cell>
          <cell r="H562" t="str">
            <v xml:space="preserve">E0119 </v>
          </cell>
          <cell r="I562">
            <v>119</v>
          </cell>
          <cell r="J562" t="str">
            <v/>
          </cell>
          <cell r="K562" t="str">
            <v>@tidalwaveautospa.com</v>
          </cell>
        </row>
        <row r="563">
          <cell r="B563" t="str">
            <v>Caden Johnson</v>
          </cell>
          <cell r="C563" t="str">
            <v>Wash Attendant Express</v>
          </cell>
          <cell r="D563" t="str">
            <v>E0092 - Leesburg</v>
          </cell>
          <cell r="E563" t="str">
            <v>1000 Wash Employees</v>
          </cell>
          <cell r="F563" t="str">
            <v>Gaston English</v>
          </cell>
          <cell r="G563" t="str">
            <v/>
          </cell>
          <cell r="H563" t="str">
            <v xml:space="preserve">E0092 </v>
          </cell>
          <cell r="I563">
            <v>92</v>
          </cell>
          <cell r="J563" t="str">
            <v/>
          </cell>
          <cell r="K563" t="str">
            <v>@tidalwaveautospa.com</v>
          </cell>
        </row>
        <row r="564">
          <cell r="B564" t="str">
            <v>caden poulin</v>
          </cell>
          <cell r="C564" t="str">
            <v>Wash Attendant Express</v>
          </cell>
          <cell r="D564" t="str">
            <v>E0147 - Winona</v>
          </cell>
          <cell r="E564" t="str">
            <v>1000 Wash Employees</v>
          </cell>
          <cell r="F564" t="str">
            <v>Randall Sullivan</v>
          </cell>
          <cell r="G564" t="str">
            <v/>
          </cell>
          <cell r="H564" t="str">
            <v xml:space="preserve">E0147 </v>
          </cell>
          <cell r="I564">
            <v>147</v>
          </cell>
          <cell r="J564" t="str">
            <v/>
          </cell>
          <cell r="K564" t="str">
            <v>@tidalwaveautospa.com</v>
          </cell>
        </row>
        <row r="565">
          <cell r="B565" t="str">
            <v>Caden Ramey</v>
          </cell>
          <cell r="C565" t="str">
            <v>Assistant SL Express</v>
          </cell>
          <cell r="D565" t="str">
            <v>E0043 - Boulder Creek</v>
          </cell>
          <cell r="E565" t="str">
            <v>1000 Wash Employees</v>
          </cell>
          <cell r="F565" t="str">
            <v>Jimmy Foster</v>
          </cell>
          <cell r="G565" t="str">
            <v>ASL</v>
          </cell>
          <cell r="H565" t="str">
            <v xml:space="preserve">E0043 </v>
          </cell>
          <cell r="I565">
            <v>43</v>
          </cell>
          <cell r="J565" t="str">
            <v>ASL43</v>
          </cell>
          <cell r="K565" t="str">
            <v>ASL43@tidalwaveautospa.com</v>
          </cell>
        </row>
        <row r="566">
          <cell r="B566" t="str">
            <v>Caden Smith</v>
          </cell>
          <cell r="C566" t="str">
            <v>Wash Attendant Express</v>
          </cell>
          <cell r="D566" t="str">
            <v>E0144 - Fitzgerald</v>
          </cell>
          <cell r="E566" t="str">
            <v>1000 Wash Employees</v>
          </cell>
          <cell r="F566" t="str">
            <v>Kane Campbell</v>
          </cell>
          <cell r="G566" t="str">
            <v/>
          </cell>
          <cell r="H566" t="str">
            <v xml:space="preserve">E0144 </v>
          </cell>
          <cell r="I566">
            <v>144</v>
          </cell>
          <cell r="J566" t="str">
            <v/>
          </cell>
          <cell r="K566" t="str">
            <v>@tidalwaveautospa.com</v>
          </cell>
        </row>
        <row r="567">
          <cell r="B567" t="str">
            <v>Cadge Kingsley</v>
          </cell>
          <cell r="C567" t="str">
            <v>Wash Attendant Express</v>
          </cell>
          <cell r="D567" t="str">
            <v>E0297 - Lincoln, IL</v>
          </cell>
          <cell r="E567" t="str">
            <v>1000 Wash Employees</v>
          </cell>
          <cell r="F567" t="str">
            <v>Sarah Martin</v>
          </cell>
          <cell r="G567" t="str">
            <v/>
          </cell>
          <cell r="H567" t="str">
            <v xml:space="preserve">E0297 </v>
          </cell>
          <cell r="I567">
            <v>297</v>
          </cell>
          <cell r="J567" t="str">
            <v/>
          </cell>
          <cell r="K567" t="str">
            <v>@tidalwaveautospa.com</v>
          </cell>
        </row>
        <row r="568">
          <cell r="B568" t="str">
            <v>Cadin Hutto</v>
          </cell>
          <cell r="C568" t="str">
            <v>Team Lead Express</v>
          </cell>
          <cell r="D568" t="str">
            <v>E0111 - Bainbridge</v>
          </cell>
          <cell r="E568" t="str">
            <v>1000 Wash Employees</v>
          </cell>
          <cell r="F568" t="str">
            <v>Vernon Dixon</v>
          </cell>
          <cell r="G568" t="str">
            <v/>
          </cell>
          <cell r="H568" t="str">
            <v xml:space="preserve">E0111 </v>
          </cell>
          <cell r="I568">
            <v>111</v>
          </cell>
          <cell r="J568" t="str">
            <v/>
          </cell>
          <cell r="K568" t="str">
            <v>@tidalwaveautospa.com</v>
          </cell>
        </row>
        <row r="569">
          <cell r="B569" t="str">
            <v>Caelen Mccaslin</v>
          </cell>
          <cell r="C569" t="str">
            <v>Assistant SL Express</v>
          </cell>
          <cell r="D569" t="str">
            <v>E0228 - Jefferson City, TN</v>
          </cell>
          <cell r="E569" t="str">
            <v>1000 Wash Employees</v>
          </cell>
          <cell r="F569" t="str">
            <v>Travis Scroggins</v>
          </cell>
          <cell r="G569" t="str">
            <v>ASL</v>
          </cell>
          <cell r="H569" t="str">
            <v xml:space="preserve">E0228 </v>
          </cell>
          <cell r="I569">
            <v>228</v>
          </cell>
          <cell r="J569" t="str">
            <v>ASL228</v>
          </cell>
          <cell r="K569" t="str">
            <v>ASL228@tidalwaveautospa.com</v>
          </cell>
        </row>
        <row r="570">
          <cell r="B570" t="str">
            <v>Caiden Swain</v>
          </cell>
          <cell r="C570" t="str">
            <v>Wash Attendant Express</v>
          </cell>
          <cell r="D570" t="str">
            <v>E0272 - North Wilmington</v>
          </cell>
          <cell r="E570" t="str">
            <v>1000 Wash Employees</v>
          </cell>
          <cell r="F570" t="str">
            <v>Devin Miranda</v>
          </cell>
          <cell r="G570" t="str">
            <v/>
          </cell>
          <cell r="H570" t="str">
            <v xml:space="preserve">E0272 </v>
          </cell>
          <cell r="I570">
            <v>272</v>
          </cell>
          <cell r="J570" t="str">
            <v/>
          </cell>
          <cell r="K570" t="str">
            <v>@tidalwaveautospa.com</v>
          </cell>
        </row>
        <row r="571">
          <cell r="B571" t="str">
            <v>Caileb Cox</v>
          </cell>
          <cell r="C571" t="str">
            <v>Wash Attendant Express</v>
          </cell>
          <cell r="D571" t="str">
            <v>E0021 - Battleground</v>
          </cell>
          <cell r="E571" t="str">
            <v>1000 Wash Employees</v>
          </cell>
          <cell r="F571" t="str">
            <v>Chasity Bryant</v>
          </cell>
          <cell r="G571" t="str">
            <v/>
          </cell>
          <cell r="H571" t="str">
            <v xml:space="preserve">E0021 </v>
          </cell>
          <cell r="I571">
            <v>21</v>
          </cell>
          <cell r="J571" t="str">
            <v/>
          </cell>
          <cell r="K571" t="str">
            <v>@tidalwaveautospa.com</v>
          </cell>
        </row>
        <row r="572">
          <cell r="B572" t="str">
            <v>Cailen Roberts</v>
          </cell>
          <cell r="C572" t="str">
            <v>Wash Attendant Express</v>
          </cell>
          <cell r="D572" t="str">
            <v>E0047 - Falcon Landing</v>
          </cell>
          <cell r="E572" t="str">
            <v>1000 Wash Employees</v>
          </cell>
          <cell r="F572" t="str">
            <v>Nicholas Huck</v>
          </cell>
          <cell r="G572" t="str">
            <v/>
          </cell>
          <cell r="H572" t="str">
            <v xml:space="preserve">E0047 </v>
          </cell>
          <cell r="I572">
            <v>47</v>
          </cell>
          <cell r="J572" t="str">
            <v/>
          </cell>
          <cell r="K572" t="str">
            <v>@tidalwaveautospa.com</v>
          </cell>
        </row>
        <row r="573">
          <cell r="B573" t="str">
            <v>Caitlin Conley</v>
          </cell>
          <cell r="C573" t="str">
            <v>Wash Attendant Express</v>
          </cell>
          <cell r="D573" t="str">
            <v>E0018 - Beaufort</v>
          </cell>
          <cell r="E573" t="str">
            <v>1000 Wash Employees</v>
          </cell>
          <cell r="F573" t="str">
            <v>Rex Alvarez</v>
          </cell>
          <cell r="G573" t="str">
            <v/>
          </cell>
          <cell r="H573" t="str">
            <v xml:space="preserve">E0018 </v>
          </cell>
          <cell r="I573">
            <v>18</v>
          </cell>
          <cell r="J573" t="str">
            <v/>
          </cell>
          <cell r="K573" t="str">
            <v>@tidalwaveautospa.com</v>
          </cell>
        </row>
        <row r="574">
          <cell r="B574" t="str">
            <v>Caitlin Toner</v>
          </cell>
          <cell r="C574" t="str">
            <v>Site Leader Express</v>
          </cell>
          <cell r="D574" t="str">
            <v>E0160 - Cookeville,TN</v>
          </cell>
          <cell r="E574" t="str">
            <v>1000 Wash Employees</v>
          </cell>
          <cell r="F574" t="str">
            <v>Jeff Mathis</v>
          </cell>
          <cell r="G574" t="str">
            <v>SL</v>
          </cell>
          <cell r="H574" t="str">
            <v xml:space="preserve">E0160 </v>
          </cell>
          <cell r="I574">
            <v>160</v>
          </cell>
          <cell r="J574" t="str">
            <v>SL160</v>
          </cell>
          <cell r="K574" t="str">
            <v>SL160@tidalwaveautospa.com</v>
          </cell>
        </row>
        <row r="575">
          <cell r="B575" t="str">
            <v>Caleb Adams</v>
          </cell>
          <cell r="C575" t="str">
            <v>Wash Attendant Express</v>
          </cell>
          <cell r="D575" t="str">
            <v>E0189 - Athens GA 2 Lexington Rd</v>
          </cell>
          <cell r="E575" t="str">
            <v>1000 Wash Employees</v>
          </cell>
          <cell r="F575" t="str">
            <v>Brian Thomas</v>
          </cell>
          <cell r="G575" t="str">
            <v/>
          </cell>
          <cell r="H575" t="str">
            <v xml:space="preserve">E0189 </v>
          </cell>
          <cell r="I575">
            <v>189</v>
          </cell>
          <cell r="J575" t="str">
            <v/>
          </cell>
          <cell r="K575" t="str">
            <v>@tidalwaveautospa.com</v>
          </cell>
        </row>
        <row r="576">
          <cell r="B576" t="str">
            <v>Caleb Bradley</v>
          </cell>
          <cell r="C576" t="str">
            <v>Wash Attendant Express</v>
          </cell>
          <cell r="D576" t="str">
            <v>E0056 - Matthews Orangeburg</v>
          </cell>
          <cell r="E576" t="str">
            <v>1000 Wash Employees</v>
          </cell>
          <cell r="F576" t="str">
            <v>Josh Nordgren</v>
          </cell>
          <cell r="G576" t="str">
            <v/>
          </cell>
          <cell r="H576" t="str">
            <v xml:space="preserve">E0056 </v>
          </cell>
          <cell r="I576">
            <v>56</v>
          </cell>
          <cell r="J576" t="str">
            <v/>
          </cell>
          <cell r="K576" t="str">
            <v>@tidalwaveautospa.com</v>
          </cell>
        </row>
        <row r="577">
          <cell r="B577" t="str">
            <v>Caleb Burnette</v>
          </cell>
          <cell r="C577" t="str">
            <v>Wash Attendant Express</v>
          </cell>
          <cell r="D577" t="str">
            <v>E0009 - Peachtree City/Sharpsburg</v>
          </cell>
          <cell r="E577" t="str">
            <v>1000 Wash Employees</v>
          </cell>
          <cell r="F577" t="str">
            <v>Charles Best</v>
          </cell>
          <cell r="G577" t="str">
            <v/>
          </cell>
          <cell r="H577" t="str">
            <v xml:space="preserve">E0009 </v>
          </cell>
          <cell r="I577">
            <v>9</v>
          </cell>
          <cell r="J577" t="str">
            <v/>
          </cell>
          <cell r="K577" t="str">
            <v>@tidalwaveautospa.com</v>
          </cell>
        </row>
        <row r="578">
          <cell r="B578" t="str">
            <v>Caleb Duke</v>
          </cell>
          <cell r="C578" t="str">
            <v>Wash Attendant Express</v>
          </cell>
          <cell r="D578" t="str">
            <v>E0004 - Milledgeville</v>
          </cell>
          <cell r="E578" t="str">
            <v>1000 Wash Employees</v>
          </cell>
          <cell r="F578" t="str">
            <v>Davy Cox</v>
          </cell>
          <cell r="G578" t="str">
            <v/>
          </cell>
          <cell r="H578" t="str">
            <v xml:space="preserve">E0004 </v>
          </cell>
          <cell r="I578">
            <v>4</v>
          </cell>
          <cell r="J578" t="str">
            <v/>
          </cell>
          <cell r="K578" t="str">
            <v>@tidalwaveautospa.com</v>
          </cell>
        </row>
        <row r="579">
          <cell r="B579" t="str">
            <v>Caleb Etheridge</v>
          </cell>
          <cell r="C579" t="str">
            <v>Wash Attendant Express</v>
          </cell>
          <cell r="D579" t="str">
            <v>E0209 - Tarboro, NC</v>
          </cell>
          <cell r="E579" t="str">
            <v>1000 Wash Employees</v>
          </cell>
          <cell r="F579" t="str">
            <v>Frankie Tadlock</v>
          </cell>
          <cell r="G579" t="str">
            <v/>
          </cell>
          <cell r="H579" t="str">
            <v xml:space="preserve">E0209 </v>
          </cell>
          <cell r="I579">
            <v>209</v>
          </cell>
          <cell r="J579" t="str">
            <v/>
          </cell>
          <cell r="K579" t="str">
            <v>@tidalwaveautospa.com</v>
          </cell>
        </row>
        <row r="580">
          <cell r="B580" t="str">
            <v>Caleb Foster</v>
          </cell>
          <cell r="C580" t="str">
            <v>Wash Attendant Express</v>
          </cell>
          <cell r="D580" t="str">
            <v>E0249 - River Crossing</v>
          </cell>
          <cell r="E580" t="str">
            <v>1000 Wash Employees</v>
          </cell>
          <cell r="F580" t="str">
            <v>Mike Breitrick</v>
          </cell>
          <cell r="G580" t="str">
            <v/>
          </cell>
          <cell r="H580" t="str">
            <v xml:space="preserve">E0249 </v>
          </cell>
          <cell r="I580">
            <v>249</v>
          </cell>
          <cell r="J580" t="str">
            <v/>
          </cell>
          <cell r="K580" t="str">
            <v>@tidalwaveautospa.com</v>
          </cell>
        </row>
        <row r="581">
          <cell r="B581" t="str">
            <v>Caleb Johnson</v>
          </cell>
          <cell r="C581" t="str">
            <v>Wash Attendant Express</v>
          </cell>
          <cell r="D581" t="str">
            <v>E0029 - Apex</v>
          </cell>
          <cell r="E581" t="str">
            <v>1000 Wash Employees</v>
          </cell>
          <cell r="F581" t="str">
            <v>Daniel Richardson</v>
          </cell>
          <cell r="G581" t="str">
            <v/>
          </cell>
          <cell r="H581" t="str">
            <v xml:space="preserve">E0029 </v>
          </cell>
          <cell r="I581">
            <v>29</v>
          </cell>
          <cell r="J581" t="str">
            <v/>
          </cell>
          <cell r="K581" t="str">
            <v>@tidalwaveautospa.com</v>
          </cell>
        </row>
        <row r="582">
          <cell r="B582" t="str">
            <v>Caleb Josey-Durham</v>
          </cell>
          <cell r="C582" t="str">
            <v>Wash Attendant Express</v>
          </cell>
          <cell r="D582" t="str">
            <v>E0076 - Americus</v>
          </cell>
          <cell r="E582" t="str">
            <v>1000 Wash Employees</v>
          </cell>
          <cell r="F582" t="str">
            <v>Colin Williams</v>
          </cell>
          <cell r="G582" t="str">
            <v/>
          </cell>
          <cell r="H582" t="str">
            <v xml:space="preserve">E0076 </v>
          </cell>
          <cell r="I582">
            <v>76</v>
          </cell>
          <cell r="J582" t="str">
            <v/>
          </cell>
          <cell r="K582" t="str">
            <v>@tidalwaveautospa.com</v>
          </cell>
        </row>
        <row r="583">
          <cell r="B583" t="str">
            <v>Caleb Kendrick</v>
          </cell>
          <cell r="C583" t="str">
            <v>Wash Attendant Express</v>
          </cell>
          <cell r="D583" t="str">
            <v>E0286 - Westover Road</v>
          </cell>
          <cell r="E583" t="str">
            <v>1000 Wash Employees</v>
          </cell>
          <cell r="F583" t="str">
            <v>Mary Hoar</v>
          </cell>
          <cell r="G583" t="str">
            <v/>
          </cell>
          <cell r="H583" t="str">
            <v xml:space="preserve">E0286 </v>
          </cell>
          <cell r="I583">
            <v>286</v>
          </cell>
          <cell r="J583" t="str">
            <v/>
          </cell>
          <cell r="K583" t="str">
            <v>@tidalwaveautospa.com</v>
          </cell>
        </row>
        <row r="584">
          <cell r="B584" t="str">
            <v>Caleb Plaisted</v>
          </cell>
          <cell r="C584" t="str">
            <v>Assistant SL Express</v>
          </cell>
          <cell r="D584" t="str">
            <v>E0041 - Hoover</v>
          </cell>
          <cell r="E584" t="str">
            <v>1000 Wash Employees</v>
          </cell>
          <cell r="F584" t="str">
            <v>Britt Bonds</v>
          </cell>
          <cell r="G584" t="str">
            <v>ASL</v>
          </cell>
          <cell r="H584" t="str">
            <v xml:space="preserve">E0041 </v>
          </cell>
          <cell r="I584">
            <v>41</v>
          </cell>
          <cell r="J584" t="str">
            <v>ASL41</v>
          </cell>
          <cell r="K584" t="str">
            <v>ASL41@tidalwaveautospa.com</v>
          </cell>
        </row>
        <row r="585">
          <cell r="B585" t="str">
            <v>Caleb Risher [C]</v>
          </cell>
          <cell r="C585" t="str">
            <v>TW IT Temporary</v>
          </cell>
          <cell r="D585" t="str">
            <v>Wash Support Center</v>
          </cell>
          <cell r="E585" t="str">
            <v>2250 Human Resources</v>
          </cell>
          <cell r="F585" t="str">
            <v>Kristin Balcerzak</v>
          </cell>
          <cell r="G585" t="str">
            <v/>
          </cell>
          <cell r="H585" t="str">
            <v/>
          </cell>
          <cell r="I585" t="str">
            <v/>
          </cell>
          <cell r="J585" t="str">
            <v/>
          </cell>
          <cell r="K585" t="str">
            <v/>
          </cell>
        </row>
        <row r="586">
          <cell r="B586" t="str">
            <v>Caleb Twoelk</v>
          </cell>
          <cell r="C586" t="str">
            <v>Wash Attendant Express</v>
          </cell>
          <cell r="D586" t="str">
            <v>E0063 - Rapid City</v>
          </cell>
          <cell r="E586" t="str">
            <v>1000 Wash Employees</v>
          </cell>
          <cell r="F586" t="str">
            <v>Leroy Sattler</v>
          </cell>
          <cell r="G586" t="str">
            <v/>
          </cell>
          <cell r="H586" t="str">
            <v xml:space="preserve">E0063 </v>
          </cell>
          <cell r="I586">
            <v>63</v>
          </cell>
          <cell r="J586" t="str">
            <v/>
          </cell>
          <cell r="K586" t="str">
            <v>@tidalwaveautospa.com</v>
          </cell>
        </row>
        <row r="587">
          <cell r="B587" t="str">
            <v>Caleb Yazzie</v>
          </cell>
          <cell r="C587" t="str">
            <v>Team Lead Express</v>
          </cell>
          <cell r="D587" t="str">
            <v>E0250 - Aiken, SC</v>
          </cell>
          <cell r="E587" t="str">
            <v>1000 Wash Employees</v>
          </cell>
          <cell r="F587" t="str">
            <v>David Beckum</v>
          </cell>
          <cell r="G587" t="str">
            <v/>
          </cell>
          <cell r="H587" t="str">
            <v xml:space="preserve">E0250 </v>
          </cell>
          <cell r="I587">
            <v>250</v>
          </cell>
          <cell r="J587" t="str">
            <v/>
          </cell>
          <cell r="K587" t="str">
            <v>@tidalwaveautospa.com</v>
          </cell>
        </row>
        <row r="588">
          <cell r="B588" t="str">
            <v>Callie Duke</v>
          </cell>
          <cell r="C588" t="str">
            <v>Project Coordinator - Entitlement</v>
          </cell>
          <cell r="D588" t="str">
            <v>SHJ Construction LLC</v>
          </cell>
          <cell r="E588" t="str">
            <v>3050 Development</v>
          </cell>
          <cell r="F588" t="str">
            <v>Martie Murphy</v>
          </cell>
          <cell r="G588" t="str">
            <v/>
          </cell>
          <cell r="H588" t="str">
            <v/>
          </cell>
          <cell r="I588" t="str">
            <v/>
          </cell>
          <cell r="J588" t="str">
            <v/>
          </cell>
          <cell r="K588" t="str">
            <v>callie.bookout@shjconstructiongroup.com</v>
          </cell>
        </row>
        <row r="589">
          <cell r="B589" t="str">
            <v>Callie Shuck</v>
          </cell>
          <cell r="C589" t="str">
            <v>Team Lead Express</v>
          </cell>
          <cell r="D589" t="str">
            <v>E0319 - Burley, ID</v>
          </cell>
          <cell r="E589" t="str">
            <v>1000 Wash Employees</v>
          </cell>
          <cell r="F589" t="str">
            <v>Amber Rosenstengel</v>
          </cell>
          <cell r="G589" t="str">
            <v/>
          </cell>
          <cell r="H589" t="str">
            <v xml:space="preserve">E0319 </v>
          </cell>
          <cell r="I589">
            <v>319</v>
          </cell>
          <cell r="J589" t="str">
            <v/>
          </cell>
          <cell r="K589" t="str">
            <v>@tidalwaveautospa.com</v>
          </cell>
        </row>
        <row r="590">
          <cell r="B590" t="str">
            <v>Caloy Kaiser</v>
          </cell>
          <cell r="C590" t="str">
            <v>Team Lead Express</v>
          </cell>
          <cell r="D590" t="str">
            <v>E0124 - Watertown</v>
          </cell>
          <cell r="E590" t="str">
            <v>1000 Wash Employees</v>
          </cell>
          <cell r="F590" t="str">
            <v>Javan Cooper</v>
          </cell>
          <cell r="G590" t="str">
            <v/>
          </cell>
          <cell r="H590" t="str">
            <v xml:space="preserve">E0124 </v>
          </cell>
          <cell r="I590">
            <v>124</v>
          </cell>
          <cell r="J590" t="str">
            <v/>
          </cell>
          <cell r="K590" t="str">
            <v>@tidalwaveautospa.com</v>
          </cell>
        </row>
        <row r="591">
          <cell r="B591" t="str">
            <v>Calum Levy</v>
          </cell>
          <cell r="C591" t="str">
            <v>Wash Attendant Express</v>
          </cell>
          <cell r="D591" t="str">
            <v>E0127 - Winchester</v>
          </cell>
          <cell r="E591" t="str">
            <v>1000 Wash Employees</v>
          </cell>
          <cell r="F591" t="str">
            <v>Franco Caretti</v>
          </cell>
          <cell r="G591" t="str">
            <v/>
          </cell>
          <cell r="H591" t="str">
            <v xml:space="preserve">E0127 </v>
          </cell>
          <cell r="I591">
            <v>127</v>
          </cell>
          <cell r="J591" t="str">
            <v/>
          </cell>
          <cell r="K591" t="str">
            <v>@tidalwaveautospa.com</v>
          </cell>
        </row>
        <row r="592">
          <cell r="B592" t="str">
            <v>Calvin Boswell</v>
          </cell>
          <cell r="C592" t="str">
            <v>Wash Attendant Express</v>
          </cell>
          <cell r="D592" t="str">
            <v>E0288 - Yellowstone Avenue</v>
          </cell>
          <cell r="E592" t="str">
            <v>1000 Wash Employees</v>
          </cell>
          <cell r="F592" t="str">
            <v>Amber Guerrero</v>
          </cell>
          <cell r="G592" t="str">
            <v/>
          </cell>
          <cell r="H592" t="str">
            <v xml:space="preserve">E0288 </v>
          </cell>
          <cell r="I592">
            <v>288</v>
          </cell>
          <cell r="J592" t="str">
            <v/>
          </cell>
          <cell r="K592" t="str">
            <v>@tidalwaveautospa.com</v>
          </cell>
        </row>
        <row r="593">
          <cell r="B593" t="str">
            <v>Calvin Harris</v>
          </cell>
          <cell r="C593" t="str">
            <v>Wash Attendant Express</v>
          </cell>
          <cell r="D593" t="str">
            <v>E0222 - Cordova, TN</v>
          </cell>
          <cell r="E593" t="str">
            <v>1000 Wash Employees</v>
          </cell>
          <cell r="F593" t="str">
            <v>James Bentley</v>
          </cell>
          <cell r="G593" t="str">
            <v/>
          </cell>
          <cell r="H593" t="str">
            <v xml:space="preserve">E0222 </v>
          </cell>
          <cell r="I593">
            <v>222</v>
          </cell>
          <cell r="J593" t="str">
            <v/>
          </cell>
          <cell r="K593" t="str">
            <v>@tidalwaveautospa.com</v>
          </cell>
        </row>
        <row r="594">
          <cell r="B594" t="str">
            <v>Calvin Wentz</v>
          </cell>
          <cell r="C594" t="str">
            <v>Team Lead Express</v>
          </cell>
          <cell r="D594" t="str">
            <v>E0210 - Center Avenue</v>
          </cell>
          <cell r="E594" t="str">
            <v>1000 Wash Employees</v>
          </cell>
          <cell r="F594" t="str">
            <v>AARON RITENOUR</v>
          </cell>
          <cell r="G594" t="str">
            <v/>
          </cell>
          <cell r="H594" t="str">
            <v xml:space="preserve">E0210 </v>
          </cell>
          <cell r="I594">
            <v>210</v>
          </cell>
          <cell r="J594" t="str">
            <v/>
          </cell>
          <cell r="K594" t="str">
            <v>@tidalwaveautospa.com</v>
          </cell>
        </row>
        <row r="595">
          <cell r="B595" t="str">
            <v>Cam Cantrell</v>
          </cell>
          <cell r="C595" t="str">
            <v>Assistant SL Express</v>
          </cell>
          <cell r="D595" t="str">
            <v>E0222 - Cordova, TN</v>
          </cell>
          <cell r="E595" t="str">
            <v>1000 Wash Employees</v>
          </cell>
          <cell r="F595" t="str">
            <v>James Bentley</v>
          </cell>
          <cell r="G595" t="str">
            <v>ASL</v>
          </cell>
          <cell r="H595" t="str">
            <v xml:space="preserve">E0222 </v>
          </cell>
          <cell r="I595">
            <v>222</v>
          </cell>
          <cell r="J595" t="str">
            <v>ASL222</v>
          </cell>
          <cell r="K595" t="str">
            <v>ASL222@tidalwaveautospa.com</v>
          </cell>
        </row>
        <row r="596">
          <cell r="B596" t="str">
            <v>Camden Jackson</v>
          </cell>
          <cell r="C596" t="str">
            <v>Team Lead Express</v>
          </cell>
          <cell r="D596" t="str">
            <v>E0302 - Paradise Crossing</v>
          </cell>
          <cell r="E596" t="str">
            <v>1000 Wash Employees</v>
          </cell>
          <cell r="F596" t="str">
            <v>Casey Thompson</v>
          </cell>
          <cell r="G596" t="str">
            <v/>
          </cell>
          <cell r="H596" t="str">
            <v xml:space="preserve">E0302 </v>
          </cell>
          <cell r="I596">
            <v>302</v>
          </cell>
          <cell r="J596" t="str">
            <v/>
          </cell>
          <cell r="K596" t="str">
            <v>@tidalwaveautospa.com</v>
          </cell>
        </row>
        <row r="597">
          <cell r="B597" t="str">
            <v>Camden Phillips</v>
          </cell>
          <cell r="C597" t="str">
            <v>Wash Attendant Express</v>
          </cell>
          <cell r="D597" t="str">
            <v>E0072 - Williamsburg</v>
          </cell>
          <cell r="E597" t="str">
            <v>1000 Wash Employees</v>
          </cell>
          <cell r="F597" t="str">
            <v>Peter Foster</v>
          </cell>
          <cell r="G597" t="str">
            <v/>
          </cell>
          <cell r="H597" t="str">
            <v xml:space="preserve">E0072 </v>
          </cell>
          <cell r="I597">
            <v>72</v>
          </cell>
          <cell r="J597" t="str">
            <v/>
          </cell>
          <cell r="K597" t="str">
            <v>@tidalwaveautospa.com</v>
          </cell>
        </row>
        <row r="598">
          <cell r="B598" t="str">
            <v>Cameran Chamblee</v>
          </cell>
          <cell r="C598" t="str">
            <v>Program Leader Site Leader Trainer</v>
          </cell>
          <cell r="D598" t="str">
            <v>Wash Admin</v>
          </cell>
          <cell r="E598" t="str">
            <v>2500 Training</v>
          </cell>
          <cell r="F598" t="str">
            <v>Coty Stevens</v>
          </cell>
          <cell r="G598" t="str">
            <v/>
          </cell>
          <cell r="H598" t="str">
            <v/>
          </cell>
          <cell r="I598" t="str">
            <v/>
          </cell>
          <cell r="J598" t="str">
            <v/>
          </cell>
          <cell r="K598" t="str">
            <v>cameran.chamblee@tidalwaveautospa.com</v>
          </cell>
        </row>
        <row r="599">
          <cell r="B599" t="str">
            <v>Cameron Andrews</v>
          </cell>
          <cell r="C599" t="str">
            <v>Team Lead Express</v>
          </cell>
          <cell r="D599" t="str">
            <v>E0054 - Canton</v>
          </cell>
          <cell r="E599" t="str">
            <v>1000 Wash Employees</v>
          </cell>
          <cell r="F599" t="str">
            <v>Patrick Powers</v>
          </cell>
          <cell r="G599" t="str">
            <v/>
          </cell>
          <cell r="H599" t="str">
            <v xml:space="preserve">E0054 </v>
          </cell>
          <cell r="I599">
            <v>54</v>
          </cell>
          <cell r="J599" t="str">
            <v/>
          </cell>
          <cell r="K599" t="str">
            <v>@tidalwaveautospa.com</v>
          </cell>
        </row>
        <row r="600">
          <cell r="B600" t="str">
            <v>Cameron Bennett</v>
          </cell>
          <cell r="C600" t="str">
            <v>Assistant SL Express</v>
          </cell>
          <cell r="D600" t="str">
            <v>E0292 - Waynesboro, VA</v>
          </cell>
          <cell r="E600" t="str">
            <v>1000 Wash Employees</v>
          </cell>
          <cell r="F600" t="str">
            <v>Chad Williams</v>
          </cell>
          <cell r="G600" t="str">
            <v>ASL</v>
          </cell>
          <cell r="H600" t="str">
            <v xml:space="preserve">E0292 </v>
          </cell>
          <cell r="I600">
            <v>292</v>
          </cell>
          <cell r="J600" t="str">
            <v>ASL292</v>
          </cell>
          <cell r="K600" t="str">
            <v>ASL292@tidalwaveautospa.com</v>
          </cell>
        </row>
        <row r="601">
          <cell r="B601" t="str">
            <v>Cameron Brenan</v>
          </cell>
          <cell r="C601" t="str">
            <v>Wash Attendant Express</v>
          </cell>
          <cell r="D601" t="str">
            <v>E0080 - Quaker Road</v>
          </cell>
          <cell r="E601" t="str">
            <v>1000 Wash Employees</v>
          </cell>
          <cell r="F601" t="str">
            <v>Shawn Herrick</v>
          </cell>
          <cell r="G601" t="str">
            <v/>
          </cell>
          <cell r="H601" t="str">
            <v xml:space="preserve">E0080 </v>
          </cell>
          <cell r="I601">
            <v>80</v>
          </cell>
          <cell r="J601" t="str">
            <v/>
          </cell>
          <cell r="K601" t="str">
            <v>@tidalwaveautospa.com</v>
          </cell>
        </row>
        <row r="602">
          <cell r="B602" t="str">
            <v>Cameron Brewer</v>
          </cell>
          <cell r="C602" t="str">
            <v>Assistant SL Express</v>
          </cell>
          <cell r="D602" t="str">
            <v>E0137 - Pickens</v>
          </cell>
          <cell r="E602" t="str">
            <v>1000 Wash Employees</v>
          </cell>
          <cell r="F602" t="str">
            <v>Gregory Smith</v>
          </cell>
          <cell r="G602" t="str">
            <v>ASL</v>
          </cell>
          <cell r="H602" t="str">
            <v xml:space="preserve">E0137 </v>
          </cell>
          <cell r="I602">
            <v>137</v>
          </cell>
          <cell r="J602" t="str">
            <v>ASL137</v>
          </cell>
          <cell r="K602" t="str">
            <v>ASL137@tidalwaveautospa.com</v>
          </cell>
        </row>
        <row r="603">
          <cell r="B603" t="str">
            <v>Cameron Duncan</v>
          </cell>
          <cell r="C603" t="str">
            <v>Team Lead Express</v>
          </cell>
          <cell r="D603" t="str">
            <v>E0213 - Millington, TN</v>
          </cell>
          <cell r="E603" t="str">
            <v>1000 Wash Employees</v>
          </cell>
          <cell r="F603" t="str">
            <v>Brandon Dean</v>
          </cell>
          <cell r="G603" t="str">
            <v/>
          </cell>
          <cell r="H603" t="str">
            <v xml:space="preserve">E0213 </v>
          </cell>
          <cell r="I603">
            <v>213</v>
          </cell>
          <cell r="J603" t="str">
            <v/>
          </cell>
          <cell r="K603" t="str">
            <v>@tidalwaveautospa.com</v>
          </cell>
        </row>
        <row r="604">
          <cell r="B604" t="str">
            <v>Cameron Goodwyn</v>
          </cell>
          <cell r="C604" t="str">
            <v>Wash Attendant Express</v>
          </cell>
          <cell r="D604" t="str">
            <v>E0110 - Bon Air</v>
          </cell>
          <cell r="E604" t="str">
            <v>1000 Wash Employees</v>
          </cell>
          <cell r="F604" t="str">
            <v>Micah Pinero</v>
          </cell>
          <cell r="G604" t="str">
            <v/>
          </cell>
          <cell r="H604" t="str">
            <v xml:space="preserve">E0110 </v>
          </cell>
          <cell r="I604">
            <v>110</v>
          </cell>
          <cell r="J604" t="str">
            <v/>
          </cell>
          <cell r="K604" t="str">
            <v>@tidalwaveautospa.com</v>
          </cell>
        </row>
        <row r="605">
          <cell r="B605" t="str">
            <v>Cameron Hollinger</v>
          </cell>
          <cell r="C605" t="str">
            <v>Wash Attendant Express</v>
          </cell>
          <cell r="D605" t="str">
            <v>E0220 - Cambridge, MN</v>
          </cell>
          <cell r="E605" t="str">
            <v>1000 Wash Employees</v>
          </cell>
          <cell r="F605" t="str">
            <v>Brett Fausher</v>
          </cell>
          <cell r="G605" t="str">
            <v/>
          </cell>
          <cell r="H605" t="str">
            <v xml:space="preserve">E0220 </v>
          </cell>
          <cell r="I605">
            <v>220</v>
          </cell>
          <cell r="J605" t="str">
            <v/>
          </cell>
          <cell r="K605" t="str">
            <v>@tidalwaveautospa.com</v>
          </cell>
        </row>
        <row r="606">
          <cell r="B606" t="str">
            <v>Cameron Jones</v>
          </cell>
          <cell r="C606" t="str">
            <v>Wash Attendant Express</v>
          </cell>
          <cell r="D606" t="str">
            <v>E0280 - State Line</v>
          </cell>
          <cell r="E606" t="str">
            <v>1000 Wash Employees</v>
          </cell>
          <cell r="F606" t="str">
            <v>Arthur Johnson</v>
          </cell>
          <cell r="G606" t="str">
            <v/>
          </cell>
          <cell r="H606" t="str">
            <v xml:space="preserve">E0280 </v>
          </cell>
          <cell r="I606">
            <v>280</v>
          </cell>
          <cell r="J606" t="str">
            <v/>
          </cell>
          <cell r="K606" t="str">
            <v>@tidalwaveautospa.com</v>
          </cell>
        </row>
        <row r="607">
          <cell r="B607" t="str">
            <v>Cameron Joyner</v>
          </cell>
          <cell r="C607" t="str">
            <v>Team Lead Express</v>
          </cell>
          <cell r="D607" t="str">
            <v>E0008 - Irby</v>
          </cell>
          <cell r="E607" t="str">
            <v>1000 Wash Employees</v>
          </cell>
          <cell r="F607" t="str">
            <v>William Wolfenbarger</v>
          </cell>
          <cell r="G607" t="str">
            <v/>
          </cell>
          <cell r="H607" t="str">
            <v xml:space="preserve">E0008 </v>
          </cell>
          <cell r="I607">
            <v>8</v>
          </cell>
          <cell r="J607" t="str">
            <v/>
          </cell>
          <cell r="K607" t="str">
            <v>@tidalwaveautospa.com</v>
          </cell>
        </row>
        <row r="608">
          <cell r="B608" t="str">
            <v>Cameron Lueck</v>
          </cell>
          <cell r="C608" t="str">
            <v>Wash Attendant Express</v>
          </cell>
          <cell r="D608" t="str">
            <v>E0289 - Wegge Court</v>
          </cell>
          <cell r="E608" t="str">
            <v>1000 Wash Employees</v>
          </cell>
          <cell r="F608" t="str">
            <v>Justin Cowans</v>
          </cell>
          <cell r="G608" t="str">
            <v/>
          </cell>
          <cell r="H608" t="str">
            <v xml:space="preserve">E0289 </v>
          </cell>
          <cell r="I608">
            <v>289</v>
          </cell>
          <cell r="J608" t="str">
            <v/>
          </cell>
          <cell r="K608" t="str">
            <v>@tidalwaveautospa.com</v>
          </cell>
        </row>
        <row r="609">
          <cell r="B609" t="str">
            <v>Cameron Mallett</v>
          </cell>
          <cell r="C609" t="str">
            <v>Wash Attendant Express</v>
          </cell>
          <cell r="D609" t="str">
            <v>E0074 - Coralville</v>
          </cell>
          <cell r="E609" t="str">
            <v>1000 Wash Employees</v>
          </cell>
          <cell r="F609" t="str">
            <v>Ben Boyd</v>
          </cell>
          <cell r="G609" t="str">
            <v/>
          </cell>
          <cell r="H609" t="str">
            <v xml:space="preserve">E0074 </v>
          </cell>
          <cell r="I609">
            <v>74</v>
          </cell>
          <cell r="J609" t="str">
            <v/>
          </cell>
          <cell r="K609" t="str">
            <v>@tidalwaveautospa.com</v>
          </cell>
        </row>
        <row r="610">
          <cell r="B610" t="str">
            <v>Cameron Powe</v>
          </cell>
          <cell r="C610" t="str">
            <v>Wash Attendant Express</v>
          </cell>
          <cell r="D610" t="str">
            <v>E0226 - Forum Drive SC</v>
          </cell>
          <cell r="E610" t="str">
            <v>1000 Wash Employees</v>
          </cell>
          <cell r="F610" t="str">
            <v>Douglas Chaloupek</v>
          </cell>
          <cell r="G610" t="str">
            <v/>
          </cell>
          <cell r="H610" t="str">
            <v xml:space="preserve">E0226 </v>
          </cell>
          <cell r="I610">
            <v>226</v>
          </cell>
          <cell r="J610" t="str">
            <v/>
          </cell>
          <cell r="K610" t="str">
            <v>@tidalwaveautospa.com</v>
          </cell>
        </row>
        <row r="611">
          <cell r="B611" t="str">
            <v>Cameron Pulliam</v>
          </cell>
          <cell r="C611" t="str">
            <v>Assistant SL Express</v>
          </cell>
          <cell r="D611" t="str">
            <v>E0034 - Sandy Springs</v>
          </cell>
          <cell r="E611" t="str">
            <v>1000 Wash Employees</v>
          </cell>
          <cell r="F611" t="str">
            <v>Kevin Smith</v>
          </cell>
          <cell r="G611" t="str">
            <v>ASL</v>
          </cell>
          <cell r="H611" t="str">
            <v xml:space="preserve">E0034 </v>
          </cell>
          <cell r="I611">
            <v>34</v>
          </cell>
          <cell r="J611" t="str">
            <v>ASL34</v>
          </cell>
          <cell r="K611" t="str">
            <v>ASL34@tidalwaveautospa.com</v>
          </cell>
        </row>
        <row r="612">
          <cell r="B612" t="str">
            <v>Cameron Rackley</v>
          </cell>
          <cell r="C612" t="str">
            <v>Wash Attendant Express</v>
          </cell>
          <cell r="D612" t="str">
            <v>E0019 - High Point</v>
          </cell>
          <cell r="E612" t="str">
            <v>1000 Wash Employees</v>
          </cell>
          <cell r="F612" t="str">
            <v>Nicholas Anthony</v>
          </cell>
          <cell r="G612" t="str">
            <v/>
          </cell>
          <cell r="H612" t="str">
            <v xml:space="preserve">E0019 </v>
          </cell>
          <cell r="I612">
            <v>19</v>
          </cell>
          <cell r="J612" t="str">
            <v/>
          </cell>
          <cell r="K612" t="str">
            <v>@tidalwaveautospa.com</v>
          </cell>
        </row>
        <row r="613">
          <cell r="B613" t="str">
            <v>Cameron Roberson</v>
          </cell>
          <cell r="C613" t="str">
            <v>Wash Attendant Express</v>
          </cell>
          <cell r="D613" t="str">
            <v>E0021 - Battleground</v>
          </cell>
          <cell r="E613" t="str">
            <v>1000 Wash Employees</v>
          </cell>
          <cell r="F613" t="str">
            <v>Chasity Bryant</v>
          </cell>
          <cell r="G613" t="str">
            <v/>
          </cell>
          <cell r="H613" t="str">
            <v xml:space="preserve">E0021 </v>
          </cell>
          <cell r="I613">
            <v>21</v>
          </cell>
          <cell r="J613" t="str">
            <v/>
          </cell>
          <cell r="K613" t="str">
            <v>@tidalwaveautospa.com</v>
          </cell>
        </row>
        <row r="614">
          <cell r="B614" t="str">
            <v>Cameron Wilson</v>
          </cell>
          <cell r="C614" t="str">
            <v>Wash Attendant Express</v>
          </cell>
          <cell r="D614" t="str">
            <v>E0155 - Columbia SC</v>
          </cell>
          <cell r="E614" t="str">
            <v>1000 Wash Employees</v>
          </cell>
          <cell r="F614" t="str">
            <v>Scott Gulasa</v>
          </cell>
          <cell r="G614" t="str">
            <v/>
          </cell>
          <cell r="H614" t="str">
            <v xml:space="preserve">E0155 </v>
          </cell>
          <cell r="I614">
            <v>155</v>
          </cell>
          <cell r="J614" t="str">
            <v/>
          </cell>
          <cell r="K614" t="str">
            <v>@tidalwaveautospa.com</v>
          </cell>
        </row>
        <row r="615">
          <cell r="B615" t="str">
            <v>Cameron Wise</v>
          </cell>
          <cell r="C615" t="str">
            <v>Wash Attendant Express</v>
          </cell>
          <cell r="D615" t="str">
            <v>E0183 - Newport, TN</v>
          </cell>
          <cell r="E615" t="str">
            <v>1000 Wash Employees</v>
          </cell>
          <cell r="F615" t="str">
            <v>Samuel Schmidt</v>
          </cell>
          <cell r="G615" t="str">
            <v/>
          </cell>
          <cell r="H615" t="str">
            <v xml:space="preserve">E0183 </v>
          </cell>
          <cell r="I615">
            <v>183</v>
          </cell>
          <cell r="J615" t="str">
            <v/>
          </cell>
          <cell r="K615" t="str">
            <v>@tidalwaveautospa.com</v>
          </cell>
        </row>
        <row r="616">
          <cell r="B616" t="str">
            <v>Camron Cooper</v>
          </cell>
          <cell r="C616" t="str">
            <v>Wash Attendant Express</v>
          </cell>
          <cell r="D616" t="str">
            <v>E0165 - White House, TN</v>
          </cell>
          <cell r="E616" t="str">
            <v>1000 Wash Employees</v>
          </cell>
          <cell r="F616" t="str">
            <v>Don Cross</v>
          </cell>
          <cell r="G616" t="str">
            <v/>
          </cell>
          <cell r="H616" t="str">
            <v xml:space="preserve">E0165 </v>
          </cell>
          <cell r="I616">
            <v>165</v>
          </cell>
          <cell r="J616" t="str">
            <v/>
          </cell>
          <cell r="K616" t="str">
            <v>@tidalwaveautospa.com</v>
          </cell>
        </row>
        <row r="617">
          <cell r="B617" t="str">
            <v>Camron Dagnan</v>
          </cell>
          <cell r="C617" t="str">
            <v>Wash Attendant Express</v>
          </cell>
          <cell r="D617" t="str">
            <v>E0041 - Hoover</v>
          </cell>
          <cell r="E617" t="str">
            <v>1000 Wash Employees</v>
          </cell>
          <cell r="F617" t="str">
            <v>Britt Bonds</v>
          </cell>
          <cell r="G617" t="str">
            <v/>
          </cell>
          <cell r="H617" t="str">
            <v xml:space="preserve">E0041 </v>
          </cell>
          <cell r="I617">
            <v>41</v>
          </cell>
          <cell r="J617" t="str">
            <v/>
          </cell>
          <cell r="K617" t="str">
            <v>@tidalwaveautospa.com</v>
          </cell>
        </row>
        <row r="618">
          <cell r="B618" t="str">
            <v>Camron Magyar</v>
          </cell>
          <cell r="C618" t="str">
            <v>Wash Attendant Express</v>
          </cell>
          <cell r="D618" t="str">
            <v>E0196 - Theydon Bend</v>
          </cell>
          <cell r="E618" t="str">
            <v>1000 Wash Employees</v>
          </cell>
          <cell r="F618" t="str">
            <v>Nathan Clement</v>
          </cell>
          <cell r="G618" t="str">
            <v/>
          </cell>
          <cell r="H618" t="str">
            <v xml:space="preserve">E0196 </v>
          </cell>
          <cell r="I618">
            <v>196</v>
          </cell>
          <cell r="J618" t="str">
            <v/>
          </cell>
          <cell r="K618" t="str">
            <v>@tidalwaveautospa.com</v>
          </cell>
        </row>
        <row r="619">
          <cell r="B619" t="str">
            <v>Camryn Salyers</v>
          </cell>
          <cell r="C619" t="str">
            <v>Wash Attendant Express</v>
          </cell>
          <cell r="D619" t="str">
            <v>E0095 - Cornelia</v>
          </cell>
          <cell r="E619" t="str">
            <v>1000 Wash Employees</v>
          </cell>
          <cell r="F619" t="str">
            <v>Dale Hyndman</v>
          </cell>
          <cell r="G619" t="str">
            <v/>
          </cell>
          <cell r="H619" t="str">
            <v xml:space="preserve">E0095 </v>
          </cell>
          <cell r="I619">
            <v>95</v>
          </cell>
          <cell r="J619" t="str">
            <v/>
          </cell>
          <cell r="K619" t="str">
            <v>@tidalwaveautospa.com</v>
          </cell>
        </row>
        <row r="620">
          <cell r="B620" t="str">
            <v>Camryon Allen</v>
          </cell>
          <cell r="C620" t="str">
            <v>Wash Attendant Express</v>
          </cell>
          <cell r="D620" t="str">
            <v>E0076 - Americus</v>
          </cell>
          <cell r="E620" t="str">
            <v>1000 Wash Employees</v>
          </cell>
          <cell r="F620" t="str">
            <v>Colin Williams</v>
          </cell>
          <cell r="G620" t="str">
            <v/>
          </cell>
          <cell r="H620" t="str">
            <v xml:space="preserve">E0076 </v>
          </cell>
          <cell r="I620">
            <v>76</v>
          </cell>
          <cell r="J620" t="str">
            <v/>
          </cell>
          <cell r="K620" t="str">
            <v>@tidalwaveautospa.com</v>
          </cell>
        </row>
        <row r="621">
          <cell r="B621" t="str">
            <v>Carl Britt</v>
          </cell>
          <cell r="C621" t="str">
            <v>Electrician</v>
          </cell>
          <cell r="D621" t="str">
            <v>Stangood-GA</v>
          </cell>
          <cell r="E621" t="str">
            <v>3100 Stangood Electrical</v>
          </cell>
          <cell r="F621" t="str">
            <v>Brian Swicegood</v>
          </cell>
          <cell r="G621" t="str">
            <v/>
          </cell>
          <cell r="H621" t="str">
            <v/>
          </cell>
          <cell r="I621" t="str">
            <v/>
          </cell>
          <cell r="J621" t="str">
            <v/>
          </cell>
          <cell r="K621" t="str">
            <v/>
          </cell>
        </row>
        <row r="622">
          <cell r="B622" t="str">
            <v>Carl Durgan</v>
          </cell>
          <cell r="C622" t="str">
            <v>Wash Attendant Express</v>
          </cell>
          <cell r="D622" t="str">
            <v>E0034 - Sandy Springs</v>
          </cell>
          <cell r="E622" t="str">
            <v>1000 Wash Employees</v>
          </cell>
          <cell r="F622" t="str">
            <v>Kevin Smith</v>
          </cell>
          <cell r="G622" t="str">
            <v/>
          </cell>
          <cell r="H622" t="str">
            <v xml:space="preserve">E0034 </v>
          </cell>
          <cell r="I622">
            <v>34</v>
          </cell>
          <cell r="J622" t="str">
            <v/>
          </cell>
          <cell r="K622" t="str">
            <v>@tidalwaveautospa.com</v>
          </cell>
        </row>
        <row r="623">
          <cell r="B623" t="str">
            <v>CARL WOESSNER</v>
          </cell>
          <cell r="C623" t="str">
            <v>Site Leader in Development</v>
          </cell>
          <cell r="D623" t="str">
            <v>E0318 - Fairfield Township, OH</v>
          </cell>
          <cell r="E623" t="str">
            <v>1000 Wash Employees</v>
          </cell>
          <cell r="F623" t="str">
            <v>Joe Chavez</v>
          </cell>
          <cell r="G623" t="str">
            <v>SLID</v>
          </cell>
          <cell r="H623" t="str">
            <v xml:space="preserve">E0318 </v>
          </cell>
          <cell r="I623">
            <v>318</v>
          </cell>
          <cell r="J623" t="str">
            <v/>
          </cell>
          <cell r="K623" t="str">
            <v>carl.woessner@tidalwaveautospa.com</v>
          </cell>
        </row>
        <row r="624">
          <cell r="B624" t="str">
            <v>carley emberton</v>
          </cell>
          <cell r="C624" t="str">
            <v>Assistant SL Express</v>
          </cell>
          <cell r="D624" t="str">
            <v>E0297 - Lincoln, IL</v>
          </cell>
          <cell r="E624" t="str">
            <v>1000 Wash Employees</v>
          </cell>
          <cell r="F624" t="str">
            <v>Sarah Martin</v>
          </cell>
          <cell r="G624" t="str">
            <v>ASL</v>
          </cell>
          <cell r="H624" t="str">
            <v xml:space="preserve">E0297 </v>
          </cell>
          <cell r="I624">
            <v>297</v>
          </cell>
          <cell r="J624" t="str">
            <v>ASL297</v>
          </cell>
          <cell r="K624" t="str">
            <v>ASL297@tidalwaveautospa.com</v>
          </cell>
        </row>
        <row r="625">
          <cell r="B625" t="str">
            <v>Carley Pope</v>
          </cell>
          <cell r="C625" t="str">
            <v>Digital Marketing Specialist</v>
          </cell>
          <cell r="D625" t="str">
            <v>Wash Support Center</v>
          </cell>
          <cell r="E625" t="str">
            <v>2300 Marketing</v>
          </cell>
          <cell r="F625" t="str">
            <v>Andrea Traylor</v>
          </cell>
          <cell r="G625" t="str">
            <v/>
          </cell>
          <cell r="H625" t="str">
            <v/>
          </cell>
          <cell r="I625" t="str">
            <v/>
          </cell>
          <cell r="J625" t="str">
            <v/>
          </cell>
          <cell r="K625" t="str">
            <v>Carley.Pope@tidalwaveautospa.com</v>
          </cell>
        </row>
        <row r="626">
          <cell r="B626" t="str">
            <v>Carlo Kemper</v>
          </cell>
          <cell r="C626" t="str">
            <v>Team Lead Express</v>
          </cell>
          <cell r="D626" t="str">
            <v>E0139 - Gretna</v>
          </cell>
          <cell r="E626" t="str">
            <v>1000 Wash Employees</v>
          </cell>
          <cell r="F626" t="str">
            <v>Jeff Demboski</v>
          </cell>
          <cell r="G626" t="str">
            <v/>
          </cell>
          <cell r="H626" t="str">
            <v xml:space="preserve">E0139 </v>
          </cell>
          <cell r="I626">
            <v>139</v>
          </cell>
          <cell r="J626" t="str">
            <v/>
          </cell>
          <cell r="K626" t="str">
            <v>@tidalwaveautospa.com</v>
          </cell>
        </row>
        <row r="627">
          <cell r="B627" t="str">
            <v>Carlos Butler</v>
          </cell>
          <cell r="C627" t="str">
            <v>Assistant SL Express</v>
          </cell>
          <cell r="D627" t="str">
            <v>E0092 - Leesburg</v>
          </cell>
          <cell r="E627" t="str">
            <v>1000 Wash Employees</v>
          </cell>
          <cell r="F627" t="str">
            <v>Gaston English</v>
          </cell>
          <cell r="G627" t="str">
            <v>ASL</v>
          </cell>
          <cell r="H627" t="str">
            <v xml:space="preserve">E0092 </v>
          </cell>
          <cell r="I627">
            <v>92</v>
          </cell>
          <cell r="J627" t="str">
            <v>ASL92</v>
          </cell>
          <cell r="K627" t="str">
            <v>ASL92@tidalwaveautospa.com</v>
          </cell>
        </row>
        <row r="628">
          <cell r="B628" t="str">
            <v>Carlos Cordova</v>
          </cell>
          <cell r="C628" t="str">
            <v>Assistant SL Express</v>
          </cell>
          <cell r="D628" t="str">
            <v>E0123 - Shelbyville</v>
          </cell>
          <cell r="E628" t="str">
            <v>1000 Wash Employees</v>
          </cell>
          <cell r="F628" t="str">
            <v>Byron Barnes</v>
          </cell>
          <cell r="G628" t="str">
            <v>ASL</v>
          </cell>
          <cell r="H628" t="str">
            <v xml:space="preserve">E0123 </v>
          </cell>
          <cell r="I628">
            <v>123</v>
          </cell>
          <cell r="J628" t="str">
            <v>ASL123</v>
          </cell>
          <cell r="K628" t="str">
            <v>ASL123@tidalwaveautospa.com</v>
          </cell>
        </row>
        <row r="629">
          <cell r="B629" t="str">
            <v>Carlos Gomes</v>
          </cell>
          <cell r="C629" t="str">
            <v>Assistant SL Express</v>
          </cell>
          <cell r="D629" t="str">
            <v>E0006 - Warner Robins</v>
          </cell>
          <cell r="E629" t="str">
            <v>1000 Wash Employees</v>
          </cell>
          <cell r="F629" t="str">
            <v>Tony Phillips</v>
          </cell>
          <cell r="G629" t="str">
            <v>ASL</v>
          </cell>
          <cell r="H629" t="str">
            <v xml:space="preserve">E0006 </v>
          </cell>
          <cell r="I629">
            <v>6</v>
          </cell>
          <cell r="J629" t="str">
            <v>ASL6</v>
          </cell>
          <cell r="K629" t="str">
            <v>ASL6@tidalwaveautospa.com</v>
          </cell>
        </row>
        <row r="630">
          <cell r="B630" t="str">
            <v>Carlos Lopez</v>
          </cell>
          <cell r="C630" t="str">
            <v>Team Lead Express</v>
          </cell>
          <cell r="D630" t="str">
            <v>E0071 - S Marietta Pkwy / Square</v>
          </cell>
          <cell r="E630" t="str">
            <v>1000 Wash Employees</v>
          </cell>
          <cell r="F630" t="str">
            <v>Marcus Jones</v>
          </cell>
          <cell r="G630" t="str">
            <v/>
          </cell>
          <cell r="H630" t="str">
            <v xml:space="preserve">E0071 </v>
          </cell>
          <cell r="I630">
            <v>71</v>
          </cell>
          <cell r="J630" t="str">
            <v/>
          </cell>
          <cell r="K630" t="str">
            <v>@tidalwaveautospa.com</v>
          </cell>
        </row>
        <row r="631">
          <cell r="B631" t="str">
            <v>Carlos Urbina Garcia</v>
          </cell>
          <cell r="C631" t="str">
            <v>Wash Attendant Express</v>
          </cell>
          <cell r="D631" t="str">
            <v>E0190 - Fort Dodge, IA</v>
          </cell>
          <cell r="E631" t="str">
            <v>1000 Wash Employees</v>
          </cell>
          <cell r="F631" t="str">
            <v>Grant Hendrix</v>
          </cell>
          <cell r="G631" t="str">
            <v/>
          </cell>
          <cell r="H631" t="str">
            <v xml:space="preserve">E0190 </v>
          </cell>
          <cell r="I631">
            <v>190</v>
          </cell>
          <cell r="J631" t="str">
            <v/>
          </cell>
          <cell r="K631" t="str">
            <v>@tidalwaveautospa.com</v>
          </cell>
        </row>
        <row r="632">
          <cell r="B632" t="str">
            <v>Carlton Matthews</v>
          </cell>
          <cell r="C632" t="str">
            <v>Assistant SL Express</v>
          </cell>
          <cell r="D632" t="str">
            <v>E0069 - Gloucester</v>
          </cell>
          <cell r="E632" t="str">
            <v>1000 Wash Employees</v>
          </cell>
          <cell r="F632" t="str">
            <v>Domenic Casciola</v>
          </cell>
          <cell r="G632" t="str">
            <v>ASL</v>
          </cell>
          <cell r="H632" t="str">
            <v xml:space="preserve">E0069 </v>
          </cell>
          <cell r="I632">
            <v>69</v>
          </cell>
          <cell r="J632" t="str">
            <v>ASL69</v>
          </cell>
          <cell r="K632" t="str">
            <v>ASL69@tidalwaveautospa.com</v>
          </cell>
        </row>
        <row r="633">
          <cell r="B633" t="str">
            <v>Carlton Smith</v>
          </cell>
          <cell r="C633" t="str">
            <v>Wash Attendant Express</v>
          </cell>
          <cell r="D633" t="str">
            <v>E0018 - Beaufort</v>
          </cell>
          <cell r="E633" t="str">
            <v>1000 Wash Employees</v>
          </cell>
          <cell r="F633" t="str">
            <v>Rex Alvarez</v>
          </cell>
          <cell r="G633" t="str">
            <v/>
          </cell>
          <cell r="H633" t="str">
            <v xml:space="preserve">E0018 </v>
          </cell>
          <cell r="I633">
            <v>18</v>
          </cell>
          <cell r="J633" t="str">
            <v/>
          </cell>
          <cell r="K633" t="str">
            <v>@tidalwaveautospa.com</v>
          </cell>
        </row>
        <row r="634">
          <cell r="B634" t="str">
            <v>Carly Knowles</v>
          </cell>
          <cell r="C634" t="str">
            <v>Wash Attendant Express</v>
          </cell>
          <cell r="D634" t="str">
            <v>E0190 - Fort Dodge, IA</v>
          </cell>
          <cell r="E634" t="str">
            <v>1000 Wash Employees</v>
          </cell>
          <cell r="F634" t="str">
            <v>Grant Hendrix</v>
          </cell>
          <cell r="G634" t="str">
            <v/>
          </cell>
          <cell r="H634" t="str">
            <v xml:space="preserve">E0190 </v>
          </cell>
          <cell r="I634">
            <v>190</v>
          </cell>
          <cell r="J634" t="str">
            <v/>
          </cell>
          <cell r="K634" t="str">
            <v>@tidalwaveautospa.com</v>
          </cell>
        </row>
        <row r="635">
          <cell r="B635" t="str">
            <v>Carmelo Housey</v>
          </cell>
          <cell r="C635" t="str">
            <v>Team Lead Express</v>
          </cell>
          <cell r="D635" t="str">
            <v>E0121 - Hilton Head</v>
          </cell>
          <cell r="E635" t="str">
            <v>1000 Wash Employees</v>
          </cell>
          <cell r="F635" t="str">
            <v>Dennis Gallegos</v>
          </cell>
          <cell r="G635" t="str">
            <v/>
          </cell>
          <cell r="H635" t="str">
            <v xml:space="preserve">E0121 </v>
          </cell>
          <cell r="I635">
            <v>121</v>
          </cell>
          <cell r="J635" t="str">
            <v/>
          </cell>
          <cell r="K635" t="str">
            <v>@tidalwaveautospa.com</v>
          </cell>
        </row>
        <row r="636">
          <cell r="B636" t="str">
            <v>Carrieann Barricelli</v>
          </cell>
          <cell r="C636" t="str">
            <v>Assistant SL Express</v>
          </cell>
          <cell r="D636" t="str">
            <v>E0272 - North Wilmington</v>
          </cell>
          <cell r="E636" t="str">
            <v>1000 Wash Employees</v>
          </cell>
          <cell r="F636" t="str">
            <v>Devin Miranda</v>
          </cell>
          <cell r="G636" t="str">
            <v>ASL</v>
          </cell>
          <cell r="H636" t="str">
            <v xml:space="preserve">E0272 </v>
          </cell>
          <cell r="I636">
            <v>272</v>
          </cell>
          <cell r="J636" t="str">
            <v>ASL272</v>
          </cell>
          <cell r="K636" t="str">
            <v>ASL272@tidalwaveautospa.com</v>
          </cell>
        </row>
        <row r="637">
          <cell r="B637" t="str">
            <v>Carrington Gay</v>
          </cell>
          <cell r="C637" t="str">
            <v>Wash Attendant Express</v>
          </cell>
          <cell r="D637" t="str">
            <v>E0256 - Sturbridge</v>
          </cell>
          <cell r="E637" t="str">
            <v>1000 Wash Employees</v>
          </cell>
          <cell r="F637" t="str">
            <v>Patrick Swain</v>
          </cell>
          <cell r="G637" t="str">
            <v/>
          </cell>
          <cell r="H637" t="str">
            <v xml:space="preserve">E0256 </v>
          </cell>
          <cell r="I637">
            <v>256</v>
          </cell>
          <cell r="J637" t="str">
            <v/>
          </cell>
          <cell r="K637" t="str">
            <v>@tidalwaveautospa.com</v>
          </cell>
        </row>
        <row r="638">
          <cell r="B638" t="str">
            <v>Carson Alexander</v>
          </cell>
          <cell r="C638" t="str">
            <v>Assistant SL Express</v>
          </cell>
          <cell r="D638" t="str">
            <v>E0261- Wayne Road</v>
          </cell>
          <cell r="E638" t="str">
            <v>1000 Wash Employees</v>
          </cell>
          <cell r="F638" t="str">
            <v>Brian Hodge</v>
          </cell>
          <cell r="G638" t="str">
            <v>ASL</v>
          </cell>
          <cell r="H638" t="str">
            <v xml:space="preserve">E0261- </v>
          </cell>
          <cell r="I638" t="str">
            <v/>
          </cell>
          <cell r="J638" t="str">
            <v>ASL</v>
          </cell>
          <cell r="K638" t="str">
            <v>ASL@tidalwaveautospa.com</v>
          </cell>
        </row>
        <row r="639">
          <cell r="B639" t="str">
            <v>Carson Davidson</v>
          </cell>
          <cell r="C639" t="str">
            <v>Wash Attendant Express</v>
          </cell>
          <cell r="D639" t="str">
            <v>E0096 - Athens / Athens GA 1</v>
          </cell>
          <cell r="E639" t="str">
            <v>1000 Wash Employees</v>
          </cell>
          <cell r="F639" t="str">
            <v>Thomas Russell</v>
          </cell>
          <cell r="G639" t="str">
            <v/>
          </cell>
          <cell r="H639" t="str">
            <v xml:space="preserve">E0096 </v>
          </cell>
          <cell r="I639">
            <v>96</v>
          </cell>
          <cell r="J639" t="str">
            <v/>
          </cell>
          <cell r="K639" t="str">
            <v>@tidalwaveautospa.com</v>
          </cell>
        </row>
        <row r="640">
          <cell r="B640" t="str">
            <v>Carson Hall</v>
          </cell>
          <cell r="C640" t="str">
            <v>Team Lead Express</v>
          </cell>
          <cell r="D640" t="str">
            <v>E0119 - Athens - Decatur</v>
          </cell>
          <cell r="E640" t="str">
            <v>1000 Wash Employees</v>
          </cell>
          <cell r="F640" t="str">
            <v>David Deal</v>
          </cell>
          <cell r="G640" t="str">
            <v/>
          </cell>
          <cell r="H640" t="str">
            <v xml:space="preserve">E0119 </v>
          </cell>
          <cell r="I640">
            <v>119</v>
          </cell>
          <cell r="J640" t="str">
            <v/>
          </cell>
          <cell r="K640" t="str">
            <v>@tidalwaveautospa.com</v>
          </cell>
        </row>
        <row r="641">
          <cell r="B641" t="str">
            <v>Carson Mask</v>
          </cell>
          <cell r="C641" t="str">
            <v>Assistant SL Express</v>
          </cell>
          <cell r="D641" t="str">
            <v>E0157 - Alexander City, AL</v>
          </cell>
          <cell r="E641" t="str">
            <v>1000 Wash Employees</v>
          </cell>
          <cell r="F641" t="str">
            <v>Jerry Deese</v>
          </cell>
          <cell r="G641" t="str">
            <v>ASL</v>
          </cell>
          <cell r="H641" t="str">
            <v xml:space="preserve">E0157 </v>
          </cell>
          <cell r="I641">
            <v>157</v>
          </cell>
          <cell r="J641" t="str">
            <v>ASL157</v>
          </cell>
          <cell r="K641" t="str">
            <v>ASL157@tidalwaveautospa.com</v>
          </cell>
        </row>
        <row r="642">
          <cell r="B642" t="str">
            <v>Carson Nash</v>
          </cell>
          <cell r="C642" t="str">
            <v>Wash Attendant Express</v>
          </cell>
          <cell r="D642" t="str">
            <v>E0195 - Florence, AL</v>
          </cell>
          <cell r="E642" t="str">
            <v>1000 Wash Employees</v>
          </cell>
          <cell r="F642" t="str">
            <v>Ronald Boyett</v>
          </cell>
          <cell r="G642" t="str">
            <v/>
          </cell>
          <cell r="H642" t="str">
            <v xml:space="preserve">E0195 </v>
          </cell>
          <cell r="I642">
            <v>195</v>
          </cell>
          <cell r="J642" t="str">
            <v/>
          </cell>
          <cell r="K642" t="str">
            <v>@tidalwaveautospa.com</v>
          </cell>
        </row>
        <row r="643">
          <cell r="B643" t="str">
            <v>Carson Oshel</v>
          </cell>
          <cell r="C643" t="str">
            <v>Wash Attendant Express</v>
          </cell>
          <cell r="D643" t="str">
            <v>E0125 - North Richland Hills</v>
          </cell>
          <cell r="E643" t="str">
            <v>1000 Wash Employees</v>
          </cell>
          <cell r="F643" t="str">
            <v>Scott Lindsey</v>
          </cell>
          <cell r="G643" t="str">
            <v/>
          </cell>
          <cell r="H643" t="str">
            <v xml:space="preserve">E0125 </v>
          </cell>
          <cell r="I643">
            <v>125</v>
          </cell>
          <cell r="J643" t="str">
            <v/>
          </cell>
          <cell r="K643" t="str">
            <v>@tidalwaveautospa.com</v>
          </cell>
        </row>
        <row r="644">
          <cell r="B644" t="str">
            <v>Carson Plemons</v>
          </cell>
          <cell r="C644" t="str">
            <v>Wash Attendant Express</v>
          </cell>
          <cell r="D644" t="str">
            <v>E0119 - Athens - Decatur</v>
          </cell>
          <cell r="E644" t="str">
            <v>1000 Wash Employees</v>
          </cell>
          <cell r="F644" t="str">
            <v>David Deal</v>
          </cell>
          <cell r="G644" t="str">
            <v/>
          </cell>
          <cell r="H644" t="str">
            <v xml:space="preserve">E0119 </v>
          </cell>
          <cell r="I644">
            <v>119</v>
          </cell>
          <cell r="J644" t="str">
            <v/>
          </cell>
          <cell r="K644" t="str">
            <v>@tidalwaveautospa.com</v>
          </cell>
        </row>
        <row r="645">
          <cell r="B645" t="str">
            <v>Carson Toler</v>
          </cell>
          <cell r="C645" t="str">
            <v>Wash Attendant Express</v>
          </cell>
          <cell r="D645" t="str">
            <v>E0196 - Theydon Bend</v>
          </cell>
          <cell r="E645" t="str">
            <v>1000 Wash Employees</v>
          </cell>
          <cell r="F645" t="str">
            <v>Nathan Clement</v>
          </cell>
          <cell r="G645" t="str">
            <v/>
          </cell>
          <cell r="H645" t="str">
            <v xml:space="preserve">E0196 </v>
          </cell>
          <cell r="I645">
            <v>196</v>
          </cell>
          <cell r="J645" t="str">
            <v/>
          </cell>
          <cell r="K645" t="str">
            <v>@tidalwaveautospa.com</v>
          </cell>
        </row>
        <row r="646">
          <cell r="B646" t="str">
            <v>Carson Walker</v>
          </cell>
          <cell r="C646" t="str">
            <v>Assistant SL Express</v>
          </cell>
          <cell r="D646" t="str">
            <v>E0014 - Elizabeth City</v>
          </cell>
          <cell r="E646" t="str">
            <v>1000 Wash Employees</v>
          </cell>
          <cell r="F646" t="str">
            <v>Jason Crouse</v>
          </cell>
          <cell r="G646" t="str">
            <v>ASL</v>
          </cell>
          <cell r="H646" t="str">
            <v xml:space="preserve">E0014 </v>
          </cell>
          <cell r="I646">
            <v>14</v>
          </cell>
          <cell r="J646" t="str">
            <v>ASL14</v>
          </cell>
          <cell r="K646" t="str">
            <v>ASL14@tidalwaveautospa.com</v>
          </cell>
        </row>
        <row r="647">
          <cell r="B647" t="str">
            <v>Carter Mader</v>
          </cell>
          <cell r="C647" t="str">
            <v>Team Lead Express</v>
          </cell>
          <cell r="D647" t="str">
            <v>E0160 - Cookeville,TN</v>
          </cell>
          <cell r="E647" t="str">
            <v>1000 Wash Employees</v>
          </cell>
          <cell r="F647" t="str">
            <v>Caitlin Toner</v>
          </cell>
          <cell r="G647" t="str">
            <v/>
          </cell>
          <cell r="H647" t="str">
            <v xml:space="preserve">E0160 </v>
          </cell>
          <cell r="I647">
            <v>160</v>
          </cell>
          <cell r="J647" t="str">
            <v/>
          </cell>
          <cell r="K647" t="str">
            <v>@tidalwaveautospa.com</v>
          </cell>
        </row>
        <row r="648">
          <cell r="B648" t="str">
            <v>Carter McKay</v>
          </cell>
          <cell r="C648" t="str">
            <v>Wash Attendant Express</v>
          </cell>
          <cell r="D648" t="str">
            <v>E0091 - Maplewood</v>
          </cell>
          <cell r="E648" t="str">
            <v>1000 Wash Employees</v>
          </cell>
          <cell r="F648" t="str">
            <v>Chad Fuller</v>
          </cell>
          <cell r="G648" t="str">
            <v/>
          </cell>
          <cell r="H648" t="str">
            <v xml:space="preserve">E0091 </v>
          </cell>
          <cell r="I648">
            <v>91</v>
          </cell>
          <cell r="J648" t="str">
            <v/>
          </cell>
          <cell r="K648" t="str">
            <v>@tidalwaveautospa.com</v>
          </cell>
        </row>
        <row r="649">
          <cell r="B649" t="str">
            <v>Casey Poe</v>
          </cell>
          <cell r="C649" t="str">
            <v>Team Lead Express</v>
          </cell>
          <cell r="D649" t="str">
            <v>E0240 - Pike Street</v>
          </cell>
          <cell r="E649" t="str">
            <v>1000 Wash Employees</v>
          </cell>
          <cell r="F649" t="str">
            <v>Patrick Bird</v>
          </cell>
          <cell r="G649" t="str">
            <v/>
          </cell>
          <cell r="H649" t="str">
            <v xml:space="preserve">E0240 </v>
          </cell>
          <cell r="I649">
            <v>240</v>
          </cell>
          <cell r="J649" t="str">
            <v/>
          </cell>
          <cell r="K649" t="str">
            <v>@tidalwaveautospa.com</v>
          </cell>
        </row>
        <row r="650">
          <cell r="B650" t="str">
            <v>Casey Thompson</v>
          </cell>
          <cell r="C650" t="str">
            <v>Site Leader Express</v>
          </cell>
          <cell r="D650" t="str">
            <v>E0302 - Paradise Crossing</v>
          </cell>
          <cell r="E650" t="str">
            <v>1000 Wash Employees</v>
          </cell>
          <cell r="F650" t="str">
            <v>Andrew Strevel</v>
          </cell>
          <cell r="G650" t="str">
            <v>SL</v>
          </cell>
          <cell r="H650" t="str">
            <v xml:space="preserve">E0302 </v>
          </cell>
          <cell r="I650">
            <v>302</v>
          </cell>
          <cell r="J650" t="str">
            <v>SL302</v>
          </cell>
          <cell r="K650" t="str">
            <v>SL302@tidalwaveautospa.com</v>
          </cell>
        </row>
        <row r="651">
          <cell r="B651" t="str">
            <v>Casie Childress</v>
          </cell>
          <cell r="C651" t="str">
            <v>Team Lead Express</v>
          </cell>
          <cell r="D651" t="str">
            <v>E0039 - Lenoir</v>
          </cell>
          <cell r="E651" t="str">
            <v>1000 Wash Employees</v>
          </cell>
          <cell r="F651" t="str">
            <v>Adam Hicks</v>
          </cell>
          <cell r="G651" t="str">
            <v/>
          </cell>
          <cell r="H651" t="str">
            <v xml:space="preserve">E0039 </v>
          </cell>
          <cell r="I651">
            <v>39</v>
          </cell>
          <cell r="J651" t="str">
            <v/>
          </cell>
          <cell r="K651" t="str">
            <v>@tidalwaveautospa.com</v>
          </cell>
        </row>
        <row r="652">
          <cell r="B652" t="str">
            <v>Casper Eckols</v>
          </cell>
          <cell r="C652" t="str">
            <v>Site Leader Express</v>
          </cell>
          <cell r="D652" t="str">
            <v>E0311 - Liberty, TX</v>
          </cell>
          <cell r="E652" t="str">
            <v>1000 Wash Employees</v>
          </cell>
          <cell r="F652" t="str">
            <v>Derek Schillinger</v>
          </cell>
          <cell r="G652" t="str">
            <v>SL</v>
          </cell>
          <cell r="H652" t="str">
            <v xml:space="preserve">E0311 </v>
          </cell>
          <cell r="I652">
            <v>311</v>
          </cell>
          <cell r="J652" t="str">
            <v>SL311</v>
          </cell>
          <cell r="K652" t="str">
            <v>SL311@tidalwaveautospa.com</v>
          </cell>
        </row>
        <row r="653">
          <cell r="B653" t="str">
            <v>Cassandra Rodriguez</v>
          </cell>
          <cell r="C653" t="str">
            <v>Assistant SL Express</v>
          </cell>
          <cell r="D653" t="str">
            <v>E0062 - Speedway</v>
          </cell>
          <cell r="E653" t="str">
            <v>1000 Wash Employees</v>
          </cell>
          <cell r="F653" t="str">
            <v>Rex Humerickhouse</v>
          </cell>
          <cell r="G653" t="str">
            <v>ASL</v>
          </cell>
          <cell r="H653" t="str">
            <v xml:space="preserve">E0062 </v>
          </cell>
          <cell r="I653">
            <v>62</v>
          </cell>
          <cell r="J653" t="str">
            <v>ASL62</v>
          </cell>
          <cell r="K653" t="str">
            <v>ASL62@tidalwaveautospa.com</v>
          </cell>
        </row>
        <row r="654">
          <cell r="B654" t="str">
            <v>Cassi Honeycutt</v>
          </cell>
          <cell r="C654" t="str">
            <v>Team Lead Express</v>
          </cell>
          <cell r="D654" t="str">
            <v>E0059 - Albemarle</v>
          </cell>
          <cell r="E654" t="str">
            <v>1000 Wash Employees</v>
          </cell>
          <cell r="F654" t="str">
            <v>Joshua Stone</v>
          </cell>
          <cell r="G654" t="str">
            <v/>
          </cell>
          <cell r="H654" t="str">
            <v xml:space="preserve">E0059 </v>
          </cell>
          <cell r="I654">
            <v>59</v>
          </cell>
          <cell r="J654" t="str">
            <v/>
          </cell>
          <cell r="K654" t="str">
            <v>@tidalwaveautospa.com</v>
          </cell>
        </row>
        <row r="655">
          <cell r="B655" t="str">
            <v>Cassondra Clark</v>
          </cell>
          <cell r="C655" t="str">
            <v>Site Leader Express</v>
          </cell>
          <cell r="D655" t="str">
            <v>E0067 - Mission</v>
          </cell>
          <cell r="E655" t="str">
            <v>1000 Wash Employees</v>
          </cell>
          <cell r="F655" t="str">
            <v>Michael Donnelly</v>
          </cell>
          <cell r="G655" t="str">
            <v>SL</v>
          </cell>
          <cell r="H655" t="str">
            <v xml:space="preserve">E0067 </v>
          </cell>
          <cell r="I655">
            <v>67</v>
          </cell>
          <cell r="J655" t="str">
            <v>SL67</v>
          </cell>
          <cell r="K655" t="str">
            <v>SL67@tidalwaveautospa.com</v>
          </cell>
        </row>
        <row r="656">
          <cell r="B656" t="str">
            <v>Catalina Martinez</v>
          </cell>
          <cell r="C656" t="str">
            <v>Wash Attendant Express</v>
          </cell>
          <cell r="D656" t="str">
            <v>E0260 - Pebble Hills</v>
          </cell>
          <cell r="E656" t="str">
            <v>1000 Wash Employees</v>
          </cell>
          <cell r="F656" t="str">
            <v>Efrain Villareal</v>
          </cell>
          <cell r="G656" t="str">
            <v/>
          </cell>
          <cell r="H656" t="str">
            <v xml:space="preserve">E0260 </v>
          </cell>
          <cell r="I656">
            <v>260</v>
          </cell>
          <cell r="J656" t="str">
            <v/>
          </cell>
          <cell r="K656" t="str">
            <v>@tidalwaveautospa.com</v>
          </cell>
        </row>
        <row r="657">
          <cell r="B657" t="str">
            <v>Cavargio martin</v>
          </cell>
          <cell r="C657" t="str">
            <v>Wash Attendant Express</v>
          </cell>
          <cell r="D657" t="str">
            <v>E0225 - Dill Creek</v>
          </cell>
          <cell r="E657" t="str">
            <v>1000 Wash Employees</v>
          </cell>
          <cell r="F657" t="str">
            <v>ERIK NORDGREN</v>
          </cell>
          <cell r="G657" t="str">
            <v/>
          </cell>
          <cell r="H657" t="str">
            <v xml:space="preserve">E0225 </v>
          </cell>
          <cell r="I657">
            <v>225</v>
          </cell>
          <cell r="J657" t="str">
            <v/>
          </cell>
          <cell r="K657" t="str">
            <v>@tidalwaveautospa.com</v>
          </cell>
        </row>
        <row r="658">
          <cell r="B658" t="str">
            <v>Cayden Baker</v>
          </cell>
          <cell r="C658" t="str">
            <v>Wash Attendant Express</v>
          </cell>
          <cell r="D658" t="str">
            <v>E0265 - Madison Street</v>
          </cell>
          <cell r="E658" t="str">
            <v>1000 Wash Employees</v>
          </cell>
          <cell r="F658" t="str">
            <v>Javier Rocha</v>
          </cell>
          <cell r="G658" t="str">
            <v/>
          </cell>
          <cell r="H658" t="str">
            <v xml:space="preserve">E0265 </v>
          </cell>
          <cell r="I658">
            <v>265</v>
          </cell>
          <cell r="J658" t="str">
            <v/>
          </cell>
          <cell r="K658" t="str">
            <v>@tidalwaveautospa.com</v>
          </cell>
        </row>
        <row r="659">
          <cell r="B659" t="str">
            <v>Cayden Etheridge</v>
          </cell>
          <cell r="C659" t="str">
            <v>Wash Attendant Express</v>
          </cell>
          <cell r="D659" t="str">
            <v>E0209 - Tarboro, NC</v>
          </cell>
          <cell r="E659" t="str">
            <v>1000 Wash Employees</v>
          </cell>
          <cell r="F659" t="str">
            <v>Frankie Tadlock</v>
          </cell>
          <cell r="G659" t="str">
            <v/>
          </cell>
          <cell r="H659" t="str">
            <v xml:space="preserve">E0209 </v>
          </cell>
          <cell r="I659">
            <v>209</v>
          </cell>
          <cell r="J659" t="str">
            <v/>
          </cell>
          <cell r="K659" t="str">
            <v>@tidalwaveautospa.com</v>
          </cell>
        </row>
        <row r="660">
          <cell r="B660" t="str">
            <v>Cayden Silverthorn</v>
          </cell>
          <cell r="C660" t="str">
            <v>Interim Site Leader Express</v>
          </cell>
          <cell r="D660" t="str">
            <v>E0149 - Radcliff</v>
          </cell>
          <cell r="E660" t="str">
            <v>1000 Wash Employees</v>
          </cell>
          <cell r="F660" t="str">
            <v>Joe Chavez</v>
          </cell>
          <cell r="G660" t="str">
            <v>Interim</v>
          </cell>
          <cell r="H660" t="str">
            <v xml:space="preserve">E0149 </v>
          </cell>
          <cell r="I660">
            <v>149</v>
          </cell>
          <cell r="J660" t="str">
            <v>SL149</v>
          </cell>
          <cell r="K660" t="str">
            <v>SL149@tidalwaveautospa.com</v>
          </cell>
        </row>
        <row r="661">
          <cell r="B661" t="str">
            <v>Cecilia Pate</v>
          </cell>
          <cell r="C661" t="str">
            <v>Site Leader Express</v>
          </cell>
          <cell r="D661" t="str">
            <v>E0214 - Doe Run Blvd</v>
          </cell>
          <cell r="E661" t="str">
            <v>1000 Wash Employees</v>
          </cell>
          <cell r="F661" t="str">
            <v>Jeff Mathis</v>
          </cell>
          <cell r="G661" t="str">
            <v>SL</v>
          </cell>
          <cell r="H661" t="str">
            <v xml:space="preserve">E0214 </v>
          </cell>
          <cell r="I661">
            <v>214</v>
          </cell>
          <cell r="J661" t="str">
            <v>SL214</v>
          </cell>
          <cell r="K661" t="str">
            <v>SL214@tidalwaveautospa.com</v>
          </cell>
        </row>
        <row r="662">
          <cell r="B662" t="str">
            <v>Cedric Gaymon</v>
          </cell>
          <cell r="C662" t="str">
            <v>Wash Attendant Express</v>
          </cell>
          <cell r="D662" t="str">
            <v>E0010 - Sumter</v>
          </cell>
          <cell r="E662" t="str">
            <v>1000 Wash Employees</v>
          </cell>
          <cell r="F662" t="str">
            <v>Christopher Chestnut</v>
          </cell>
          <cell r="G662" t="str">
            <v/>
          </cell>
          <cell r="H662" t="str">
            <v xml:space="preserve">E0010 </v>
          </cell>
          <cell r="I662">
            <v>10</v>
          </cell>
          <cell r="J662" t="str">
            <v/>
          </cell>
          <cell r="K662" t="str">
            <v>@tidalwaveautospa.com</v>
          </cell>
        </row>
        <row r="663">
          <cell r="B663" t="str">
            <v>Cedric Nixon</v>
          </cell>
          <cell r="C663" t="str">
            <v>Wash Attendant Express</v>
          </cell>
          <cell r="D663" t="str">
            <v>E0256 - Sturbridge</v>
          </cell>
          <cell r="E663" t="str">
            <v>1000 Wash Employees</v>
          </cell>
          <cell r="F663" t="str">
            <v>Patrick Swain</v>
          </cell>
          <cell r="G663" t="str">
            <v/>
          </cell>
          <cell r="H663" t="str">
            <v xml:space="preserve">E0256 </v>
          </cell>
          <cell r="I663">
            <v>256</v>
          </cell>
          <cell r="J663" t="str">
            <v/>
          </cell>
          <cell r="K663" t="str">
            <v>@tidalwaveautospa.com</v>
          </cell>
        </row>
        <row r="664">
          <cell r="B664" t="str">
            <v>Cedric Walker</v>
          </cell>
          <cell r="C664" t="str">
            <v>Electrician</v>
          </cell>
          <cell r="D664" t="str">
            <v>Stangood-GA</v>
          </cell>
          <cell r="E664" t="str">
            <v>3100 Stangood Electrical</v>
          </cell>
          <cell r="F664" t="str">
            <v>Brian Swicegood</v>
          </cell>
          <cell r="G664" t="str">
            <v/>
          </cell>
          <cell r="H664" t="str">
            <v/>
          </cell>
          <cell r="I664" t="str">
            <v/>
          </cell>
          <cell r="J664" t="str">
            <v/>
          </cell>
          <cell r="K664" t="str">
            <v/>
          </cell>
        </row>
        <row r="665">
          <cell r="B665" t="str">
            <v>Cedrick Foy</v>
          </cell>
          <cell r="C665" t="str">
            <v>Wash Attendant Express</v>
          </cell>
          <cell r="D665" t="str">
            <v>E0372 - Bobby Miller Pkwy</v>
          </cell>
          <cell r="E665" t="str">
            <v>1000 Wash Employees</v>
          </cell>
          <cell r="F665" t="str">
            <v>Simranjeet Singh</v>
          </cell>
          <cell r="G665" t="str">
            <v/>
          </cell>
          <cell r="H665" t="str">
            <v xml:space="preserve">E0372 </v>
          </cell>
          <cell r="I665">
            <v>372</v>
          </cell>
          <cell r="J665" t="str">
            <v/>
          </cell>
          <cell r="K665" t="str">
            <v>@tidalwaveautospa.com</v>
          </cell>
        </row>
        <row r="666">
          <cell r="B666" t="str">
            <v>Cesar Rivas</v>
          </cell>
          <cell r="C666" t="str">
            <v>Electrician - Journeyman</v>
          </cell>
          <cell r="D666" t="str">
            <v>Stangood-GA</v>
          </cell>
          <cell r="E666" t="str">
            <v>3100 Stangood Electrical</v>
          </cell>
          <cell r="F666" t="str">
            <v>Brian Swicegood</v>
          </cell>
          <cell r="G666" t="str">
            <v/>
          </cell>
          <cell r="H666" t="str">
            <v/>
          </cell>
          <cell r="I666" t="str">
            <v/>
          </cell>
          <cell r="J666" t="str">
            <v/>
          </cell>
          <cell r="K666" t="str">
            <v/>
          </cell>
        </row>
        <row r="667">
          <cell r="B667" t="str">
            <v>Chad Fuller</v>
          </cell>
          <cell r="C667" t="str">
            <v>Site Leader Express</v>
          </cell>
          <cell r="D667" t="str">
            <v>E0091 - Maplewood</v>
          </cell>
          <cell r="E667" t="str">
            <v>1000 Wash Employees</v>
          </cell>
          <cell r="F667" t="str">
            <v>Andrew Stephens</v>
          </cell>
          <cell r="G667" t="str">
            <v>SL</v>
          </cell>
          <cell r="H667" t="str">
            <v xml:space="preserve">E0091 </v>
          </cell>
          <cell r="I667">
            <v>91</v>
          </cell>
          <cell r="J667" t="str">
            <v>SL91</v>
          </cell>
          <cell r="K667" t="str">
            <v>SL91@tidalwaveautospa.com</v>
          </cell>
        </row>
        <row r="668">
          <cell r="B668" t="str">
            <v>Chad Mcelhannon</v>
          </cell>
          <cell r="C668" t="str">
            <v>Assistant SL Express</v>
          </cell>
          <cell r="D668" t="str">
            <v>E0189 - Athens GA 2 Lexington Rd</v>
          </cell>
          <cell r="E668" t="str">
            <v>1000 Wash Employees</v>
          </cell>
          <cell r="F668" t="str">
            <v>Brian Thomas</v>
          </cell>
          <cell r="G668" t="str">
            <v>ASL</v>
          </cell>
          <cell r="H668" t="str">
            <v xml:space="preserve">E0189 </v>
          </cell>
          <cell r="I668">
            <v>189</v>
          </cell>
          <cell r="J668" t="str">
            <v>ASL189</v>
          </cell>
          <cell r="K668" t="str">
            <v>ASL189@tidalwaveautospa.com</v>
          </cell>
        </row>
        <row r="669">
          <cell r="B669" t="str">
            <v>Chad Stawicki</v>
          </cell>
          <cell r="C669" t="str">
            <v>High Performance Site Leader Express</v>
          </cell>
          <cell r="D669" t="str">
            <v>E0013 - Washington Road</v>
          </cell>
          <cell r="E669" t="str">
            <v>1000 Wash Employees</v>
          </cell>
          <cell r="F669" t="str">
            <v>David Foster</v>
          </cell>
          <cell r="G669" t="str">
            <v>SL</v>
          </cell>
          <cell r="H669" t="str">
            <v xml:space="preserve">E0013 </v>
          </cell>
          <cell r="I669">
            <v>13</v>
          </cell>
          <cell r="J669" t="str">
            <v>SL13</v>
          </cell>
          <cell r="K669" t="str">
            <v>SL13@tidalwaveautospa.com</v>
          </cell>
        </row>
        <row r="670">
          <cell r="B670" t="str">
            <v>Chad Walker</v>
          </cell>
          <cell r="C670" t="str">
            <v>Wash Attendant Express</v>
          </cell>
          <cell r="D670" t="str">
            <v>E0030 - Cascade</v>
          </cell>
          <cell r="E670" t="str">
            <v>1000 Wash Employees</v>
          </cell>
          <cell r="F670" t="str">
            <v>RITCHIE NORFLEET</v>
          </cell>
          <cell r="G670" t="str">
            <v/>
          </cell>
          <cell r="H670" t="str">
            <v xml:space="preserve">E0030 </v>
          </cell>
          <cell r="I670">
            <v>30</v>
          </cell>
          <cell r="J670" t="str">
            <v/>
          </cell>
          <cell r="K670" t="str">
            <v>@tidalwaveautospa.com</v>
          </cell>
        </row>
        <row r="671">
          <cell r="B671" t="str">
            <v>Chad Williams</v>
          </cell>
          <cell r="C671" t="str">
            <v>Site Leader Express</v>
          </cell>
          <cell r="D671" t="str">
            <v>E0292 - Waynesboro, VA</v>
          </cell>
          <cell r="E671" t="str">
            <v>1000 Wash Employees</v>
          </cell>
          <cell r="F671" t="str">
            <v>Patrick Rollins</v>
          </cell>
          <cell r="G671" t="str">
            <v>SL</v>
          </cell>
          <cell r="H671" t="str">
            <v xml:space="preserve">E0292 </v>
          </cell>
          <cell r="I671">
            <v>292</v>
          </cell>
          <cell r="J671" t="str">
            <v>SL292</v>
          </cell>
          <cell r="K671" t="str">
            <v>SL292@tidalwaveautospa.com</v>
          </cell>
        </row>
        <row r="672">
          <cell r="B672" t="str">
            <v>Chadrick Daugherty</v>
          </cell>
          <cell r="C672" t="str">
            <v>Wash Attendant Express</v>
          </cell>
          <cell r="D672" t="str">
            <v>E0123 - Shelbyville</v>
          </cell>
          <cell r="E672" t="str">
            <v>1000 Wash Employees</v>
          </cell>
          <cell r="F672" t="str">
            <v>Byron Barnes</v>
          </cell>
          <cell r="G672" t="str">
            <v/>
          </cell>
          <cell r="H672" t="str">
            <v xml:space="preserve">E0123 </v>
          </cell>
          <cell r="I672">
            <v>123</v>
          </cell>
          <cell r="J672" t="str">
            <v/>
          </cell>
          <cell r="K672" t="str">
            <v>@tidalwaveautospa.com</v>
          </cell>
        </row>
        <row r="673">
          <cell r="B673" t="str">
            <v>Chance Bradley</v>
          </cell>
          <cell r="C673" t="str">
            <v>Team Lead Express</v>
          </cell>
          <cell r="D673" t="str">
            <v>E0090 - Minot</v>
          </cell>
          <cell r="E673" t="str">
            <v>1000 Wash Employees</v>
          </cell>
          <cell r="F673" t="str">
            <v>Leslie Conway</v>
          </cell>
          <cell r="G673" t="str">
            <v>SL</v>
          </cell>
          <cell r="H673" t="str">
            <v xml:space="preserve">E0090 </v>
          </cell>
          <cell r="I673">
            <v>90</v>
          </cell>
          <cell r="J673" t="str">
            <v>SL90</v>
          </cell>
          <cell r="K673" t="str">
            <v>SL90@tidalwaveautospa.com</v>
          </cell>
        </row>
        <row r="674">
          <cell r="B674" t="str">
            <v>Chance Sautter</v>
          </cell>
          <cell r="C674" t="str">
            <v>Wash Attendant Express</v>
          </cell>
          <cell r="D674" t="str">
            <v>E0068 - Nacogdoches</v>
          </cell>
          <cell r="E674" t="str">
            <v>1000 Wash Employees</v>
          </cell>
          <cell r="F674" t="str">
            <v>Rick Thornton</v>
          </cell>
          <cell r="G674" t="str">
            <v/>
          </cell>
          <cell r="H674" t="str">
            <v xml:space="preserve">E0068 </v>
          </cell>
          <cell r="I674">
            <v>68</v>
          </cell>
          <cell r="J674" t="str">
            <v/>
          </cell>
          <cell r="K674" t="str">
            <v>@tidalwaveautospa.com</v>
          </cell>
        </row>
        <row r="675">
          <cell r="B675" t="str">
            <v>Chancellor Daniel</v>
          </cell>
          <cell r="C675" t="str">
            <v>Wash Attendant Express</v>
          </cell>
          <cell r="D675" t="str">
            <v>E0036 - Miller Road</v>
          </cell>
          <cell r="E675" t="str">
            <v>1000 Wash Employees</v>
          </cell>
          <cell r="F675" t="str">
            <v>Joel Regan</v>
          </cell>
          <cell r="G675" t="str">
            <v/>
          </cell>
          <cell r="H675" t="str">
            <v xml:space="preserve">E0036 </v>
          </cell>
          <cell r="I675">
            <v>36</v>
          </cell>
          <cell r="J675" t="str">
            <v/>
          </cell>
          <cell r="K675" t="str">
            <v>@tidalwaveautospa.com</v>
          </cell>
        </row>
        <row r="676">
          <cell r="B676" t="str">
            <v>Chancellor Moorer</v>
          </cell>
          <cell r="C676" t="str">
            <v>Wash Attendant Express</v>
          </cell>
          <cell r="D676" t="str">
            <v>E0146 - N Road Orangeburg</v>
          </cell>
          <cell r="E676" t="str">
            <v>1000 Wash Employees</v>
          </cell>
          <cell r="F676" t="str">
            <v>Lee Card</v>
          </cell>
          <cell r="G676" t="str">
            <v/>
          </cell>
          <cell r="H676" t="str">
            <v xml:space="preserve">E0146 </v>
          </cell>
          <cell r="I676">
            <v>146</v>
          </cell>
          <cell r="J676" t="str">
            <v/>
          </cell>
          <cell r="K676" t="str">
            <v>@tidalwaveautospa.com</v>
          </cell>
        </row>
        <row r="677">
          <cell r="B677" t="str">
            <v>Chandler Bell</v>
          </cell>
          <cell r="C677" t="str">
            <v>Wash Attendant Express</v>
          </cell>
          <cell r="D677" t="str">
            <v>E0092 - Leesburg</v>
          </cell>
          <cell r="E677" t="str">
            <v>1000 Wash Employees</v>
          </cell>
          <cell r="F677" t="str">
            <v>Gaston English</v>
          </cell>
          <cell r="G677" t="str">
            <v/>
          </cell>
          <cell r="H677" t="str">
            <v xml:space="preserve">E0092 </v>
          </cell>
          <cell r="I677">
            <v>92</v>
          </cell>
          <cell r="J677" t="str">
            <v/>
          </cell>
          <cell r="K677" t="str">
            <v>@tidalwaveautospa.com</v>
          </cell>
        </row>
        <row r="678">
          <cell r="B678" t="str">
            <v>chandler johnson</v>
          </cell>
          <cell r="C678" t="str">
            <v>Wash Attendant Express</v>
          </cell>
          <cell r="D678" t="str">
            <v>E0282 - Tupelo Commons</v>
          </cell>
          <cell r="E678" t="str">
            <v>1000 Wash Employees</v>
          </cell>
          <cell r="F678" t="str">
            <v>Cory Knight</v>
          </cell>
          <cell r="G678" t="str">
            <v/>
          </cell>
          <cell r="H678" t="str">
            <v xml:space="preserve">E0282 </v>
          </cell>
          <cell r="I678">
            <v>282</v>
          </cell>
          <cell r="J678" t="str">
            <v/>
          </cell>
          <cell r="K678" t="str">
            <v>@tidalwaveautospa.com</v>
          </cell>
        </row>
        <row r="679">
          <cell r="B679" t="str">
            <v>Chandler Wright</v>
          </cell>
          <cell r="C679" t="str">
            <v>Wash Attendant Express</v>
          </cell>
          <cell r="D679" t="str">
            <v>E0098 - Bethlehem</v>
          </cell>
          <cell r="E679" t="str">
            <v>1000 Wash Employees</v>
          </cell>
          <cell r="F679" t="str">
            <v>Jeffery Hornsby</v>
          </cell>
          <cell r="G679" t="str">
            <v/>
          </cell>
          <cell r="H679" t="str">
            <v xml:space="preserve">E0098 </v>
          </cell>
          <cell r="I679">
            <v>98</v>
          </cell>
          <cell r="J679" t="str">
            <v/>
          </cell>
          <cell r="K679" t="str">
            <v>@tidalwaveautospa.com</v>
          </cell>
        </row>
        <row r="680">
          <cell r="B680" t="str">
            <v>Chanel Murphy</v>
          </cell>
          <cell r="C680" t="str">
            <v>Technical Writer</v>
          </cell>
          <cell r="D680" t="str">
            <v>Wash Support Center</v>
          </cell>
          <cell r="E680" t="str">
            <v>2180 R&amp;D</v>
          </cell>
          <cell r="F680" t="str">
            <v>Jose Ferrari</v>
          </cell>
          <cell r="G680" t="str">
            <v/>
          </cell>
          <cell r="H680" t="str">
            <v/>
          </cell>
          <cell r="I680" t="str">
            <v/>
          </cell>
          <cell r="J680" t="str">
            <v/>
          </cell>
          <cell r="K680" t="str">
            <v/>
          </cell>
        </row>
        <row r="681">
          <cell r="B681" t="str">
            <v>Chantel Williams</v>
          </cell>
          <cell r="C681" t="str">
            <v>Wash Attendant Express</v>
          </cell>
          <cell r="D681" t="str">
            <v>E0286 - Westover Road</v>
          </cell>
          <cell r="E681" t="str">
            <v>1000 Wash Employees</v>
          </cell>
          <cell r="F681" t="str">
            <v>Mary Hoar</v>
          </cell>
          <cell r="G681" t="str">
            <v/>
          </cell>
          <cell r="H681" t="str">
            <v xml:space="preserve">E0286 </v>
          </cell>
          <cell r="I681">
            <v>286</v>
          </cell>
          <cell r="J681" t="str">
            <v/>
          </cell>
          <cell r="K681" t="str">
            <v>@tidalwaveautospa.com</v>
          </cell>
        </row>
        <row r="682">
          <cell r="B682" t="str">
            <v>Chapman Bryant</v>
          </cell>
          <cell r="C682" t="str">
            <v>Financial Analyst</v>
          </cell>
          <cell r="D682" t="str">
            <v>Wash Support Center</v>
          </cell>
          <cell r="E682" t="str">
            <v>2050 Finance</v>
          </cell>
          <cell r="F682" t="str">
            <v>Zachary Kruchten</v>
          </cell>
          <cell r="G682" t="str">
            <v/>
          </cell>
          <cell r="H682" t="str">
            <v/>
          </cell>
          <cell r="I682" t="str">
            <v/>
          </cell>
          <cell r="J682" t="str">
            <v/>
          </cell>
          <cell r="K682" t="str">
            <v>chapman.bryant@twavelead.com</v>
          </cell>
        </row>
        <row r="683">
          <cell r="B683" t="str">
            <v>Charles Best</v>
          </cell>
          <cell r="C683" t="str">
            <v>Site Leader Express</v>
          </cell>
          <cell r="D683" t="str">
            <v>E0009 - Peachtree City/Sharpsburg</v>
          </cell>
          <cell r="E683" t="str">
            <v>1000 Wash Employees</v>
          </cell>
          <cell r="F683" t="str">
            <v>Andrew Strevel</v>
          </cell>
          <cell r="G683" t="str">
            <v>SL</v>
          </cell>
          <cell r="H683" t="str">
            <v xml:space="preserve">E0009 </v>
          </cell>
          <cell r="I683">
            <v>9</v>
          </cell>
          <cell r="J683" t="str">
            <v>SL9</v>
          </cell>
          <cell r="K683" t="str">
            <v>SL9@tidalwaveautospa.com</v>
          </cell>
        </row>
        <row r="684">
          <cell r="B684" t="str">
            <v>Charles Carrington</v>
          </cell>
          <cell r="C684" t="str">
            <v>Wash Attendant Express</v>
          </cell>
          <cell r="D684" t="str">
            <v>E0292 - Waynesboro, VA</v>
          </cell>
          <cell r="E684" t="str">
            <v>1000 Wash Employees</v>
          </cell>
          <cell r="F684" t="str">
            <v>Chad Williams</v>
          </cell>
          <cell r="G684" t="str">
            <v/>
          </cell>
          <cell r="H684" t="str">
            <v xml:space="preserve">E0292 </v>
          </cell>
          <cell r="I684">
            <v>292</v>
          </cell>
          <cell r="J684" t="str">
            <v/>
          </cell>
          <cell r="K684" t="str">
            <v>@tidalwaveautospa.com</v>
          </cell>
        </row>
        <row r="685">
          <cell r="B685" t="str">
            <v>Charles Cline</v>
          </cell>
          <cell r="C685" t="str">
            <v>Wash Attendant Express</v>
          </cell>
          <cell r="D685" t="str">
            <v>E0064 - Salem</v>
          </cell>
          <cell r="E685" t="str">
            <v>1000 Wash Employees</v>
          </cell>
          <cell r="F685" t="str">
            <v>DAVID PRINCE</v>
          </cell>
          <cell r="G685" t="str">
            <v/>
          </cell>
          <cell r="H685" t="str">
            <v xml:space="preserve">E0064 </v>
          </cell>
          <cell r="I685">
            <v>64</v>
          </cell>
          <cell r="J685" t="str">
            <v/>
          </cell>
          <cell r="K685" t="str">
            <v>@tidalwaveautospa.com</v>
          </cell>
        </row>
        <row r="686">
          <cell r="B686" t="str">
            <v>Charles Gilbow</v>
          </cell>
          <cell r="C686" t="str">
            <v>Site Leader in Development</v>
          </cell>
          <cell r="D686" t="str">
            <v>E0154 - Lawton</v>
          </cell>
          <cell r="E686" t="str">
            <v>1000 Wash Employees</v>
          </cell>
          <cell r="F686" t="str">
            <v>Ricky Doyle</v>
          </cell>
          <cell r="G686" t="str">
            <v>SLID</v>
          </cell>
          <cell r="H686" t="str">
            <v xml:space="preserve">E0154 </v>
          </cell>
          <cell r="I686">
            <v>154</v>
          </cell>
          <cell r="J686" t="str">
            <v/>
          </cell>
          <cell r="K686" t="str">
            <v/>
          </cell>
        </row>
        <row r="687">
          <cell r="B687" t="str">
            <v>Charles Hayes</v>
          </cell>
          <cell r="C687" t="str">
            <v>Site Leader Express</v>
          </cell>
          <cell r="D687" t="str">
            <v>E0363 - Marshfield, WI</v>
          </cell>
          <cell r="E687" t="str">
            <v>1000 Wash Employees</v>
          </cell>
          <cell r="F687" t="str">
            <v>Andrew Stephens</v>
          </cell>
          <cell r="G687" t="str">
            <v>SL</v>
          </cell>
          <cell r="H687" t="str">
            <v xml:space="preserve">E0363 </v>
          </cell>
          <cell r="I687">
            <v>363</v>
          </cell>
          <cell r="J687" t="str">
            <v>SL363</v>
          </cell>
          <cell r="K687" t="str">
            <v>SL363@tidalwaveautospa.com</v>
          </cell>
        </row>
        <row r="688">
          <cell r="B688" t="str">
            <v>Charles Howell</v>
          </cell>
          <cell r="C688" t="str">
            <v>Assistant SL Express</v>
          </cell>
          <cell r="D688" t="str">
            <v>E0058 - Lanier / Friendship</v>
          </cell>
          <cell r="E688" t="str">
            <v>1000 Wash Employees</v>
          </cell>
          <cell r="F688" t="str">
            <v>Benjamin Barbour</v>
          </cell>
          <cell r="G688" t="str">
            <v>ASL</v>
          </cell>
          <cell r="H688" t="str">
            <v xml:space="preserve">E0058 </v>
          </cell>
          <cell r="I688">
            <v>58</v>
          </cell>
          <cell r="J688" t="str">
            <v>ASL58</v>
          </cell>
          <cell r="K688" t="str">
            <v>ASL58@tidalwaveautospa.com</v>
          </cell>
        </row>
        <row r="689">
          <cell r="B689" t="str">
            <v>Charles Huff</v>
          </cell>
          <cell r="C689" t="str">
            <v>Wash Attendant Express</v>
          </cell>
          <cell r="D689" t="str">
            <v>E0239 - Pampa, TX</v>
          </cell>
          <cell r="E689" t="str">
            <v>1000 Wash Employees</v>
          </cell>
          <cell r="F689" t="str">
            <v>Katherine Hockaday</v>
          </cell>
          <cell r="G689" t="str">
            <v/>
          </cell>
          <cell r="H689" t="str">
            <v xml:space="preserve">E0239 </v>
          </cell>
          <cell r="I689">
            <v>239</v>
          </cell>
          <cell r="J689" t="str">
            <v/>
          </cell>
          <cell r="K689" t="str">
            <v>@tidalwaveautospa.com</v>
          </cell>
        </row>
        <row r="690">
          <cell r="B690" t="str">
            <v>Charles Liles</v>
          </cell>
          <cell r="C690" t="str">
            <v>Assistant SL Express</v>
          </cell>
          <cell r="D690" t="str">
            <v>E0112 - Scottsboro</v>
          </cell>
          <cell r="E690" t="str">
            <v>1000 Wash Employees</v>
          </cell>
          <cell r="F690" t="str">
            <v>Blake Akins</v>
          </cell>
          <cell r="G690" t="str">
            <v>ASL</v>
          </cell>
          <cell r="H690" t="str">
            <v xml:space="preserve">E0112 </v>
          </cell>
          <cell r="I690">
            <v>112</v>
          </cell>
          <cell r="J690" t="str">
            <v>ASL112</v>
          </cell>
          <cell r="K690" t="str">
            <v>ASL112@tidalwaveautospa.com</v>
          </cell>
        </row>
        <row r="691">
          <cell r="B691" t="str">
            <v>Charles Lindsay</v>
          </cell>
          <cell r="C691" t="str">
            <v>Wash Attendant Express</v>
          </cell>
          <cell r="D691" t="str">
            <v>E0059 - Albemarle</v>
          </cell>
          <cell r="E691" t="str">
            <v>1000 Wash Employees</v>
          </cell>
          <cell r="F691" t="str">
            <v>Joshua Stone</v>
          </cell>
          <cell r="G691" t="str">
            <v/>
          </cell>
          <cell r="H691" t="str">
            <v xml:space="preserve">E0059 </v>
          </cell>
          <cell r="I691">
            <v>59</v>
          </cell>
          <cell r="J691" t="str">
            <v/>
          </cell>
          <cell r="K691" t="str">
            <v>@tidalwaveautospa.com</v>
          </cell>
        </row>
        <row r="692">
          <cell r="B692" t="str">
            <v>Charles Nokes</v>
          </cell>
          <cell r="C692" t="str">
            <v>Wash Attendant Express</v>
          </cell>
          <cell r="D692" t="str">
            <v>E0313 - Hillsboro, TX</v>
          </cell>
          <cell r="E692" t="str">
            <v>1000 Wash Employees</v>
          </cell>
          <cell r="F692" t="str">
            <v>Cody Rubit</v>
          </cell>
          <cell r="G692" t="str">
            <v/>
          </cell>
          <cell r="H692" t="str">
            <v xml:space="preserve">E0313 </v>
          </cell>
          <cell r="I692">
            <v>313</v>
          </cell>
          <cell r="J692" t="str">
            <v/>
          </cell>
          <cell r="K692" t="str">
            <v>@tidalwaveautospa.com</v>
          </cell>
        </row>
        <row r="693">
          <cell r="B693" t="str">
            <v>Charles Pryor</v>
          </cell>
          <cell r="C693" t="str">
            <v>Wash Attendant Express</v>
          </cell>
          <cell r="D693" t="str">
            <v>E0113 - Hopkinsville</v>
          </cell>
          <cell r="E693" t="str">
            <v>1000 Wash Employees</v>
          </cell>
          <cell r="F693" t="str">
            <v>Rebecca Bates</v>
          </cell>
          <cell r="G693" t="str">
            <v/>
          </cell>
          <cell r="H693" t="str">
            <v xml:space="preserve">E0113 </v>
          </cell>
          <cell r="I693">
            <v>113</v>
          </cell>
          <cell r="J693" t="str">
            <v/>
          </cell>
          <cell r="K693" t="str">
            <v>@tidalwaveautospa.com</v>
          </cell>
        </row>
        <row r="694">
          <cell r="B694" t="str">
            <v>Charles Rankin</v>
          </cell>
          <cell r="C694" t="str">
            <v>Wash Attendant Express</v>
          </cell>
          <cell r="D694" t="str">
            <v>E0070 - Baytown</v>
          </cell>
          <cell r="E694" t="str">
            <v>1000 Wash Employees</v>
          </cell>
          <cell r="F694" t="str">
            <v>Mark Campbell</v>
          </cell>
          <cell r="G694" t="str">
            <v/>
          </cell>
          <cell r="H694" t="str">
            <v xml:space="preserve">E0070 </v>
          </cell>
          <cell r="I694">
            <v>70</v>
          </cell>
          <cell r="J694" t="str">
            <v/>
          </cell>
          <cell r="K694" t="str">
            <v>@tidalwaveautospa.com</v>
          </cell>
        </row>
        <row r="695">
          <cell r="B695" t="str">
            <v>Charles Stewart</v>
          </cell>
          <cell r="C695" t="str">
            <v>Assistant SL Express</v>
          </cell>
          <cell r="D695" t="str">
            <v>E0102 - Bluffton</v>
          </cell>
          <cell r="E695" t="str">
            <v>1000 Wash Employees</v>
          </cell>
          <cell r="F695" t="str">
            <v>Tiffany Reed</v>
          </cell>
          <cell r="G695" t="str">
            <v>ASL</v>
          </cell>
          <cell r="H695" t="str">
            <v xml:space="preserve">E0102 </v>
          </cell>
          <cell r="I695">
            <v>102</v>
          </cell>
          <cell r="J695" t="str">
            <v>ASL102</v>
          </cell>
          <cell r="K695" t="str">
            <v>ASL102@tidalwaveautospa.com</v>
          </cell>
        </row>
        <row r="696">
          <cell r="B696" t="str">
            <v>Charles Stinchcomb</v>
          </cell>
          <cell r="C696" t="str">
            <v>Station Lead</v>
          </cell>
          <cell r="D696" t="str">
            <v>SHJ Construction LLC</v>
          </cell>
          <cell r="E696" t="str">
            <v>3150 Modular Shop</v>
          </cell>
          <cell r="F696" t="str">
            <v>Matthew Allen</v>
          </cell>
          <cell r="G696" t="str">
            <v/>
          </cell>
          <cell r="H696" t="str">
            <v/>
          </cell>
          <cell r="I696" t="str">
            <v/>
          </cell>
          <cell r="J696" t="str">
            <v/>
          </cell>
          <cell r="K696" t="str">
            <v>Charles.Stinchcomb@shjconstructiongroup.com</v>
          </cell>
        </row>
        <row r="697">
          <cell r="B697" t="str">
            <v>Charles Wolfe</v>
          </cell>
          <cell r="C697" t="str">
            <v>Wash Attendant Express</v>
          </cell>
          <cell r="D697" t="str">
            <v>E0274 - Leisure Lane</v>
          </cell>
          <cell r="E697" t="str">
            <v>1000 Wash Employees</v>
          </cell>
          <cell r="F697" t="str">
            <v>Savannah Schmoldt</v>
          </cell>
          <cell r="G697" t="str">
            <v/>
          </cell>
          <cell r="H697" t="str">
            <v xml:space="preserve">E0274 </v>
          </cell>
          <cell r="I697">
            <v>274</v>
          </cell>
          <cell r="J697" t="str">
            <v/>
          </cell>
          <cell r="K697" t="str">
            <v>@tidalwaveautospa.com</v>
          </cell>
        </row>
        <row r="698">
          <cell r="B698" t="str">
            <v>charley pennell</v>
          </cell>
          <cell r="C698" t="str">
            <v>Wash Attendant Express</v>
          </cell>
          <cell r="D698" t="str">
            <v>E0317 - North Lexington, KY</v>
          </cell>
          <cell r="E698" t="str">
            <v>1000 Wash Employees</v>
          </cell>
          <cell r="F698" t="str">
            <v>Mark Cassidy</v>
          </cell>
          <cell r="G698" t="str">
            <v/>
          </cell>
          <cell r="H698" t="str">
            <v xml:space="preserve">E0317 </v>
          </cell>
          <cell r="I698">
            <v>317</v>
          </cell>
          <cell r="J698" t="str">
            <v/>
          </cell>
          <cell r="K698" t="str">
            <v>@tidalwaveautospa.com</v>
          </cell>
        </row>
        <row r="699">
          <cell r="B699" t="str">
            <v>Charlie Boston</v>
          </cell>
          <cell r="C699" t="str">
            <v>Wash Attendant Express</v>
          </cell>
          <cell r="D699" t="str">
            <v>E0039 - Lenoir</v>
          </cell>
          <cell r="E699" t="str">
            <v>1000 Wash Employees</v>
          </cell>
          <cell r="F699" t="str">
            <v>Adam Hicks</v>
          </cell>
          <cell r="G699" t="str">
            <v/>
          </cell>
          <cell r="H699" t="str">
            <v xml:space="preserve">E0039 </v>
          </cell>
          <cell r="I699">
            <v>39</v>
          </cell>
          <cell r="J699" t="str">
            <v/>
          </cell>
          <cell r="K699" t="str">
            <v>@tidalwaveautospa.com</v>
          </cell>
        </row>
        <row r="700">
          <cell r="B700" t="str">
            <v>Charlie Harris</v>
          </cell>
          <cell r="C700" t="str">
            <v>Assistant SL Express</v>
          </cell>
          <cell r="D700" t="str">
            <v>E0071 - S Marietta Pkwy / Square</v>
          </cell>
          <cell r="E700" t="str">
            <v>1000 Wash Employees</v>
          </cell>
          <cell r="F700" t="str">
            <v>Marcus Jones</v>
          </cell>
          <cell r="G700" t="str">
            <v>ASL</v>
          </cell>
          <cell r="H700" t="str">
            <v xml:space="preserve">E0071 </v>
          </cell>
          <cell r="I700">
            <v>71</v>
          </cell>
          <cell r="J700" t="str">
            <v>ASL71</v>
          </cell>
          <cell r="K700" t="str">
            <v>ASL71@tidalwaveautospa.com</v>
          </cell>
        </row>
        <row r="701">
          <cell r="B701" t="str">
            <v>Charlie Muckin</v>
          </cell>
          <cell r="C701" t="str">
            <v>Wash Attendant Express</v>
          </cell>
          <cell r="D701" t="str">
            <v>E0032 - Camden</v>
          </cell>
          <cell r="E701" t="str">
            <v>1000 Wash Employees</v>
          </cell>
          <cell r="F701" t="str">
            <v>Joshua Huffstetler</v>
          </cell>
          <cell r="G701" t="str">
            <v/>
          </cell>
          <cell r="H701" t="str">
            <v xml:space="preserve">E0032 </v>
          </cell>
          <cell r="I701">
            <v>32</v>
          </cell>
          <cell r="J701" t="str">
            <v/>
          </cell>
          <cell r="K701" t="str">
            <v>@tidalwaveautospa.com</v>
          </cell>
        </row>
        <row r="702">
          <cell r="B702" t="str">
            <v>Charlie Roberts</v>
          </cell>
          <cell r="C702" t="str">
            <v>Wash Attendant Express</v>
          </cell>
          <cell r="D702" t="str">
            <v>E0097 - Brevard</v>
          </cell>
          <cell r="E702" t="str">
            <v>1000 Wash Employees</v>
          </cell>
          <cell r="F702" t="str">
            <v>Jensen Shearin</v>
          </cell>
          <cell r="G702" t="str">
            <v/>
          </cell>
          <cell r="H702" t="str">
            <v xml:space="preserve">E0097 </v>
          </cell>
          <cell r="I702">
            <v>97</v>
          </cell>
          <cell r="J702" t="str">
            <v/>
          </cell>
          <cell r="K702" t="str">
            <v>@tidalwaveautospa.com</v>
          </cell>
        </row>
        <row r="703">
          <cell r="B703" t="str">
            <v>Charlie Sanders</v>
          </cell>
          <cell r="C703" t="str">
            <v>Wash Attendant Express</v>
          </cell>
          <cell r="D703" t="str">
            <v>E0383 - El Campo, TX</v>
          </cell>
          <cell r="E703" t="str">
            <v>1000 Wash Employees</v>
          </cell>
          <cell r="F703" t="str">
            <v>Joe Fonseca</v>
          </cell>
          <cell r="G703" t="str">
            <v/>
          </cell>
          <cell r="H703" t="str">
            <v xml:space="preserve">E0383 </v>
          </cell>
          <cell r="I703">
            <v>383</v>
          </cell>
          <cell r="J703" t="str">
            <v/>
          </cell>
          <cell r="K703" t="str">
            <v>@tidalwaveautospa.com</v>
          </cell>
        </row>
        <row r="704">
          <cell r="B704" t="str">
            <v>Chase Barrett</v>
          </cell>
          <cell r="C704" t="str">
            <v>Wash Attendant Express</v>
          </cell>
          <cell r="D704" t="str">
            <v>E0187 - TN Fayetteville</v>
          </cell>
          <cell r="E704" t="str">
            <v>1000 Wash Employees</v>
          </cell>
          <cell r="F704" t="str">
            <v>Billy Picou</v>
          </cell>
          <cell r="G704" t="str">
            <v/>
          </cell>
          <cell r="H704" t="str">
            <v xml:space="preserve">E0187 </v>
          </cell>
          <cell r="I704">
            <v>187</v>
          </cell>
          <cell r="J704" t="str">
            <v/>
          </cell>
          <cell r="K704" t="str">
            <v>@tidalwaveautospa.com</v>
          </cell>
        </row>
        <row r="705">
          <cell r="B705" t="str">
            <v>Chase Fluharty</v>
          </cell>
          <cell r="C705" t="str">
            <v>Wash Attendant Express</v>
          </cell>
          <cell r="D705" t="str">
            <v>E0005 - Florence SC</v>
          </cell>
          <cell r="E705" t="str">
            <v>1000 Wash Employees</v>
          </cell>
          <cell r="F705" t="str">
            <v>Raymond Otto</v>
          </cell>
          <cell r="G705" t="str">
            <v/>
          </cell>
          <cell r="H705" t="str">
            <v xml:space="preserve">E0005 </v>
          </cell>
          <cell r="I705">
            <v>5</v>
          </cell>
          <cell r="J705" t="str">
            <v/>
          </cell>
          <cell r="K705" t="str">
            <v>@tidalwaveautospa.com</v>
          </cell>
        </row>
        <row r="706">
          <cell r="B706" t="str">
            <v>Chase Revill</v>
          </cell>
          <cell r="C706" t="str">
            <v>Wash Attendant Express</v>
          </cell>
          <cell r="D706" t="str">
            <v>E0203 - Walton Court</v>
          </cell>
          <cell r="E706" t="str">
            <v>1000 Wash Employees</v>
          </cell>
          <cell r="F706" t="str">
            <v>Matthew McCoy</v>
          </cell>
          <cell r="G706" t="str">
            <v/>
          </cell>
          <cell r="H706" t="str">
            <v xml:space="preserve">E0203 </v>
          </cell>
          <cell r="I706">
            <v>203</v>
          </cell>
          <cell r="J706" t="str">
            <v/>
          </cell>
          <cell r="K706" t="str">
            <v>@tidalwaveautospa.com</v>
          </cell>
        </row>
        <row r="707">
          <cell r="B707" t="str">
            <v>Chase Taylor</v>
          </cell>
          <cell r="C707" t="str">
            <v>Wash Attendant Express</v>
          </cell>
          <cell r="D707" t="str">
            <v>E0005 - Florence SC</v>
          </cell>
          <cell r="E707" t="str">
            <v>1000 Wash Employees</v>
          </cell>
          <cell r="F707" t="str">
            <v>Raymond Otto</v>
          </cell>
          <cell r="G707" t="str">
            <v/>
          </cell>
          <cell r="H707" t="str">
            <v xml:space="preserve">E0005 </v>
          </cell>
          <cell r="I707">
            <v>5</v>
          </cell>
          <cell r="J707" t="str">
            <v/>
          </cell>
          <cell r="K707" t="str">
            <v>@tidalwaveautospa.com</v>
          </cell>
        </row>
        <row r="708">
          <cell r="B708" t="str">
            <v>Chase Wilson</v>
          </cell>
          <cell r="C708" t="str">
            <v>Team Lead Express</v>
          </cell>
          <cell r="D708" t="str">
            <v>E0040 - Pace</v>
          </cell>
          <cell r="E708" t="str">
            <v>1000 Wash Employees</v>
          </cell>
          <cell r="F708" t="str">
            <v>James Kilgore</v>
          </cell>
          <cell r="G708" t="str">
            <v/>
          </cell>
          <cell r="H708" t="str">
            <v xml:space="preserve">E0040 </v>
          </cell>
          <cell r="I708">
            <v>40</v>
          </cell>
          <cell r="J708" t="str">
            <v/>
          </cell>
          <cell r="K708" t="str">
            <v>@tidalwaveautospa.com</v>
          </cell>
        </row>
        <row r="709">
          <cell r="B709" t="str">
            <v>Chasity Bryant</v>
          </cell>
          <cell r="C709" t="str">
            <v>Site Leader Flex</v>
          </cell>
          <cell r="D709" t="str">
            <v>E0021 - Battleground</v>
          </cell>
          <cell r="E709" t="str">
            <v>1000 Wash Employees</v>
          </cell>
          <cell r="F709" t="str">
            <v>Wesley Kurtz</v>
          </cell>
          <cell r="G709" t="str">
            <v>SL</v>
          </cell>
          <cell r="H709" t="str">
            <v xml:space="preserve">E0021 </v>
          </cell>
          <cell r="I709">
            <v>21</v>
          </cell>
          <cell r="J709" t="str">
            <v>SL21</v>
          </cell>
          <cell r="K709" t="str">
            <v>SL21@tidalwaveautospa.com</v>
          </cell>
        </row>
        <row r="710">
          <cell r="B710" t="str">
            <v>Chelsea Michaud</v>
          </cell>
          <cell r="C710" t="str">
            <v>Assistant SL Express</v>
          </cell>
          <cell r="D710" t="str">
            <v>E0250 - Aiken, SC</v>
          </cell>
          <cell r="E710" t="str">
            <v>1000 Wash Employees</v>
          </cell>
          <cell r="F710" t="str">
            <v>David Beckum</v>
          </cell>
          <cell r="G710" t="str">
            <v>ASL</v>
          </cell>
          <cell r="H710" t="str">
            <v xml:space="preserve">E0250 </v>
          </cell>
          <cell r="I710">
            <v>250</v>
          </cell>
          <cell r="J710" t="str">
            <v>ASL250</v>
          </cell>
          <cell r="K710" t="str">
            <v>ASL250@tidalwaveautospa.com</v>
          </cell>
        </row>
        <row r="711">
          <cell r="B711" t="str">
            <v>Chelsey Childers</v>
          </cell>
          <cell r="C711" t="str">
            <v>Assistant SL Express</v>
          </cell>
          <cell r="D711" t="str">
            <v>E0205 - Beltline Road SW</v>
          </cell>
          <cell r="E711" t="str">
            <v>1000 Wash Employees</v>
          </cell>
          <cell r="F711" t="str">
            <v>Felicia Slager</v>
          </cell>
          <cell r="G711" t="str">
            <v>ASL</v>
          </cell>
          <cell r="H711" t="str">
            <v xml:space="preserve">E0205 </v>
          </cell>
          <cell r="I711">
            <v>205</v>
          </cell>
          <cell r="J711" t="str">
            <v>ASL205</v>
          </cell>
          <cell r="K711" t="str">
            <v>ASL205@tidalwaveautospa.com</v>
          </cell>
        </row>
        <row r="712">
          <cell r="B712" t="str">
            <v>Chendo Villanueva</v>
          </cell>
          <cell r="C712" t="str">
            <v>Wash Attendant Express</v>
          </cell>
          <cell r="D712" t="str">
            <v>E0143 - Austin</v>
          </cell>
          <cell r="E712" t="str">
            <v>1000 Wash Employees</v>
          </cell>
          <cell r="F712" t="str">
            <v>Lora Youngmark</v>
          </cell>
          <cell r="G712" t="str">
            <v/>
          </cell>
          <cell r="H712" t="str">
            <v xml:space="preserve">E0143 </v>
          </cell>
          <cell r="I712">
            <v>143</v>
          </cell>
          <cell r="J712" t="str">
            <v/>
          </cell>
          <cell r="K712" t="str">
            <v>@tidalwaveautospa.com</v>
          </cell>
        </row>
        <row r="713">
          <cell r="B713" t="str">
            <v>Chene Wyndham</v>
          </cell>
          <cell r="C713" t="str">
            <v>Wash Attendant Express</v>
          </cell>
          <cell r="D713" t="str">
            <v>E0303 - Hanover Crossing</v>
          </cell>
          <cell r="E713" t="str">
            <v>1000 Wash Employees</v>
          </cell>
          <cell r="F713" t="str">
            <v>Jennifer Hooper</v>
          </cell>
          <cell r="G713" t="str">
            <v/>
          </cell>
          <cell r="H713" t="str">
            <v xml:space="preserve">E0303 </v>
          </cell>
          <cell r="I713">
            <v>303</v>
          </cell>
          <cell r="J713" t="str">
            <v/>
          </cell>
          <cell r="K713" t="str">
            <v>@tidalwaveautospa.com</v>
          </cell>
        </row>
        <row r="714">
          <cell r="B714" t="str">
            <v>Cherrick Randall</v>
          </cell>
          <cell r="C714" t="str">
            <v>Team Lead Express</v>
          </cell>
          <cell r="D714" t="str">
            <v>E0023 - GA Fayetteville</v>
          </cell>
          <cell r="E714" t="str">
            <v>1000 Wash Employees</v>
          </cell>
          <cell r="F714" t="str">
            <v>Kevin Brake</v>
          </cell>
          <cell r="G714" t="str">
            <v/>
          </cell>
          <cell r="H714" t="str">
            <v xml:space="preserve">E0023 </v>
          </cell>
          <cell r="I714">
            <v>23</v>
          </cell>
          <cell r="J714" t="str">
            <v/>
          </cell>
          <cell r="K714" t="str">
            <v>@tidalwaveautospa.com</v>
          </cell>
        </row>
        <row r="715">
          <cell r="B715" t="str">
            <v>Chester Zarsuelo</v>
          </cell>
          <cell r="C715" t="str">
            <v>Wash Attendant Express</v>
          </cell>
          <cell r="D715" t="str">
            <v>E0048 - Peake</v>
          </cell>
          <cell r="E715" t="str">
            <v>1000 Wash Employees</v>
          </cell>
          <cell r="F715" t="str">
            <v>Jermaine Goodin</v>
          </cell>
          <cell r="G715" t="str">
            <v/>
          </cell>
          <cell r="H715" t="str">
            <v xml:space="preserve">E0048 </v>
          </cell>
          <cell r="I715">
            <v>48</v>
          </cell>
          <cell r="J715" t="str">
            <v/>
          </cell>
          <cell r="K715" t="str">
            <v>@tidalwaveautospa.com</v>
          </cell>
        </row>
        <row r="716">
          <cell r="B716" t="str">
            <v>Chet Wheless</v>
          </cell>
          <cell r="C716" t="str">
            <v>Facilities and Property Mgr</v>
          </cell>
          <cell r="D716" t="str">
            <v>Wash Support Center</v>
          </cell>
          <cell r="E716" t="str">
            <v>2400 Administration</v>
          </cell>
          <cell r="F716" t="str">
            <v>Beth Trice</v>
          </cell>
          <cell r="G716" t="str">
            <v/>
          </cell>
          <cell r="H716" t="str">
            <v/>
          </cell>
          <cell r="I716" t="str">
            <v/>
          </cell>
          <cell r="J716" t="str">
            <v/>
          </cell>
          <cell r="K716" t="str">
            <v>chet.wheless@twavelead.com</v>
          </cell>
        </row>
        <row r="717">
          <cell r="B717" t="str">
            <v>Cheyenne Mars</v>
          </cell>
          <cell r="C717" t="str">
            <v>Assistant SL Express</v>
          </cell>
          <cell r="D717" t="str">
            <v>E0218 - Borger, TX</v>
          </cell>
          <cell r="E717" t="str">
            <v>1000 Wash Employees</v>
          </cell>
          <cell r="F717" t="str">
            <v>Tyra Payne</v>
          </cell>
          <cell r="G717" t="str">
            <v>ASL</v>
          </cell>
          <cell r="H717" t="str">
            <v xml:space="preserve">E0218 </v>
          </cell>
          <cell r="I717">
            <v>218</v>
          </cell>
          <cell r="J717" t="str">
            <v>ASL218</v>
          </cell>
          <cell r="K717" t="str">
            <v>ASL218@tidalwaveautospa.com</v>
          </cell>
        </row>
        <row r="718">
          <cell r="B718" t="str">
            <v>Cheyenne Patterson</v>
          </cell>
          <cell r="C718" t="str">
            <v>Wash Attendant Express</v>
          </cell>
          <cell r="D718" t="str">
            <v>E0070 - Baytown</v>
          </cell>
          <cell r="E718" t="str">
            <v>1000 Wash Employees</v>
          </cell>
          <cell r="F718" t="str">
            <v>Mark Campbell</v>
          </cell>
          <cell r="G718" t="str">
            <v/>
          </cell>
          <cell r="H718" t="str">
            <v xml:space="preserve">E0070 </v>
          </cell>
          <cell r="I718">
            <v>70</v>
          </cell>
          <cell r="J718" t="str">
            <v/>
          </cell>
          <cell r="K718" t="str">
            <v>@tidalwaveautospa.com</v>
          </cell>
        </row>
        <row r="719">
          <cell r="B719" t="str">
            <v>Chloe Archer</v>
          </cell>
          <cell r="C719" t="str">
            <v>Assistant SL Express</v>
          </cell>
          <cell r="D719" t="str">
            <v>E0104 - Holiday</v>
          </cell>
          <cell r="E719" t="str">
            <v>1000 Wash Employees</v>
          </cell>
          <cell r="F719" t="str">
            <v>Thomas Merrick</v>
          </cell>
          <cell r="G719" t="str">
            <v>ASL</v>
          </cell>
          <cell r="H719" t="str">
            <v xml:space="preserve">E0104 </v>
          </cell>
          <cell r="I719">
            <v>104</v>
          </cell>
          <cell r="J719" t="str">
            <v>ASL104</v>
          </cell>
          <cell r="K719" t="str">
            <v>ASL104@tidalwaveautospa.com</v>
          </cell>
        </row>
        <row r="720">
          <cell r="B720" t="str">
            <v>Chloe Hesse</v>
          </cell>
          <cell r="C720" t="str">
            <v>Wash Attendant Express</v>
          </cell>
          <cell r="D720" t="str">
            <v>E0141 - Northwood Park</v>
          </cell>
          <cell r="E720" t="str">
            <v>1000 Wash Employees</v>
          </cell>
          <cell r="F720" t="str">
            <v>David Nightingale</v>
          </cell>
          <cell r="G720" t="str">
            <v/>
          </cell>
          <cell r="H720" t="str">
            <v xml:space="preserve">E0141 </v>
          </cell>
          <cell r="I720">
            <v>141</v>
          </cell>
          <cell r="J720" t="str">
            <v/>
          </cell>
          <cell r="K720" t="str">
            <v>@tidalwaveautospa.com</v>
          </cell>
        </row>
        <row r="721">
          <cell r="B721" t="str">
            <v>Chowan Moore</v>
          </cell>
          <cell r="C721" t="str">
            <v>Wash Attendant Express</v>
          </cell>
          <cell r="D721" t="str">
            <v>E0054 - Canton</v>
          </cell>
          <cell r="E721" t="str">
            <v>1000 Wash Employees</v>
          </cell>
          <cell r="F721" t="str">
            <v>Patrick Powers</v>
          </cell>
          <cell r="G721" t="str">
            <v/>
          </cell>
          <cell r="H721" t="str">
            <v xml:space="preserve">E0054 </v>
          </cell>
          <cell r="I721">
            <v>54</v>
          </cell>
          <cell r="J721" t="str">
            <v/>
          </cell>
          <cell r="K721" t="str">
            <v>@tidalwaveautospa.com</v>
          </cell>
        </row>
        <row r="722">
          <cell r="B722" t="str">
            <v>Chris Hewitt</v>
          </cell>
          <cell r="C722" t="str">
            <v>Wash Attendant Express</v>
          </cell>
          <cell r="D722" t="str">
            <v>E0233 - Cobb Pkwy</v>
          </cell>
          <cell r="E722" t="str">
            <v>1000 Wash Employees</v>
          </cell>
          <cell r="F722" t="str">
            <v>Cullen Copland</v>
          </cell>
          <cell r="G722" t="str">
            <v/>
          </cell>
          <cell r="H722" t="str">
            <v xml:space="preserve">E0233 </v>
          </cell>
          <cell r="I722">
            <v>233</v>
          </cell>
          <cell r="J722" t="str">
            <v/>
          </cell>
          <cell r="K722" t="str">
            <v>@tidalwaveautospa.com</v>
          </cell>
        </row>
        <row r="723">
          <cell r="B723" t="str">
            <v>Chris Medina</v>
          </cell>
          <cell r="C723" t="str">
            <v>Team Lead Express</v>
          </cell>
          <cell r="D723" t="str">
            <v>E0113 - Hopkinsville</v>
          </cell>
          <cell r="E723" t="str">
            <v>1000 Wash Employees</v>
          </cell>
          <cell r="F723" t="str">
            <v>Rebecca Bates</v>
          </cell>
          <cell r="G723" t="str">
            <v/>
          </cell>
          <cell r="H723" t="str">
            <v xml:space="preserve">E0113 </v>
          </cell>
          <cell r="I723">
            <v>113</v>
          </cell>
          <cell r="J723" t="str">
            <v/>
          </cell>
          <cell r="K723" t="str">
            <v>@tidalwaveautospa.com</v>
          </cell>
        </row>
        <row r="724">
          <cell r="B724" t="str">
            <v>Christian Beacham</v>
          </cell>
          <cell r="C724" t="str">
            <v>Assistant SL Express</v>
          </cell>
          <cell r="D724" t="str">
            <v>E0013 - Washington Road</v>
          </cell>
          <cell r="E724" t="str">
            <v>1000 Wash Employees</v>
          </cell>
          <cell r="F724" t="str">
            <v>Chad Stawicki</v>
          </cell>
          <cell r="G724" t="str">
            <v>ASL</v>
          </cell>
          <cell r="H724" t="str">
            <v xml:space="preserve">E0013 </v>
          </cell>
          <cell r="I724">
            <v>13</v>
          </cell>
          <cell r="J724" t="str">
            <v>ASL13</v>
          </cell>
          <cell r="K724" t="str">
            <v>ASL13@tidalwaveautospa.com</v>
          </cell>
        </row>
        <row r="725">
          <cell r="B725" t="str">
            <v>Christian Cairo</v>
          </cell>
          <cell r="C725" t="str">
            <v>Wash Attendant Express</v>
          </cell>
          <cell r="D725" t="str">
            <v>E0293 - Lombard, IL</v>
          </cell>
          <cell r="E725" t="str">
            <v>1000 Wash Employees</v>
          </cell>
          <cell r="F725" t="str">
            <v>Andrew Stephens</v>
          </cell>
          <cell r="G725" t="str">
            <v/>
          </cell>
          <cell r="H725" t="str">
            <v xml:space="preserve">E0293 </v>
          </cell>
          <cell r="I725">
            <v>293</v>
          </cell>
          <cell r="J725" t="str">
            <v/>
          </cell>
          <cell r="K725" t="str">
            <v>@tidalwaveautospa.com</v>
          </cell>
        </row>
        <row r="726">
          <cell r="B726" t="str">
            <v>Christian Cervantes</v>
          </cell>
          <cell r="C726" t="str">
            <v>Assistant SL Express</v>
          </cell>
          <cell r="D726" t="str">
            <v>E0252 - Jacksonville, TX</v>
          </cell>
          <cell r="E726" t="str">
            <v>1000 Wash Employees</v>
          </cell>
          <cell r="F726" t="str">
            <v>Brandon Zarecor</v>
          </cell>
          <cell r="G726" t="str">
            <v>ASL</v>
          </cell>
          <cell r="H726" t="str">
            <v xml:space="preserve">E0252 </v>
          </cell>
          <cell r="I726">
            <v>252</v>
          </cell>
          <cell r="J726" t="str">
            <v>ASL252</v>
          </cell>
          <cell r="K726" t="str">
            <v>ASL252@tidalwaveautospa.com</v>
          </cell>
        </row>
        <row r="727">
          <cell r="B727" t="str">
            <v>Christian Doezema</v>
          </cell>
          <cell r="C727" t="str">
            <v>Wash Attendant Express</v>
          </cell>
          <cell r="D727" t="str">
            <v>E0211 - Hamilton Crossing</v>
          </cell>
          <cell r="E727" t="str">
            <v>1000 Wash Employees</v>
          </cell>
          <cell r="F727" t="str">
            <v>Spencer Kappelman</v>
          </cell>
          <cell r="G727" t="str">
            <v/>
          </cell>
          <cell r="H727" t="str">
            <v xml:space="preserve">E0211 </v>
          </cell>
          <cell r="I727">
            <v>211</v>
          </cell>
          <cell r="J727" t="str">
            <v/>
          </cell>
          <cell r="K727" t="str">
            <v>@tidalwaveautospa.com</v>
          </cell>
        </row>
        <row r="728">
          <cell r="B728" t="str">
            <v>Christian Harris</v>
          </cell>
          <cell r="C728" t="str">
            <v>Team Lead Express</v>
          </cell>
          <cell r="D728" t="str">
            <v>E0112 - Scottsboro</v>
          </cell>
          <cell r="E728" t="str">
            <v>1000 Wash Employees</v>
          </cell>
          <cell r="F728" t="str">
            <v>Blake Akins</v>
          </cell>
          <cell r="G728" t="str">
            <v/>
          </cell>
          <cell r="H728" t="str">
            <v xml:space="preserve">E0112 </v>
          </cell>
          <cell r="I728">
            <v>112</v>
          </cell>
          <cell r="J728" t="str">
            <v/>
          </cell>
          <cell r="K728" t="str">
            <v>@tidalwaveautospa.com</v>
          </cell>
        </row>
        <row r="729">
          <cell r="B729" t="str">
            <v>Christian Holder</v>
          </cell>
          <cell r="C729" t="str">
            <v>Wash Attendant Express</v>
          </cell>
          <cell r="D729" t="str">
            <v>E0235 - Shelby, NC</v>
          </cell>
          <cell r="E729" t="str">
            <v>1000 Wash Employees</v>
          </cell>
          <cell r="F729" t="str">
            <v>Joshua Cloonan</v>
          </cell>
          <cell r="G729" t="str">
            <v/>
          </cell>
          <cell r="H729" t="str">
            <v xml:space="preserve">E0235 </v>
          </cell>
          <cell r="I729">
            <v>235</v>
          </cell>
          <cell r="J729" t="str">
            <v/>
          </cell>
          <cell r="K729" t="str">
            <v>@tidalwaveautospa.com</v>
          </cell>
        </row>
        <row r="730">
          <cell r="B730" t="str">
            <v>Christian Honey</v>
          </cell>
          <cell r="C730" t="str">
            <v>Wash Attendant Express</v>
          </cell>
          <cell r="D730" t="str">
            <v>E0199 - Searcy, AR</v>
          </cell>
          <cell r="E730" t="str">
            <v>1000 Wash Employees</v>
          </cell>
          <cell r="F730" t="str">
            <v>Jessica Peevy</v>
          </cell>
          <cell r="G730" t="str">
            <v/>
          </cell>
          <cell r="H730" t="str">
            <v xml:space="preserve">E0199 </v>
          </cell>
          <cell r="I730">
            <v>199</v>
          </cell>
          <cell r="J730" t="str">
            <v/>
          </cell>
          <cell r="K730" t="str">
            <v>@tidalwaveautospa.com</v>
          </cell>
        </row>
        <row r="731">
          <cell r="B731" t="str">
            <v>Christian Joyner</v>
          </cell>
          <cell r="C731" t="str">
            <v>Wash Attendant Express</v>
          </cell>
          <cell r="D731" t="str">
            <v>E0140 - Moore</v>
          </cell>
          <cell r="E731" t="str">
            <v>1000 Wash Employees</v>
          </cell>
          <cell r="F731" t="str">
            <v>William Allen</v>
          </cell>
          <cell r="G731" t="str">
            <v/>
          </cell>
          <cell r="H731" t="str">
            <v xml:space="preserve">E0140 </v>
          </cell>
          <cell r="I731">
            <v>140</v>
          </cell>
          <cell r="J731" t="str">
            <v/>
          </cell>
          <cell r="K731" t="str">
            <v>@tidalwaveautospa.com</v>
          </cell>
        </row>
        <row r="732">
          <cell r="B732" t="str">
            <v>Christian Lee (On Leave)</v>
          </cell>
          <cell r="C732" t="str">
            <v>Team Lead Express</v>
          </cell>
          <cell r="D732" t="str">
            <v>E0087 - Grand Forks</v>
          </cell>
          <cell r="E732" t="str">
            <v>1000 Wash Employees</v>
          </cell>
          <cell r="F732" t="str">
            <v>Anthony Nagy</v>
          </cell>
          <cell r="G732" t="str">
            <v/>
          </cell>
          <cell r="H732" t="str">
            <v xml:space="preserve">E0087 </v>
          </cell>
          <cell r="I732">
            <v>87</v>
          </cell>
          <cell r="J732" t="str">
            <v/>
          </cell>
          <cell r="K732" t="str">
            <v>@tidalwaveautospa.com</v>
          </cell>
        </row>
        <row r="733">
          <cell r="B733" t="str">
            <v>Christian Lombardo</v>
          </cell>
          <cell r="C733" t="str">
            <v>Team Lead Express</v>
          </cell>
          <cell r="D733" t="str">
            <v>E0054 - Canton</v>
          </cell>
          <cell r="E733" t="str">
            <v>1000 Wash Employees</v>
          </cell>
          <cell r="F733" t="str">
            <v>Patrick Powers</v>
          </cell>
          <cell r="G733" t="str">
            <v/>
          </cell>
          <cell r="H733" t="str">
            <v xml:space="preserve">E0054 </v>
          </cell>
          <cell r="I733">
            <v>54</v>
          </cell>
          <cell r="J733" t="str">
            <v/>
          </cell>
          <cell r="K733" t="str">
            <v>@tidalwaveautospa.com</v>
          </cell>
        </row>
        <row r="734">
          <cell r="B734" t="str">
            <v>Christian Lopez</v>
          </cell>
          <cell r="C734" t="str">
            <v>Wash Attendant Express</v>
          </cell>
          <cell r="D734" t="str">
            <v>E0298 - Boaz, AL</v>
          </cell>
          <cell r="E734" t="str">
            <v>1000 Wash Employees</v>
          </cell>
          <cell r="F734" t="str">
            <v>William Mcwaters</v>
          </cell>
          <cell r="G734" t="str">
            <v/>
          </cell>
          <cell r="H734" t="str">
            <v xml:space="preserve">E0298 </v>
          </cell>
          <cell r="I734">
            <v>298</v>
          </cell>
          <cell r="J734" t="str">
            <v/>
          </cell>
          <cell r="K734" t="str">
            <v>@tidalwaveautospa.com</v>
          </cell>
        </row>
        <row r="735">
          <cell r="B735" t="str">
            <v>Christian Maggard</v>
          </cell>
          <cell r="C735" t="str">
            <v>Wash Attendant Flex</v>
          </cell>
          <cell r="D735" t="str">
            <v>E0017 - Kernersville</v>
          </cell>
          <cell r="E735" t="str">
            <v>1000 Wash Employees</v>
          </cell>
          <cell r="F735" t="str">
            <v>Jeremiah Vincent</v>
          </cell>
          <cell r="G735" t="str">
            <v/>
          </cell>
          <cell r="H735" t="str">
            <v xml:space="preserve">E0017 </v>
          </cell>
          <cell r="I735">
            <v>17</v>
          </cell>
          <cell r="J735" t="str">
            <v/>
          </cell>
          <cell r="K735" t="str">
            <v>@tidalwaveautospa.com</v>
          </cell>
        </row>
        <row r="736">
          <cell r="B736" t="str">
            <v>Christian Maywald</v>
          </cell>
          <cell r="C736" t="str">
            <v>Assistant SL Express</v>
          </cell>
          <cell r="D736" t="str">
            <v>E0113 - Hopkinsville</v>
          </cell>
          <cell r="E736" t="str">
            <v>1000 Wash Employees</v>
          </cell>
          <cell r="F736" t="str">
            <v>Rebecca Bates</v>
          </cell>
          <cell r="G736" t="str">
            <v>ASL</v>
          </cell>
          <cell r="H736" t="str">
            <v xml:space="preserve">E0113 </v>
          </cell>
          <cell r="I736">
            <v>113</v>
          </cell>
          <cell r="J736" t="str">
            <v>ASL113</v>
          </cell>
          <cell r="K736" t="str">
            <v>ASL113@tidalwaveautospa.com</v>
          </cell>
        </row>
        <row r="737">
          <cell r="B737" t="str">
            <v>Christian NeSmith</v>
          </cell>
          <cell r="C737" t="str">
            <v>Assistant SL Express</v>
          </cell>
          <cell r="D737" t="str">
            <v>E0093 - Huntsville</v>
          </cell>
          <cell r="E737" t="str">
            <v>1000 Wash Employees</v>
          </cell>
          <cell r="F737" t="str">
            <v>Mark Busby</v>
          </cell>
          <cell r="G737" t="str">
            <v>ASL</v>
          </cell>
          <cell r="H737" t="str">
            <v xml:space="preserve">E0093 </v>
          </cell>
          <cell r="I737">
            <v>93</v>
          </cell>
          <cell r="J737" t="str">
            <v>ASL93</v>
          </cell>
          <cell r="K737" t="str">
            <v>ASL93@tidalwaveautospa.com</v>
          </cell>
        </row>
        <row r="738">
          <cell r="B738" t="str">
            <v>Christian Prescott</v>
          </cell>
          <cell r="C738" t="str">
            <v>Team Lead Express</v>
          </cell>
          <cell r="D738" t="str">
            <v>E0097 - Brevard</v>
          </cell>
          <cell r="E738" t="str">
            <v>1000 Wash Employees</v>
          </cell>
          <cell r="F738" t="str">
            <v>Jensen Shearin</v>
          </cell>
          <cell r="G738" t="str">
            <v/>
          </cell>
          <cell r="H738" t="str">
            <v xml:space="preserve">E0097 </v>
          </cell>
          <cell r="I738">
            <v>97</v>
          </cell>
          <cell r="J738" t="str">
            <v/>
          </cell>
          <cell r="K738" t="str">
            <v>@tidalwaveautospa.com</v>
          </cell>
        </row>
        <row r="739">
          <cell r="B739" t="str">
            <v>Christian Rogers</v>
          </cell>
          <cell r="C739" t="str">
            <v>Wash Attendant Express</v>
          </cell>
          <cell r="D739" t="str">
            <v>E0064 - Salem</v>
          </cell>
          <cell r="E739" t="str">
            <v>1000 Wash Employees</v>
          </cell>
          <cell r="F739" t="str">
            <v>DAVID PRINCE</v>
          </cell>
          <cell r="G739" t="str">
            <v/>
          </cell>
          <cell r="H739" t="str">
            <v xml:space="preserve">E0064 </v>
          </cell>
          <cell r="I739">
            <v>64</v>
          </cell>
          <cell r="J739" t="str">
            <v/>
          </cell>
          <cell r="K739" t="str">
            <v>@tidalwaveautospa.com</v>
          </cell>
        </row>
        <row r="740">
          <cell r="B740" t="str">
            <v>Christian Scott</v>
          </cell>
          <cell r="C740" t="str">
            <v>Team Lead Express</v>
          </cell>
          <cell r="D740" t="str">
            <v>E0307 - East Statesboro, GA</v>
          </cell>
          <cell r="E740" t="str">
            <v>1000 Wash Employees</v>
          </cell>
          <cell r="F740" t="str">
            <v>Veronica Wyrostek</v>
          </cell>
          <cell r="G740" t="str">
            <v/>
          </cell>
          <cell r="H740" t="str">
            <v xml:space="preserve">E0307 </v>
          </cell>
          <cell r="I740">
            <v>307</v>
          </cell>
          <cell r="J740" t="str">
            <v/>
          </cell>
          <cell r="K740" t="str">
            <v>@tidalwaveautospa.com</v>
          </cell>
        </row>
        <row r="741">
          <cell r="B741" t="str">
            <v>Christian Serrano</v>
          </cell>
          <cell r="C741" t="str">
            <v>Wash Attendant Express</v>
          </cell>
          <cell r="D741" t="str">
            <v>E0104 - Holiday</v>
          </cell>
          <cell r="E741" t="str">
            <v>1000 Wash Employees</v>
          </cell>
          <cell r="F741" t="str">
            <v>Thomas Merrick</v>
          </cell>
          <cell r="G741" t="str">
            <v/>
          </cell>
          <cell r="H741" t="str">
            <v xml:space="preserve">E0104 </v>
          </cell>
          <cell r="I741">
            <v>104</v>
          </cell>
          <cell r="J741" t="str">
            <v/>
          </cell>
          <cell r="K741" t="str">
            <v>@tidalwaveautospa.com</v>
          </cell>
        </row>
        <row r="742">
          <cell r="B742" t="str">
            <v>Christian Smith</v>
          </cell>
          <cell r="C742" t="str">
            <v>Wash Attendant Express</v>
          </cell>
          <cell r="D742" t="str">
            <v>E0157 - Alexander City, AL</v>
          </cell>
          <cell r="E742" t="str">
            <v>1000 Wash Employees</v>
          </cell>
          <cell r="F742" t="str">
            <v>Jerry Deese</v>
          </cell>
          <cell r="G742" t="str">
            <v/>
          </cell>
          <cell r="H742" t="str">
            <v xml:space="preserve">E0157 </v>
          </cell>
          <cell r="I742">
            <v>157</v>
          </cell>
          <cell r="J742" t="str">
            <v/>
          </cell>
          <cell r="K742" t="str">
            <v>@tidalwaveautospa.com</v>
          </cell>
        </row>
        <row r="743">
          <cell r="B743" t="str">
            <v>Christian Witcher</v>
          </cell>
          <cell r="C743" t="str">
            <v>Wash Attendant Express</v>
          </cell>
          <cell r="D743" t="str">
            <v>E0073 - Bellevue NE</v>
          </cell>
          <cell r="E743" t="str">
            <v>1000 Wash Employees</v>
          </cell>
          <cell r="F743" t="str">
            <v>Brian Frank</v>
          </cell>
          <cell r="G743" t="str">
            <v/>
          </cell>
          <cell r="H743" t="str">
            <v xml:space="preserve">E0073 </v>
          </cell>
          <cell r="I743">
            <v>73</v>
          </cell>
          <cell r="J743" t="str">
            <v/>
          </cell>
          <cell r="K743" t="str">
            <v>@tidalwaveautospa.com</v>
          </cell>
        </row>
        <row r="744">
          <cell r="B744" t="str">
            <v>Christina Jose</v>
          </cell>
          <cell r="C744" t="str">
            <v>Wash Attendant Express</v>
          </cell>
          <cell r="D744" t="str">
            <v>E0315 - Halls Crossroads</v>
          </cell>
          <cell r="E744" t="str">
            <v>1000 Wash Employees</v>
          </cell>
          <cell r="F744" t="str">
            <v>Ayite Medji</v>
          </cell>
          <cell r="G744" t="str">
            <v/>
          </cell>
          <cell r="H744" t="str">
            <v xml:space="preserve">E0315 </v>
          </cell>
          <cell r="I744">
            <v>315</v>
          </cell>
          <cell r="J744" t="str">
            <v/>
          </cell>
          <cell r="K744" t="str">
            <v>@tidalwaveautospa.com</v>
          </cell>
        </row>
        <row r="745">
          <cell r="B745" t="str">
            <v>Christofer Grey</v>
          </cell>
          <cell r="C745" t="str">
            <v>Assistant SL Express</v>
          </cell>
          <cell r="D745" t="str">
            <v>E0238 - Campbellsville, KY</v>
          </cell>
          <cell r="E745" t="str">
            <v>1000 Wash Employees</v>
          </cell>
          <cell r="F745" t="str">
            <v>Richard Saulpaw</v>
          </cell>
          <cell r="G745" t="str">
            <v>ASL</v>
          </cell>
          <cell r="H745" t="str">
            <v xml:space="preserve">E0238 </v>
          </cell>
          <cell r="I745">
            <v>238</v>
          </cell>
          <cell r="J745" t="str">
            <v>ASL238</v>
          </cell>
          <cell r="K745" t="str">
            <v>ASL238@tidalwaveautospa.com</v>
          </cell>
        </row>
        <row r="746">
          <cell r="B746" t="str">
            <v>Christopher Allen</v>
          </cell>
          <cell r="C746" t="str">
            <v>Team Lead Express</v>
          </cell>
          <cell r="D746" t="str">
            <v>E0316 - Silsbee, TX</v>
          </cell>
          <cell r="E746" t="str">
            <v>1000 Wash Employees</v>
          </cell>
          <cell r="F746" t="str">
            <v>Jordan Easton</v>
          </cell>
          <cell r="G746" t="str">
            <v/>
          </cell>
          <cell r="H746" t="str">
            <v xml:space="preserve">E0316 </v>
          </cell>
          <cell r="I746">
            <v>316</v>
          </cell>
          <cell r="J746" t="str">
            <v/>
          </cell>
          <cell r="K746" t="str">
            <v>@tidalwaveautospa.com</v>
          </cell>
        </row>
        <row r="747">
          <cell r="B747" t="str">
            <v>Christopher Baez</v>
          </cell>
          <cell r="C747" t="str">
            <v>Assistant SL Express</v>
          </cell>
          <cell r="D747" t="str">
            <v>E0025 - Hinesville</v>
          </cell>
          <cell r="E747" t="str">
            <v>1000 Wash Employees</v>
          </cell>
          <cell r="F747" t="str">
            <v>Don Lettieri</v>
          </cell>
          <cell r="G747" t="str">
            <v>ASL</v>
          </cell>
          <cell r="H747" t="str">
            <v xml:space="preserve">E0025 </v>
          </cell>
          <cell r="I747">
            <v>25</v>
          </cell>
          <cell r="J747" t="str">
            <v>ASL25</v>
          </cell>
          <cell r="K747" t="str">
            <v>ASL25@tidalwaveautospa.com</v>
          </cell>
        </row>
        <row r="748">
          <cell r="B748" t="str">
            <v>Christopher Blacklidge</v>
          </cell>
          <cell r="C748" t="str">
            <v>Wash Attendant Express</v>
          </cell>
          <cell r="D748" t="str">
            <v>E0159 - Muscle Shoals, AL</v>
          </cell>
          <cell r="E748" t="str">
            <v>1000 Wash Employees</v>
          </cell>
          <cell r="F748" t="str">
            <v>Molly Wilson</v>
          </cell>
          <cell r="G748" t="str">
            <v/>
          </cell>
          <cell r="H748" t="str">
            <v xml:space="preserve">E0159 </v>
          </cell>
          <cell r="I748">
            <v>159</v>
          </cell>
          <cell r="J748" t="str">
            <v/>
          </cell>
          <cell r="K748" t="str">
            <v>@tidalwaveautospa.com</v>
          </cell>
        </row>
        <row r="749">
          <cell r="B749" t="str">
            <v>Christopher Braziel</v>
          </cell>
          <cell r="C749" t="str">
            <v>Site Leader Express</v>
          </cell>
          <cell r="D749" t="str">
            <v>E0230 - 34th Street</v>
          </cell>
          <cell r="E749" t="str">
            <v>1000 Wash Employees</v>
          </cell>
          <cell r="F749" t="str">
            <v>Steven Kyriazis</v>
          </cell>
          <cell r="G749" t="str">
            <v>SL</v>
          </cell>
          <cell r="H749" t="str">
            <v xml:space="preserve">E0230 </v>
          </cell>
          <cell r="I749">
            <v>230</v>
          </cell>
          <cell r="J749" t="str">
            <v>SL230</v>
          </cell>
          <cell r="K749" t="str">
            <v>SL230@tidalwaveautospa.com</v>
          </cell>
        </row>
        <row r="750">
          <cell r="B750" t="str">
            <v>Christopher Brown</v>
          </cell>
          <cell r="C750" t="str">
            <v>Apprentice</v>
          </cell>
          <cell r="D750" t="str">
            <v>Stangood-NC</v>
          </cell>
          <cell r="E750" t="str">
            <v>3100 Stangood Electrical</v>
          </cell>
          <cell r="F750" t="str">
            <v>Brian Swicegood</v>
          </cell>
          <cell r="G750" t="str">
            <v/>
          </cell>
          <cell r="H750" t="str">
            <v/>
          </cell>
          <cell r="I750" t="str">
            <v/>
          </cell>
          <cell r="J750" t="str">
            <v/>
          </cell>
          <cell r="K750" t="str">
            <v>christopherbrown023@gmail.com</v>
          </cell>
        </row>
        <row r="751">
          <cell r="B751" t="str">
            <v>Christopher Chestnut</v>
          </cell>
          <cell r="C751" t="str">
            <v>High Performance Site Leader Express</v>
          </cell>
          <cell r="D751" t="str">
            <v>E0010 - Sumter</v>
          </cell>
          <cell r="E751" t="str">
            <v>1000 Wash Employees</v>
          </cell>
          <cell r="F751" t="str">
            <v>Michael Dodge</v>
          </cell>
          <cell r="G751" t="str">
            <v>SL</v>
          </cell>
          <cell r="H751" t="str">
            <v xml:space="preserve">E0010 </v>
          </cell>
          <cell r="I751">
            <v>10</v>
          </cell>
          <cell r="J751" t="str">
            <v>SL10</v>
          </cell>
          <cell r="K751" t="str">
            <v>SL10@tidalwaveautospa.com</v>
          </cell>
        </row>
        <row r="752">
          <cell r="B752" t="str">
            <v>Christopher Clements</v>
          </cell>
          <cell r="C752" t="str">
            <v>Wash Attendant Express</v>
          </cell>
          <cell r="D752" t="str">
            <v>E0102 - Bluffton</v>
          </cell>
          <cell r="E752" t="str">
            <v>1000 Wash Employees</v>
          </cell>
          <cell r="F752" t="str">
            <v>Tiffany Reed</v>
          </cell>
          <cell r="G752" t="str">
            <v/>
          </cell>
          <cell r="H752" t="str">
            <v xml:space="preserve">E0102 </v>
          </cell>
          <cell r="I752">
            <v>102</v>
          </cell>
          <cell r="J752" t="str">
            <v/>
          </cell>
          <cell r="K752" t="str">
            <v>@tidalwaveautospa.com</v>
          </cell>
        </row>
        <row r="753">
          <cell r="B753" t="str">
            <v>Christopher Coker</v>
          </cell>
          <cell r="C753" t="str">
            <v>Wash Attendant Express</v>
          </cell>
          <cell r="D753" t="str">
            <v>E0050 - Douglas</v>
          </cell>
          <cell r="E753" t="str">
            <v>1000 Wash Employees</v>
          </cell>
          <cell r="F753" t="str">
            <v>Joseph Olah</v>
          </cell>
          <cell r="G753" t="str">
            <v/>
          </cell>
          <cell r="H753" t="str">
            <v xml:space="preserve">E0050 </v>
          </cell>
          <cell r="I753">
            <v>50</v>
          </cell>
          <cell r="J753" t="str">
            <v/>
          </cell>
          <cell r="K753" t="str">
            <v>@tidalwaveautospa.com</v>
          </cell>
        </row>
        <row r="754">
          <cell r="B754" t="str">
            <v>Christopher Cox</v>
          </cell>
          <cell r="C754" t="str">
            <v>Site Leader Express</v>
          </cell>
          <cell r="D754" t="str">
            <v>E0142 - Bristol</v>
          </cell>
          <cell r="E754" t="str">
            <v>1000 Wash Employees</v>
          </cell>
          <cell r="F754" t="str">
            <v>Joe Chavez</v>
          </cell>
          <cell r="G754" t="str">
            <v>SL</v>
          </cell>
          <cell r="H754" t="str">
            <v xml:space="preserve">E0142 </v>
          </cell>
          <cell r="I754">
            <v>142</v>
          </cell>
          <cell r="J754" t="str">
            <v>SL142</v>
          </cell>
          <cell r="K754" t="str">
            <v>SL142@tidalwaveautospa.com</v>
          </cell>
        </row>
        <row r="755">
          <cell r="B755" t="str">
            <v>Christopher Davis</v>
          </cell>
          <cell r="C755" t="str">
            <v>Assistant SL Express</v>
          </cell>
          <cell r="D755" t="str">
            <v>E0265 - Madison Street</v>
          </cell>
          <cell r="E755" t="str">
            <v>1000 Wash Employees</v>
          </cell>
          <cell r="F755" t="str">
            <v>Javier Rocha</v>
          </cell>
          <cell r="G755" t="str">
            <v>ASL</v>
          </cell>
          <cell r="H755" t="str">
            <v xml:space="preserve">E0265 </v>
          </cell>
          <cell r="I755">
            <v>265</v>
          </cell>
          <cell r="J755" t="str">
            <v>ASL265</v>
          </cell>
          <cell r="K755" t="str">
            <v>ASL265@tidalwaveautospa.com</v>
          </cell>
        </row>
        <row r="756">
          <cell r="B756" t="str">
            <v>Christopher Duncan</v>
          </cell>
          <cell r="C756" t="str">
            <v>Wash Attendant Express</v>
          </cell>
          <cell r="D756" t="str">
            <v>E0137 - Pickens</v>
          </cell>
          <cell r="E756" t="str">
            <v>1000 Wash Employees</v>
          </cell>
          <cell r="F756" t="str">
            <v>Gregory Smith</v>
          </cell>
          <cell r="G756" t="str">
            <v/>
          </cell>
          <cell r="H756" t="str">
            <v xml:space="preserve">E0137 </v>
          </cell>
          <cell r="I756">
            <v>137</v>
          </cell>
          <cell r="J756" t="str">
            <v/>
          </cell>
          <cell r="K756" t="str">
            <v>@tidalwaveautospa.com</v>
          </cell>
        </row>
        <row r="757">
          <cell r="B757" t="str">
            <v>Christopher Feagans</v>
          </cell>
          <cell r="C757" t="str">
            <v>Assistant SL Express</v>
          </cell>
          <cell r="D757" t="str">
            <v>E0184 - La Vergne, TN</v>
          </cell>
          <cell r="E757" t="str">
            <v>1000 Wash Employees</v>
          </cell>
          <cell r="F757" t="str">
            <v>Scott Blainey</v>
          </cell>
          <cell r="G757" t="str">
            <v>ASL</v>
          </cell>
          <cell r="H757" t="str">
            <v xml:space="preserve">E0184 </v>
          </cell>
          <cell r="I757">
            <v>184</v>
          </cell>
          <cell r="J757" t="str">
            <v>ASL184</v>
          </cell>
          <cell r="K757" t="str">
            <v>ASL184@tidalwaveautospa.com</v>
          </cell>
        </row>
        <row r="758">
          <cell r="B758" t="str">
            <v>Christopher Gentile</v>
          </cell>
          <cell r="C758" t="str">
            <v>Team Lead Express</v>
          </cell>
          <cell r="D758" t="str">
            <v>E0285 - Surfside Commons</v>
          </cell>
          <cell r="E758" t="str">
            <v>1000 Wash Employees</v>
          </cell>
          <cell r="F758" t="str">
            <v>Matthew Bridges</v>
          </cell>
          <cell r="G758" t="str">
            <v/>
          </cell>
          <cell r="H758" t="str">
            <v xml:space="preserve">E0285 </v>
          </cell>
          <cell r="I758">
            <v>285</v>
          </cell>
          <cell r="J758" t="str">
            <v/>
          </cell>
          <cell r="K758" t="str">
            <v>@tidalwaveautospa.com</v>
          </cell>
        </row>
        <row r="759">
          <cell r="B759" t="str">
            <v>Christopher George</v>
          </cell>
          <cell r="C759" t="str">
            <v>Senior Director - Site Marketing</v>
          </cell>
          <cell r="D759" t="str">
            <v>WSC-Birmingham</v>
          </cell>
          <cell r="E759" t="str">
            <v>2300 Marketing</v>
          </cell>
          <cell r="F759" t="str">
            <v>Joshua Henderson</v>
          </cell>
          <cell r="G759" t="str">
            <v/>
          </cell>
          <cell r="H759" t="str">
            <v/>
          </cell>
          <cell r="I759" t="str">
            <v/>
          </cell>
          <cell r="J759" t="str">
            <v/>
          </cell>
          <cell r="K759" t="str">
            <v>christopher.george@twavelead.com</v>
          </cell>
        </row>
        <row r="760">
          <cell r="B760" t="str">
            <v>Christopher Goethie</v>
          </cell>
          <cell r="C760" t="str">
            <v>Team Lead Express</v>
          </cell>
          <cell r="D760" t="str">
            <v>E0101 - Victory Square</v>
          </cell>
          <cell r="E760" t="str">
            <v>1000 Wash Employees</v>
          </cell>
          <cell r="F760" t="str">
            <v>Alphonso Dyer</v>
          </cell>
          <cell r="G760" t="str">
            <v/>
          </cell>
          <cell r="H760" t="str">
            <v xml:space="preserve">E0101 </v>
          </cell>
          <cell r="I760">
            <v>101</v>
          </cell>
          <cell r="J760" t="str">
            <v/>
          </cell>
          <cell r="K760" t="str">
            <v>@tidalwaveautospa.com</v>
          </cell>
        </row>
        <row r="761">
          <cell r="B761" t="str">
            <v>Christopher Heckman</v>
          </cell>
          <cell r="C761" t="str">
            <v>Team Lead Express</v>
          </cell>
          <cell r="D761" t="str">
            <v>E0011 - McDonough</v>
          </cell>
          <cell r="E761" t="str">
            <v>1000 Wash Employees</v>
          </cell>
          <cell r="F761" t="str">
            <v>Rodrigo Kimble</v>
          </cell>
          <cell r="G761" t="str">
            <v/>
          </cell>
          <cell r="H761" t="str">
            <v xml:space="preserve">E0011 </v>
          </cell>
          <cell r="I761">
            <v>11</v>
          </cell>
          <cell r="J761" t="str">
            <v/>
          </cell>
          <cell r="K761" t="str">
            <v>@tidalwaveautospa.com</v>
          </cell>
        </row>
        <row r="762">
          <cell r="B762" t="str">
            <v>Christopher Herring</v>
          </cell>
          <cell r="C762" t="str">
            <v>Wash Attendant Express</v>
          </cell>
          <cell r="D762" t="str">
            <v>E0273 - White Bluff</v>
          </cell>
          <cell r="E762" t="str">
            <v>1000 Wash Employees</v>
          </cell>
          <cell r="F762" t="str">
            <v>Douglas Boeres</v>
          </cell>
          <cell r="G762" t="str">
            <v/>
          </cell>
          <cell r="H762" t="str">
            <v xml:space="preserve">E0273 </v>
          </cell>
          <cell r="I762">
            <v>273</v>
          </cell>
          <cell r="J762" t="str">
            <v/>
          </cell>
          <cell r="K762" t="str">
            <v>@tidalwaveautospa.com</v>
          </cell>
        </row>
        <row r="763">
          <cell r="B763" t="str">
            <v>Christopher Huff</v>
          </cell>
          <cell r="C763" t="str">
            <v>Assistant SL Express</v>
          </cell>
          <cell r="D763" t="str">
            <v>E0103 - Greensboro-Oconee</v>
          </cell>
          <cell r="E763" t="str">
            <v>1000 Wash Employees</v>
          </cell>
          <cell r="F763" t="str">
            <v>Kenneth Dinkins</v>
          </cell>
          <cell r="G763" t="str">
            <v>ASL</v>
          </cell>
          <cell r="H763" t="str">
            <v xml:space="preserve">E0103 </v>
          </cell>
          <cell r="I763">
            <v>103</v>
          </cell>
          <cell r="J763" t="str">
            <v>ASL103</v>
          </cell>
          <cell r="K763" t="str">
            <v>ASL103@tidalwaveautospa.com</v>
          </cell>
        </row>
        <row r="764">
          <cell r="B764" t="str">
            <v>Christopher Kerekes</v>
          </cell>
          <cell r="C764" t="str">
            <v>Assistant SL Flex</v>
          </cell>
          <cell r="D764" t="str">
            <v>E0021 - Battleground</v>
          </cell>
          <cell r="E764" t="str">
            <v>1000 Wash Employees</v>
          </cell>
          <cell r="F764" t="str">
            <v>Chasity Bryant</v>
          </cell>
          <cell r="G764" t="str">
            <v>ASL</v>
          </cell>
          <cell r="H764" t="str">
            <v xml:space="preserve">E0021 </v>
          </cell>
          <cell r="I764">
            <v>21</v>
          </cell>
          <cell r="J764" t="str">
            <v>ASL21</v>
          </cell>
          <cell r="K764" t="str">
            <v>ASL21@tidalwaveautospa.com</v>
          </cell>
        </row>
        <row r="765">
          <cell r="B765" t="str">
            <v>Christopher Kirk</v>
          </cell>
          <cell r="C765" t="str">
            <v>Assistant SL Express</v>
          </cell>
          <cell r="D765" t="str">
            <v>E0218 - Borger, TX</v>
          </cell>
          <cell r="E765" t="str">
            <v>1000 Wash Employees</v>
          </cell>
          <cell r="F765" t="str">
            <v>Tyra Payne</v>
          </cell>
          <cell r="G765" t="str">
            <v>ASL</v>
          </cell>
          <cell r="H765" t="str">
            <v xml:space="preserve">E0218 </v>
          </cell>
          <cell r="I765">
            <v>218</v>
          </cell>
          <cell r="J765" t="str">
            <v>ASL218</v>
          </cell>
          <cell r="K765" t="str">
            <v>ASL218@tidalwaveautospa.com</v>
          </cell>
        </row>
        <row r="766">
          <cell r="B766" t="str">
            <v>Christopher Lara</v>
          </cell>
          <cell r="C766" t="str">
            <v>Wash Attendant Express</v>
          </cell>
          <cell r="D766" t="str">
            <v>E0232 - North Madison</v>
          </cell>
          <cell r="E766" t="str">
            <v>1000 Wash Employees</v>
          </cell>
          <cell r="F766" t="str">
            <v>Bradley Estis</v>
          </cell>
          <cell r="G766" t="str">
            <v/>
          </cell>
          <cell r="H766" t="str">
            <v xml:space="preserve">E0232 </v>
          </cell>
          <cell r="I766">
            <v>232</v>
          </cell>
          <cell r="J766" t="str">
            <v/>
          </cell>
          <cell r="K766" t="str">
            <v>@tidalwaveautospa.com</v>
          </cell>
        </row>
        <row r="767">
          <cell r="B767" t="str">
            <v>Christopher Lee</v>
          </cell>
          <cell r="C767" t="str">
            <v>Assistant SL Express</v>
          </cell>
          <cell r="D767" t="str">
            <v>E0050 - Douglas</v>
          </cell>
          <cell r="E767" t="str">
            <v>1000 Wash Employees</v>
          </cell>
          <cell r="F767" t="str">
            <v>Joseph Olah</v>
          </cell>
          <cell r="G767" t="str">
            <v>ASL</v>
          </cell>
          <cell r="H767" t="str">
            <v xml:space="preserve">E0050 </v>
          </cell>
          <cell r="I767">
            <v>50</v>
          </cell>
          <cell r="J767" t="str">
            <v>ASL50</v>
          </cell>
          <cell r="K767" t="str">
            <v>ASL50@tidalwaveautospa.com</v>
          </cell>
        </row>
        <row r="768">
          <cell r="B768" t="str">
            <v>Christopher Lopez</v>
          </cell>
          <cell r="C768" t="str">
            <v>Site Leader in Development</v>
          </cell>
          <cell r="D768" t="str">
            <v>E0258 - Bandelier</v>
          </cell>
          <cell r="E768" t="str">
            <v>1000 Wash Employees</v>
          </cell>
          <cell r="F768" t="str">
            <v>Derek Schillinger</v>
          </cell>
          <cell r="G768" t="str">
            <v>SLID</v>
          </cell>
          <cell r="H768" t="str">
            <v xml:space="preserve">E0258 </v>
          </cell>
          <cell r="I768">
            <v>258</v>
          </cell>
          <cell r="J768" t="str">
            <v/>
          </cell>
          <cell r="K768" t="str">
            <v>christopher.lopez@tidalwaveautospa.com</v>
          </cell>
        </row>
        <row r="769">
          <cell r="B769" t="str">
            <v>Christopher Mack</v>
          </cell>
          <cell r="C769" t="str">
            <v>Wash Attendant Express</v>
          </cell>
          <cell r="D769" t="str">
            <v>E0056 - Matthews Orangeburg</v>
          </cell>
          <cell r="E769" t="str">
            <v>1000 Wash Employees</v>
          </cell>
          <cell r="F769" t="str">
            <v>Josh Nordgren</v>
          </cell>
          <cell r="G769" t="str">
            <v/>
          </cell>
          <cell r="H769" t="str">
            <v xml:space="preserve">E0056 </v>
          </cell>
          <cell r="I769">
            <v>56</v>
          </cell>
          <cell r="J769" t="str">
            <v/>
          </cell>
          <cell r="K769" t="str">
            <v>@tidalwaveautospa.com</v>
          </cell>
        </row>
        <row r="770">
          <cell r="B770" t="str">
            <v>Christopher Nelson</v>
          </cell>
          <cell r="C770" t="str">
            <v>Assistant SL Express</v>
          </cell>
          <cell r="D770" t="str">
            <v>E0084 - Omaha 120</v>
          </cell>
          <cell r="E770" t="str">
            <v>1000 Wash Employees</v>
          </cell>
          <cell r="F770" t="str">
            <v>Clark Cull</v>
          </cell>
          <cell r="G770" t="str">
            <v>ASL</v>
          </cell>
          <cell r="H770" t="str">
            <v xml:space="preserve">E0084 </v>
          </cell>
          <cell r="I770">
            <v>84</v>
          </cell>
          <cell r="J770" t="str">
            <v>ASL84</v>
          </cell>
          <cell r="K770" t="str">
            <v>ASL84@tidalwaveautospa.com</v>
          </cell>
        </row>
        <row r="771">
          <cell r="B771" t="str">
            <v>Christopher Pelico</v>
          </cell>
          <cell r="C771" t="str">
            <v>Wash Attendant Express</v>
          </cell>
          <cell r="D771" t="str">
            <v>E0035 - Powder Springs</v>
          </cell>
          <cell r="E771" t="str">
            <v>1000 Wash Employees</v>
          </cell>
          <cell r="F771" t="str">
            <v>Tristan Luther</v>
          </cell>
          <cell r="G771" t="str">
            <v/>
          </cell>
          <cell r="H771" t="str">
            <v xml:space="preserve">E0035 </v>
          </cell>
          <cell r="I771">
            <v>35</v>
          </cell>
          <cell r="J771" t="str">
            <v/>
          </cell>
          <cell r="K771" t="str">
            <v>@tidalwaveautospa.com</v>
          </cell>
        </row>
        <row r="772">
          <cell r="B772" t="str">
            <v>Christopher Peters</v>
          </cell>
          <cell r="C772" t="str">
            <v>Wash Attendant Express</v>
          </cell>
          <cell r="D772" t="str">
            <v>E0093 - Huntsville</v>
          </cell>
          <cell r="E772" t="str">
            <v>1000 Wash Employees</v>
          </cell>
          <cell r="F772" t="str">
            <v>Mark Busby</v>
          </cell>
          <cell r="G772" t="str">
            <v/>
          </cell>
          <cell r="H772" t="str">
            <v xml:space="preserve">E0093 </v>
          </cell>
          <cell r="I772">
            <v>93</v>
          </cell>
          <cell r="J772" t="str">
            <v/>
          </cell>
          <cell r="K772" t="str">
            <v>@tidalwaveautospa.com</v>
          </cell>
        </row>
        <row r="773">
          <cell r="B773" t="str">
            <v>Christopher Porter</v>
          </cell>
          <cell r="C773" t="str">
            <v>Wash Attendant Express</v>
          </cell>
          <cell r="D773" t="str">
            <v>E0222 - Cordova, TN</v>
          </cell>
          <cell r="E773" t="str">
            <v>1000 Wash Employees</v>
          </cell>
          <cell r="F773" t="str">
            <v>James Bentley</v>
          </cell>
          <cell r="G773" t="str">
            <v/>
          </cell>
          <cell r="H773" t="str">
            <v xml:space="preserve">E0222 </v>
          </cell>
          <cell r="I773">
            <v>222</v>
          </cell>
          <cell r="J773" t="str">
            <v/>
          </cell>
          <cell r="K773" t="str">
            <v>@tidalwaveautospa.com</v>
          </cell>
        </row>
        <row r="774">
          <cell r="B774" t="str">
            <v>Christopher Register</v>
          </cell>
          <cell r="C774" t="str">
            <v>Assistant SL Express</v>
          </cell>
          <cell r="D774" t="str">
            <v>E0010 - Sumter</v>
          </cell>
          <cell r="E774" t="str">
            <v>1000 Wash Employees</v>
          </cell>
          <cell r="F774" t="str">
            <v>Christopher Chestnut</v>
          </cell>
          <cell r="G774" t="str">
            <v>ASL</v>
          </cell>
          <cell r="H774" t="str">
            <v xml:space="preserve">E0010 </v>
          </cell>
          <cell r="I774">
            <v>10</v>
          </cell>
          <cell r="J774" t="str">
            <v>ASL10</v>
          </cell>
          <cell r="K774" t="str">
            <v>ASL10@tidalwaveautospa.com</v>
          </cell>
        </row>
        <row r="775">
          <cell r="B775" t="str">
            <v>Christopher Robinson</v>
          </cell>
          <cell r="C775" t="str">
            <v>Wash Attendant Express</v>
          </cell>
          <cell r="D775" t="str">
            <v>E0130 - Mobile</v>
          </cell>
          <cell r="E775" t="str">
            <v>1000 Wash Employees</v>
          </cell>
          <cell r="F775" t="str">
            <v>Jeb Plaisance</v>
          </cell>
          <cell r="G775" t="str">
            <v/>
          </cell>
          <cell r="H775" t="str">
            <v xml:space="preserve">E0130 </v>
          </cell>
          <cell r="I775">
            <v>130</v>
          </cell>
          <cell r="J775" t="str">
            <v/>
          </cell>
          <cell r="K775" t="str">
            <v>@tidalwaveautospa.com</v>
          </cell>
        </row>
        <row r="776">
          <cell r="B776" t="str">
            <v>Christopher Royal</v>
          </cell>
          <cell r="C776" t="str">
            <v>Wash Attendant Express</v>
          </cell>
          <cell r="D776" t="str">
            <v>E0189 - Athens GA 2 Lexington Rd</v>
          </cell>
          <cell r="E776" t="str">
            <v>1000 Wash Employees</v>
          </cell>
          <cell r="F776" t="str">
            <v>Brian Thomas</v>
          </cell>
          <cell r="G776" t="str">
            <v/>
          </cell>
          <cell r="H776" t="str">
            <v xml:space="preserve">E0189 </v>
          </cell>
          <cell r="I776">
            <v>189</v>
          </cell>
          <cell r="J776" t="str">
            <v/>
          </cell>
          <cell r="K776" t="str">
            <v>@tidalwaveautospa.com</v>
          </cell>
        </row>
        <row r="777">
          <cell r="B777" t="str">
            <v>Christopher Searcy</v>
          </cell>
          <cell r="C777" t="str">
            <v>Wash Attendant Express</v>
          </cell>
          <cell r="D777" t="str">
            <v>E0048 - Peake</v>
          </cell>
          <cell r="E777" t="str">
            <v>1000 Wash Employees</v>
          </cell>
          <cell r="F777" t="str">
            <v>Jermaine Goodin</v>
          </cell>
          <cell r="G777" t="str">
            <v/>
          </cell>
          <cell r="H777" t="str">
            <v xml:space="preserve">E0048 </v>
          </cell>
          <cell r="I777">
            <v>48</v>
          </cell>
          <cell r="J777" t="str">
            <v/>
          </cell>
          <cell r="K777" t="str">
            <v>@tidalwaveautospa.com</v>
          </cell>
        </row>
        <row r="778">
          <cell r="B778" t="str">
            <v>Christopher Stickler</v>
          </cell>
          <cell r="C778" t="str">
            <v>Team Lead Express</v>
          </cell>
          <cell r="D778" t="str">
            <v>E0289 - Wegge Court</v>
          </cell>
          <cell r="E778" t="str">
            <v>1000 Wash Employees</v>
          </cell>
          <cell r="F778" t="str">
            <v>Justin Cowans</v>
          </cell>
          <cell r="G778" t="str">
            <v/>
          </cell>
          <cell r="H778" t="str">
            <v xml:space="preserve">E0289 </v>
          </cell>
          <cell r="I778">
            <v>289</v>
          </cell>
          <cell r="J778" t="str">
            <v/>
          </cell>
          <cell r="K778" t="str">
            <v>@tidalwaveautospa.com</v>
          </cell>
        </row>
        <row r="779">
          <cell r="B779" t="str">
            <v>Christopher Teague</v>
          </cell>
          <cell r="C779" t="str">
            <v>Team Lead Express</v>
          </cell>
          <cell r="D779" t="str">
            <v>E0119 - Athens - Decatur</v>
          </cell>
          <cell r="E779" t="str">
            <v>1000 Wash Employees</v>
          </cell>
          <cell r="F779" t="str">
            <v>David Deal</v>
          </cell>
          <cell r="G779" t="str">
            <v/>
          </cell>
          <cell r="H779" t="str">
            <v xml:space="preserve">E0119 </v>
          </cell>
          <cell r="I779">
            <v>119</v>
          </cell>
          <cell r="J779" t="str">
            <v/>
          </cell>
          <cell r="K779" t="str">
            <v>@tidalwaveautospa.com</v>
          </cell>
        </row>
        <row r="780">
          <cell r="B780" t="str">
            <v>Christopher Tinsley</v>
          </cell>
          <cell r="C780" t="str">
            <v>Wash Attendant Express</v>
          </cell>
          <cell r="D780" t="str">
            <v>E0247 - Estes Pkwy</v>
          </cell>
          <cell r="E780" t="str">
            <v>1000 Wash Employees</v>
          </cell>
          <cell r="F780" t="str">
            <v>Stephanie Ratcliffe</v>
          </cell>
          <cell r="G780" t="str">
            <v/>
          </cell>
          <cell r="H780" t="str">
            <v xml:space="preserve">E0247 </v>
          </cell>
          <cell r="I780">
            <v>247</v>
          </cell>
          <cell r="J780" t="str">
            <v/>
          </cell>
          <cell r="K780" t="str">
            <v>@tidalwaveautospa.com</v>
          </cell>
        </row>
        <row r="781">
          <cell r="B781" t="str">
            <v>Christopher Vigil</v>
          </cell>
          <cell r="C781" t="str">
            <v>Wash Attendant Express</v>
          </cell>
          <cell r="D781" t="str">
            <v>E0086 - Palestine</v>
          </cell>
          <cell r="E781" t="str">
            <v>1000 Wash Employees</v>
          </cell>
          <cell r="F781" t="str">
            <v>Rene Gonzales</v>
          </cell>
          <cell r="G781" t="str">
            <v/>
          </cell>
          <cell r="H781" t="str">
            <v xml:space="preserve">E0086 </v>
          </cell>
          <cell r="I781">
            <v>86</v>
          </cell>
          <cell r="J781" t="str">
            <v/>
          </cell>
          <cell r="K781" t="str">
            <v>@tidalwaveautospa.com</v>
          </cell>
        </row>
        <row r="782">
          <cell r="B782" t="str">
            <v>Christopher Wagner</v>
          </cell>
          <cell r="C782" t="str">
            <v>Assistant SL Express</v>
          </cell>
          <cell r="D782" t="str">
            <v>E0316 - Silsbee, TX</v>
          </cell>
          <cell r="E782" t="str">
            <v>1000 Wash Employees</v>
          </cell>
          <cell r="F782" t="str">
            <v>Jordan Easton</v>
          </cell>
          <cell r="G782" t="str">
            <v>ASL</v>
          </cell>
          <cell r="H782" t="str">
            <v xml:space="preserve">E0316 </v>
          </cell>
          <cell r="I782">
            <v>316</v>
          </cell>
          <cell r="J782" t="str">
            <v>ASL316</v>
          </cell>
          <cell r="K782" t="str">
            <v>ASL316@tidalwaveautospa.com</v>
          </cell>
        </row>
        <row r="783">
          <cell r="B783" t="str">
            <v>Christy Ussery</v>
          </cell>
          <cell r="C783" t="str">
            <v>Program Support Leader</v>
          </cell>
          <cell r="D783" t="str">
            <v>Wash Admin</v>
          </cell>
          <cell r="E783" t="str">
            <v>2500 Training</v>
          </cell>
          <cell r="F783" t="str">
            <v>Timothy Fruge</v>
          </cell>
          <cell r="G783" t="str">
            <v/>
          </cell>
          <cell r="H783" t="str">
            <v/>
          </cell>
          <cell r="I783" t="str">
            <v/>
          </cell>
          <cell r="J783" t="str">
            <v/>
          </cell>
          <cell r="K783" t="str">
            <v>christy@twavelead.com</v>
          </cell>
        </row>
        <row r="784">
          <cell r="B784" t="str">
            <v>Chuck Killion (On Leave)</v>
          </cell>
          <cell r="C784" t="str">
            <v>Site Leader Express</v>
          </cell>
          <cell r="D784" t="str">
            <v>E0122 - TN Lawrenceburg</v>
          </cell>
          <cell r="E784" t="str">
            <v>1000 Wash Employees</v>
          </cell>
          <cell r="F784" t="str">
            <v>Jeff Mathis</v>
          </cell>
          <cell r="G784" t="str">
            <v>SL</v>
          </cell>
          <cell r="H784" t="str">
            <v xml:space="preserve">E0122 </v>
          </cell>
          <cell r="I784">
            <v>122</v>
          </cell>
          <cell r="J784" t="str">
            <v>SL122</v>
          </cell>
          <cell r="K784" t="str">
            <v>SL122@tidalwaveautospa.com</v>
          </cell>
        </row>
        <row r="785">
          <cell r="B785" t="str">
            <v>Cindi Carrington</v>
          </cell>
          <cell r="C785" t="str">
            <v>Site Leader Express</v>
          </cell>
          <cell r="D785" t="str">
            <v>E0324 - North Bradley, IL</v>
          </cell>
          <cell r="E785" t="str">
            <v>1000 Wash Employees</v>
          </cell>
          <cell r="F785" t="str">
            <v>Andrew Stephens</v>
          </cell>
          <cell r="G785" t="str">
            <v>SL</v>
          </cell>
          <cell r="H785" t="str">
            <v xml:space="preserve">E0324 </v>
          </cell>
          <cell r="I785">
            <v>324</v>
          </cell>
          <cell r="J785" t="str">
            <v>SL324</v>
          </cell>
          <cell r="K785" t="str">
            <v>SL324@tidalwaveautospa.com</v>
          </cell>
        </row>
        <row r="786">
          <cell r="B786" t="str">
            <v>Cindy Amos</v>
          </cell>
          <cell r="C786" t="str">
            <v>Paralegal</v>
          </cell>
          <cell r="D786" t="str">
            <v>Wash Support Center</v>
          </cell>
          <cell r="E786" t="str">
            <v>2150 Legal</v>
          </cell>
          <cell r="F786" t="str">
            <v>John Sillay</v>
          </cell>
          <cell r="G786" t="str">
            <v/>
          </cell>
          <cell r="H786" t="str">
            <v/>
          </cell>
          <cell r="I786" t="str">
            <v/>
          </cell>
          <cell r="J786" t="str">
            <v/>
          </cell>
          <cell r="K786" t="str">
            <v>Cindy.Amos@twavelead.com</v>
          </cell>
        </row>
        <row r="787">
          <cell r="B787" t="str">
            <v>Clark Cull</v>
          </cell>
          <cell r="C787" t="str">
            <v>Site Leader Express</v>
          </cell>
          <cell r="D787" t="str">
            <v>E0084 - Omaha 120</v>
          </cell>
          <cell r="E787" t="str">
            <v>1000 Wash Employees</v>
          </cell>
          <cell r="F787" t="str">
            <v>Michael Donnelly</v>
          </cell>
          <cell r="G787" t="str">
            <v>SL</v>
          </cell>
          <cell r="H787" t="str">
            <v xml:space="preserve">E0084 </v>
          </cell>
          <cell r="I787">
            <v>84</v>
          </cell>
          <cell r="J787" t="str">
            <v>SL84</v>
          </cell>
          <cell r="K787" t="str">
            <v>SL84@tidalwaveautospa.com</v>
          </cell>
        </row>
        <row r="788">
          <cell r="B788" t="str">
            <v>Clay James</v>
          </cell>
          <cell r="C788" t="str">
            <v>Car Wash Tunnel Installation Tech</v>
          </cell>
          <cell r="D788" t="str">
            <v>SHJ Construction LLC</v>
          </cell>
          <cell r="E788" t="str">
            <v>3050 Development</v>
          </cell>
          <cell r="F788" t="str">
            <v>Shamarcus Mack</v>
          </cell>
          <cell r="G788" t="str">
            <v/>
          </cell>
          <cell r="H788" t="str">
            <v/>
          </cell>
          <cell r="I788" t="str">
            <v/>
          </cell>
          <cell r="J788" t="str">
            <v/>
          </cell>
          <cell r="K788" t="str">
            <v/>
          </cell>
        </row>
        <row r="789">
          <cell r="B789" t="str">
            <v>Clayton Bohlander</v>
          </cell>
          <cell r="C789" t="str">
            <v>Wash Attendant Express</v>
          </cell>
          <cell r="D789" t="str">
            <v>E0052 - Oldsmar</v>
          </cell>
          <cell r="E789" t="str">
            <v>1000 Wash Employees</v>
          </cell>
          <cell r="F789" t="str">
            <v>Brayton Swan</v>
          </cell>
          <cell r="G789" t="str">
            <v/>
          </cell>
          <cell r="H789" t="str">
            <v xml:space="preserve">E0052 </v>
          </cell>
          <cell r="I789">
            <v>52</v>
          </cell>
          <cell r="J789" t="str">
            <v/>
          </cell>
          <cell r="K789" t="str">
            <v>@tidalwaveautospa.com</v>
          </cell>
        </row>
        <row r="790">
          <cell r="B790" t="str">
            <v>Clayton Gemmer</v>
          </cell>
          <cell r="C790" t="str">
            <v>Wash Attendant Express</v>
          </cell>
          <cell r="D790" t="str">
            <v>E0227 - Bolger Square</v>
          </cell>
          <cell r="E790" t="str">
            <v>1000 Wash Employees</v>
          </cell>
          <cell r="F790" t="str">
            <v>Todd Haley</v>
          </cell>
          <cell r="G790" t="str">
            <v/>
          </cell>
          <cell r="H790" t="str">
            <v xml:space="preserve">E0227 </v>
          </cell>
          <cell r="I790">
            <v>227</v>
          </cell>
          <cell r="J790" t="str">
            <v/>
          </cell>
          <cell r="K790" t="str">
            <v>@tidalwaveautospa.com</v>
          </cell>
        </row>
        <row r="791">
          <cell r="B791" t="str">
            <v>Clayton Gibson</v>
          </cell>
          <cell r="C791" t="str">
            <v>Super Trainer</v>
          </cell>
          <cell r="D791" t="str">
            <v>Wash Openings</v>
          </cell>
          <cell r="E791" t="str">
            <v>2000 Operations</v>
          </cell>
          <cell r="F791" t="str">
            <v>Coty Stevens</v>
          </cell>
          <cell r="G791" t="str">
            <v/>
          </cell>
          <cell r="H791" t="str">
            <v/>
          </cell>
          <cell r="I791" t="str">
            <v/>
          </cell>
          <cell r="J791" t="str">
            <v/>
          </cell>
          <cell r="K791" t="str">
            <v>clayton.gibson@tidalwaveautospa.com</v>
          </cell>
        </row>
        <row r="792">
          <cell r="B792" t="str">
            <v>Clayton Parris</v>
          </cell>
          <cell r="C792" t="str">
            <v>Wash Attendant Express</v>
          </cell>
          <cell r="D792" t="str">
            <v>E0291 - Christiansburg, VA</v>
          </cell>
          <cell r="E792" t="str">
            <v>1000 Wash Employees</v>
          </cell>
          <cell r="F792" t="str">
            <v>Preston Long</v>
          </cell>
          <cell r="G792" t="str">
            <v/>
          </cell>
          <cell r="H792" t="str">
            <v xml:space="preserve">E0291 </v>
          </cell>
          <cell r="I792">
            <v>291</v>
          </cell>
          <cell r="J792" t="str">
            <v/>
          </cell>
          <cell r="K792" t="str">
            <v>@tidalwaveautospa.com</v>
          </cell>
        </row>
        <row r="793">
          <cell r="B793" t="str">
            <v>Clayton Rogers</v>
          </cell>
          <cell r="C793" t="str">
            <v>Wash Attendant Express</v>
          </cell>
          <cell r="D793" t="str">
            <v>E0082 - Ocala</v>
          </cell>
          <cell r="E793" t="str">
            <v>1000 Wash Employees</v>
          </cell>
          <cell r="F793" t="str">
            <v>Marquis Scott</v>
          </cell>
          <cell r="G793" t="str">
            <v/>
          </cell>
          <cell r="H793" t="str">
            <v xml:space="preserve">E0082 </v>
          </cell>
          <cell r="I793">
            <v>82</v>
          </cell>
          <cell r="J793" t="str">
            <v/>
          </cell>
          <cell r="K793" t="str">
            <v>@tidalwaveautospa.com</v>
          </cell>
        </row>
        <row r="794">
          <cell r="B794" t="str">
            <v>Cleveland Brooks</v>
          </cell>
          <cell r="C794" t="str">
            <v>Car Wash Tunnel Installation Tech</v>
          </cell>
          <cell r="D794" t="str">
            <v>SHJ Construction LLC</v>
          </cell>
          <cell r="E794" t="str">
            <v>3050 Development</v>
          </cell>
          <cell r="F794" t="str">
            <v>Joshua Kushmaul</v>
          </cell>
          <cell r="G794" t="str">
            <v/>
          </cell>
          <cell r="H794" t="str">
            <v/>
          </cell>
          <cell r="I794" t="str">
            <v/>
          </cell>
          <cell r="J794" t="str">
            <v/>
          </cell>
          <cell r="K794" t="str">
            <v/>
          </cell>
        </row>
        <row r="795">
          <cell r="B795" t="str">
            <v>Clevon Woodard</v>
          </cell>
          <cell r="C795" t="str">
            <v>Wash Attendant Express</v>
          </cell>
          <cell r="D795" t="str">
            <v>E0028 - Raytown</v>
          </cell>
          <cell r="E795" t="str">
            <v>1000 Wash Employees</v>
          </cell>
          <cell r="F795" t="str">
            <v>Kyle Baker</v>
          </cell>
          <cell r="G795" t="str">
            <v/>
          </cell>
          <cell r="H795" t="str">
            <v xml:space="preserve">E0028 </v>
          </cell>
          <cell r="I795">
            <v>28</v>
          </cell>
          <cell r="J795" t="str">
            <v/>
          </cell>
          <cell r="K795" t="str">
            <v>@tidalwaveautospa.com</v>
          </cell>
        </row>
        <row r="796">
          <cell r="B796" t="str">
            <v>Clifford Newell</v>
          </cell>
          <cell r="C796" t="str">
            <v>Assistant SL Express</v>
          </cell>
          <cell r="D796" t="str">
            <v>E0061 - Blue Springs</v>
          </cell>
          <cell r="E796" t="str">
            <v>1000 Wash Employees</v>
          </cell>
          <cell r="F796" t="str">
            <v>Mark Stehle</v>
          </cell>
          <cell r="G796" t="str">
            <v>ASL</v>
          </cell>
          <cell r="H796" t="str">
            <v xml:space="preserve">E0061 </v>
          </cell>
          <cell r="I796">
            <v>61</v>
          </cell>
          <cell r="J796" t="str">
            <v>ASL61</v>
          </cell>
          <cell r="K796" t="str">
            <v>ASL61@tidalwaveautospa.com</v>
          </cell>
        </row>
        <row r="797">
          <cell r="B797" t="str">
            <v>Clifton Robinson</v>
          </cell>
          <cell r="C797" t="str">
            <v>Assistant Team Lead – Installation</v>
          </cell>
          <cell r="D797" t="str">
            <v>SHJ Construction LLC</v>
          </cell>
          <cell r="E797" t="str">
            <v>3050 Development</v>
          </cell>
          <cell r="F797" t="str">
            <v>Andrew Garcia</v>
          </cell>
          <cell r="G797" t="str">
            <v/>
          </cell>
          <cell r="H797" t="str">
            <v/>
          </cell>
          <cell r="I797" t="str">
            <v/>
          </cell>
          <cell r="J797" t="str">
            <v/>
          </cell>
          <cell r="K797" t="str">
            <v/>
          </cell>
        </row>
        <row r="798">
          <cell r="B798" t="str">
            <v>Clifton Robinson</v>
          </cell>
          <cell r="C798" t="str">
            <v>Equipment Installation Team Lead</v>
          </cell>
          <cell r="D798" t="str">
            <v>SHJ Construction LLC</v>
          </cell>
          <cell r="E798" t="str">
            <v>3050 Development</v>
          </cell>
          <cell r="F798" t="str">
            <v>Lee Davis</v>
          </cell>
          <cell r="G798" t="str">
            <v/>
          </cell>
          <cell r="H798" t="str">
            <v/>
          </cell>
          <cell r="I798" t="str">
            <v/>
          </cell>
          <cell r="J798" t="str">
            <v/>
          </cell>
          <cell r="K798" t="str">
            <v/>
          </cell>
        </row>
        <row r="799">
          <cell r="B799" t="str">
            <v>Coastas Dorsey</v>
          </cell>
          <cell r="C799" t="str">
            <v>Team Lead Express</v>
          </cell>
          <cell r="D799" t="str">
            <v>E0118 - Staunton</v>
          </cell>
          <cell r="E799" t="str">
            <v>1000 Wash Employees</v>
          </cell>
          <cell r="F799" t="str">
            <v>Mark Shreffler</v>
          </cell>
          <cell r="G799" t="str">
            <v/>
          </cell>
          <cell r="H799" t="str">
            <v xml:space="preserve">E0118 </v>
          </cell>
          <cell r="I799">
            <v>118</v>
          </cell>
          <cell r="J799" t="str">
            <v/>
          </cell>
          <cell r="K799" t="str">
            <v>@tidalwaveautospa.com</v>
          </cell>
        </row>
        <row r="800">
          <cell r="B800" t="str">
            <v>Coby Converse</v>
          </cell>
          <cell r="C800" t="str">
            <v>Assistant SL Express</v>
          </cell>
          <cell r="D800" t="str">
            <v>E0005 - Florence SC</v>
          </cell>
          <cell r="E800" t="str">
            <v>1000 Wash Employees</v>
          </cell>
          <cell r="F800" t="str">
            <v>Raymond Otto</v>
          </cell>
          <cell r="G800" t="str">
            <v>ASL</v>
          </cell>
          <cell r="H800" t="str">
            <v xml:space="preserve">E0005 </v>
          </cell>
          <cell r="I800">
            <v>5</v>
          </cell>
          <cell r="J800" t="str">
            <v>ASL5</v>
          </cell>
          <cell r="K800" t="str">
            <v>ASL5@tidalwaveautospa.com</v>
          </cell>
        </row>
        <row r="801">
          <cell r="B801" t="str">
            <v>Cody Couch</v>
          </cell>
          <cell r="C801" t="str">
            <v>Wash Attendant Express</v>
          </cell>
          <cell r="D801" t="str">
            <v>E0221 - Somerset, KY</v>
          </cell>
          <cell r="E801" t="str">
            <v>1000 Wash Employees</v>
          </cell>
          <cell r="F801" t="str">
            <v>James Stomieroski</v>
          </cell>
          <cell r="G801" t="str">
            <v/>
          </cell>
          <cell r="H801" t="str">
            <v xml:space="preserve">E0221 </v>
          </cell>
          <cell r="I801">
            <v>221</v>
          </cell>
          <cell r="J801" t="str">
            <v/>
          </cell>
          <cell r="K801" t="str">
            <v>@tidalwaveautospa.com</v>
          </cell>
        </row>
        <row r="802">
          <cell r="B802" t="str">
            <v>Cody Draper</v>
          </cell>
          <cell r="C802" t="str">
            <v>Assistant SL Express</v>
          </cell>
          <cell r="D802" t="str">
            <v>E0115 - Temperance Hill</v>
          </cell>
          <cell r="E802" t="str">
            <v>1000 Wash Employees</v>
          </cell>
          <cell r="F802" t="str">
            <v>Janell Campbell</v>
          </cell>
          <cell r="G802" t="str">
            <v>ASL</v>
          </cell>
          <cell r="H802" t="str">
            <v xml:space="preserve">E0115 </v>
          </cell>
          <cell r="I802">
            <v>115</v>
          </cell>
          <cell r="J802" t="str">
            <v>ASL115</v>
          </cell>
          <cell r="K802" t="str">
            <v>ASL115@tidalwaveautospa.com</v>
          </cell>
        </row>
        <row r="803">
          <cell r="B803" t="str">
            <v>Cody Hardage</v>
          </cell>
          <cell r="C803" t="str">
            <v>Team Lead Express</v>
          </cell>
          <cell r="D803" t="str">
            <v>E0044 - Lake Joy</v>
          </cell>
          <cell r="E803" t="str">
            <v>1000 Wash Employees</v>
          </cell>
          <cell r="F803" t="str">
            <v>Richard Porter</v>
          </cell>
          <cell r="G803" t="str">
            <v/>
          </cell>
          <cell r="H803" t="str">
            <v xml:space="preserve">E0044 </v>
          </cell>
          <cell r="I803">
            <v>44</v>
          </cell>
          <cell r="J803" t="str">
            <v/>
          </cell>
          <cell r="K803" t="str">
            <v>@tidalwaveautospa.com</v>
          </cell>
        </row>
        <row r="804">
          <cell r="B804" t="str">
            <v>Cody Long</v>
          </cell>
          <cell r="C804" t="str">
            <v>Wash Attendant Express</v>
          </cell>
          <cell r="D804" t="str">
            <v>E0014 - Elizabeth City</v>
          </cell>
          <cell r="E804" t="str">
            <v>1000 Wash Employees</v>
          </cell>
          <cell r="F804" t="str">
            <v>Jason Crouse</v>
          </cell>
          <cell r="G804" t="str">
            <v/>
          </cell>
          <cell r="H804" t="str">
            <v xml:space="preserve">E0014 </v>
          </cell>
          <cell r="I804">
            <v>14</v>
          </cell>
          <cell r="J804" t="str">
            <v/>
          </cell>
          <cell r="K804" t="str">
            <v>@tidalwaveautospa.com</v>
          </cell>
        </row>
        <row r="805">
          <cell r="B805" t="str">
            <v>Cody Morris</v>
          </cell>
          <cell r="C805" t="str">
            <v>Wash Attendant Express</v>
          </cell>
          <cell r="D805" t="str">
            <v>E0190 - Fort Dodge, IA</v>
          </cell>
          <cell r="E805" t="str">
            <v>1000 Wash Employees</v>
          </cell>
          <cell r="F805" t="str">
            <v>Grant Hendrix</v>
          </cell>
          <cell r="G805" t="str">
            <v/>
          </cell>
          <cell r="H805" t="str">
            <v xml:space="preserve">E0190 </v>
          </cell>
          <cell r="I805">
            <v>190</v>
          </cell>
          <cell r="J805" t="str">
            <v/>
          </cell>
          <cell r="K805" t="str">
            <v>@tidalwaveautospa.com</v>
          </cell>
        </row>
        <row r="806">
          <cell r="B806" t="str">
            <v>Cody Nelson</v>
          </cell>
          <cell r="C806" t="str">
            <v>Team Lead Express</v>
          </cell>
          <cell r="D806" t="str">
            <v>E0211 - Hamilton Crossing</v>
          </cell>
          <cell r="E806" t="str">
            <v>1000 Wash Employees</v>
          </cell>
          <cell r="F806" t="str">
            <v>Spencer Kappelman</v>
          </cell>
          <cell r="G806" t="str">
            <v/>
          </cell>
          <cell r="H806" t="str">
            <v xml:space="preserve">E0211 </v>
          </cell>
          <cell r="I806">
            <v>211</v>
          </cell>
          <cell r="J806" t="str">
            <v/>
          </cell>
          <cell r="K806" t="str">
            <v>@tidalwaveautospa.com</v>
          </cell>
        </row>
        <row r="807">
          <cell r="B807" t="str">
            <v>Cody Rodriguez</v>
          </cell>
          <cell r="C807" t="str">
            <v>Assistant SL Express</v>
          </cell>
          <cell r="D807" t="str">
            <v>E0090 - Minot</v>
          </cell>
          <cell r="E807" t="str">
            <v>1000 Wash Employees</v>
          </cell>
          <cell r="F807" t="str">
            <v>Leslie Conway</v>
          </cell>
          <cell r="G807" t="str">
            <v>ASL</v>
          </cell>
          <cell r="H807" t="str">
            <v xml:space="preserve">E0090 </v>
          </cell>
          <cell r="I807">
            <v>90</v>
          </cell>
          <cell r="J807" t="str">
            <v>ASL90</v>
          </cell>
          <cell r="K807" t="str">
            <v>ASL90@tidalwaveautospa.com</v>
          </cell>
        </row>
        <row r="808">
          <cell r="B808" t="str">
            <v>Cody Rubit</v>
          </cell>
          <cell r="C808" t="str">
            <v>Interim Site Leader Express</v>
          </cell>
          <cell r="D808" t="str">
            <v>E0313 - Hillsboro, TX</v>
          </cell>
          <cell r="E808" t="str">
            <v>1000 Wash Employees</v>
          </cell>
          <cell r="F808" t="str">
            <v>Derek Schillinger</v>
          </cell>
          <cell r="G808" t="str">
            <v>Interim</v>
          </cell>
          <cell r="H808" t="str">
            <v xml:space="preserve">E0313 </v>
          </cell>
          <cell r="I808">
            <v>313</v>
          </cell>
          <cell r="J808" t="str">
            <v>SL313</v>
          </cell>
          <cell r="K808" t="str">
            <v>SL313@tidalwaveautospa.com</v>
          </cell>
        </row>
        <row r="809">
          <cell r="B809" t="str">
            <v>Cody Wade</v>
          </cell>
          <cell r="C809" t="str">
            <v>Team Lead Express</v>
          </cell>
          <cell r="D809" t="str">
            <v>E0095 - Cornelia</v>
          </cell>
          <cell r="E809" t="str">
            <v>1000 Wash Employees</v>
          </cell>
          <cell r="F809" t="str">
            <v>Dale Hyndman</v>
          </cell>
          <cell r="G809" t="str">
            <v/>
          </cell>
          <cell r="H809" t="str">
            <v xml:space="preserve">E0095 </v>
          </cell>
          <cell r="I809">
            <v>95</v>
          </cell>
          <cell r="J809" t="str">
            <v/>
          </cell>
          <cell r="K809" t="str">
            <v>@tidalwaveautospa.com</v>
          </cell>
        </row>
        <row r="810">
          <cell r="B810" t="str">
            <v>Coen Macziewski</v>
          </cell>
          <cell r="C810" t="str">
            <v>Team Lead Express</v>
          </cell>
          <cell r="D810" t="str">
            <v>E0088 - Fargo</v>
          </cell>
          <cell r="E810" t="str">
            <v>1000 Wash Employees</v>
          </cell>
          <cell r="F810" t="str">
            <v>Justin Murray</v>
          </cell>
          <cell r="G810" t="str">
            <v/>
          </cell>
          <cell r="H810" t="str">
            <v xml:space="preserve">E0088 </v>
          </cell>
          <cell r="I810">
            <v>88</v>
          </cell>
          <cell r="J810" t="str">
            <v/>
          </cell>
          <cell r="K810" t="str">
            <v>@tidalwaveautospa.com</v>
          </cell>
        </row>
        <row r="811">
          <cell r="B811" t="str">
            <v>Cohen Cowart</v>
          </cell>
          <cell r="C811" t="str">
            <v>Wash Attendant Express</v>
          </cell>
          <cell r="D811" t="str">
            <v>E0128 - Valdosta</v>
          </cell>
          <cell r="E811" t="str">
            <v>1000 Wash Employees</v>
          </cell>
          <cell r="F811" t="str">
            <v>Bruce Gibbs</v>
          </cell>
          <cell r="G811" t="str">
            <v/>
          </cell>
          <cell r="H811" t="str">
            <v xml:space="preserve">E0128 </v>
          </cell>
          <cell r="I811">
            <v>128</v>
          </cell>
          <cell r="J811" t="str">
            <v/>
          </cell>
          <cell r="K811" t="str">
            <v>@tidalwaveautospa.com</v>
          </cell>
        </row>
        <row r="812">
          <cell r="B812" t="str">
            <v>Cohen Kessler</v>
          </cell>
          <cell r="C812" t="str">
            <v>Team Lead Express</v>
          </cell>
          <cell r="D812" t="str">
            <v>E0094 - Statesboro</v>
          </cell>
          <cell r="E812" t="str">
            <v>1000 Wash Employees</v>
          </cell>
          <cell r="F812" t="str">
            <v>Robert Hane</v>
          </cell>
          <cell r="G812" t="str">
            <v/>
          </cell>
          <cell r="H812" t="str">
            <v xml:space="preserve">E0094 </v>
          </cell>
          <cell r="I812">
            <v>94</v>
          </cell>
          <cell r="J812" t="str">
            <v/>
          </cell>
          <cell r="K812" t="str">
            <v>@tidalwaveautospa.com</v>
          </cell>
        </row>
        <row r="813">
          <cell r="B813" t="str">
            <v>Cohen Lang</v>
          </cell>
          <cell r="C813" t="str">
            <v>Team Lead Express</v>
          </cell>
          <cell r="D813" t="str">
            <v>E0207 - Lawrenceburg, IN</v>
          </cell>
          <cell r="E813" t="str">
            <v>1000 Wash Employees</v>
          </cell>
          <cell r="F813" t="str">
            <v>TRAVIS BALLARD</v>
          </cell>
          <cell r="G813" t="str">
            <v/>
          </cell>
          <cell r="H813" t="str">
            <v xml:space="preserve">E0207 </v>
          </cell>
          <cell r="I813">
            <v>207</v>
          </cell>
          <cell r="J813" t="str">
            <v/>
          </cell>
          <cell r="K813" t="str">
            <v>@tidalwaveautospa.com</v>
          </cell>
        </row>
        <row r="814">
          <cell r="B814" t="str">
            <v>Colby Baker</v>
          </cell>
          <cell r="C814" t="str">
            <v>Assistant SL Express</v>
          </cell>
          <cell r="D814" t="str">
            <v>E0222 - Cordova, TN</v>
          </cell>
          <cell r="E814" t="str">
            <v>1000 Wash Employees</v>
          </cell>
          <cell r="F814" t="str">
            <v>James Bentley</v>
          </cell>
          <cell r="G814" t="str">
            <v>ASL</v>
          </cell>
          <cell r="H814" t="str">
            <v xml:space="preserve">E0222 </v>
          </cell>
          <cell r="I814">
            <v>222</v>
          </cell>
          <cell r="J814" t="str">
            <v>ASL222</v>
          </cell>
          <cell r="K814" t="str">
            <v>ASL222@tidalwaveautospa.com</v>
          </cell>
        </row>
        <row r="815">
          <cell r="B815" t="str">
            <v>Colby Criswell</v>
          </cell>
          <cell r="C815" t="str">
            <v>Wash Attendant Express</v>
          </cell>
          <cell r="D815" t="str">
            <v>E0216 - West Manheim</v>
          </cell>
          <cell r="E815" t="str">
            <v>1000 Wash Employees</v>
          </cell>
          <cell r="F815" t="str">
            <v>John Sauers</v>
          </cell>
          <cell r="G815" t="str">
            <v/>
          </cell>
          <cell r="H815" t="str">
            <v xml:space="preserve">E0216 </v>
          </cell>
          <cell r="I815">
            <v>216</v>
          </cell>
          <cell r="J815" t="str">
            <v/>
          </cell>
          <cell r="K815" t="str">
            <v>@tidalwaveautospa.com</v>
          </cell>
        </row>
        <row r="816">
          <cell r="B816" t="str">
            <v>Cole Dettinger</v>
          </cell>
          <cell r="C816" t="str">
            <v>Wash Attendant Express</v>
          </cell>
          <cell r="D816" t="str">
            <v>E0216 - West Manheim</v>
          </cell>
          <cell r="E816" t="str">
            <v>1000 Wash Employees</v>
          </cell>
          <cell r="F816" t="str">
            <v>John Sauers</v>
          </cell>
          <cell r="G816" t="str">
            <v/>
          </cell>
          <cell r="H816" t="str">
            <v xml:space="preserve">E0216 </v>
          </cell>
          <cell r="I816">
            <v>216</v>
          </cell>
          <cell r="J816" t="str">
            <v/>
          </cell>
          <cell r="K816" t="str">
            <v>@tidalwaveautospa.com</v>
          </cell>
        </row>
        <row r="817">
          <cell r="B817" t="str">
            <v>Cole Grassman</v>
          </cell>
          <cell r="C817" t="str">
            <v>Wash Attendant Express</v>
          </cell>
          <cell r="D817" t="str">
            <v>E0004 - Milledgeville</v>
          </cell>
          <cell r="E817" t="str">
            <v>1000 Wash Employees</v>
          </cell>
          <cell r="F817" t="str">
            <v>Davy Cox</v>
          </cell>
          <cell r="G817" t="str">
            <v/>
          </cell>
          <cell r="H817" t="str">
            <v xml:space="preserve">E0004 </v>
          </cell>
          <cell r="I817">
            <v>4</v>
          </cell>
          <cell r="J817" t="str">
            <v/>
          </cell>
          <cell r="K817" t="str">
            <v>@tidalwaveautospa.com</v>
          </cell>
        </row>
        <row r="818">
          <cell r="B818" t="str">
            <v>Cole Harris</v>
          </cell>
          <cell r="C818" t="str">
            <v>Wash Attendant Express</v>
          </cell>
          <cell r="D818" t="str">
            <v>E0007 - Grandview</v>
          </cell>
          <cell r="E818" t="str">
            <v>1000 Wash Employees</v>
          </cell>
          <cell r="F818" t="str">
            <v>Adam DeGroot</v>
          </cell>
          <cell r="G818" t="str">
            <v/>
          </cell>
          <cell r="H818" t="str">
            <v xml:space="preserve">E0007 </v>
          </cell>
          <cell r="I818">
            <v>7</v>
          </cell>
          <cell r="J818" t="str">
            <v/>
          </cell>
          <cell r="K818" t="str">
            <v>@tidalwaveautospa.com</v>
          </cell>
        </row>
        <row r="819">
          <cell r="B819" t="str">
            <v>Cole Meyer</v>
          </cell>
          <cell r="C819" t="str">
            <v>Wash Attendant Express</v>
          </cell>
          <cell r="D819" t="str">
            <v>E0296 - Weston, WI</v>
          </cell>
          <cell r="E819" t="str">
            <v>1000 Wash Employees</v>
          </cell>
          <cell r="F819" t="str">
            <v>Edward Bayliss</v>
          </cell>
          <cell r="G819" t="str">
            <v/>
          </cell>
          <cell r="H819" t="str">
            <v xml:space="preserve">E0296 </v>
          </cell>
          <cell r="I819">
            <v>296</v>
          </cell>
          <cell r="J819" t="str">
            <v/>
          </cell>
          <cell r="K819" t="str">
            <v>@tidalwaveautospa.com</v>
          </cell>
        </row>
        <row r="820">
          <cell r="B820" t="str">
            <v>cole roberts</v>
          </cell>
          <cell r="C820" t="str">
            <v>Wash Attendant Express</v>
          </cell>
          <cell r="D820" t="str">
            <v>E0096 - Athens / Athens GA 1</v>
          </cell>
          <cell r="E820" t="str">
            <v>1000 Wash Employees</v>
          </cell>
          <cell r="F820" t="str">
            <v>Thomas Russell</v>
          </cell>
          <cell r="G820" t="str">
            <v/>
          </cell>
          <cell r="H820" t="str">
            <v xml:space="preserve">E0096 </v>
          </cell>
          <cell r="I820">
            <v>96</v>
          </cell>
          <cell r="J820" t="str">
            <v/>
          </cell>
          <cell r="K820" t="str">
            <v>@tidalwaveautospa.com</v>
          </cell>
        </row>
        <row r="821">
          <cell r="B821" t="str">
            <v>Cole Tabor</v>
          </cell>
          <cell r="C821" t="str">
            <v>Assistant SL Express</v>
          </cell>
          <cell r="D821" t="str">
            <v>E0079 - Cedar Falls</v>
          </cell>
          <cell r="E821" t="str">
            <v>1000 Wash Employees</v>
          </cell>
          <cell r="F821" t="str">
            <v>Dalton Shock</v>
          </cell>
          <cell r="G821" t="str">
            <v>ASL</v>
          </cell>
          <cell r="H821" t="str">
            <v xml:space="preserve">E0079 </v>
          </cell>
          <cell r="I821">
            <v>79</v>
          </cell>
          <cell r="J821" t="str">
            <v>ASL79</v>
          </cell>
          <cell r="K821" t="str">
            <v>ASL79@tidalwaveautospa.com</v>
          </cell>
        </row>
        <row r="822">
          <cell r="B822" t="str">
            <v>Cole Webb</v>
          </cell>
          <cell r="C822" t="str">
            <v>Wash Attendant Express</v>
          </cell>
          <cell r="D822" t="str">
            <v>E0185 - S. Oates Street</v>
          </cell>
          <cell r="E822" t="str">
            <v>1000 Wash Employees</v>
          </cell>
          <cell r="F822" t="str">
            <v>Frederick Pierson</v>
          </cell>
          <cell r="G822" t="str">
            <v/>
          </cell>
          <cell r="H822" t="str">
            <v xml:space="preserve">E0185 </v>
          </cell>
          <cell r="I822">
            <v>185</v>
          </cell>
          <cell r="J822" t="str">
            <v/>
          </cell>
          <cell r="K822" t="str">
            <v>@tidalwaveautospa.com</v>
          </cell>
        </row>
        <row r="823">
          <cell r="B823" t="str">
            <v>cole weese</v>
          </cell>
          <cell r="C823" t="str">
            <v>Wash Attendant Express</v>
          </cell>
          <cell r="D823" t="str">
            <v>E0191 - Emily Drive</v>
          </cell>
          <cell r="E823" t="str">
            <v>1000 Wash Employees</v>
          </cell>
          <cell r="F823" t="str">
            <v>Jonathan Ackerman</v>
          </cell>
          <cell r="G823" t="str">
            <v/>
          </cell>
          <cell r="H823" t="str">
            <v xml:space="preserve">E0191 </v>
          </cell>
          <cell r="I823">
            <v>191</v>
          </cell>
          <cell r="J823" t="str">
            <v/>
          </cell>
          <cell r="K823" t="str">
            <v>@tidalwaveautospa.com</v>
          </cell>
        </row>
        <row r="824">
          <cell r="B824" t="str">
            <v>Colin Monaco</v>
          </cell>
          <cell r="C824" t="str">
            <v>Wash Attendant Express</v>
          </cell>
          <cell r="D824" t="str">
            <v>E0145 - Pulaski</v>
          </cell>
          <cell r="E824" t="str">
            <v>1000 Wash Employees</v>
          </cell>
          <cell r="F824" t="str">
            <v>James Stone</v>
          </cell>
          <cell r="G824" t="str">
            <v/>
          </cell>
          <cell r="H824" t="str">
            <v xml:space="preserve">E0145 </v>
          </cell>
          <cell r="I824">
            <v>145</v>
          </cell>
          <cell r="J824" t="str">
            <v/>
          </cell>
          <cell r="K824" t="str">
            <v>@tidalwaveautospa.com</v>
          </cell>
        </row>
        <row r="825">
          <cell r="B825" t="str">
            <v>Colin montgomery</v>
          </cell>
          <cell r="C825" t="str">
            <v>Wash Attendant Express</v>
          </cell>
          <cell r="D825" t="str">
            <v>E0165 - White House, TN</v>
          </cell>
          <cell r="E825" t="str">
            <v>1000 Wash Employees</v>
          </cell>
          <cell r="F825" t="str">
            <v>Don Cross</v>
          </cell>
          <cell r="G825" t="str">
            <v/>
          </cell>
          <cell r="H825" t="str">
            <v xml:space="preserve">E0165 </v>
          </cell>
          <cell r="I825">
            <v>165</v>
          </cell>
          <cell r="J825" t="str">
            <v/>
          </cell>
          <cell r="K825" t="str">
            <v>@tidalwaveautospa.com</v>
          </cell>
        </row>
        <row r="826">
          <cell r="B826" t="str">
            <v>Colin Sosebee</v>
          </cell>
          <cell r="C826" t="str">
            <v>Wash Attendant Express</v>
          </cell>
          <cell r="D826" t="str">
            <v>E0193 - Dahlonega, GA</v>
          </cell>
          <cell r="E826" t="str">
            <v>1000 Wash Employees</v>
          </cell>
          <cell r="F826" t="str">
            <v>Richard Gibbons</v>
          </cell>
          <cell r="G826" t="str">
            <v/>
          </cell>
          <cell r="H826" t="str">
            <v xml:space="preserve">E0193 </v>
          </cell>
          <cell r="I826">
            <v>193</v>
          </cell>
          <cell r="J826" t="str">
            <v/>
          </cell>
          <cell r="K826" t="str">
            <v>@tidalwaveautospa.com</v>
          </cell>
        </row>
        <row r="827">
          <cell r="B827" t="str">
            <v>Colin White</v>
          </cell>
          <cell r="C827" t="str">
            <v>Wash Attendant Express</v>
          </cell>
          <cell r="D827" t="str">
            <v>E0023 - GA Fayetteville</v>
          </cell>
          <cell r="E827" t="str">
            <v>1000 Wash Employees</v>
          </cell>
          <cell r="F827" t="str">
            <v>Kevin Brake</v>
          </cell>
          <cell r="G827" t="str">
            <v/>
          </cell>
          <cell r="H827" t="str">
            <v xml:space="preserve">E0023 </v>
          </cell>
          <cell r="I827">
            <v>23</v>
          </cell>
          <cell r="J827" t="str">
            <v/>
          </cell>
          <cell r="K827" t="str">
            <v>@tidalwaveautospa.com</v>
          </cell>
        </row>
        <row r="828">
          <cell r="B828" t="str">
            <v>Colin Williams</v>
          </cell>
          <cell r="C828" t="str">
            <v>Site Leader Express</v>
          </cell>
          <cell r="D828" t="str">
            <v>E0076 - Americus</v>
          </cell>
          <cell r="E828" t="str">
            <v>1000 Wash Employees</v>
          </cell>
          <cell r="F828" t="str">
            <v>Gary Bradley</v>
          </cell>
          <cell r="G828" t="str">
            <v>SL</v>
          </cell>
          <cell r="H828" t="str">
            <v xml:space="preserve">E0076 </v>
          </cell>
          <cell r="I828">
            <v>76</v>
          </cell>
          <cell r="J828" t="str">
            <v>SL76</v>
          </cell>
          <cell r="K828" t="str">
            <v>SL76@tidalwaveautospa.com</v>
          </cell>
        </row>
        <row r="829">
          <cell r="B829" t="str">
            <v>Colin Witucki</v>
          </cell>
          <cell r="C829" t="str">
            <v>Assistant SL Express</v>
          </cell>
          <cell r="D829" t="str">
            <v>E0296 - Weston, WI</v>
          </cell>
          <cell r="E829" t="str">
            <v>1000 Wash Employees</v>
          </cell>
          <cell r="F829" t="str">
            <v>Edward Bayliss</v>
          </cell>
          <cell r="G829" t="str">
            <v>ASL</v>
          </cell>
          <cell r="H829" t="str">
            <v xml:space="preserve">E0296 </v>
          </cell>
          <cell r="I829">
            <v>296</v>
          </cell>
          <cell r="J829" t="str">
            <v>ASL296</v>
          </cell>
          <cell r="K829" t="str">
            <v>ASL296@tidalwaveautospa.com</v>
          </cell>
        </row>
        <row r="830">
          <cell r="B830" t="str">
            <v>Collin Schoeppner</v>
          </cell>
          <cell r="C830" t="str">
            <v>Assistant SL Flex</v>
          </cell>
          <cell r="D830" t="str">
            <v>E0019 - High Point</v>
          </cell>
          <cell r="E830" t="str">
            <v>1000 Wash Employees</v>
          </cell>
          <cell r="F830" t="str">
            <v>Nicholas Anthony</v>
          </cell>
          <cell r="G830" t="str">
            <v>ASL</v>
          </cell>
          <cell r="H830" t="str">
            <v xml:space="preserve">E0019 </v>
          </cell>
          <cell r="I830">
            <v>19</v>
          </cell>
          <cell r="J830" t="str">
            <v>ASL19</v>
          </cell>
          <cell r="K830" t="str">
            <v>ASL19@tidalwaveautospa.com</v>
          </cell>
        </row>
        <row r="831">
          <cell r="B831" t="str">
            <v>Colten Seiley</v>
          </cell>
          <cell r="C831" t="str">
            <v>Wash Attendant Express</v>
          </cell>
          <cell r="D831" t="str">
            <v>E0316 - Silsbee, TX</v>
          </cell>
          <cell r="E831" t="str">
            <v>1000 Wash Employees</v>
          </cell>
          <cell r="F831" t="str">
            <v>Jordan Easton</v>
          </cell>
          <cell r="G831" t="str">
            <v/>
          </cell>
          <cell r="H831" t="str">
            <v xml:space="preserve">E0316 </v>
          </cell>
          <cell r="I831">
            <v>316</v>
          </cell>
          <cell r="J831" t="str">
            <v/>
          </cell>
          <cell r="K831" t="str">
            <v>@tidalwaveautospa.com</v>
          </cell>
        </row>
        <row r="832">
          <cell r="B832" t="str">
            <v>Colten South</v>
          </cell>
          <cell r="C832" t="str">
            <v>Wash Attendant Express</v>
          </cell>
          <cell r="D832" t="str">
            <v>E0098 - Bethlehem</v>
          </cell>
          <cell r="E832" t="str">
            <v>1000 Wash Employees</v>
          </cell>
          <cell r="F832" t="str">
            <v>Jeffery Hornsby</v>
          </cell>
          <cell r="G832" t="str">
            <v/>
          </cell>
          <cell r="H832" t="str">
            <v xml:space="preserve">E0098 </v>
          </cell>
          <cell r="I832">
            <v>98</v>
          </cell>
          <cell r="J832" t="str">
            <v/>
          </cell>
          <cell r="K832" t="str">
            <v>@tidalwaveautospa.com</v>
          </cell>
        </row>
        <row r="833">
          <cell r="B833" t="str">
            <v>Colton Cagle</v>
          </cell>
          <cell r="C833" t="str">
            <v>Team Lead Express</v>
          </cell>
          <cell r="D833" t="str">
            <v>E0002 - Thomaston</v>
          </cell>
          <cell r="E833" t="str">
            <v>1000 Wash Employees</v>
          </cell>
          <cell r="F833" t="str">
            <v>Jonathan Richardson</v>
          </cell>
          <cell r="G833" t="str">
            <v/>
          </cell>
          <cell r="H833" t="str">
            <v xml:space="preserve">E0002 </v>
          </cell>
          <cell r="I833">
            <v>2</v>
          </cell>
          <cell r="J833" t="str">
            <v/>
          </cell>
          <cell r="K833" t="str">
            <v>@tidalwaveautospa.com</v>
          </cell>
        </row>
        <row r="834">
          <cell r="B834" t="str">
            <v>Colton Kwiecinski</v>
          </cell>
          <cell r="C834" t="str">
            <v>Wash Attendant Express</v>
          </cell>
          <cell r="D834" t="str">
            <v>E0118 - Staunton</v>
          </cell>
          <cell r="E834" t="str">
            <v>1000 Wash Employees</v>
          </cell>
          <cell r="F834" t="str">
            <v>Mark Shreffler</v>
          </cell>
          <cell r="G834" t="str">
            <v/>
          </cell>
          <cell r="H834" t="str">
            <v xml:space="preserve">E0118 </v>
          </cell>
          <cell r="I834">
            <v>118</v>
          </cell>
          <cell r="J834" t="str">
            <v/>
          </cell>
          <cell r="K834" t="str">
            <v>@tidalwaveautospa.com</v>
          </cell>
        </row>
        <row r="835">
          <cell r="B835" t="str">
            <v>Colton Sane</v>
          </cell>
          <cell r="C835" t="str">
            <v>Wash Attendant Express</v>
          </cell>
          <cell r="D835" t="str">
            <v>E0183 - Newport, TN</v>
          </cell>
          <cell r="E835" t="str">
            <v>1000 Wash Employees</v>
          </cell>
          <cell r="F835" t="str">
            <v>Samuel Schmidt</v>
          </cell>
          <cell r="G835" t="str">
            <v/>
          </cell>
          <cell r="H835" t="str">
            <v xml:space="preserve">E0183 </v>
          </cell>
          <cell r="I835">
            <v>183</v>
          </cell>
          <cell r="J835" t="str">
            <v/>
          </cell>
          <cell r="K835" t="str">
            <v>@tidalwaveautospa.com</v>
          </cell>
        </row>
        <row r="836">
          <cell r="B836" t="str">
            <v>Colton Vig</v>
          </cell>
          <cell r="C836" t="str">
            <v>Wash Attendant Express</v>
          </cell>
          <cell r="D836" t="str">
            <v>E0124 - Watertown</v>
          </cell>
          <cell r="E836" t="str">
            <v>1000 Wash Employees</v>
          </cell>
          <cell r="F836" t="str">
            <v>Javan Cooper</v>
          </cell>
          <cell r="G836" t="str">
            <v/>
          </cell>
          <cell r="H836" t="str">
            <v xml:space="preserve">E0124 </v>
          </cell>
          <cell r="I836">
            <v>124</v>
          </cell>
          <cell r="J836" t="str">
            <v/>
          </cell>
          <cell r="K836" t="str">
            <v>@tidalwaveautospa.com</v>
          </cell>
        </row>
        <row r="837">
          <cell r="B837" t="str">
            <v>Conner Abbott</v>
          </cell>
          <cell r="C837" t="str">
            <v>Team Lead Express</v>
          </cell>
          <cell r="D837" t="str">
            <v>E0192 - Clinton Plaza West</v>
          </cell>
          <cell r="E837" t="str">
            <v>1000 Wash Employees</v>
          </cell>
          <cell r="F837" t="str">
            <v>Samantha Hackney</v>
          </cell>
          <cell r="G837" t="str">
            <v/>
          </cell>
          <cell r="H837" t="str">
            <v xml:space="preserve">E0192 </v>
          </cell>
          <cell r="I837">
            <v>192</v>
          </cell>
          <cell r="J837" t="str">
            <v/>
          </cell>
          <cell r="K837" t="str">
            <v>@tidalwaveautospa.com</v>
          </cell>
        </row>
        <row r="838">
          <cell r="B838" t="str">
            <v>Conner Brewton</v>
          </cell>
          <cell r="C838" t="str">
            <v>Assistant SL Express</v>
          </cell>
          <cell r="D838" t="str">
            <v>E0044 - Lake Joy</v>
          </cell>
          <cell r="E838" t="str">
            <v>1000 Wash Employees</v>
          </cell>
          <cell r="F838" t="str">
            <v>Richard Porter</v>
          </cell>
          <cell r="G838" t="str">
            <v>ASL</v>
          </cell>
          <cell r="H838" t="str">
            <v xml:space="preserve">E0044 </v>
          </cell>
          <cell r="I838">
            <v>44</v>
          </cell>
          <cell r="J838" t="str">
            <v>ASL44</v>
          </cell>
          <cell r="K838" t="str">
            <v>ASL44@tidalwaveautospa.com</v>
          </cell>
        </row>
        <row r="839">
          <cell r="B839" t="str">
            <v>Conner dyches</v>
          </cell>
          <cell r="C839" t="str">
            <v>Wash Attendant Express</v>
          </cell>
          <cell r="D839" t="str">
            <v>E0146 - N Road Orangeburg</v>
          </cell>
          <cell r="E839" t="str">
            <v>1000 Wash Employees</v>
          </cell>
          <cell r="F839" t="str">
            <v>Lee Card</v>
          </cell>
          <cell r="G839" t="str">
            <v/>
          </cell>
          <cell r="H839" t="str">
            <v xml:space="preserve">E0146 </v>
          </cell>
          <cell r="I839">
            <v>146</v>
          </cell>
          <cell r="J839" t="str">
            <v/>
          </cell>
          <cell r="K839" t="str">
            <v>@tidalwaveautospa.com</v>
          </cell>
        </row>
        <row r="840">
          <cell r="B840" t="str">
            <v>Conner Lawrence</v>
          </cell>
          <cell r="C840" t="str">
            <v>Wash Attendant Express</v>
          </cell>
          <cell r="D840" t="str">
            <v>E0027 - Dublin</v>
          </cell>
          <cell r="E840" t="str">
            <v>1000 Wash Employees</v>
          </cell>
          <cell r="F840" t="str">
            <v>Sam Jarrell</v>
          </cell>
          <cell r="G840" t="str">
            <v/>
          </cell>
          <cell r="H840" t="str">
            <v xml:space="preserve">E0027 </v>
          </cell>
          <cell r="I840">
            <v>27</v>
          </cell>
          <cell r="J840" t="str">
            <v/>
          </cell>
          <cell r="K840" t="str">
            <v>@tidalwaveautospa.com</v>
          </cell>
        </row>
        <row r="841">
          <cell r="B841" t="str">
            <v>Conner McVey</v>
          </cell>
          <cell r="C841" t="str">
            <v>Assistant SL Express</v>
          </cell>
          <cell r="D841" t="str">
            <v>E0145 - Pulaski</v>
          </cell>
          <cell r="E841" t="str">
            <v>1000 Wash Employees</v>
          </cell>
          <cell r="F841" t="str">
            <v>James Stone</v>
          </cell>
          <cell r="G841" t="str">
            <v>ASL</v>
          </cell>
          <cell r="H841" t="str">
            <v xml:space="preserve">E0145 </v>
          </cell>
          <cell r="I841">
            <v>145</v>
          </cell>
          <cell r="J841" t="str">
            <v>ASL145</v>
          </cell>
          <cell r="K841" t="str">
            <v>ASL145@tidalwaveautospa.com</v>
          </cell>
        </row>
        <row r="842">
          <cell r="B842" t="str">
            <v>Conner Tampling</v>
          </cell>
          <cell r="C842" t="str">
            <v>Wash Attendant Express</v>
          </cell>
          <cell r="D842" t="str">
            <v>E0108 - Sylacauga</v>
          </cell>
          <cell r="E842" t="str">
            <v>1000 Wash Employees</v>
          </cell>
          <cell r="F842" t="str">
            <v>Aaron Johnson</v>
          </cell>
          <cell r="G842" t="str">
            <v/>
          </cell>
          <cell r="H842" t="str">
            <v xml:space="preserve">E0108 </v>
          </cell>
          <cell r="I842">
            <v>108</v>
          </cell>
          <cell r="J842" t="str">
            <v/>
          </cell>
          <cell r="K842" t="str">
            <v>@tidalwaveautospa.com</v>
          </cell>
        </row>
        <row r="843">
          <cell r="B843" t="str">
            <v>Connie Alverson</v>
          </cell>
          <cell r="C843" t="str">
            <v>Security Specialist</v>
          </cell>
          <cell r="D843" t="str">
            <v>Wash Support Center</v>
          </cell>
          <cell r="E843" t="str">
            <v>2450 Customer Care</v>
          </cell>
          <cell r="F843" t="str">
            <v>Laura Middlebrooks</v>
          </cell>
          <cell r="G843" t="str">
            <v/>
          </cell>
          <cell r="H843" t="str">
            <v/>
          </cell>
          <cell r="I843" t="str">
            <v/>
          </cell>
          <cell r="J843" t="str">
            <v/>
          </cell>
          <cell r="K843" t="str">
            <v>connie@tidalwaveautospa.com</v>
          </cell>
        </row>
        <row r="844">
          <cell r="B844" t="str">
            <v>Connor Bendickson</v>
          </cell>
          <cell r="C844" t="str">
            <v>Wash Attendant Express</v>
          </cell>
          <cell r="D844" t="str">
            <v>E0088 - Fargo</v>
          </cell>
          <cell r="E844" t="str">
            <v>1000 Wash Employees</v>
          </cell>
          <cell r="F844" t="str">
            <v>Justin Murray</v>
          </cell>
          <cell r="G844" t="str">
            <v/>
          </cell>
          <cell r="H844" t="str">
            <v xml:space="preserve">E0088 </v>
          </cell>
          <cell r="I844">
            <v>88</v>
          </cell>
          <cell r="J844" t="str">
            <v/>
          </cell>
          <cell r="K844" t="str">
            <v>@tidalwaveautospa.com</v>
          </cell>
        </row>
        <row r="845">
          <cell r="B845" t="str">
            <v>Connor Clark</v>
          </cell>
          <cell r="C845" t="str">
            <v>Assistant SL Express</v>
          </cell>
          <cell r="D845" t="str">
            <v>E0105 - St Augustine</v>
          </cell>
          <cell r="E845" t="str">
            <v>1000 Wash Employees</v>
          </cell>
          <cell r="F845" t="str">
            <v>Troy Webb</v>
          </cell>
          <cell r="G845" t="str">
            <v>ASL</v>
          </cell>
          <cell r="H845" t="str">
            <v xml:space="preserve">E0105 </v>
          </cell>
          <cell r="I845">
            <v>105</v>
          </cell>
          <cell r="J845" t="str">
            <v>ASL105</v>
          </cell>
          <cell r="K845" t="str">
            <v>ASL105@tidalwaveautospa.com</v>
          </cell>
        </row>
        <row r="846">
          <cell r="B846" t="str">
            <v>Connor Honey</v>
          </cell>
          <cell r="C846" t="str">
            <v>Team Lead Express</v>
          </cell>
          <cell r="D846" t="str">
            <v>E0199 - Searcy, AR</v>
          </cell>
          <cell r="E846" t="str">
            <v>1000 Wash Employees</v>
          </cell>
          <cell r="F846" t="str">
            <v>Jessica Peevy</v>
          </cell>
          <cell r="G846" t="str">
            <v/>
          </cell>
          <cell r="H846" t="str">
            <v xml:space="preserve">E0199 </v>
          </cell>
          <cell r="I846">
            <v>199</v>
          </cell>
          <cell r="J846" t="str">
            <v/>
          </cell>
          <cell r="K846" t="str">
            <v>@tidalwaveautospa.com</v>
          </cell>
        </row>
        <row r="847">
          <cell r="B847" t="str">
            <v>Connor Menges</v>
          </cell>
          <cell r="C847" t="str">
            <v>Assistant SL Express</v>
          </cell>
          <cell r="D847" t="str">
            <v>E0110 - Bon Air</v>
          </cell>
          <cell r="E847" t="str">
            <v>1000 Wash Employees</v>
          </cell>
          <cell r="F847" t="str">
            <v>Micah Pinero</v>
          </cell>
          <cell r="G847" t="str">
            <v>ASL</v>
          </cell>
          <cell r="H847" t="str">
            <v xml:space="preserve">E0110 </v>
          </cell>
          <cell r="I847">
            <v>110</v>
          </cell>
          <cell r="J847" t="str">
            <v>ASL110</v>
          </cell>
          <cell r="K847" t="str">
            <v>ASL110@tidalwaveautospa.com</v>
          </cell>
        </row>
        <row r="848">
          <cell r="B848" t="str">
            <v>Connor Reak</v>
          </cell>
          <cell r="C848" t="str">
            <v>Staff Accountant</v>
          </cell>
          <cell r="D848" t="str">
            <v>Wash Support Center</v>
          </cell>
          <cell r="E848" t="str">
            <v>2100 Accounting</v>
          </cell>
          <cell r="F848" t="str">
            <v>Miller Albers</v>
          </cell>
          <cell r="G848" t="str">
            <v/>
          </cell>
          <cell r="H848" t="str">
            <v/>
          </cell>
          <cell r="I848" t="str">
            <v/>
          </cell>
          <cell r="J848" t="str">
            <v/>
          </cell>
          <cell r="K848" t="str">
            <v>connor.reak@twavelead.com</v>
          </cell>
        </row>
        <row r="849">
          <cell r="B849" t="str">
            <v>Connor Schilb</v>
          </cell>
          <cell r="C849" t="str">
            <v>Wash Attendant Express</v>
          </cell>
          <cell r="D849" t="str">
            <v>E0216 - West Manheim</v>
          </cell>
          <cell r="E849" t="str">
            <v>1000 Wash Employees</v>
          </cell>
          <cell r="F849" t="str">
            <v>John Sauers</v>
          </cell>
          <cell r="G849" t="str">
            <v/>
          </cell>
          <cell r="H849" t="str">
            <v xml:space="preserve">E0216 </v>
          </cell>
          <cell r="I849">
            <v>216</v>
          </cell>
          <cell r="J849" t="str">
            <v/>
          </cell>
          <cell r="K849" t="str">
            <v>@tidalwaveautospa.com</v>
          </cell>
        </row>
        <row r="850">
          <cell r="B850" t="str">
            <v>Cooper Bakke</v>
          </cell>
          <cell r="C850" t="str">
            <v>Assistant SL Express</v>
          </cell>
          <cell r="D850" t="str">
            <v>E0087 - Grand Forks</v>
          </cell>
          <cell r="E850" t="str">
            <v>1000 Wash Employees</v>
          </cell>
          <cell r="F850" t="str">
            <v>Anthony Nagy</v>
          </cell>
          <cell r="G850" t="str">
            <v>ASL</v>
          </cell>
          <cell r="H850" t="str">
            <v xml:space="preserve">E0087 </v>
          </cell>
          <cell r="I850">
            <v>87</v>
          </cell>
          <cell r="J850" t="str">
            <v>ASL87</v>
          </cell>
          <cell r="K850" t="str">
            <v>ASL87@tidalwaveautospa.com</v>
          </cell>
        </row>
        <row r="851">
          <cell r="B851" t="str">
            <v>Cooper Christensen</v>
          </cell>
          <cell r="C851" t="str">
            <v>Assistant SL Express</v>
          </cell>
          <cell r="D851" t="str">
            <v>E0074 - Coralville</v>
          </cell>
          <cell r="E851" t="str">
            <v>1000 Wash Employees</v>
          </cell>
          <cell r="F851" t="str">
            <v>Ben Boyd</v>
          </cell>
          <cell r="G851" t="str">
            <v>ASL</v>
          </cell>
          <cell r="H851" t="str">
            <v xml:space="preserve">E0074 </v>
          </cell>
          <cell r="I851">
            <v>74</v>
          </cell>
          <cell r="J851" t="str">
            <v>ASL74</v>
          </cell>
          <cell r="K851" t="str">
            <v>ASL74@tidalwaveautospa.com</v>
          </cell>
        </row>
        <row r="852">
          <cell r="B852" t="str">
            <v>Cooper DelSignore</v>
          </cell>
          <cell r="C852" t="str">
            <v>Assistant SL Express</v>
          </cell>
          <cell r="D852" t="str">
            <v>E0081 - South Glens Falls</v>
          </cell>
          <cell r="E852" t="str">
            <v>1000 Wash Employees</v>
          </cell>
          <cell r="F852" t="str">
            <v>Austin Dority</v>
          </cell>
          <cell r="G852" t="str">
            <v>ASL</v>
          </cell>
          <cell r="H852" t="str">
            <v xml:space="preserve">E0081 </v>
          </cell>
          <cell r="I852">
            <v>81</v>
          </cell>
          <cell r="J852" t="str">
            <v>ASL81</v>
          </cell>
          <cell r="K852" t="str">
            <v>ASL81@tidalwaveautospa.com</v>
          </cell>
        </row>
        <row r="853">
          <cell r="B853" t="str">
            <v>Cooper McCoy</v>
          </cell>
          <cell r="C853" t="str">
            <v>Wash Attendant Express</v>
          </cell>
          <cell r="D853" t="str">
            <v>E0015 - Dacula</v>
          </cell>
          <cell r="E853" t="str">
            <v>1000 Wash Employees</v>
          </cell>
          <cell r="F853" t="str">
            <v>Matt Bachman</v>
          </cell>
          <cell r="G853" t="str">
            <v/>
          </cell>
          <cell r="H853" t="str">
            <v xml:space="preserve">E0015 </v>
          </cell>
          <cell r="I853">
            <v>15</v>
          </cell>
          <cell r="J853" t="str">
            <v/>
          </cell>
          <cell r="K853" t="str">
            <v>@tidalwaveautospa.com</v>
          </cell>
        </row>
        <row r="854">
          <cell r="B854" t="str">
            <v>Cooper Popalisky</v>
          </cell>
          <cell r="C854" t="str">
            <v>Wash Attendant Express</v>
          </cell>
          <cell r="D854" t="str">
            <v>E0227 - Bolger Square</v>
          </cell>
          <cell r="E854" t="str">
            <v>1000 Wash Employees</v>
          </cell>
          <cell r="F854" t="str">
            <v>Todd Haley</v>
          </cell>
          <cell r="G854" t="str">
            <v/>
          </cell>
          <cell r="H854" t="str">
            <v xml:space="preserve">E0227 </v>
          </cell>
          <cell r="I854">
            <v>227</v>
          </cell>
          <cell r="J854" t="str">
            <v/>
          </cell>
          <cell r="K854" t="str">
            <v>@tidalwaveautospa.com</v>
          </cell>
        </row>
        <row r="855">
          <cell r="B855" t="str">
            <v>Cooper Taylor</v>
          </cell>
          <cell r="C855" t="str">
            <v>Wash Attendant Express</v>
          </cell>
          <cell r="D855" t="str">
            <v>E0051 - Roswell / Holcomb</v>
          </cell>
          <cell r="E855" t="str">
            <v>1000 Wash Employees</v>
          </cell>
          <cell r="F855" t="str">
            <v>Jeffrey Dunham, Jr</v>
          </cell>
          <cell r="G855" t="str">
            <v/>
          </cell>
          <cell r="H855" t="str">
            <v xml:space="preserve">E0051 </v>
          </cell>
          <cell r="I855">
            <v>51</v>
          </cell>
          <cell r="J855" t="str">
            <v/>
          </cell>
          <cell r="K855" t="str">
            <v>@tidalwaveautospa.com</v>
          </cell>
        </row>
        <row r="856">
          <cell r="B856" t="str">
            <v>Cooper White</v>
          </cell>
          <cell r="C856" t="str">
            <v>Wash Attendant Express</v>
          </cell>
          <cell r="D856" t="str">
            <v>E0002 - Thomaston</v>
          </cell>
          <cell r="E856" t="str">
            <v>1000 Wash Employees</v>
          </cell>
          <cell r="F856" t="str">
            <v>Jonathan Richardson</v>
          </cell>
          <cell r="G856" t="str">
            <v/>
          </cell>
          <cell r="H856" t="str">
            <v xml:space="preserve">E0002 </v>
          </cell>
          <cell r="I856">
            <v>2</v>
          </cell>
          <cell r="J856" t="str">
            <v/>
          </cell>
          <cell r="K856" t="str">
            <v>@tidalwaveautospa.com</v>
          </cell>
        </row>
        <row r="857">
          <cell r="B857" t="str">
            <v>COOPER YOUNG</v>
          </cell>
          <cell r="C857" t="str">
            <v>Wash Attendant Express</v>
          </cell>
          <cell r="D857" t="str">
            <v>E0033 - Pinehurst</v>
          </cell>
          <cell r="E857" t="str">
            <v>1000 Wash Employees</v>
          </cell>
          <cell r="F857" t="str">
            <v>Michael Blackwell</v>
          </cell>
          <cell r="G857" t="str">
            <v/>
          </cell>
          <cell r="H857" t="str">
            <v xml:space="preserve">E0033 </v>
          </cell>
          <cell r="I857">
            <v>33</v>
          </cell>
          <cell r="J857" t="str">
            <v/>
          </cell>
          <cell r="K857" t="str">
            <v>@tidalwaveautospa.com</v>
          </cell>
        </row>
        <row r="858">
          <cell r="B858" t="str">
            <v>Cora Dionne</v>
          </cell>
          <cell r="C858" t="str">
            <v>Facilities Manager</v>
          </cell>
          <cell r="D858" t="str">
            <v>Wash Admin</v>
          </cell>
          <cell r="E858" t="str">
            <v>2000 Operations</v>
          </cell>
          <cell r="F858" t="str">
            <v>Timothy Fruge</v>
          </cell>
          <cell r="G858" t="str">
            <v/>
          </cell>
          <cell r="H858" t="str">
            <v/>
          </cell>
          <cell r="I858" t="str">
            <v/>
          </cell>
          <cell r="J858" t="str">
            <v/>
          </cell>
          <cell r="K858" t="str">
            <v/>
          </cell>
        </row>
        <row r="859">
          <cell r="B859" t="str">
            <v>Cordell Johnson</v>
          </cell>
          <cell r="C859" t="str">
            <v>Wash Attendant Express</v>
          </cell>
          <cell r="D859" t="str">
            <v>E0056 - Matthews Orangeburg</v>
          </cell>
          <cell r="E859" t="str">
            <v>1000 Wash Employees</v>
          </cell>
          <cell r="F859" t="str">
            <v>Josh Nordgren</v>
          </cell>
          <cell r="G859" t="str">
            <v/>
          </cell>
          <cell r="H859" t="str">
            <v xml:space="preserve">E0056 </v>
          </cell>
          <cell r="I859">
            <v>56</v>
          </cell>
          <cell r="J859" t="str">
            <v/>
          </cell>
          <cell r="K859" t="str">
            <v>@tidalwaveautospa.com</v>
          </cell>
        </row>
        <row r="860">
          <cell r="B860" t="str">
            <v>Cordell Jones</v>
          </cell>
          <cell r="C860" t="str">
            <v>Systems Analyst II</v>
          </cell>
          <cell r="D860" t="str">
            <v>Wash Support Center</v>
          </cell>
          <cell r="E860" t="str">
            <v>2200 IT</v>
          </cell>
          <cell r="F860" t="str">
            <v>Moran Mcgraw</v>
          </cell>
          <cell r="G860" t="str">
            <v/>
          </cell>
          <cell r="H860" t="str">
            <v/>
          </cell>
          <cell r="I860" t="str">
            <v/>
          </cell>
          <cell r="J860" t="str">
            <v/>
          </cell>
          <cell r="K860" t="str">
            <v/>
          </cell>
        </row>
        <row r="861">
          <cell r="B861" t="str">
            <v>Cordell Smith</v>
          </cell>
          <cell r="C861" t="str">
            <v>Wash Attendant Express</v>
          </cell>
          <cell r="D861" t="str">
            <v>E0138 - Dubuque</v>
          </cell>
          <cell r="E861" t="str">
            <v>1000 Wash Employees</v>
          </cell>
          <cell r="F861" t="str">
            <v>Isaiah Nyberg</v>
          </cell>
          <cell r="G861" t="str">
            <v/>
          </cell>
          <cell r="H861" t="str">
            <v xml:space="preserve">E0138 </v>
          </cell>
          <cell r="I861">
            <v>138</v>
          </cell>
          <cell r="J861" t="str">
            <v/>
          </cell>
          <cell r="K861" t="str">
            <v>@tidalwaveautospa.com</v>
          </cell>
        </row>
        <row r="862">
          <cell r="B862" t="str">
            <v>Cordell Withrow</v>
          </cell>
          <cell r="C862" t="str">
            <v>Wash Attendant Express</v>
          </cell>
          <cell r="D862" t="str">
            <v>E0315 - Halls Crossroads</v>
          </cell>
          <cell r="E862" t="str">
            <v>1000 Wash Employees</v>
          </cell>
          <cell r="F862" t="str">
            <v>Ayite Medji</v>
          </cell>
          <cell r="G862" t="str">
            <v/>
          </cell>
          <cell r="H862" t="str">
            <v xml:space="preserve">E0315 </v>
          </cell>
          <cell r="I862">
            <v>315</v>
          </cell>
          <cell r="J862" t="str">
            <v/>
          </cell>
          <cell r="K862" t="str">
            <v>@tidalwaveautospa.com</v>
          </cell>
        </row>
        <row r="863">
          <cell r="B863" t="str">
            <v>Corey Deberry</v>
          </cell>
          <cell r="C863" t="str">
            <v>Assistant SL Flex</v>
          </cell>
          <cell r="D863" t="str">
            <v>E0045 - Watson</v>
          </cell>
          <cell r="E863" t="str">
            <v>1000 Wash Employees</v>
          </cell>
          <cell r="F863" t="str">
            <v>Steven Goddard</v>
          </cell>
          <cell r="G863" t="str">
            <v>ASL</v>
          </cell>
          <cell r="H863" t="str">
            <v xml:space="preserve">E0045 </v>
          </cell>
          <cell r="I863">
            <v>45</v>
          </cell>
          <cell r="J863" t="str">
            <v>ASL45</v>
          </cell>
          <cell r="K863" t="str">
            <v>ASL45@tidalwaveautospa.com</v>
          </cell>
        </row>
        <row r="864">
          <cell r="B864" t="str">
            <v>Corey Lewis</v>
          </cell>
          <cell r="C864" t="str">
            <v>Wash Attendant Express</v>
          </cell>
          <cell r="D864" t="str">
            <v>E0221 - Somerset, KY</v>
          </cell>
          <cell r="E864" t="str">
            <v>1000 Wash Employees</v>
          </cell>
          <cell r="F864" t="str">
            <v>James Stomieroski</v>
          </cell>
          <cell r="G864" t="str">
            <v/>
          </cell>
          <cell r="H864" t="str">
            <v xml:space="preserve">E0221 </v>
          </cell>
          <cell r="I864">
            <v>221</v>
          </cell>
          <cell r="J864" t="str">
            <v/>
          </cell>
          <cell r="K864" t="str">
            <v>@tidalwaveautospa.com</v>
          </cell>
        </row>
        <row r="865">
          <cell r="B865" t="str">
            <v>Corey Myers</v>
          </cell>
          <cell r="C865" t="str">
            <v>Wash Attendant Express</v>
          </cell>
          <cell r="D865" t="str">
            <v>E0202 - Petoskey, MI</v>
          </cell>
          <cell r="E865" t="str">
            <v>1000 Wash Employees</v>
          </cell>
          <cell r="F865" t="str">
            <v>Matthew Carter</v>
          </cell>
          <cell r="G865" t="str">
            <v/>
          </cell>
          <cell r="H865" t="str">
            <v xml:space="preserve">E0202 </v>
          </cell>
          <cell r="I865">
            <v>202</v>
          </cell>
          <cell r="J865" t="str">
            <v/>
          </cell>
          <cell r="K865" t="str">
            <v>@tidalwaveautospa.com</v>
          </cell>
        </row>
        <row r="866">
          <cell r="B866" t="str">
            <v>Corey Sanborn</v>
          </cell>
          <cell r="C866" t="str">
            <v>Wash Attendant Express</v>
          </cell>
          <cell r="D866" t="str">
            <v>E0033 - Pinehurst</v>
          </cell>
          <cell r="E866" t="str">
            <v>1000 Wash Employees</v>
          </cell>
          <cell r="F866" t="str">
            <v>Michael Blackwell</v>
          </cell>
          <cell r="G866" t="str">
            <v/>
          </cell>
          <cell r="H866" t="str">
            <v xml:space="preserve">E0033 </v>
          </cell>
          <cell r="I866">
            <v>33</v>
          </cell>
          <cell r="J866" t="str">
            <v/>
          </cell>
          <cell r="K866" t="str">
            <v>@tidalwaveautospa.com</v>
          </cell>
        </row>
        <row r="867">
          <cell r="B867" t="str">
            <v>Cortney Connor</v>
          </cell>
          <cell r="C867" t="str">
            <v>Business Systems Analyst II</v>
          </cell>
          <cell r="D867" t="str">
            <v>Wash Support Center</v>
          </cell>
          <cell r="E867" t="str">
            <v>2200 IT</v>
          </cell>
          <cell r="F867" t="str">
            <v>Mark Kelly</v>
          </cell>
          <cell r="G867" t="str">
            <v/>
          </cell>
          <cell r="H867" t="str">
            <v/>
          </cell>
          <cell r="I867" t="str">
            <v/>
          </cell>
          <cell r="J867" t="str">
            <v/>
          </cell>
          <cell r="K867" t="str">
            <v>cortney.connor@twavelead.com</v>
          </cell>
        </row>
        <row r="868">
          <cell r="B868" t="str">
            <v>Cory Cummings</v>
          </cell>
          <cell r="C868" t="str">
            <v>Consultant 2</v>
          </cell>
          <cell r="D868" t="str">
            <v>Wash Admin</v>
          </cell>
          <cell r="E868" t="str">
            <v>2000 Operations</v>
          </cell>
          <cell r="F868" t="str">
            <v>Bruce Maxwell</v>
          </cell>
          <cell r="G868" t="str">
            <v/>
          </cell>
          <cell r="H868" t="str">
            <v/>
          </cell>
          <cell r="I868" t="str">
            <v/>
          </cell>
          <cell r="J868" t="str">
            <v/>
          </cell>
          <cell r="K868" t="str">
            <v>cory.cummings@twavelead.com</v>
          </cell>
        </row>
        <row r="869">
          <cell r="B869" t="str">
            <v>Cory Knight</v>
          </cell>
          <cell r="C869" t="str">
            <v>Site Leader Express</v>
          </cell>
          <cell r="D869" t="str">
            <v>E0282 - Tupelo Commons</v>
          </cell>
          <cell r="E869" t="str">
            <v>1000 Wash Employees</v>
          </cell>
          <cell r="F869" t="str">
            <v>Cory Cummings</v>
          </cell>
          <cell r="G869" t="str">
            <v>SL</v>
          </cell>
          <cell r="H869" t="str">
            <v xml:space="preserve">E0282 </v>
          </cell>
          <cell r="I869">
            <v>282</v>
          </cell>
          <cell r="J869" t="str">
            <v>SL282</v>
          </cell>
          <cell r="K869" t="str">
            <v>SL282@tidalwaveautospa.com</v>
          </cell>
        </row>
        <row r="870">
          <cell r="B870" t="str">
            <v>Cory McCarthy</v>
          </cell>
          <cell r="C870" t="str">
            <v>Wash Attendant Express</v>
          </cell>
          <cell r="D870" t="str">
            <v>E0324 - North Bradley, IL</v>
          </cell>
          <cell r="E870" t="str">
            <v>1000 Wash Employees</v>
          </cell>
          <cell r="F870" t="str">
            <v>Cindi Carrington</v>
          </cell>
          <cell r="G870" t="str">
            <v/>
          </cell>
          <cell r="H870" t="str">
            <v xml:space="preserve">E0324 </v>
          </cell>
          <cell r="I870">
            <v>324</v>
          </cell>
          <cell r="J870" t="str">
            <v/>
          </cell>
          <cell r="K870" t="str">
            <v>@tidalwaveautospa.com</v>
          </cell>
        </row>
        <row r="871">
          <cell r="B871" t="str">
            <v>Cotton Thurmond</v>
          </cell>
          <cell r="C871" t="str">
            <v>Assistant SL Express</v>
          </cell>
          <cell r="D871" t="str">
            <v>E0095 - Cornelia</v>
          </cell>
          <cell r="E871" t="str">
            <v>1000 Wash Employees</v>
          </cell>
          <cell r="F871" t="str">
            <v>Dale Hyndman</v>
          </cell>
          <cell r="G871" t="str">
            <v>ASL</v>
          </cell>
          <cell r="H871" t="str">
            <v xml:space="preserve">E0095 </v>
          </cell>
          <cell r="I871">
            <v>95</v>
          </cell>
          <cell r="J871" t="str">
            <v>ASL95</v>
          </cell>
          <cell r="K871" t="str">
            <v>ASL95@tidalwaveautospa.com</v>
          </cell>
        </row>
        <row r="872">
          <cell r="B872" t="str">
            <v>Coty Stevens</v>
          </cell>
          <cell r="C872" t="str">
            <v>Operational Training Leader</v>
          </cell>
          <cell r="D872" t="str">
            <v>Wash Openings</v>
          </cell>
          <cell r="E872" t="str">
            <v>2000 Operations</v>
          </cell>
          <cell r="F872" t="str">
            <v>Timothy Fruge</v>
          </cell>
          <cell r="G872" t="str">
            <v/>
          </cell>
          <cell r="H872" t="str">
            <v/>
          </cell>
          <cell r="I872" t="str">
            <v/>
          </cell>
          <cell r="J872" t="str">
            <v/>
          </cell>
          <cell r="K872" t="str">
            <v>coty.stevens@tidalwaveautospa.com</v>
          </cell>
        </row>
        <row r="873">
          <cell r="B873" t="str">
            <v>Courtney Converse</v>
          </cell>
          <cell r="C873" t="str">
            <v>Assistant SL Express</v>
          </cell>
          <cell r="D873" t="str">
            <v>E0005 - Florence SC</v>
          </cell>
          <cell r="E873" t="str">
            <v>1000 Wash Employees</v>
          </cell>
          <cell r="F873" t="str">
            <v>Raymond Otto</v>
          </cell>
          <cell r="G873" t="str">
            <v>ASL</v>
          </cell>
          <cell r="H873" t="str">
            <v xml:space="preserve">E0005 </v>
          </cell>
          <cell r="I873">
            <v>5</v>
          </cell>
          <cell r="J873" t="str">
            <v>ASL5</v>
          </cell>
          <cell r="K873" t="str">
            <v>ASL5@tidalwaveautospa.com</v>
          </cell>
        </row>
        <row r="874">
          <cell r="B874" t="str">
            <v>Courtney Cubbage</v>
          </cell>
          <cell r="C874" t="str">
            <v>Wash Attendant Express</v>
          </cell>
          <cell r="D874" t="str">
            <v>E0127 - Winchester</v>
          </cell>
          <cell r="E874" t="str">
            <v>1000 Wash Employees</v>
          </cell>
          <cell r="F874" t="str">
            <v>Franco Caretti</v>
          </cell>
          <cell r="G874" t="str">
            <v/>
          </cell>
          <cell r="H874" t="str">
            <v xml:space="preserve">E0127 </v>
          </cell>
          <cell r="I874">
            <v>127</v>
          </cell>
          <cell r="J874" t="str">
            <v/>
          </cell>
          <cell r="K874" t="str">
            <v>@tidalwaveautospa.com</v>
          </cell>
        </row>
        <row r="875">
          <cell r="B875" t="str">
            <v>courtney Perez</v>
          </cell>
          <cell r="C875" t="str">
            <v>Assistant SL Express</v>
          </cell>
          <cell r="D875" t="str">
            <v>E0125 - North Richland Hills</v>
          </cell>
          <cell r="E875" t="str">
            <v>1000 Wash Employees</v>
          </cell>
          <cell r="F875" t="str">
            <v>Scott Lindsey</v>
          </cell>
          <cell r="G875" t="str">
            <v>ASL</v>
          </cell>
          <cell r="H875" t="str">
            <v xml:space="preserve">E0125 </v>
          </cell>
          <cell r="I875">
            <v>125</v>
          </cell>
          <cell r="J875" t="str">
            <v>ASL125</v>
          </cell>
          <cell r="K875" t="str">
            <v>ASL125@tidalwaveautospa.com</v>
          </cell>
        </row>
        <row r="876">
          <cell r="B876" t="str">
            <v>Courtney Tinoco</v>
          </cell>
          <cell r="C876" t="str">
            <v>Assistant SL Express</v>
          </cell>
          <cell r="D876" t="str">
            <v>E0062 - Speedway</v>
          </cell>
          <cell r="E876" t="str">
            <v>1000 Wash Employees</v>
          </cell>
          <cell r="F876" t="str">
            <v>Rex Humerickhouse</v>
          </cell>
          <cell r="G876" t="str">
            <v>ASL</v>
          </cell>
          <cell r="H876" t="str">
            <v xml:space="preserve">E0062 </v>
          </cell>
          <cell r="I876">
            <v>62</v>
          </cell>
          <cell r="J876" t="str">
            <v>ASL62</v>
          </cell>
          <cell r="K876" t="str">
            <v>ASL62@tidalwaveautospa.com</v>
          </cell>
        </row>
        <row r="877">
          <cell r="B877" t="str">
            <v>Covin Westbrook</v>
          </cell>
          <cell r="C877" t="str">
            <v>Wash Attendant Express</v>
          </cell>
          <cell r="D877" t="str">
            <v>E0286 - Westover Road</v>
          </cell>
          <cell r="E877" t="str">
            <v>1000 Wash Employees</v>
          </cell>
          <cell r="F877" t="str">
            <v>Mary Hoar</v>
          </cell>
          <cell r="G877" t="str">
            <v/>
          </cell>
          <cell r="H877" t="str">
            <v xml:space="preserve">E0286 </v>
          </cell>
          <cell r="I877">
            <v>286</v>
          </cell>
          <cell r="J877" t="str">
            <v/>
          </cell>
          <cell r="K877" t="str">
            <v>@tidalwaveautospa.com</v>
          </cell>
        </row>
        <row r="878">
          <cell r="B878" t="str">
            <v>Craig davis</v>
          </cell>
          <cell r="C878" t="str">
            <v>Assistant SL Express</v>
          </cell>
          <cell r="D878" t="str">
            <v>E0199 - Searcy, AR</v>
          </cell>
          <cell r="E878" t="str">
            <v>1000 Wash Employees</v>
          </cell>
          <cell r="F878" t="str">
            <v>Jessica Peevy</v>
          </cell>
          <cell r="G878" t="str">
            <v>ASL</v>
          </cell>
          <cell r="H878" t="str">
            <v xml:space="preserve">E0199 </v>
          </cell>
          <cell r="I878">
            <v>199</v>
          </cell>
          <cell r="J878" t="str">
            <v>ASL199</v>
          </cell>
          <cell r="K878" t="str">
            <v>ASL199@tidalwaveautospa.com</v>
          </cell>
        </row>
        <row r="879">
          <cell r="B879" t="str">
            <v>Craig Frazier</v>
          </cell>
          <cell r="C879" t="str">
            <v>Wash Attendant Express</v>
          </cell>
          <cell r="D879" t="str">
            <v>E0019 - High Point</v>
          </cell>
          <cell r="E879" t="str">
            <v>1000 Wash Employees</v>
          </cell>
          <cell r="F879" t="str">
            <v>Nicholas Anthony</v>
          </cell>
          <cell r="G879" t="str">
            <v/>
          </cell>
          <cell r="H879" t="str">
            <v xml:space="preserve">E0019 </v>
          </cell>
          <cell r="I879">
            <v>19</v>
          </cell>
          <cell r="J879" t="str">
            <v/>
          </cell>
          <cell r="K879" t="str">
            <v>@tidalwaveautospa.com</v>
          </cell>
        </row>
        <row r="880">
          <cell r="B880" t="str">
            <v>Craig Robinson</v>
          </cell>
          <cell r="C880" t="str">
            <v>Assistant SL Express</v>
          </cell>
          <cell r="D880" t="str">
            <v>E0252 - Jacksonville, TX</v>
          </cell>
          <cell r="E880" t="str">
            <v>1000 Wash Employees</v>
          </cell>
          <cell r="F880" t="str">
            <v>Brandon Zarecor</v>
          </cell>
          <cell r="G880" t="str">
            <v>ASL</v>
          </cell>
          <cell r="H880" t="str">
            <v xml:space="preserve">E0252 </v>
          </cell>
          <cell r="I880">
            <v>252</v>
          </cell>
          <cell r="J880" t="str">
            <v>ASL252</v>
          </cell>
          <cell r="K880" t="str">
            <v>ASL252@tidalwaveautospa.com</v>
          </cell>
        </row>
        <row r="881">
          <cell r="B881" t="str">
            <v>Cristian Casillas</v>
          </cell>
          <cell r="C881" t="str">
            <v>Wash Attendant Express</v>
          </cell>
          <cell r="D881" t="str">
            <v>E0383 - El Campo, TX</v>
          </cell>
          <cell r="E881" t="str">
            <v>1000 Wash Employees</v>
          </cell>
          <cell r="F881" t="str">
            <v>Joe Fonseca</v>
          </cell>
          <cell r="G881" t="str">
            <v/>
          </cell>
          <cell r="H881" t="str">
            <v xml:space="preserve">E0383 </v>
          </cell>
          <cell r="I881">
            <v>383</v>
          </cell>
          <cell r="J881" t="str">
            <v/>
          </cell>
          <cell r="K881" t="str">
            <v>@tidalwaveautospa.com</v>
          </cell>
        </row>
        <row r="882">
          <cell r="B882" t="str">
            <v>Cristian Garcia</v>
          </cell>
          <cell r="C882" t="str">
            <v>Team Lead Express</v>
          </cell>
          <cell r="D882" t="str">
            <v>E0280 - State Line</v>
          </cell>
          <cell r="E882" t="str">
            <v>1000 Wash Employees</v>
          </cell>
          <cell r="F882" t="str">
            <v>Arthur Johnson</v>
          </cell>
          <cell r="G882" t="str">
            <v/>
          </cell>
          <cell r="H882" t="str">
            <v xml:space="preserve">E0280 </v>
          </cell>
          <cell r="I882">
            <v>280</v>
          </cell>
          <cell r="J882" t="str">
            <v/>
          </cell>
          <cell r="K882" t="str">
            <v>@tidalwaveautospa.com</v>
          </cell>
        </row>
        <row r="883">
          <cell r="B883" t="str">
            <v>Cristian Pouchie</v>
          </cell>
          <cell r="C883" t="str">
            <v>Wash Attendant Express</v>
          </cell>
          <cell r="D883" t="str">
            <v>E0233 - Cobb Pkwy</v>
          </cell>
          <cell r="E883" t="str">
            <v>1000 Wash Employees</v>
          </cell>
          <cell r="F883" t="str">
            <v>Cullen Copland</v>
          </cell>
          <cell r="G883" t="str">
            <v/>
          </cell>
          <cell r="H883" t="str">
            <v xml:space="preserve">E0233 </v>
          </cell>
          <cell r="I883">
            <v>233</v>
          </cell>
          <cell r="J883" t="str">
            <v/>
          </cell>
          <cell r="K883" t="str">
            <v>@tidalwaveautospa.com</v>
          </cell>
        </row>
        <row r="884">
          <cell r="B884" t="str">
            <v>Cristofer Lopez</v>
          </cell>
          <cell r="C884" t="str">
            <v>Wash Attendant Express</v>
          </cell>
          <cell r="D884" t="str">
            <v>E0283 - Woodstock, IL</v>
          </cell>
          <cell r="E884" t="str">
            <v>1000 Wash Employees</v>
          </cell>
          <cell r="F884" t="str">
            <v>SHAUN DAMRON</v>
          </cell>
          <cell r="G884" t="str">
            <v/>
          </cell>
          <cell r="H884" t="str">
            <v xml:space="preserve">E0283 </v>
          </cell>
          <cell r="I884">
            <v>283</v>
          </cell>
          <cell r="J884" t="str">
            <v/>
          </cell>
          <cell r="K884" t="str">
            <v>@tidalwaveautospa.com</v>
          </cell>
        </row>
        <row r="885">
          <cell r="B885" t="str">
            <v>Cristopher Ocasio Valentin</v>
          </cell>
          <cell r="C885" t="str">
            <v>Wash Attendant Express</v>
          </cell>
          <cell r="D885" t="str">
            <v>E0123 - Shelbyville</v>
          </cell>
          <cell r="E885" t="str">
            <v>1000 Wash Employees</v>
          </cell>
          <cell r="F885" t="str">
            <v>Byron Barnes</v>
          </cell>
          <cell r="G885" t="str">
            <v/>
          </cell>
          <cell r="H885" t="str">
            <v xml:space="preserve">E0123 </v>
          </cell>
          <cell r="I885">
            <v>123</v>
          </cell>
          <cell r="J885" t="str">
            <v/>
          </cell>
          <cell r="K885" t="str">
            <v>@tidalwaveautospa.com</v>
          </cell>
        </row>
        <row r="886">
          <cell r="B886" t="str">
            <v>CRYSTAL COLLIER</v>
          </cell>
          <cell r="C886" t="str">
            <v>Assistant SL Express</v>
          </cell>
          <cell r="D886" t="str">
            <v>E0315 - Halls Crossroads</v>
          </cell>
          <cell r="E886" t="str">
            <v>1000 Wash Employees</v>
          </cell>
          <cell r="F886" t="str">
            <v>Ayite Medji</v>
          </cell>
          <cell r="G886" t="str">
            <v>ASL</v>
          </cell>
          <cell r="H886" t="str">
            <v xml:space="preserve">E0315 </v>
          </cell>
          <cell r="I886">
            <v>315</v>
          </cell>
          <cell r="J886" t="str">
            <v>ASL315</v>
          </cell>
          <cell r="K886" t="str">
            <v>ASL315@tidalwaveautospa.com</v>
          </cell>
        </row>
        <row r="887">
          <cell r="B887" t="str">
            <v>Crystal Price</v>
          </cell>
          <cell r="C887" t="str">
            <v>Wash Attendant Express</v>
          </cell>
          <cell r="D887" t="str">
            <v>E0205 - Beltline Road SW</v>
          </cell>
          <cell r="E887" t="str">
            <v>1000 Wash Employees</v>
          </cell>
          <cell r="F887" t="str">
            <v>Felicia Slager</v>
          </cell>
          <cell r="G887" t="str">
            <v/>
          </cell>
          <cell r="H887" t="str">
            <v xml:space="preserve">E0205 </v>
          </cell>
          <cell r="I887">
            <v>205</v>
          </cell>
          <cell r="J887" t="str">
            <v/>
          </cell>
          <cell r="K887" t="str">
            <v>@tidalwaveautospa.com</v>
          </cell>
        </row>
        <row r="888">
          <cell r="B888" t="str">
            <v>Crystal Rivera</v>
          </cell>
          <cell r="C888" t="str">
            <v>Wash Attendant Express</v>
          </cell>
          <cell r="D888" t="str">
            <v>E0161 - West Marietta, GA</v>
          </cell>
          <cell r="E888" t="str">
            <v>1000 Wash Employees</v>
          </cell>
          <cell r="F888" t="str">
            <v>Stephanie Huff</v>
          </cell>
          <cell r="G888" t="str">
            <v/>
          </cell>
          <cell r="H888" t="str">
            <v xml:space="preserve">E0161 </v>
          </cell>
          <cell r="I888">
            <v>161</v>
          </cell>
          <cell r="J888" t="str">
            <v/>
          </cell>
          <cell r="K888" t="str">
            <v>@tidalwaveautospa.com</v>
          </cell>
        </row>
        <row r="889">
          <cell r="B889" t="str">
            <v>Crystal Saunier</v>
          </cell>
          <cell r="C889" t="str">
            <v>Customer Service Representative</v>
          </cell>
          <cell r="D889" t="str">
            <v>Wash Support Center</v>
          </cell>
          <cell r="E889" t="str">
            <v>2450 Customer Care</v>
          </cell>
          <cell r="F889" t="str">
            <v>Ira White</v>
          </cell>
          <cell r="G889" t="str">
            <v/>
          </cell>
          <cell r="H889" t="str">
            <v/>
          </cell>
          <cell r="I889" t="str">
            <v/>
          </cell>
          <cell r="J889" t="str">
            <v/>
          </cell>
          <cell r="K889" t="str">
            <v>crystal.saunier@twavelead.com</v>
          </cell>
        </row>
        <row r="890">
          <cell r="B890" t="str">
            <v>Cullen Copland</v>
          </cell>
          <cell r="C890" t="str">
            <v>Site Leader Express</v>
          </cell>
          <cell r="D890" t="str">
            <v>E0233 - Cobb Pkwy</v>
          </cell>
          <cell r="E890" t="str">
            <v>1000 Wash Employees</v>
          </cell>
          <cell r="F890" t="str">
            <v>Kyle Rovansek</v>
          </cell>
          <cell r="G890" t="str">
            <v>SL</v>
          </cell>
          <cell r="H890" t="str">
            <v xml:space="preserve">E0233 </v>
          </cell>
          <cell r="I890">
            <v>233</v>
          </cell>
          <cell r="J890" t="str">
            <v>SL233</v>
          </cell>
          <cell r="K890" t="str">
            <v>SL233@tidalwaveautospa.com</v>
          </cell>
        </row>
        <row r="891">
          <cell r="B891" t="str">
            <v>cullen wimberly</v>
          </cell>
          <cell r="C891" t="str">
            <v>Wash Attendant Express</v>
          </cell>
          <cell r="D891" t="str">
            <v>E0254 - Flowood, MS</v>
          </cell>
          <cell r="E891" t="str">
            <v>1000 Wash Employees</v>
          </cell>
          <cell r="F891" t="str">
            <v>Andrew Nelson</v>
          </cell>
          <cell r="G891" t="str">
            <v/>
          </cell>
          <cell r="H891" t="str">
            <v xml:space="preserve">E0254 </v>
          </cell>
          <cell r="I891">
            <v>254</v>
          </cell>
          <cell r="J891" t="str">
            <v/>
          </cell>
          <cell r="K891" t="str">
            <v>@tidalwaveautospa.com</v>
          </cell>
        </row>
        <row r="892">
          <cell r="B892" t="str">
            <v>curtis pierce</v>
          </cell>
          <cell r="C892" t="str">
            <v>Team Lead Express</v>
          </cell>
          <cell r="D892" t="str">
            <v>E0031 - Veterans</v>
          </cell>
          <cell r="E892" t="str">
            <v>1000 Wash Employees</v>
          </cell>
          <cell r="F892" t="str">
            <v>Kyle Robertson</v>
          </cell>
          <cell r="G892" t="str">
            <v/>
          </cell>
          <cell r="H892" t="str">
            <v xml:space="preserve">E0031 </v>
          </cell>
          <cell r="I892">
            <v>31</v>
          </cell>
          <cell r="J892" t="str">
            <v/>
          </cell>
          <cell r="K892" t="str">
            <v>@tidalwaveautospa.com</v>
          </cell>
        </row>
        <row r="893">
          <cell r="B893" t="str">
            <v>Cynthia Wiley</v>
          </cell>
          <cell r="C893" t="str">
            <v>Marketing Programs &amp; Operations Manager</v>
          </cell>
          <cell r="D893" t="str">
            <v>WSC-Birmingham</v>
          </cell>
          <cell r="E893" t="str">
            <v>2300 Marketing</v>
          </cell>
          <cell r="F893" t="str">
            <v>Christopher George</v>
          </cell>
          <cell r="G893" t="str">
            <v/>
          </cell>
          <cell r="H893" t="str">
            <v/>
          </cell>
          <cell r="I893" t="str">
            <v/>
          </cell>
          <cell r="J893" t="str">
            <v/>
          </cell>
          <cell r="K893" t="str">
            <v>cindy.wiley@twavelead.com</v>
          </cell>
        </row>
        <row r="894">
          <cell r="B894" t="str">
            <v>D Alveon English</v>
          </cell>
          <cell r="C894" t="str">
            <v>Wash Attendant Express</v>
          </cell>
          <cell r="D894" t="str">
            <v>E0310 - Garrett</v>
          </cell>
          <cell r="E894" t="str">
            <v>1000 Wash Employees</v>
          </cell>
          <cell r="F894" t="str">
            <v>Jon Thornton</v>
          </cell>
          <cell r="G894" t="str">
            <v/>
          </cell>
          <cell r="H894" t="str">
            <v xml:space="preserve">E0310 </v>
          </cell>
          <cell r="I894">
            <v>310</v>
          </cell>
          <cell r="J894" t="str">
            <v/>
          </cell>
          <cell r="K894" t="str">
            <v>@tidalwaveautospa.com</v>
          </cell>
        </row>
        <row r="895">
          <cell r="B895" t="str">
            <v>Daelyn Campbell</v>
          </cell>
          <cell r="C895" t="str">
            <v>Wash Attendant Express</v>
          </cell>
          <cell r="D895" t="str">
            <v>E0058 - Lanier / Friendship</v>
          </cell>
          <cell r="E895" t="str">
            <v>1000 Wash Employees</v>
          </cell>
          <cell r="F895" t="str">
            <v>Benjamin Barbour</v>
          </cell>
          <cell r="G895" t="str">
            <v/>
          </cell>
          <cell r="H895" t="str">
            <v xml:space="preserve">E0058 </v>
          </cell>
          <cell r="I895">
            <v>58</v>
          </cell>
          <cell r="J895" t="str">
            <v/>
          </cell>
          <cell r="K895" t="str">
            <v>@tidalwaveautospa.com</v>
          </cell>
        </row>
        <row r="896">
          <cell r="B896" t="str">
            <v>Daevon Tilghman</v>
          </cell>
          <cell r="C896" t="str">
            <v>Wash Attendant Express</v>
          </cell>
          <cell r="D896" t="str">
            <v>E0250 - Aiken, SC</v>
          </cell>
          <cell r="E896" t="str">
            <v>1000 Wash Employees</v>
          </cell>
          <cell r="F896" t="str">
            <v>David Beckum</v>
          </cell>
          <cell r="G896" t="str">
            <v/>
          </cell>
          <cell r="H896" t="str">
            <v xml:space="preserve">E0250 </v>
          </cell>
          <cell r="I896">
            <v>250</v>
          </cell>
          <cell r="J896" t="str">
            <v/>
          </cell>
          <cell r="K896" t="str">
            <v>@tidalwaveautospa.com</v>
          </cell>
        </row>
        <row r="897">
          <cell r="B897" t="str">
            <v>Daisy Lou Serem</v>
          </cell>
          <cell r="C897" t="str">
            <v>SR Business Systems Analyst</v>
          </cell>
          <cell r="D897" t="str">
            <v>Wash Support Center</v>
          </cell>
          <cell r="E897" t="str">
            <v>2200 IT</v>
          </cell>
          <cell r="F897" t="str">
            <v>Jose Ferrari</v>
          </cell>
          <cell r="G897" t="str">
            <v/>
          </cell>
          <cell r="H897" t="str">
            <v/>
          </cell>
          <cell r="I897" t="str">
            <v/>
          </cell>
          <cell r="J897" t="str">
            <v/>
          </cell>
          <cell r="K897" t="str">
            <v/>
          </cell>
        </row>
        <row r="898">
          <cell r="B898" t="str">
            <v>Dakoda Henderson</v>
          </cell>
          <cell r="C898" t="str">
            <v>Assistant SL Express</v>
          </cell>
          <cell r="D898" t="str">
            <v>E0115 - Temperance Hill</v>
          </cell>
          <cell r="E898" t="str">
            <v>1000 Wash Employees</v>
          </cell>
          <cell r="F898" t="str">
            <v>Janell Campbell</v>
          </cell>
          <cell r="G898" t="str">
            <v>ASL</v>
          </cell>
          <cell r="H898" t="str">
            <v xml:space="preserve">E0115 </v>
          </cell>
          <cell r="I898">
            <v>115</v>
          </cell>
          <cell r="J898" t="str">
            <v>ASL115</v>
          </cell>
          <cell r="K898" t="str">
            <v>ASL115@tidalwaveautospa.com</v>
          </cell>
        </row>
        <row r="899">
          <cell r="B899" t="str">
            <v>Dakota Byerly</v>
          </cell>
          <cell r="C899" t="str">
            <v>Wash Attendant Express</v>
          </cell>
          <cell r="D899" t="str">
            <v>E0266 - Mountain Home, ID</v>
          </cell>
          <cell r="E899" t="str">
            <v>1000 Wash Employees</v>
          </cell>
          <cell r="F899" t="str">
            <v>Rebecca McCallum-Cameron</v>
          </cell>
          <cell r="G899" t="str">
            <v/>
          </cell>
          <cell r="H899" t="str">
            <v xml:space="preserve">E0266 </v>
          </cell>
          <cell r="I899">
            <v>266</v>
          </cell>
          <cell r="J899" t="str">
            <v/>
          </cell>
          <cell r="K899" t="str">
            <v>@tidalwaveautospa.com</v>
          </cell>
        </row>
        <row r="900">
          <cell r="B900" t="str">
            <v>Dakota Hutchison</v>
          </cell>
          <cell r="C900" t="str">
            <v>Team Lead Express</v>
          </cell>
          <cell r="D900" t="str">
            <v>E0050 - Douglas</v>
          </cell>
          <cell r="E900" t="str">
            <v>1000 Wash Employees</v>
          </cell>
          <cell r="F900" t="str">
            <v>Joseph Olah</v>
          </cell>
          <cell r="G900" t="str">
            <v/>
          </cell>
          <cell r="H900" t="str">
            <v xml:space="preserve">E0050 </v>
          </cell>
          <cell r="I900">
            <v>50</v>
          </cell>
          <cell r="J900" t="str">
            <v/>
          </cell>
          <cell r="K900" t="str">
            <v>@tidalwaveautospa.com</v>
          </cell>
        </row>
        <row r="901">
          <cell r="B901" t="str">
            <v>Dakota McDaniel</v>
          </cell>
          <cell r="C901" t="str">
            <v>Wash Attendant Express</v>
          </cell>
          <cell r="D901" t="str">
            <v>E0045 - Watson</v>
          </cell>
          <cell r="E901" t="str">
            <v>1000 Wash Employees</v>
          </cell>
          <cell r="F901" t="str">
            <v>Steven Goddard</v>
          </cell>
          <cell r="G901" t="str">
            <v/>
          </cell>
          <cell r="H901" t="str">
            <v xml:space="preserve">E0045 </v>
          </cell>
          <cell r="I901">
            <v>45</v>
          </cell>
          <cell r="J901" t="str">
            <v/>
          </cell>
          <cell r="K901" t="str">
            <v>@tidalwaveautospa.com</v>
          </cell>
        </row>
        <row r="902">
          <cell r="B902" t="str">
            <v>DAKOTA MORRIS</v>
          </cell>
          <cell r="C902" t="str">
            <v>Team Lead Express</v>
          </cell>
          <cell r="D902" t="str">
            <v>E0384 - Alice, TX</v>
          </cell>
          <cell r="E902" t="str">
            <v>1000 Wash Employees</v>
          </cell>
          <cell r="F902" t="str">
            <v>Maurice Moorman</v>
          </cell>
          <cell r="G902" t="str">
            <v/>
          </cell>
          <cell r="H902" t="str">
            <v xml:space="preserve">E0384 </v>
          </cell>
          <cell r="I902">
            <v>384</v>
          </cell>
          <cell r="J902" t="str">
            <v/>
          </cell>
          <cell r="K902" t="str">
            <v>@tidalwaveautospa.com</v>
          </cell>
        </row>
        <row r="903">
          <cell r="B903" t="str">
            <v>Dakota Perkins</v>
          </cell>
          <cell r="C903" t="str">
            <v>Assistant SL Express</v>
          </cell>
          <cell r="D903" t="str">
            <v>E0238 - Campbellsville, KY</v>
          </cell>
          <cell r="E903" t="str">
            <v>1000 Wash Employees</v>
          </cell>
          <cell r="F903" t="str">
            <v>Richard Saulpaw</v>
          </cell>
          <cell r="G903" t="str">
            <v>ASL</v>
          </cell>
          <cell r="H903" t="str">
            <v xml:space="preserve">E0238 </v>
          </cell>
          <cell r="I903">
            <v>238</v>
          </cell>
          <cell r="J903" t="str">
            <v>ASL238</v>
          </cell>
          <cell r="K903" t="str">
            <v>ASL238@tidalwaveautospa.com</v>
          </cell>
        </row>
        <row r="904">
          <cell r="B904" t="str">
            <v>dakota smith</v>
          </cell>
          <cell r="C904" t="str">
            <v>Assistant SL Express</v>
          </cell>
          <cell r="D904" t="str">
            <v>E0274 - Leisure Lane</v>
          </cell>
          <cell r="E904" t="str">
            <v>1000 Wash Employees</v>
          </cell>
          <cell r="F904" t="str">
            <v>Savannah Schmoldt</v>
          </cell>
          <cell r="G904" t="str">
            <v>ASL</v>
          </cell>
          <cell r="H904" t="str">
            <v xml:space="preserve">E0274 </v>
          </cell>
          <cell r="I904">
            <v>274</v>
          </cell>
          <cell r="J904" t="str">
            <v>ASL274</v>
          </cell>
          <cell r="K904" t="str">
            <v>ASL274@tidalwaveautospa.com</v>
          </cell>
        </row>
        <row r="905">
          <cell r="B905" t="str">
            <v>Dale Acrey</v>
          </cell>
          <cell r="C905" t="str">
            <v>Wash Attendant Express</v>
          </cell>
          <cell r="D905" t="str">
            <v>E0202 - Petoskey, MI</v>
          </cell>
          <cell r="E905" t="str">
            <v>1000 Wash Employees</v>
          </cell>
          <cell r="F905" t="str">
            <v>Matthew Carter</v>
          </cell>
          <cell r="G905" t="str">
            <v/>
          </cell>
          <cell r="H905" t="str">
            <v xml:space="preserve">E0202 </v>
          </cell>
          <cell r="I905">
            <v>202</v>
          </cell>
          <cell r="J905" t="str">
            <v/>
          </cell>
          <cell r="K905" t="str">
            <v>@tidalwaveautospa.com</v>
          </cell>
        </row>
        <row r="906">
          <cell r="B906" t="str">
            <v>Dale Allum</v>
          </cell>
          <cell r="C906" t="str">
            <v>Wash Attendant Express</v>
          </cell>
          <cell r="D906" t="str">
            <v>E0231 - Trinity Point</v>
          </cell>
          <cell r="E906" t="str">
            <v>1000 Wash Employees</v>
          </cell>
          <cell r="F906" t="str">
            <v>Brian Hanna</v>
          </cell>
          <cell r="G906" t="str">
            <v/>
          </cell>
          <cell r="H906" t="str">
            <v xml:space="preserve">E0231 </v>
          </cell>
          <cell r="I906">
            <v>231</v>
          </cell>
          <cell r="J906" t="str">
            <v/>
          </cell>
          <cell r="K906" t="str">
            <v>@tidalwaveautospa.com</v>
          </cell>
        </row>
        <row r="907">
          <cell r="B907" t="str">
            <v>Dale Hyndman</v>
          </cell>
          <cell r="C907" t="str">
            <v>Site Leader Express</v>
          </cell>
          <cell r="D907" t="str">
            <v>E0095 - Cornelia</v>
          </cell>
          <cell r="E907" t="str">
            <v>1000 Wash Employees</v>
          </cell>
          <cell r="F907" t="str">
            <v>Kyle Rovansek</v>
          </cell>
          <cell r="G907" t="str">
            <v>SL</v>
          </cell>
          <cell r="H907" t="str">
            <v xml:space="preserve">E0095 </v>
          </cell>
          <cell r="I907">
            <v>95</v>
          </cell>
          <cell r="J907" t="str">
            <v>SL95</v>
          </cell>
          <cell r="K907" t="str">
            <v>SL95@tidalwaveautospa.com</v>
          </cell>
        </row>
        <row r="908">
          <cell r="B908" t="str">
            <v>Dallas Smith</v>
          </cell>
          <cell r="C908" t="str">
            <v>Assistant SL Express</v>
          </cell>
          <cell r="D908" t="str">
            <v>E0261- Wayne Road</v>
          </cell>
          <cell r="E908" t="str">
            <v>1000 Wash Employees</v>
          </cell>
          <cell r="F908" t="str">
            <v>Brian Hodge</v>
          </cell>
          <cell r="G908" t="str">
            <v>ASL</v>
          </cell>
          <cell r="H908" t="str">
            <v xml:space="preserve">E0261- </v>
          </cell>
          <cell r="I908" t="str">
            <v/>
          </cell>
          <cell r="J908" t="str">
            <v>ASL</v>
          </cell>
          <cell r="K908" t="str">
            <v>ASL@tidalwaveautospa.com</v>
          </cell>
        </row>
        <row r="909">
          <cell r="B909" t="str">
            <v>Dallas Wells</v>
          </cell>
          <cell r="C909" t="str">
            <v>Wash Attendant Express</v>
          </cell>
          <cell r="D909" t="str">
            <v>E0221 - Somerset, KY</v>
          </cell>
          <cell r="E909" t="str">
            <v>1000 Wash Employees</v>
          </cell>
          <cell r="F909" t="str">
            <v>James Stomieroski</v>
          </cell>
          <cell r="G909" t="str">
            <v/>
          </cell>
          <cell r="H909" t="str">
            <v xml:space="preserve">E0221 </v>
          </cell>
          <cell r="I909">
            <v>221</v>
          </cell>
          <cell r="J909" t="str">
            <v/>
          </cell>
          <cell r="K909" t="str">
            <v>@tidalwaveautospa.com</v>
          </cell>
        </row>
        <row r="910">
          <cell r="B910" t="str">
            <v>Dalton Autry</v>
          </cell>
          <cell r="C910" t="str">
            <v>Wash Attendant Express</v>
          </cell>
          <cell r="D910" t="str">
            <v>E0058 - Lanier / Friendship</v>
          </cell>
          <cell r="E910" t="str">
            <v>1000 Wash Employees</v>
          </cell>
          <cell r="F910" t="str">
            <v>Benjamin Barbour</v>
          </cell>
          <cell r="G910" t="str">
            <v/>
          </cell>
          <cell r="H910" t="str">
            <v xml:space="preserve">E0058 </v>
          </cell>
          <cell r="I910">
            <v>58</v>
          </cell>
          <cell r="J910" t="str">
            <v/>
          </cell>
          <cell r="K910" t="str">
            <v>@tidalwaveautospa.com</v>
          </cell>
        </row>
        <row r="911">
          <cell r="B911" t="str">
            <v>Dalton Mabe</v>
          </cell>
          <cell r="C911" t="str">
            <v>Wash Attendant Flex</v>
          </cell>
          <cell r="D911" t="str">
            <v>E0017 - Kernersville</v>
          </cell>
          <cell r="E911" t="str">
            <v>1000 Wash Employees</v>
          </cell>
          <cell r="F911" t="str">
            <v>Jeremiah Vincent</v>
          </cell>
          <cell r="G911" t="str">
            <v/>
          </cell>
          <cell r="H911" t="str">
            <v xml:space="preserve">E0017 </v>
          </cell>
          <cell r="I911">
            <v>17</v>
          </cell>
          <cell r="J911" t="str">
            <v/>
          </cell>
          <cell r="K911" t="str">
            <v>@tidalwaveautospa.com</v>
          </cell>
        </row>
        <row r="912">
          <cell r="B912" t="str">
            <v>Dalton Shock</v>
          </cell>
          <cell r="C912" t="str">
            <v>Site Leader Express</v>
          </cell>
          <cell r="D912" t="str">
            <v>E0079 - Cedar Falls</v>
          </cell>
          <cell r="E912" t="str">
            <v>1000 Wash Employees</v>
          </cell>
          <cell r="F912" t="str">
            <v>Ricky Doyle</v>
          </cell>
          <cell r="G912" t="str">
            <v>SL</v>
          </cell>
          <cell r="H912" t="str">
            <v xml:space="preserve">E0079 </v>
          </cell>
          <cell r="I912">
            <v>79</v>
          </cell>
          <cell r="J912" t="str">
            <v>SL79</v>
          </cell>
          <cell r="K912" t="str">
            <v>SL79@tidalwaveautospa.com</v>
          </cell>
        </row>
        <row r="913">
          <cell r="B913" t="str">
            <v>Damani Lee</v>
          </cell>
          <cell r="C913" t="str">
            <v>Wash Attendant Express</v>
          </cell>
          <cell r="D913" t="str">
            <v>E0205 - Beltline Road SW</v>
          </cell>
          <cell r="E913" t="str">
            <v>1000 Wash Employees</v>
          </cell>
          <cell r="F913" t="str">
            <v>Felicia Slager</v>
          </cell>
          <cell r="G913" t="str">
            <v/>
          </cell>
          <cell r="H913" t="str">
            <v xml:space="preserve">E0205 </v>
          </cell>
          <cell r="I913">
            <v>205</v>
          </cell>
          <cell r="J913" t="str">
            <v/>
          </cell>
          <cell r="K913" t="str">
            <v>@tidalwaveautospa.com</v>
          </cell>
        </row>
        <row r="914">
          <cell r="B914" t="str">
            <v>Damarcus Spears</v>
          </cell>
          <cell r="C914" t="str">
            <v>Team Lead Express</v>
          </cell>
          <cell r="D914" t="str">
            <v>E0057 - Ocean Springs</v>
          </cell>
          <cell r="E914" t="str">
            <v>1000 Wash Employees</v>
          </cell>
          <cell r="F914" t="str">
            <v>David Seymour</v>
          </cell>
          <cell r="G914" t="str">
            <v/>
          </cell>
          <cell r="H914" t="str">
            <v xml:space="preserve">E0057 </v>
          </cell>
          <cell r="I914">
            <v>57</v>
          </cell>
          <cell r="J914" t="str">
            <v/>
          </cell>
          <cell r="K914" t="str">
            <v>@tidalwaveautospa.com</v>
          </cell>
        </row>
        <row r="915">
          <cell r="B915" t="str">
            <v>Damaun Watters</v>
          </cell>
          <cell r="C915" t="str">
            <v>Wash Attendant Express</v>
          </cell>
          <cell r="D915" t="str">
            <v>E0011 - McDonough</v>
          </cell>
          <cell r="E915" t="str">
            <v>1000 Wash Employees</v>
          </cell>
          <cell r="F915" t="str">
            <v>Rodrigo Kimble</v>
          </cell>
          <cell r="G915" t="str">
            <v/>
          </cell>
          <cell r="H915" t="str">
            <v xml:space="preserve">E0011 </v>
          </cell>
          <cell r="I915">
            <v>11</v>
          </cell>
          <cell r="J915" t="str">
            <v/>
          </cell>
          <cell r="K915" t="str">
            <v>@tidalwaveautospa.com</v>
          </cell>
        </row>
        <row r="916">
          <cell r="B916" t="str">
            <v>Damian Campos</v>
          </cell>
          <cell r="C916" t="str">
            <v>Wash Attendant Express</v>
          </cell>
          <cell r="D916" t="str">
            <v>E0114 - Paris</v>
          </cell>
          <cell r="E916" t="str">
            <v>1000 Wash Employees</v>
          </cell>
          <cell r="F916" t="str">
            <v>Joel Cole</v>
          </cell>
          <cell r="G916" t="str">
            <v/>
          </cell>
          <cell r="H916" t="str">
            <v xml:space="preserve">E0114 </v>
          </cell>
          <cell r="I916">
            <v>114</v>
          </cell>
          <cell r="J916" t="str">
            <v/>
          </cell>
          <cell r="K916" t="str">
            <v>@tidalwaveautospa.com</v>
          </cell>
        </row>
        <row r="917">
          <cell r="B917" t="str">
            <v>Damian Martinez</v>
          </cell>
          <cell r="C917" t="str">
            <v>Wash Attendant Express</v>
          </cell>
          <cell r="D917" t="str">
            <v>E0283 - Woodstock, IL</v>
          </cell>
          <cell r="E917" t="str">
            <v>1000 Wash Employees</v>
          </cell>
          <cell r="F917" t="str">
            <v>SHAUN DAMRON</v>
          </cell>
          <cell r="G917" t="str">
            <v/>
          </cell>
          <cell r="H917" t="str">
            <v xml:space="preserve">E0283 </v>
          </cell>
          <cell r="I917">
            <v>283</v>
          </cell>
          <cell r="J917" t="str">
            <v/>
          </cell>
          <cell r="K917" t="str">
            <v>@tidalwaveautospa.com</v>
          </cell>
        </row>
        <row r="918">
          <cell r="B918" t="str">
            <v>Damian Nambo</v>
          </cell>
          <cell r="C918" t="str">
            <v>Wash Attendant Express</v>
          </cell>
          <cell r="D918" t="str">
            <v>E0085 - Victoria</v>
          </cell>
          <cell r="E918" t="str">
            <v>1000 Wash Employees</v>
          </cell>
          <cell r="F918" t="str">
            <v>Justin Bernal</v>
          </cell>
          <cell r="G918" t="str">
            <v/>
          </cell>
          <cell r="H918" t="str">
            <v xml:space="preserve">E0085 </v>
          </cell>
          <cell r="I918">
            <v>85</v>
          </cell>
          <cell r="J918" t="str">
            <v/>
          </cell>
          <cell r="K918" t="str">
            <v>@tidalwaveautospa.com</v>
          </cell>
        </row>
        <row r="919">
          <cell r="B919" t="str">
            <v>Damian Reams</v>
          </cell>
          <cell r="C919" t="str">
            <v>Team Lead Express</v>
          </cell>
          <cell r="D919" t="str">
            <v>E0112 - Scottsboro</v>
          </cell>
          <cell r="E919" t="str">
            <v>1000 Wash Employees</v>
          </cell>
          <cell r="F919" t="str">
            <v>Blake Akins</v>
          </cell>
          <cell r="G919" t="str">
            <v/>
          </cell>
          <cell r="H919" t="str">
            <v xml:space="preserve">E0112 </v>
          </cell>
          <cell r="I919">
            <v>112</v>
          </cell>
          <cell r="J919" t="str">
            <v/>
          </cell>
          <cell r="K919" t="str">
            <v>@tidalwaveautospa.com</v>
          </cell>
        </row>
        <row r="920">
          <cell r="B920" t="str">
            <v>Damian Ulloa</v>
          </cell>
          <cell r="C920" t="str">
            <v>Wash Attendant Express</v>
          </cell>
          <cell r="D920" t="str">
            <v>E0319 - Burley, ID</v>
          </cell>
          <cell r="E920" t="str">
            <v>1000 Wash Employees</v>
          </cell>
          <cell r="F920" t="str">
            <v>Amber Rosenstengel</v>
          </cell>
          <cell r="G920" t="str">
            <v/>
          </cell>
          <cell r="H920" t="str">
            <v xml:space="preserve">E0319 </v>
          </cell>
          <cell r="I920">
            <v>319</v>
          </cell>
          <cell r="J920" t="str">
            <v/>
          </cell>
          <cell r="K920" t="str">
            <v>@tidalwaveautospa.com</v>
          </cell>
        </row>
        <row r="921">
          <cell r="B921" t="str">
            <v>Damian Wright</v>
          </cell>
          <cell r="C921" t="str">
            <v>Team Lead Express</v>
          </cell>
          <cell r="D921" t="str">
            <v>E0038 - Kennesaw</v>
          </cell>
          <cell r="E921" t="str">
            <v>1000 Wash Employees</v>
          </cell>
          <cell r="F921" t="str">
            <v>Jason Graham</v>
          </cell>
          <cell r="G921" t="str">
            <v/>
          </cell>
          <cell r="H921" t="str">
            <v xml:space="preserve">E0038 </v>
          </cell>
          <cell r="I921">
            <v>38</v>
          </cell>
          <cell r="J921" t="str">
            <v/>
          </cell>
          <cell r="K921" t="str">
            <v>@tidalwaveautospa.com</v>
          </cell>
        </row>
        <row r="922">
          <cell r="B922" t="str">
            <v>Damien Rucker</v>
          </cell>
          <cell r="C922" t="str">
            <v>Wash Attendant Express</v>
          </cell>
          <cell r="D922" t="str">
            <v>E0089 - Omaha 88</v>
          </cell>
          <cell r="E922" t="str">
            <v>1000 Wash Employees</v>
          </cell>
          <cell r="F922" t="str">
            <v>Vernon J</v>
          </cell>
          <cell r="G922" t="str">
            <v/>
          </cell>
          <cell r="H922" t="str">
            <v xml:space="preserve">E0089 </v>
          </cell>
          <cell r="I922">
            <v>89</v>
          </cell>
          <cell r="J922" t="str">
            <v/>
          </cell>
          <cell r="K922" t="str">
            <v>@tidalwaveautospa.com</v>
          </cell>
        </row>
        <row r="923">
          <cell r="B923" t="str">
            <v>Damien Walters</v>
          </cell>
          <cell r="C923" t="str">
            <v>Wash Attendant Express</v>
          </cell>
          <cell r="D923" t="str">
            <v>E0069 - Gloucester</v>
          </cell>
          <cell r="E923" t="str">
            <v>1000 Wash Employees</v>
          </cell>
          <cell r="F923" t="str">
            <v>Domenic Casciola</v>
          </cell>
          <cell r="G923" t="str">
            <v/>
          </cell>
          <cell r="H923" t="str">
            <v xml:space="preserve">E0069 </v>
          </cell>
          <cell r="I923">
            <v>69</v>
          </cell>
          <cell r="J923" t="str">
            <v/>
          </cell>
          <cell r="K923" t="str">
            <v>@tidalwaveautospa.com</v>
          </cell>
        </row>
        <row r="924">
          <cell r="B924" t="str">
            <v>Damiyan Ramirez</v>
          </cell>
          <cell r="C924" t="str">
            <v>Wash Attendant Express</v>
          </cell>
          <cell r="D924" t="str">
            <v>E0317 - North Lexington, KY</v>
          </cell>
          <cell r="E924" t="str">
            <v>1000 Wash Employees</v>
          </cell>
          <cell r="F924" t="str">
            <v>Mark Cassidy</v>
          </cell>
          <cell r="G924" t="str">
            <v/>
          </cell>
          <cell r="H924" t="str">
            <v xml:space="preserve">E0317 </v>
          </cell>
          <cell r="I924">
            <v>317</v>
          </cell>
          <cell r="J924" t="str">
            <v/>
          </cell>
          <cell r="K924" t="str">
            <v>@tidalwaveautospa.com</v>
          </cell>
        </row>
        <row r="925">
          <cell r="B925" t="str">
            <v>Damon Deshner</v>
          </cell>
          <cell r="C925" t="str">
            <v>Wash Attendant Express</v>
          </cell>
          <cell r="D925" t="str">
            <v>E0181 - Great Falls</v>
          </cell>
          <cell r="E925" t="str">
            <v>1000 Wash Employees</v>
          </cell>
          <cell r="F925" t="str">
            <v>Megan Moore</v>
          </cell>
          <cell r="G925" t="str">
            <v/>
          </cell>
          <cell r="H925" t="str">
            <v xml:space="preserve">E0181 </v>
          </cell>
          <cell r="I925">
            <v>181</v>
          </cell>
          <cell r="J925" t="str">
            <v/>
          </cell>
          <cell r="K925" t="str">
            <v>@tidalwaveautospa.com</v>
          </cell>
        </row>
        <row r="926">
          <cell r="B926" t="str">
            <v>Damon Force</v>
          </cell>
          <cell r="C926" t="str">
            <v>Team Lead Express</v>
          </cell>
          <cell r="D926" t="str">
            <v>E0114 - Paris</v>
          </cell>
          <cell r="E926" t="str">
            <v>1000 Wash Employees</v>
          </cell>
          <cell r="F926" t="str">
            <v>Joel Cole</v>
          </cell>
          <cell r="G926" t="str">
            <v/>
          </cell>
          <cell r="H926" t="str">
            <v xml:space="preserve">E0114 </v>
          </cell>
          <cell r="I926">
            <v>114</v>
          </cell>
          <cell r="J926" t="str">
            <v/>
          </cell>
          <cell r="K926" t="str">
            <v>@tidalwaveautospa.com</v>
          </cell>
        </row>
        <row r="927">
          <cell r="B927" t="str">
            <v>Dan Williams</v>
          </cell>
          <cell r="C927" t="str">
            <v>Team Lead Express</v>
          </cell>
          <cell r="D927" t="str">
            <v>E0286 - Westover Road</v>
          </cell>
          <cell r="E927" t="str">
            <v>1000 Wash Employees</v>
          </cell>
          <cell r="F927" t="str">
            <v>Mary Hoar</v>
          </cell>
          <cell r="G927" t="str">
            <v/>
          </cell>
          <cell r="H927" t="str">
            <v xml:space="preserve">E0286 </v>
          </cell>
          <cell r="I927">
            <v>286</v>
          </cell>
          <cell r="J927" t="str">
            <v/>
          </cell>
          <cell r="K927" t="str">
            <v>@tidalwaveautospa.com</v>
          </cell>
        </row>
        <row r="928">
          <cell r="B928" t="str">
            <v>Dana Meisner</v>
          </cell>
          <cell r="C928" t="str">
            <v>Wash Attendant Express</v>
          </cell>
          <cell r="D928" t="str">
            <v>E0141 - Northwood Park</v>
          </cell>
          <cell r="E928" t="str">
            <v>1000 Wash Employees</v>
          </cell>
          <cell r="F928" t="str">
            <v>David Nightingale</v>
          </cell>
          <cell r="G928" t="str">
            <v/>
          </cell>
          <cell r="H928" t="str">
            <v xml:space="preserve">E0141 </v>
          </cell>
          <cell r="I928">
            <v>141</v>
          </cell>
          <cell r="J928" t="str">
            <v/>
          </cell>
          <cell r="K928" t="str">
            <v>@tidalwaveautospa.com</v>
          </cell>
        </row>
        <row r="929">
          <cell r="B929" t="str">
            <v>Danayah Mccarney</v>
          </cell>
          <cell r="C929" t="str">
            <v>Wash Attendant Express</v>
          </cell>
          <cell r="D929" t="str">
            <v>E0283 - Woodstock, IL</v>
          </cell>
          <cell r="E929" t="str">
            <v>1000 Wash Employees</v>
          </cell>
          <cell r="F929" t="str">
            <v>SHAUN DAMRON</v>
          </cell>
          <cell r="G929" t="str">
            <v/>
          </cell>
          <cell r="H929" t="str">
            <v xml:space="preserve">E0283 </v>
          </cell>
          <cell r="I929">
            <v>283</v>
          </cell>
          <cell r="J929" t="str">
            <v/>
          </cell>
          <cell r="K929" t="str">
            <v>@tidalwaveautospa.com</v>
          </cell>
        </row>
        <row r="930">
          <cell r="B930" t="str">
            <v>DAndre Bethea</v>
          </cell>
          <cell r="C930" t="str">
            <v>Car Wash Tunnel Installation Tech</v>
          </cell>
          <cell r="D930" t="str">
            <v>SHJ Construction LLC</v>
          </cell>
          <cell r="E930" t="str">
            <v>3050 Development</v>
          </cell>
          <cell r="F930" t="str">
            <v>Shamarcus Mack</v>
          </cell>
          <cell r="G930" t="str">
            <v/>
          </cell>
          <cell r="H930" t="str">
            <v/>
          </cell>
          <cell r="I930" t="str">
            <v/>
          </cell>
          <cell r="J930" t="str">
            <v/>
          </cell>
          <cell r="K930" t="str">
            <v/>
          </cell>
        </row>
        <row r="931">
          <cell r="B931" t="str">
            <v>Dangelo Ezell</v>
          </cell>
          <cell r="C931" t="str">
            <v>Wash Attendant Express</v>
          </cell>
          <cell r="D931" t="str">
            <v>E0161 - West Marietta, GA</v>
          </cell>
          <cell r="E931" t="str">
            <v>1000 Wash Employees</v>
          </cell>
          <cell r="F931" t="str">
            <v>Stephanie Huff</v>
          </cell>
          <cell r="G931" t="str">
            <v/>
          </cell>
          <cell r="H931" t="str">
            <v xml:space="preserve">E0161 </v>
          </cell>
          <cell r="I931">
            <v>161</v>
          </cell>
          <cell r="J931" t="str">
            <v/>
          </cell>
          <cell r="K931" t="str">
            <v>@tidalwaveautospa.com</v>
          </cell>
        </row>
        <row r="932">
          <cell r="B932" t="str">
            <v>Daniel Aguilera</v>
          </cell>
          <cell r="C932" t="str">
            <v>Team Lead Express</v>
          </cell>
          <cell r="D932" t="str">
            <v>E0107 - Gainesville</v>
          </cell>
          <cell r="E932" t="str">
            <v>1000 Wash Employees</v>
          </cell>
          <cell r="F932" t="str">
            <v>Kyle Busch</v>
          </cell>
          <cell r="G932" t="str">
            <v/>
          </cell>
          <cell r="H932" t="str">
            <v xml:space="preserve">E0107 </v>
          </cell>
          <cell r="I932">
            <v>107</v>
          </cell>
          <cell r="J932" t="str">
            <v/>
          </cell>
          <cell r="K932" t="str">
            <v>@tidalwaveautospa.com</v>
          </cell>
        </row>
        <row r="933">
          <cell r="B933" t="str">
            <v>Daniel Black</v>
          </cell>
          <cell r="C933" t="str">
            <v>Wash Attendant Express</v>
          </cell>
          <cell r="D933" t="str">
            <v>E0118 - Staunton</v>
          </cell>
          <cell r="E933" t="str">
            <v>1000 Wash Employees</v>
          </cell>
          <cell r="F933" t="str">
            <v>Mark Shreffler</v>
          </cell>
          <cell r="G933" t="str">
            <v/>
          </cell>
          <cell r="H933" t="str">
            <v xml:space="preserve">E0118 </v>
          </cell>
          <cell r="I933">
            <v>118</v>
          </cell>
          <cell r="J933" t="str">
            <v/>
          </cell>
          <cell r="K933" t="str">
            <v>@tidalwaveautospa.com</v>
          </cell>
        </row>
        <row r="934">
          <cell r="B934" t="str">
            <v>Daniel Cortez</v>
          </cell>
          <cell r="C934" t="str">
            <v>Wash Attendant Express</v>
          </cell>
          <cell r="D934" t="str">
            <v>E0139 - Gretna</v>
          </cell>
          <cell r="E934" t="str">
            <v>1000 Wash Employees</v>
          </cell>
          <cell r="F934" t="str">
            <v>Jeff Demboski</v>
          </cell>
          <cell r="G934" t="str">
            <v/>
          </cell>
          <cell r="H934" t="str">
            <v xml:space="preserve">E0139 </v>
          </cell>
          <cell r="I934">
            <v>139</v>
          </cell>
          <cell r="J934" t="str">
            <v/>
          </cell>
          <cell r="K934" t="str">
            <v>@tidalwaveautospa.com</v>
          </cell>
        </row>
        <row r="935">
          <cell r="B935" t="str">
            <v>Daniel Garcia</v>
          </cell>
          <cell r="C935" t="str">
            <v>Team Lead Express</v>
          </cell>
          <cell r="D935" t="str">
            <v>E0062 - Speedway</v>
          </cell>
          <cell r="E935" t="str">
            <v>1000 Wash Employees</v>
          </cell>
          <cell r="F935" t="str">
            <v>Rex Humerickhouse</v>
          </cell>
          <cell r="G935" t="str">
            <v/>
          </cell>
          <cell r="H935" t="str">
            <v xml:space="preserve">E0062 </v>
          </cell>
          <cell r="I935">
            <v>62</v>
          </cell>
          <cell r="J935" t="str">
            <v/>
          </cell>
          <cell r="K935" t="str">
            <v>@tidalwaveautospa.com</v>
          </cell>
        </row>
        <row r="936">
          <cell r="B936" t="str">
            <v>Daniel Garcia</v>
          </cell>
          <cell r="C936" t="str">
            <v>Wash Attendant Express</v>
          </cell>
          <cell r="D936" t="str">
            <v>E0211 - Hamilton Crossing</v>
          </cell>
          <cell r="E936" t="str">
            <v>1000 Wash Employees</v>
          </cell>
          <cell r="F936" t="str">
            <v>Spencer Kappelman</v>
          </cell>
          <cell r="G936" t="str">
            <v/>
          </cell>
          <cell r="H936" t="str">
            <v xml:space="preserve">E0211 </v>
          </cell>
          <cell r="I936">
            <v>211</v>
          </cell>
          <cell r="J936" t="str">
            <v/>
          </cell>
          <cell r="K936" t="str">
            <v>@tidalwaveautospa.com</v>
          </cell>
        </row>
        <row r="937">
          <cell r="B937" t="str">
            <v>Daniel Gooding</v>
          </cell>
          <cell r="C937" t="str">
            <v>Assistant SL Express</v>
          </cell>
          <cell r="D937" t="str">
            <v>E0196 - Theydon Bend</v>
          </cell>
          <cell r="E937" t="str">
            <v>1000 Wash Employees</v>
          </cell>
          <cell r="F937" t="str">
            <v>Nathan Clement</v>
          </cell>
          <cell r="G937" t="str">
            <v>ASL</v>
          </cell>
          <cell r="H937" t="str">
            <v xml:space="preserve">E0196 </v>
          </cell>
          <cell r="I937">
            <v>196</v>
          </cell>
          <cell r="J937" t="str">
            <v>ASL196</v>
          </cell>
          <cell r="K937" t="str">
            <v>ASL196@tidalwaveautospa.com</v>
          </cell>
        </row>
        <row r="938">
          <cell r="B938" t="str">
            <v>Daniel Hanst</v>
          </cell>
          <cell r="C938" t="str">
            <v>Site Leader Express</v>
          </cell>
          <cell r="D938" t="str">
            <v>E0264 - Red Dog Way</v>
          </cell>
          <cell r="E938" t="str">
            <v>1000 Wash Employees</v>
          </cell>
          <cell r="F938" t="str">
            <v>Joe Chavez</v>
          </cell>
          <cell r="G938" t="str">
            <v>SL</v>
          </cell>
          <cell r="H938" t="str">
            <v xml:space="preserve">E0264 </v>
          </cell>
          <cell r="I938">
            <v>264</v>
          </cell>
          <cell r="J938" t="str">
            <v>SL264</v>
          </cell>
          <cell r="K938" t="str">
            <v>SL264@tidalwaveautospa.com</v>
          </cell>
        </row>
        <row r="939">
          <cell r="B939" t="str">
            <v>Daniel Harrison</v>
          </cell>
          <cell r="C939" t="str">
            <v>Wash Attendant Express</v>
          </cell>
          <cell r="D939" t="str">
            <v>E0136 - Kirksville</v>
          </cell>
          <cell r="E939" t="str">
            <v>1000 Wash Employees</v>
          </cell>
          <cell r="F939" t="str">
            <v>Gerald Carter</v>
          </cell>
          <cell r="G939" t="str">
            <v/>
          </cell>
          <cell r="H939" t="str">
            <v xml:space="preserve">E0136 </v>
          </cell>
          <cell r="I939">
            <v>136</v>
          </cell>
          <cell r="J939" t="str">
            <v/>
          </cell>
          <cell r="K939" t="str">
            <v>@tidalwaveautospa.com</v>
          </cell>
        </row>
        <row r="940">
          <cell r="B940" t="str">
            <v>Daniel Higgins</v>
          </cell>
          <cell r="C940" t="str">
            <v>Site Leader in Development</v>
          </cell>
          <cell r="D940" t="str">
            <v>E0077 - PCB Back Beach</v>
          </cell>
          <cell r="E940" t="str">
            <v>1000 Wash Employees</v>
          </cell>
          <cell r="F940" t="str">
            <v>Gary Bradley</v>
          </cell>
          <cell r="G940" t="str">
            <v>SL</v>
          </cell>
          <cell r="H940" t="str">
            <v xml:space="preserve">E0077 </v>
          </cell>
          <cell r="I940">
            <v>77</v>
          </cell>
          <cell r="J940" t="str">
            <v>SL77</v>
          </cell>
          <cell r="K940" t="str">
            <v>SL77@tidalwaveautospa.com</v>
          </cell>
        </row>
        <row r="941">
          <cell r="B941" t="str">
            <v>Daniel Hinojosa</v>
          </cell>
          <cell r="C941" t="str">
            <v>Wash Attendant Express</v>
          </cell>
          <cell r="D941" t="str">
            <v>E0384 - Alice, TX</v>
          </cell>
          <cell r="E941" t="str">
            <v>1000 Wash Employees</v>
          </cell>
          <cell r="F941" t="str">
            <v>Maurice Moorman</v>
          </cell>
          <cell r="G941" t="str">
            <v/>
          </cell>
          <cell r="H941" t="str">
            <v xml:space="preserve">E0384 </v>
          </cell>
          <cell r="I941">
            <v>384</v>
          </cell>
          <cell r="J941" t="str">
            <v/>
          </cell>
          <cell r="K941" t="str">
            <v>@tidalwaveautospa.com</v>
          </cell>
        </row>
        <row r="942">
          <cell r="B942" t="str">
            <v>Daniel Honeycutt</v>
          </cell>
          <cell r="C942" t="str">
            <v>Wash Attendant Express</v>
          </cell>
          <cell r="D942" t="str">
            <v>E0019 - High Point</v>
          </cell>
          <cell r="E942" t="str">
            <v>1000 Wash Employees</v>
          </cell>
          <cell r="F942" t="str">
            <v>Nicholas Anthony</v>
          </cell>
          <cell r="G942" t="str">
            <v/>
          </cell>
          <cell r="H942" t="str">
            <v xml:space="preserve">E0019 </v>
          </cell>
          <cell r="I942">
            <v>19</v>
          </cell>
          <cell r="J942" t="str">
            <v/>
          </cell>
          <cell r="K942" t="str">
            <v>@tidalwaveautospa.com</v>
          </cell>
        </row>
        <row r="943">
          <cell r="B943" t="str">
            <v>Daniel Jaimes</v>
          </cell>
          <cell r="C943" t="str">
            <v>Electrician - Journeyman</v>
          </cell>
          <cell r="D943" t="str">
            <v>Stangood-GA</v>
          </cell>
          <cell r="E943" t="str">
            <v>3100 Stangood Electrical</v>
          </cell>
          <cell r="F943" t="str">
            <v>Brian Swicegood</v>
          </cell>
          <cell r="G943" t="str">
            <v/>
          </cell>
          <cell r="H943" t="str">
            <v/>
          </cell>
          <cell r="I943" t="str">
            <v/>
          </cell>
          <cell r="J943" t="str">
            <v/>
          </cell>
          <cell r="K943" t="str">
            <v/>
          </cell>
        </row>
        <row r="944">
          <cell r="B944" t="str">
            <v>Daniel Kobida</v>
          </cell>
          <cell r="C944" t="str">
            <v>Wash Attendant Express</v>
          </cell>
          <cell r="D944" t="str">
            <v>E0099 - Alexandria</v>
          </cell>
          <cell r="E944" t="str">
            <v>1000 Wash Employees</v>
          </cell>
          <cell r="F944" t="str">
            <v>Matthew Rust</v>
          </cell>
          <cell r="G944" t="str">
            <v/>
          </cell>
          <cell r="H944" t="str">
            <v xml:space="preserve">E0099 </v>
          </cell>
          <cell r="I944">
            <v>99</v>
          </cell>
          <cell r="J944" t="str">
            <v/>
          </cell>
          <cell r="K944" t="str">
            <v>@tidalwaveautospa.com</v>
          </cell>
        </row>
        <row r="945">
          <cell r="B945" t="str">
            <v>Daniel Koory</v>
          </cell>
          <cell r="C945" t="str">
            <v>Wash Attendant Express</v>
          </cell>
          <cell r="D945" t="str">
            <v>E0219 - Heritage Harbour</v>
          </cell>
          <cell r="E945" t="str">
            <v>1000 Wash Employees</v>
          </cell>
          <cell r="F945" t="str">
            <v>NICOLA MARIANI</v>
          </cell>
          <cell r="G945" t="str">
            <v/>
          </cell>
          <cell r="H945" t="str">
            <v xml:space="preserve">E0219 </v>
          </cell>
          <cell r="I945">
            <v>219</v>
          </cell>
          <cell r="J945" t="str">
            <v/>
          </cell>
          <cell r="K945" t="str">
            <v>@tidalwaveautospa.com</v>
          </cell>
        </row>
        <row r="946">
          <cell r="B946" t="str">
            <v>Daniel Lang</v>
          </cell>
          <cell r="C946" t="str">
            <v>Assistant SL Express</v>
          </cell>
          <cell r="D946" t="str">
            <v>E0153 - Willmar</v>
          </cell>
          <cell r="E946" t="str">
            <v>1000 Wash Employees</v>
          </cell>
          <cell r="F946" t="str">
            <v>Joseph Peterson</v>
          </cell>
          <cell r="G946" t="str">
            <v>ASL</v>
          </cell>
          <cell r="H946" t="str">
            <v xml:space="preserve">E0153 </v>
          </cell>
          <cell r="I946">
            <v>153</v>
          </cell>
          <cell r="J946" t="str">
            <v>ASL153</v>
          </cell>
          <cell r="K946" t="str">
            <v>ASL153@tidalwaveautospa.com</v>
          </cell>
        </row>
        <row r="947">
          <cell r="B947" t="str">
            <v>Daniel Martins</v>
          </cell>
          <cell r="C947" t="str">
            <v>Customer Service Representative</v>
          </cell>
          <cell r="D947" t="str">
            <v>Wash Support Center</v>
          </cell>
          <cell r="E947" t="str">
            <v>2450 Customer Care</v>
          </cell>
          <cell r="F947" t="str">
            <v>Ira White</v>
          </cell>
          <cell r="G947" t="str">
            <v/>
          </cell>
          <cell r="H947" t="str">
            <v/>
          </cell>
          <cell r="I947" t="str">
            <v/>
          </cell>
          <cell r="J947" t="str">
            <v/>
          </cell>
          <cell r="K947" t="str">
            <v/>
          </cell>
        </row>
        <row r="948">
          <cell r="B948" t="str">
            <v>Daniel Mason</v>
          </cell>
          <cell r="C948" t="str">
            <v>Wash Attendant Express</v>
          </cell>
          <cell r="D948" t="str">
            <v>E0004 - Milledgeville</v>
          </cell>
          <cell r="E948" t="str">
            <v>1000 Wash Employees</v>
          </cell>
          <cell r="F948" t="str">
            <v>Davy Cox</v>
          </cell>
          <cell r="G948" t="str">
            <v/>
          </cell>
          <cell r="H948" t="str">
            <v xml:space="preserve">E0004 </v>
          </cell>
          <cell r="I948">
            <v>4</v>
          </cell>
          <cell r="J948" t="str">
            <v/>
          </cell>
          <cell r="K948" t="str">
            <v>@tidalwaveautospa.com</v>
          </cell>
        </row>
        <row r="949">
          <cell r="B949" t="str">
            <v>Daniel Newman</v>
          </cell>
          <cell r="C949" t="str">
            <v>Wash Attendant Express</v>
          </cell>
          <cell r="D949" t="str">
            <v>E0197 - Timothy</v>
          </cell>
          <cell r="E949" t="str">
            <v>1000 Wash Employees</v>
          </cell>
          <cell r="F949" t="str">
            <v>Dennis Thompson</v>
          </cell>
          <cell r="G949" t="str">
            <v/>
          </cell>
          <cell r="H949" t="str">
            <v xml:space="preserve">E0197 </v>
          </cell>
          <cell r="I949">
            <v>197</v>
          </cell>
          <cell r="J949" t="str">
            <v/>
          </cell>
          <cell r="K949" t="str">
            <v>@tidalwaveautospa.com</v>
          </cell>
        </row>
        <row r="950">
          <cell r="B950" t="str">
            <v>Daniel Richardson</v>
          </cell>
          <cell r="C950" t="str">
            <v>High Performance Site Leader Express</v>
          </cell>
          <cell r="D950" t="str">
            <v>E0029 - Apex</v>
          </cell>
          <cell r="E950" t="str">
            <v>1000 Wash Employees</v>
          </cell>
          <cell r="F950" t="str">
            <v>Wesley Kurtz</v>
          </cell>
          <cell r="G950" t="str">
            <v>SL</v>
          </cell>
          <cell r="H950" t="str">
            <v xml:space="preserve">E0029 </v>
          </cell>
          <cell r="I950">
            <v>29</v>
          </cell>
          <cell r="J950" t="str">
            <v>SL29</v>
          </cell>
          <cell r="K950" t="str">
            <v>SL29@tidalwaveautospa.com</v>
          </cell>
        </row>
        <row r="951">
          <cell r="B951" t="str">
            <v>Daniel Techlowec</v>
          </cell>
          <cell r="C951" t="str">
            <v>Wash Attendant Express</v>
          </cell>
          <cell r="D951" t="str">
            <v>E0112 - Scottsboro</v>
          </cell>
          <cell r="E951" t="str">
            <v>1000 Wash Employees</v>
          </cell>
          <cell r="F951" t="str">
            <v>Blake Akins</v>
          </cell>
          <cell r="G951" t="str">
            <v/>
          </cell>
          <cell r="H951" t="str">
            <v xml:space="preserve">E0112 </v>
          </cell>
          <cell r="I951">
            <v>112</v>
          </cell>
          <cell r="J951" t="str">
            <v/>
          </cell>
          <cell r="K951" t="str">
            <v>@tidalwaveautospa.com</v>
          </cell>
        </row>
        <row r="952">
          <cell r="B952" t="str">
            <v>Daniel Velasquez</v>
          </cell>
          <cell r="C952" t="str">
            <v>Wash Attendant Express</v>
          </cell>
          <cell r="D952" t="str">
            <v>E0018 - Beaufort</v>
          </cell>
          <cell r="E952" t="str">
            <v>1000 Wash Employees</v>
          </cell>
          <cell r="F952" t="str">
            <v>Rex Alvarez</v>
          </cell>
          <cell r="G952" t="str">
            <v/>
          </cell>
          <cell r="H952" t="str">
            <v xml:space="preserve">E0018 </v>
          </cell>
          <cell r="I952">
            <v>18</v>
          </cell>
          <cell r="J952" t="str">
            <v/>
          </cell>
          <cell r="K952" t="str">
            <v>@tidalwaveautospa.com</v>
          </cell>
        </row>
        <row r="953">
          <cell r="B953" t="str">
            <v>Danielle Carroll</v>
          </cell>
          <cell r="C953" t="str">
            <v>Site Leader Express</v>
          </cell>
          <cell r="D953" t="str">
            <v>E0117 - Springdale</v>
          </cell>
          <cell r="E953" t="str">
            <v>1000 Wash Employees</v>
          </cell>
          <cell r="F953" t="str">
            <v>Ricky Doyle</v>
          </cell>
          <cell r="G953" t="str">
            <v>SL</v>
          </cell>
          <cell r="H953" t="str">
            <v xml:space="preserve">E0117 </v>
          </cell>
          <cell r="I953">
            <v>117</v>
          </cell>
          <cell r="J953" t="str">
            <v>SL117</v>
          </cell>
          <cell r="K953" t="str">
            <v>SL117@tidalwaveautospa.com</v>
          </cell>
        </row>
        <row r="954">
          <cell r="B954" t="str">
            <v>Danielle Kelley</v>
          </cell>
          <cell r="C954" t="str">
            <v>Customer Service Team Lead</v>
          </cell>
          <cell r="D954" t="str">
            <v>Wash Support Center</v>
          </cell>
          <cell r="E954" t="str">
            <v>2450 Customer Care</v>
          </cell>
          <cell r="F954" t="str">
            <v>Amanda Thompson</v>
          </cell>
          <cell r="G954" t="str">
            <v/>
          </cell>
          <cell r="H954" t="str">
            <v/>
          </cell>
          <cell r="I954" t="str">
            <v/>
          </cell>
          <cell r="J954" t="str">
            <v/>
          </cell>
          <cell r="K954" t="str">
            <v>dani.kelley@twavelead.com</v>
          </cell>
        </row>
        <row r="955">
          <cell r="B955" t="str">
            <v>Danielle Parks</v>
          </cell>
          <cell r="C955" t="str">
            <v>Assistant SL Express</v>
          </cell>
          <cell r="D955" t="str">
            <v>E0150 - Surf City</v>
          </cell>
          <cell r="E955" t="str">
            <v>1000 Wash Employees</v>
          </cell>
          <cell r="F955" t="str">
            <v>Luis Otero</v>
          </cell>
          <cell r="G955" t="str">
            <v>ASL</v>
          </cell>
          <cell r="H955" t="str">
            <v xml:space="preserve">E0150 </v>
          </cell>
          <cell r="I955">
            <v>150</v>
          </cell>
          <cell r="J955" t="str">
            <v>ASL150</v>
          </cell>
          <cell r="K955" t="str">
            <v>ASL150@tidalwaveautospa.com</v>
          </cell>
        </row>
        <row r="956">
          <cell r="B956" t="str">
            <v>Danielle Wilson</v>
          </cell>
          <cell r="C956" t="str">
            <v>Team Lead Express</v>
          </cell>
          <cell r="D956" t="str">
            <v>E0278 - Kinston, NC</v>
          </cell>
          <cell r="E956" t="str">
            <v>1000 Wash Employees</v>
          </cell>
          <cell r="F956" t="str">
            <v>Nadine Moses</v>
          </cell>
          <cell r="G956" t="str">
            <v/>
          </cell>
          <cell r="H956" t="str">
            <v xml:space="preserve">E0278 </v>
          </cell>
          <cell r="I956">
            <v>278</v>
          </cell>
          <cell r="J956" t="str">
            <v/>
          </cell>
          <cell r="K956" t="str">
            <v>@tidalwaveautospa.com</v>
          </cell>
        </row>
        <row r="957">
          <cell r="B957" t="str">
            <v>Danika Russell</v>
          </cell>
          <cell r="C957" t="str">
            <v>Wash Attendant Express</v>
          </cell>
          <cell r="D957" t="str">
            <v>E0190 - Fort Dodge, IA</v>
          </cell>
          <cell r="E957" t="str">
            <v>1000 Wash Employees</v>
          </cell>
          <cell r="F957" t="str">
            <v>Grant Hendrix</v>
          </cell>
          <cell r="G957" t="str">
            <v/>
          </cell>
          <cell r="H957" t="str">
            <v xml:space="preserve">E0190 </v>
          </cell>
          <cell r="I957">
            <v>190</v>
          </cell>
          <cell r="J957" t="str">
            <v/>
          </cell>
          <cell r="K957" t="str">
            <v>@tidalwaveautospa.com</v>
          </cell>
        </row>
        <row r="958">
          <cell r="B958" t="str">
            <v>Danny Johnson</v>
          </cell>
          <cell r="C958" t="str">
            <v>Assistant SL Express</v>
          </cell>
          <cell r="D958" t="str">
            <v>E0227 - Bolger Square</v>
          </cell>
          <cell r="E958" t="str">
            <v>1000 Wash Employees</v>
          </cell>
          <cell r="F958" t="str">
            <v>Todd Haley</v>
          </cell>
          <cell r="G958" t="str">
            <v>ASL</v>
          </cell>
          <cell r="H958" t="str">
            <v xml:space="preserve">E0227 </v>
          </cell>
          <cell r="I958">
            <v>227</v>
          </cell>
          <cell r="J958" t="str">
            <v>ASL227</v>
          </cell>
          <cell r="K958" t="str">
            <v>ASL227@tidalwaveautospa.com</v>
          </cell>
        </row>
        <row r="959">
          <cell r="B959" t="str">
            <v>Danny Montgomery [C]</v>
          </cell>
          <cell r="C959" t="str">
            <v>TW IT Temporary</v>
          </cell>
          <cell r="D959" t="str">
            <v>Wash Support Center</v>
          </cell>
          <cell r="E959" t="str">
            <v>2050 Finance</v>
          </cell>
          <cell r="F959" t="str">
            <v>Kristin Balcerzak</v>
          </cell>
          <cell r="G959" t="str">
            <v/>
          </cell>
          <cell r="H959" t="str">
            <v/>
          </cell>
          <cell r="I959" t="str">
            <v/>
          </cell>
          <cell r="J959" t="str">
            <v/>
          </cell>
          <cell r="K959" t="str">
            <v/>
          </cell>
        </row>
        <row r="960">
          <cell r="B960" t="str">
            <v>Danny White</v>
          </cell>
          <cell r="C960" t="str">
            <v>Wash Attendant Express</v>
          </cell>
          <cell r="D960" t="str">
            <v>E0197 - Timothy</v>
          </cell>
          <cell r="E960" t="str">
            <v>1000 Wash Employees</v>
          </cell>
          <cell r="F960" t="str">
            <v>Dennis Thompson</v>
          </cell>
          <cell r="G960" t="str">
            <v/>
          </cell>
          <cell r="H960" t="str">
            <v xml:space="preserve">E0197 </v>
          </cell>
          <cell r="I960">
            <v>197</v>
          </cell>
          <cell r="J960" t="str">
            <v/>
          </cell>
          <cell r="K960" t="str">
            <v>@tidalwaveautospa.com</v>
          </cell>
        </row>
        <row r="961">
          <cell r="B961" t="str">
            <v>Dante Sims</v>
          </cell>
          <cell r="C961" t="str">
            <v>Wash Attendant Express</v>
          </cell>
          <cell r="D961" t="str">
            <v>E0025 - Hinesville</v>
          </cell>
          <cell r="E961" t="str">
            <v>1000 Wash Employees</v>
          </cell>
          <cell r="F961" t="str">
            <v>Don Lettieri</v>
          </cell>
          <cell r="G961" t="str">
            <v/>
          </cell>
          <cell r="H961" t="str">
            <v xml:space="preserve">E0025 </v>
          </cell>
          <cell r="I961">
            <v>25</v>
          </cell>
          <cell r="J961" t="str">
            <v/>
          </cell>
          <cell r="K961" t="str">
            <v>@tidalwaveautospa.com</v>
          </cell>
        </row>
        <row r="962">
          <cell r="B962" t="str">
            <v>Darius Jones</v>
          </cell>
          <cell r="C962" t="str">
            <v>Wash Attendant Express</v>
          </cell>
          <cell r="D962" t="str">
            <v>E0053 - Vivion</v>
          </cell>
          <cell r="E962" t="str">
            <v>1000 Wash Employees</v>
          </cell>
          <cell r="F962" t="str">
            <v>Austin Tudor</v>
          </cell>
          <cell r="G962" t="str">
            <v/>
          </cell>
          <cell r="H962" t="str">
            <v xml:space="preserve">E0053 </v>
          </cell>
          <cell r="I962">
            <v>53</v>
          </cell>
          <cell r="J962" t="str">
            <v/>
          </cell>
          <cell r="K962" t="str">
            <v>@tidalwaveautospa.com</v>
          </cell>
        </row>
        <row r="963">
          <cell r="B963" t="str">
            <v>Darlene Gulledge (On Leave)</v>
          </cell>
          <cell r="C963" t="str">
            <v>Distribution &amp; Security Specialist</v>
          </cell>
          <cell r="D963" t="str">
            <v>Wash Support Center</v>
          </cell>
          <cell r="E963" t="str">
            <v>2100 Accounting</v>
          </cell>
          <cell r="F963" t="str">
            <v>Keri Pack</v>
          </cell>
          <cell r="G963" t="str">
            <v/>
          </cell>
          <cell r="H963" t="str">
            <v/>
          </cell>
          <cell r="I963" t="str">
            <v/>
          </cell>
          <cell r="J963" t="str">
            <v/>
          </cell>
          <cell r="K963" t="str">
            <v/>
          </cell>
        </row>
        <row r="964">
          <cell r="B964" t="str">
            <v>Daron Wilson</v>
          </cell>
          <cell r="C964" t="str">
            <v>Wash Attendant Express</v>
          </cell>
          <cell r="D964" t="str">
            <v>E0028 - Raytown</v>
          </cell>
          <cell r="E964" t="str">
            <v>1000 Wash Employees</v>
          </cell>
          <cell r="F964" t="str">
            <v>Kyle Baker</v>
          </cell>
          <cell r="G964" t="str">
            <v/>
          </cell>
          <cell r="H964" t="str">
            <v xml:space="preserve">E0028 </v>
          </cell>
          <cell r="I964">
            <v>28</v>
          </cell>
          <cell r="J964" t="str">
            <v/>
          </cell>
          <cell r="K964" t="str">
            <v>@tidalwaveautospa.com</v>
          </cell>
        </row>
        <row r="965">
          <cell r="B965" t="str">
            <v>Darren Mao [C]</v>
          </cell>
          <cell r="C965" t="str">
            <v>TW IT Temporary</v>
          </cell>
          <cell r="D965" t="str">
            <v>Wash Support Center</v>
          </cell>
          <cell r="E965" t="str">
            <v>2100 Accounting</v>
          </cell>
          <cell r="F965" t="str">
            <v>Marlan Nichols</v>
          </cell>
          <cell r="G965" t="str">
            <v/>
          </cell>
          <cell r="H965" t="str">
            <v/>
          </cell>
          <cell r="I965" t="str">
            <v/>
          </cell>
          <cell r="J965" t="str">
            <v/>
          </cell>
          <cell r="K965" t="str">
            <v/>
          </cell>
        </row>
        <row r="966">
          <cell r="B966" t="str">
            <v>Darrick Miramontes</v>
          </cell>
          <cell r="C966" t="str">
            <v>Wash Attendant Express</v>
          </cell>
          <cell r="D966" t="str">
            <v>E0182 - Morristown, TN</v>
          </cell>
          <cell r="E966" t="str">
            <v>1000 Wash Employees</v>
          </cell>
          <cell r="F966" t="str">
            <v>Rebecca Jones</v>
          </cell>
          <cell r="G966" t="str">
            <v/>
          </cell>
          <cell r="H966" t="str">
            <v xml:space="preserve">E0182 </v>
          </cell>
          <cell r="I966">
            <v>182</v>
          </cell>
          <cell r="J966" t="str">
            <v/>
          </cell>
          <cell r="K966" t="str">
            <v>@tidalwaveautospa.com</v>
          </cell>
        </row>
        <row r="967">
          <cell r="B967" t="str">
            <v>Daryean Puga</v>
          </cell>
          <cell r="C967" t="str">
            <v>Wash Attendant Express</v>
          </cell>
          <cell r="D967" t="str">
            <v>E0140 - Moore</v>
          </cell>
          <cell r="E967" t="str">
            <v>1000 Wash Employees</v>
          </cell>
          <cell r="F967" t="str">
            <v>William Allen</v>
          </cell>
          <cell r="G967" t="str">
            <v/>
          </cell>
          <cell r="H967" t="str">
            <v xml:space="preserve">E0140 </v>
          </cell>
          <cell r="I967">
            <v>140</v>
          </cell>
          <cell r="J967" t="str">
            <v/>
          </cell>
          <cell r="K967" t="str">
            <v>@tidalwaveautospa.com</v>
          </cell>
        </row>
        <row r="968">
          <cell r="B968" t="str">
            <v>Daryl Habersham</v>
          </cell>
          <cell r="C968" t="str">
            <v>Wash Attendant Express</v>
          </cell>
          <cell r="D968" t="str">
            <v>E0121 - Hilton Head</v>
          </cell>
          <cell r="E968" t="str">
            <v>1000 Wash Employees</v>
          </cell>
          <cell r="F968" t="str">
            <v>Dennis Gallegos</v>
          </cell>
          <cell r="G968" t="str">
            <v/>
          </cell>
          <cell r="H968" t="str">
            <v xml:space="preserve">E0121 </v>
          </cell>
          <cell r="I968">
            <v>121</v>
          </cell>
          <cell r="J968" t="str">
            <v/>
          </cell>
          <cell r="K968" t="str">
            <v>@tidalwaveautospa.com</v>
          </cell>
        </row>
        <row r="969">
          <cell r="B969" t="str">
            <v>Daryl Parker</v>
          </cell>
          <cell r="C969" t="str">
            <v>Team Lead Express</v>
          </cell>
          <cell r="D969" t="str">
            <v>E0245 - E. Arlington Blvd</v>
          </cell>
          <cell r="E969" t="str">
            <v>1000 Wash Employees</v>
          </cell>
          <cell r="F969" t="str">
            <v>Brandon Cobb</v>
          </cell>
          <cell r="G969" t="str">
            <v/>
          </cell>
          <cell r="H969" t="str">
            <v xml:space="preserve">E0245 </v>
          </cell>
          <cell r="I969">
            <v>245</v>
          </cell>
          <cell r="J969" t="str">
            <v/>
          </cell>
          <cell r="K969" t="str">
            <v>@tidalwaveautospa.com</v>
          </cell>
        </row>
        <row r="970">
          <cell r="B970" t="str">
            <v>Daschle Cobb</v>
          </cell>
          <cell r="C970" t="str">
            <v>Wash Attendant Express</v>
          </cell>
          <cell r="D970" t="str">
            <v>E0319 - Burley, ID</v>
          </cell>
          <cell r="E970" t="str">
            <v>1000 Wash Employees</v>
          </cell>
          <cell r="F970" t="str">
            <v>Amber Rosenstengel</v>
          </cell>
          <cell r="G970" t="str">
            <v/>
          </cell>
          <cell r="H970" t="str">
            <v xml:space="preserve">E0319 </v>
          </cell>
          <cell r="I970">
            <v>319</v>
          </cell>
          <cell r="J970" t="str">
            <v/>
          </cell>
          <cell r="K970" t="str">
            <v>@tidalwaveautospa.com</v>
          </cell>
        </row>
        <row r="971">
          <cell r="B971" t="str">
            <v>Dasean Barlow</v>
          </cell>
          <cell r="C971" t="str">
            <v>Wash Attendant Express</v>
          </cell>
          <cell r="D971" t="str">
            <v>E0144 - Fitzgerald</v>
          </cell>
          <cell r="E971" t="str">
            <v>1000 Wash Employees</v>
          </cell>
          <cell r="F971" t="str">
            <v>Kane Campbell</v>
          </cell>
          <cell r="G971" t="str">
            <v/>
          </cell>
          <cell r="H971" t="str">
            <v xml:space="preserve">E0144 </v>
          </cell>
          <cell r="I971">
            <v>144</v>
          </cell>
          <cell r="J971" t="str">
            <v/>
          </cell>
          <cell r="K971" t="str">
            <v>@tidalwaveautospa.com</v>
          </cell>
        </row>
        <row r="972">
          <cell r="B972" t="str">
            <v>DaShila Baldwin</v>
          </cell>
          <cell r="C972" t="str">
            <v>Wash Attendant Express</v>
          </cell>
          <cell r="D972" t="str">
            <v>E0269 - Schillinger Road</v>
          </cell>
          <cell r="E972" t="str">
            <v>1000 Wash Employees</v>
          </cell>
          <cell r="F972" t="str">
            <v>Sean Stevens</v>
          </cell>
          <cell r="G972" t="str">
            <v/>
          </cell>
          <cell r="H972" t="str">
            <v xml:space="preserve">E0269 </v>
          </cell>
          <cell r="I972">
            <v>269</v>
          </cell>
          <cell r="J972" t="str">
            <v/>
          </cell>
          <cell r="K972" t="str">
            <v>@tidalwaveautospa.com</v>
          </cell>
        </row>
        <row r="973">
          <cell r="B973" t="str">
            <v>Datron Gathers</v>
          </cell>
          <cell r="C973" t="str">
            <v>Wash Attendant Express</v>
          </cell>
          <cell r="D973" t="str">
            <v>E0152 - North Charleston</v>
          </cell>
          <cell r="E973" t="str">
            <v>1000 Wash Employees</v>
          </cell>
          <cell r="F973" t="str">
            <v>Melissa Barker</v>
          </cell>
          <cell r="G973" t="str">
            <v/>
          </cell>
          <cell r="H973" t="str">
            <v xml:space="preserve">E0152 </v>
          </cell>
          <cell r="I973">
            <v>152</v>
          </cell>
          <cell r="J973" t="str">
            <v/>
          </cell>
          <cell r="K973" t="str">
            <v>@tidalwaveautospa.com</v>
          </cell>
        </row>
        <row r="974">
          <cell r="B974" t="str">
            <v>Daughton Bearden</v>
          </cell>
          <cell r="C974" t="str">
            <v>Wash Attendant Express</v>
          </cell>
          <cell r="D974" t="str">
            <v>E0108 - Sylacauga</v>
          </cell>
          <cell r="E974" t="str">
            <v>1000 Wash Employees</v>
          </cell>
          <cell r="F974" t="str">
            <v>Aaron Johnson</v>
          </cell>
          <cell r="G974" t="str">
            <v/>
          </cell>
          <cell r="H974" t="str">
            <v xml:space="preserve">E0108 </v>
          </cell>
          <cell r="I974">
            <v>108</v>
          </cell>
          <cell r="J974" t="str">
            <v/>
          </cell>
          <cell r="K974" t="str">
            <v>@tidalwaveautospa.com</v>
          </cell>
        </row>
        <row r="975">
          <cell r="B975" t="str">
            <v>Davaughn Leonard</v>
          </cell>
          <cell r="C975" t="str">
            <v>Wash Attendant Express</v>
          </cell>
          <cell r="D975" t="str">
            <v>E0157 - Alexander City, AL</v>
          </cell>
          <cell r="E975" t="str">
            <v>1000 Wash Employees</v>
          </cell>
          <cell r="F975" t="str">
            <v>Jerry Deese</v>
          </cell>
          <cell r="G975" t="str">
            <v/>
          </cell>
          <cell r="H975" t="str">
            <v xml:space="preserve">E0157 </v>
          </cell>
          <cell r="I975">
            <v>157</v>
          </cell>
          <cell r="J975" t="str">
            <v/>
          </cell>
          <cell r="K975" t="str">
            <v>@tidalwaveautospa.com</v>
          </cell>
        </row>
        <row r="976">
          <cell r="B976" t="str">
            <v>Dave Ramnandon</v>
          </cell>
          <cell r="C976" t="str">
            <v>Wash Attendant Express</v>
          </cell>
          <cell r="D976" t="str">
            <v>E0304 - Cliff Lake</v>
          </cell>
          <cell r="E976" t="str">
            <v>1000 Wash Employees</v>
          </cell>
          <cell r="F976" t="str">
            <v>Jacob Skouge</v>
          </cell>
          <cell r="G976" t="str">
            <v/>
          </cell>
          <cell r="H976" t="str">
            <v xml:space="preserve">E0304 </v>
          </cell>
          <cell r="I976">
            <v>304</v>
          </cell>
          <cell r="J976" t="str">
            <v/>
          </cell>
          <cell r="K976" t="str">
            <v>@tidalwaveautospa.com</v>
          </cell>
        </row>
        <row r="977">
          <cell r="B977" t="str">
            <v>David Abbott</v>
          </cell>
          <cell r="C977" t="str">
            <v>Wash Attendant Express</v>
          </cell>
          <cell r="D977" t="str">
            <v>E0221 - Somerset, KY</v>
          </cell>
          <cell r="E977" t="str">
            <v>1000 Wash Employees</v>
          </cell>
          <cell r="F977" t="str">
            <v>James Stomieroski</v>
          </cell>
          <cell r="G977" t="str">
            <v/>
          </cell>
          <cell r="H977" t="str">
            <v xml:space="preserve">E0221 </v>
          </cell>
          <cell r="I977">
            <v>221</v>
          </cell>
          <cell r="J977" t="str">
            <v/>
          </cell>
          <cell r="K977" t="str">
            <v>@tidalwaveautospa.com</v>
          </cell>
        </row>
        <row r="978">
          <cell r="B978" t="str">
            <v>David Beckum</v>
          </cell>
          <cell r="C978" t="str">
            <v>Site Leader Express</v>
          </cell>
          <cell r="D978" t="str">
            <v>E0250 - Aiken, SC</v>
          </cell>
          <cell r="E978" t="str">
            <v>1000 Wash Employees</v>
          </cell>
          <cell r="F978" t="str">
            <v>David Foster</v>
          </cell>
          <cell r="G978" t="str">
            <v>SL</v>
          </cell>
          <cell r="H978" t="str">
            <v xml:space="preserve">E0250 </v>
          </cell>
          <cell r="I978">
            <v>250</v>
          </cell>
          <cell r="J978" t="str">
            <v>SL250</v>
          </cell>
          <cell r="K978" t="str">
            <v>SL250@tidalwaveautospa.com</v>
          </cell>
        </row>
        <row r="979">
          <cell r="B979" t="str">
            <v>David Cart</v>
          </cell>
          <cell r="C979" t="str">
            <v>Wash Attendant Express</v>
          </cell>
          <cell r="D979" t="str">
            <v>E0029 - Apex</v>
          </cell>
          <cell r="E979" t="str">
            <v>1000 Wash Employees</v>
          </cell>
          <cell r="F979" t="str">
            <v>Daniel Richardson</v>
          </cell>
          <cell r="G979" t="str">
            <v/>
          </cell>
          <cell r="H979" t="str">
            <v xml:space="preserve">E0029 </v>
          </cell>
          <cell r="I979">
            <v>29</v>
          </cell>
          <cell r="J979" t="str">
            <v/>
          </cell>
          <cell r="K979" t="str">
            <v>@tidalwaveautospa.com</v>
          </cell>
        </row>
        <row r="980">
          <cell r="B980" t="str">
            <v>David Cavette</v>
          </cell>
          <cell r="C980" t="str">
            <v>Wash Attendant Express</v>
          </cell>
          <cell r="D980" t="str">
            <v>E0114 - Paris</v>
          </cell>
          <cell r="E980" t="str">
            <v>1000 Wash Employees</v>
          </cell>
          <cell r="F980" t="str">
            <v>Joel Cole</v>
          </cell>
          <cell r="G980" t="str">
            <v/>
          </cell>
          <cell r="H980" t="str">
            <v xml:space="preserve">E0114 </v>
          </cell>
          <cell r="I980">
            <v>114</v>
          </cell>
          <cell r="J980" t="str">
            <v/>
          </cell>
          <cell r="K980" t="str">
            <v>@tidalwaveautospa.com</v>
          </cell>
        </row>
        <row r="981">
          <cell r="B981" t="str">
            <v>David Cooper</v>
          </cell>
          <cell r="C981" t="str">
            <v>Wash Attendant Express</v>
          </cell>
          <cell r="D981" t="str">
            <v>E0129 - Fort Wright</v>
          </cell>
          <cell r="E981" t="str">
            <v>1000 Wash Employees</v>
          </cell>
          <cell r="F981" t="str">
            <v>Samantha Simpson</v>
          </cell>
          <cell r="G981" t="str">
            <v/>
          </cell>
          <cell r="H981" t="str">
            <v xml:space="preserve">E0129 </v>
          </cell>
          <cell r="I981">
            <v>129</v>
          </cell>
          <cell r="J981" t="str">
            <v/>
          </cell>
          <cell r="K981" t="str">
            <v>@tidalwaveautospa.com</v>
          </cell>
        </row>
        <row r="982">
          <cell r="B982" t="str">
            <v>David Dawson</v>
          </cell>
          <cell r="C982" t="str">
            <v>Assistant SL Express</v>
          </cell>
          <cell r="D982" t="str">
            <v>E0278 - Kinston, NC</v>
          </cell>
          <cell r="E982" t="str">
            <v>1000 Wash Employees</v>
          </cell>
          <cell r="F982" t="str">
            <v>Nadine Moses</v>
          </cell>
          <cell r="G982" t="str">
            <v>ASL</v>
          </cell>
          <cell r="H982" t="str">
            <v xml:space="preserve">E0278 </v>
          </cell>
          <cell r="I982">
            <v>278</v>
          </cell>
          <cell r="J982" t="str">
            <v>ASL278</v>
          </cell>
          <cell r="K982" t="str">
            <v>ASL278@tidalwaveautospa.com</v>
          </cell>
        </row>
        <row r="983">
          <cell r="B983" t="str">
            <v>David Deal</v>
          </cell>
          <cell r="C983" t="str">
            <v>High Performance Site Leader Express</v>
          </cell>
          <cell r="D983" t="str">
            <v>E0119 - Athens - Decatur</v>
          </cell>
          <cell r="E983" t="str">
            <v>1000 Wash Employees</v>
          </cell>
          <cell r="F983" t="str">
            <v>Jeff Mathis</v>
          </cell>
          <cell r="G983" t="str">
            <v>SL</v>
          </cell>
          <cell r="H983" t="str">
            <v xml:space="preserve">E0119 </v>
          </cell>
          <cell r="I983">
            <v>119</v>
          </cell>
          <cell r="J983" t="str">
            <v>SL119</v>
          </cell>
          <cell r="K983" t="str">
            <v>SL119@tidalwaveautospa.com</v>
          </cell>
        </row>
        <row r="984">
          <cell r="B984" t="str">
            <v>David Doherty</v>
          </cell>
          <cell r="C984" t="str">
            <v>Wash Attendant Express</v>
          </cell>
          <cell r="D984" t="str">
            <v>E0147 - Winona</v>
          </cell>
          <cell r="E984" t="str">
            <v>1000 Wash Employees</v>
          </cell>
          <cell r="F984" t="str">
            <v>Randall Sullivan</v>
          </cell>
          <cell r="G984" t="str">
            <v/>
          </cell>
          <cell r="H984" t="str">
            <v xml:space="preserve">E0147 </v>
          </cell>
          <cell r="I984">
            <v>147</v>
          </cell>
          <cell r="J984" t="str">
            <v/>
          </cell>
          <cell r="K984" t="str">
            <v>@tidalwaveautospa.com</v>
          </cell>
        </row>
        <row r="985">
          <cell r="B985" t="str">
            <v>David Elks</v>
          </cell>
          <cell r="C985" t="str">
            <v>Assistant SL Express</v>
          </cell>
          <cell r="D985" t="str">
            <v>E0246 - Washington, NC</v>
          </cell>
          <cell r="E985" t="str">
            <v>1000 Wash Employees</v>
          </cell>
          <cell r="F985" t="str">
            <v>Nicholas Way</v>
          </cell>
          <cell r="G985" t="str">
            <v>ASL</v>
          </cell>
          <cell r="H985" t="str">
            <v xml:space="preserve">E0246 </v>
          </cell>
          <cell r="I985">
            <v>246</v>
          </cell>
          <cell r="J985" t="str">
            <v>ASL246</v>
          </cell>
          <cell r="K985" t="str">
            <v>ASL246@tidalwaveautospa.com</v>
          </cell>
        </row>
        <row r="986">
          <cell r="B986" t="str">
            <v>David Ensall</v>
          </cell>
          <cell r="C986" t="str">
            <v>System Analyst (POS)</v>
          </cell>
          <cell r="D986" t="str">
            <v>Wash Support Center</v>
          </cell>
          <cell r="E986" t="str">
            <v>2200 IT</v>
          </cell>
          <cell r="F986" t="str">
            <v>Moran Mcgraw</v>
          </cell>
          <cell r="G986" t="str">
            <v/>
          </cell>
          <cell r="H986" t="str">
            <v/>
          </cell>
          <cell r="I986" t="str">
            <v/>
          </cell>
          <cell r="J986" t="str">
            <v/>
          </cell>
          <cell r="K986" t="str">
            <v/>
          </cell>
        </row>
        <row r="987">
          <cell r="B987" t="str">
            <v>David Foster</v>
          </cell>
          <cell r="C987" t="str">
            <v>Consultant 2</v>
          </cell>
          <cell r="D987" t="str">
            <v>Wash Admin</v>
          </cell>
          <cell r="E987" t="str">
            <v>2000 Operations</v>
          </cell>
          <cell r="F987" t="str">
            <v>Bruce Maxwell</v>
          </cell>
          <cell r="G987" t="str">
            <v/>
          </cell>
          <cell r="H987" t="str">
            <v/>
          </cell>
          <cell r="I987" t="str">
            <v/>
          </cell>
          <cell r="J987" t="str">
            <v/>
          </cell>
          <cell r="K987" t="str">
            <v>david.foster@tidalwaveautospa.com</v>
          </cell>
        </row>
        <row r="988">
          <cell r="B988" t="str">
            <v>david freeman</v>
          </cell>
          <cell r="C988" t="str">
            <v>Team Lead Express</v>
          </cell>
          <cell r="D988" t="str">
            <v>E0139 - Gretna</v>
          </cell>
          <cell r="E988" t="str">
            <v>1000 Wash Employees</v>
          </cell>
          <cell r="F988" t="str">
            <v>Jeff Demboski</v>
          </cell>
          <cell r="G988" t="str">
            <v/>
          </cell>
          <cell r="H988" t="str">
            <v xml:space="preserve">E0139 </v>
          </cell>
          <cell r="I988">
            <v>139</v>
          </cell>
          <cell r="J988" t="str">
            <v/>
          </cell>
          <cell r="K988" t="str">
            <v>@tidalwaveautospa.com</v>
          </cell>
        </row>
        <row r="989">
          <cell r="B989" t="str">
            <v>david frick</v>
          </cell>
          <cell r="C989" t="str">
            <v>Wash Attendant Express</v>
          </cell>
          <cell r="D989" t="str">
            <v>E0029 - Apex</v>
          </cell>
          <cell r="E989" t="str">
            <v>1000 Wash Employees</v>
          </cell>
          <cell r="F989" t="str">
            <v>Daniel Richardson</v>
          </cell>
          <cell r="G989" t="str">
            <v/>
          </cell>
          <cell r="H989" t="str">
            <v xml:space="preserve">E0029 </v>
          </cell>
          <cell r="I989">
            <v>29</v>
          </cell>
          <cell r="J989" t="str">
            <v/>
          </cell>
          <cell r="K989" t="str">
            <v>@tidalwaveautospa.com</v>
          </cell>
        </row>
        <row r="990">
          <cell r="B990" t="str">
            <v>David Fromke</v>
          </cell>
          <cell r="C990" t="str">
            <v>Assistant SL Express</v>
          </cell>
          <cell r="D990" t="str">
            <v>E0124 - Watertown</v>
          </cell>
          <cell r="E990" t="str">
            <v>1000 Wash Employees</v>
          </cell>
          <cell r="F990" t="str">
            <v>Javan Cooper</v>
          </cell>
          <cell r="G990" t="str">
            <v>ASL</v>
          </cell>
          <cell r="H990" t="str">
            <v xml:space="preserve">E0124 </v>
          </cell>
          <cell r="I990">
            <v>124</v>
          </cell>
          <cell r="J990" t="str">
            <v>ASL124</v>
          </cell>
          <cell r="K990" t="str">
            <v>ASL124@tidalwaveautospa.com</v>
          </cell>
        </row>
        <row r="991">
          <cell r="B991" t="str">
            <v>David Gardner</v>
          </cell>
          <cell r="C991" t="str">
            <v>Wash Attendant Express</v>
          </cell>
          <cell r="D991" t="str">
            <v>E0282 - Tupelo Commons</v>
          </cell>
          <cell r="E991" t="str">
            <v>1000 Wash Employees</v>
          </cell>
          <cell r="F991" t="str">
            <v>Cory Knight</v>
          </cell>
          <cell r="G991" t="str">
            <v/>
          </cell>
          <cell r="H991" t="str">
            <v xml:space="preserve">E0282 </v>
          </cell>
          <cell r="I991">
            <v>282</v>
          </cell>
          <cell r="J991" t="str">
            <v/>
          </cell>
          <cell r="K991" t="str">
            <v>@tidalwaveautospa.com</v>
          </cell>
        </row>
        <row r="992">
          <cell r="B992" t="str">
            <v>David George</v>
          </cell>
          <cell r="C992" t="str">
            <v>Wash Attendant Express</v>
          </cell>
          <cell r="D992" t="str">
            <v>E0110 - Bon Air</v>
          </cell>
          <cell r="E992" t="str">
            <v>1000 Wash Employees</v>
          </cell>
          <cell r="F992" t="str">
            <v>Micah Pinero</v>
          </cell>
          <cell r="G992" t="str">
            <v/>
          </cell>
          <cell r="H992" t="str">
            <v xml:space="preserve">E0110 </v>
          </cell>
          <cell r="I992">
            <v>110</v>
          </cell>
          <cell r="J992" t="str">
            <v/>
          </cell>
          <cell r="K992" t="str">
            <v>@tidalwaveautospa.com</v>
          </cell>
        </row>
        <row r="993">
          <cell r="B993" t="str">
            <v>David Hernandez</v>
          </cell>
          <cell r="C993" t="str">
            <v>Wash Attendant Express</v>
          </cell>
          <cell r="D993" t="str">
            <v>E0013 - Washington Road</v>
          </cell>
          <cell r="E993" t="str">
            <v>1000 Wash Employees</v>
          </cell>
          <cell r="F993" t="str">
            <v>Chad Stawicki</v>
          </cell>
          <cell r="G993" t="str">
            <v/>
          </cell>
          <cell r="H993" t="str">
            <v xml:space="preserve">E0013 </v>
          </cell>
          <cell r="I993">
            <v>13</v>
          </cell>
          <cell r="J993" t="str">
            <v/>
          </cell>
          <cell r="K993" t="str">
            <v>@tidalwaveautospa.com</v>
          </cell>
        </row>
        <row r="994">
          <cell r="B994" t="str">
            <v>David Keown</v>
          </cell>
          <cell r="C994" t="str">
            <v>Interim Site Leader Express</v>
          </cell>
          <cell r="D994" t="str">
            <v>E0123 - Shelbyville</v>
          </cell>
          <cell r="E994" t="str">
            <v>1000 Wash Employees</v>
          </cell>
          <cell r="F994" t="str">
            <v>Jeff Mathis</v>
          </cell>
          <cell r="G994" t="str">
            <v>Interim</v>
          </cell>
          <cell r="H994" t="str">
            <v xml:space="preserve">E0123 </v>
          </cell>
          <cell r="I994">
            <v>123</v>
          </cell>
          <cell r="J994" t="str">
            <v>SL123</v>
          </cell>
          <cell r="K994" t="str">
            <v>SL123@tidalwaveautospa.com</v>
          </cell>
        </row>
        <row r="995">
          <cell r="B995" t="str">
            <v>David Lawrence</v>
          </cell>
          <cell r="C995" t="str">
            <v>Assistant SL Express</v>
          </cell>
          <cell r="D995" t="str">
            <v>E0164 - Harvest, AL</v>
          </cell>
          <cell r="E995" t="str">
            <v>1000 Wash Employees</v>
          </cell>
          <cell r="F995" t="str">
            <v>Lane Carr</v>
          </cell>
          <cell r="G995" t="str">
            <v>ASL</v>
          </cell>
          <cell r="H995" t="str">
            <v xml:space="preserve">E0164 </v>
          </cell>
          <cell r="I995">
            <v>164</v>
          </cell>
          <cell r="J995" t="str">
            <v>ASL164</v>
          </cell>
          <cell r="K995" t="str">
            <v>ASL164@tidalwaveautospa.com</v>
          </cell>
        </row>
        <row r="996">
          <cell r="B996" t="str">
            <v>David Lynch</v>
          </cell>
          <cell r="C996" t="str">
            <v>T &amp; E Specialist</v>
          </cell>
          <cell r="D996" t="str">
            <v>Wash Support Center</v>
          </cell>
          <cell r="E996" t="str">
            <v>2100 Accounting</v>
          </cell>
          <cell r="F996" t="str">
            <v>Keri Pack</v>
          </cell>
          <cell r="G996" t="str">
            <v/>
          </cell>
          <cell r="H996" t="str">
            <v/>
          </cell>
          <cell r="I996" t="str">
            <v/>
          </cell>
          <cell r="J996" t="str">
            <v/>
          </cell>
          <cell r="K996" t="str">
            <v>ryan.lynch@twavelead.com</v>
          </cell>
        </row>
        <row r="997">
          <cell r="B997" t="str">
            <v>David Maklary</v>
          </cell>
          <cell r="C997" t="str">
            <v>Assistant SL Express</v>
          </cell>
          <cell r="D997" t="str">
            <v>E0289 - Wegge Court</v>
          </cell>
          <cell r="E997" t="str">
            <v>1000 Wash Employees</v>
          </cell>
          <cell r="F997" t="str">
            <v>Justin Cowans</v>
          </cell>
          <cell r="G997" t="str">
            <v>ASL</v>
          </cell>
          <cell r="H997" t="str">
            <v xml:space="preserve">E0289 </v>
          </cell>
          <cell r="I997">
            <v>289</v>
          </cell>
          <cell r="J997" t="str">
            <v>ASL289</v>
          </cell>
          <cell r="K997" t="str">
            <v>ASL289@tidalwaveautospa.com</v>
          </cell>
        </row>
        <row r="998">
          <cell r="B998" t="str">
            <v>David Montville</v>
          </cell>
          <cell r="C998" t="str">
            <v>Wash Attendant Express</v>
          </cell>
          <cell r="D998" t="str">
            <v>E0261- Wayne Road</v>
          </cell>
          <cell r="E998" t="str">
            <v>1000 Wash Employees</v>
          </cell>
          <cell r="F998" t="str">
            <v>Brian Hodge</v>
          </cell>
          <cell r="G998" t="str">
            <v/>
          </cell>
          <cell r="H998" t="str">
            <v xml:space="preserve">E0261- </v>
          </cell>
          <cell r="I998" t="str">
            <v/>
          </cell>
          <cell r="J998" t="str">
            <v/>
          </cell>
          <cell r="K998" t="str">
            <v>@tidalwaveautospa.com</v>
          </cell>
        </row>
        <row r="999">
          <cell r="B999" t="str">
            <v>David Nash</v>
          </cell>
          <cell r="C999" t="str">
            <v>Inventory Control Clerk</v>
          </cell>
          <cell r="D999" t="str">
            <v>SHJ Construction LLC</v>
          </cell>
          <cell r="E999" t="str">
            <v>3050 Development</v>
          </cell>
          <cell r="F999" t="str">
            <v>Matthew Allen</v>
          </cell>
          <cell r="G999" t="str">
            <v/>
          </cell>
          <cell r="H999" t="str">
            <v/>
          </cell>
          <cell r="I999" t="str">
            <v/>
          </cell>
          <cell r="J999" t="str">
            <v/>
          </cell>
          <cell r="K999" t="str">
            <v/>
          </cell>
        </row>
        <row r="1000">
          <cell r="B1000" t="str">
            <v>David Nightingale</v>
          </cell>
          <cell r="C1000" t="str">
            <v>Site Leader Express</v>
          </cell>
          <cell r="D1000" t="str">
            <v>E0141 - Northwood Park</v>
          </cell>
          <cell r="E1000" t="str">
            <v>1000 Wash Employees</v>
          </cell>
          <cell r="F1000" t="str">
            <v>Michael Donnelly</v>
          </cell>
          <cell r="G1000" t="str">
            <v>SL</v>
          </cell>
          <cell r="H1000" t="str">
            <v xml:space="preserve">E0141 </v>
          </cell>
          <cell r="I1000">
            <v>141</v>
          </cell>
          <cell r="J1000" t="str">
            <v>SL141</v>
          </cell>
          <cell r="K1000" t="str">
            <v>SL141@tidalwaveautospa.com</v>
          </cell>
        </row>
        <row r="1001">
          <cell r="B1001" t="str">
            <v>David Nunn</v>
          </cell>
          <cell r="C1001" t="str">
            <v>Wash Attendant Express</v>
          </cell>
          <cell r="D1001" t="str">
            <v>E0021 - Battleground</v>
          </cell>
          <cell r="E1001" t="str">
            <v>1000 Wash Employees</v>
          </cell>
          <cell r="F1001" t="str">
            <v>Chasity Bryant</v>
          </cell>
          <cell r="G1001" t="str">
            <v/>
          </cell>
          <cell r="H1001" t="str">
            <v xml:space="preserve">E0021 </v>
          </cell>
          <cell r="I1001">
            <v>21</v>
          </cell>
          <cell r="J1001" t="str">
            <v/>
          </cell>
          <cell r="K1001" t="str">
            <v>@tidalwaveautospa.com</v>
          </cell>
        </row>
        <row r="1002">
          <cell r="B1002" t="str">
            <v>David Pelico</v>
          </cell>
          <cell r="C1002" t="str">
            <v>Assistant SL Express</v>
          </cell>
          <cell r="D1002" t="str">
            <v>E0035 - Powder Springs</v>
          </cell>
          <cell r="E1002" t="str">
            <v>1000 Wash Employees</v>
          </cell>
          <cell r="F1002" t="str">
            <v>Tristan Luther</v>
          </cell>
          <cell r="G1002" t="str">
            <v>ASL</v>
          </cell>
          <cell r="H1002" t="str">
            <v xml:space="preserve">E0035 </v>
          </cell>
          <cell r="I1002">
            <v>35</v>
          </cell>
          <cell r="J1002" t="str">
            <v>ASL35</v>
          </cell>
          <cell r="K1002" t="str">
            <v>ASL35@tidalwaveautospa.com</v>
          </cell>
        </row>
        <row r="1003">
          <cell r="B1003" t="str">
            <v>David Pierce</v>
          </cell>
          <cell r="C1003" t="str">
            <v>Wash Attendant Express</v>
          </cell>
          <cell r="D1003" t="str">
            <v>E0241 - Tusculum</v>
          </cell>
          <cell r="E1003" t="str">
            <v>1000 Wash Employees</v>
          </cell>
          <cell r="F1003" t="str">
            <v>Matthew Roberts</v>
          </cell>
          <cell r="G1003" t="str">
            <v/>
          </cell>
          <cell r="H1003" t="str">
            <v xml:space="preserve">E0241 </v>
          </cell>
          <cell r="I1003">
            <v>241</v>
          </cell>
          <cell r="J1003" t="str">
            <v/>
          </cell>
          <cell r="K1003" t="str">
            <v>@tidalwaveautospa.com</v>
          </cell>
        </row>
        <row r="1004">
          <cell r="B1004" t="str">
            <v>DAVID PRINCE</v>
          </cell>
          <cell r="C1004" t="str">
            <v>Site Leader Express</v>
          </cell>
          <cell r="D1004" t="str">
            <v>E0064 - Salem</v>
          </cell>
          <cell r="E1004" t="str">
            <v>1000 Wash Employees</v>
          </cell>
          <cell r="F1004" t="str">
            <v>Andrew Strevel</v>
          </cell>
          <cell r="G1004" t="str">
            <v>SL</v>
          </cell>
          <cell r="H1004" t="str">
            <v xml:space="preserve">E0064 </v>
          </cell>
          <cell r="I1004">
            <v>64</v>
          </cell>
          <cell r="J1004" t="str">
            <v>SL64</v>
          </cell>
          <cell r="K1004" t="str">
            <v>SL64@tidalwaveautospa.com</v>
          </cell>
        </row>
        <row r="1005">
          <cell r="B1005" t="str">
            <v>David Reynoso</v>
          </cell>
          <cell r="C1005" t="str">
            <v>Team Lead Express</v>
          </cell>
          <cell r="D1005" t="str">
            <v>E0288 - Yellowstone Avenue</v>
          </cell>
          <cell r="E1005" t="str">
            <v>1000 Wash Employees</v>
          </cell>
          <cell r="F1005" t="str">
            <v>Amber Guerrero</v>
          </cell>
          <cell r="G1005" t="str">
            <v/>
          </cell>
          <cell r="H1005" t="str">
            <v xml:space="preserve">E0288 </v>
          </cell>
          <cell r="I1005">
            <v>288</v>
          </cell>
          <cell r="J1005" t="str">
            <v/>
          </cell>
          <cell r="K1005" t="str">
            <v>@tidalwaveautospa.com</v>
          </cell>
        </row>
        <row r="1006">
          <cell r="B1006" t="str">
            <v>David Roush</v>
          </cell>
          <cell r="C1006" t="str">
            <v>Assistant SL Express</v>
          </cell>
          <cell r="D1006" t="str">
            <v>E0116 - Clive</v>
          </cell>
          <cell r="E1006" t="str">
            <v>1000 Wash Employees</v>
          </cell>
          <cell r="F1006" t="str">
            <v>Harrison Johnson</v>
          </cell>
          <cell r="G1006" t="str">
            <v>ASL</v>
          </cell>
          <cell r="H1006" t="str">
            <v xml:space="preserve">E0116 </v>
          </cell>
          <cell r="I1006">
            <v>116</v>
          </cell>
          <cell r="J1006" t="str">
            <v>ASL116</v>
          </cell>
          <cell r="K1006" t="str">
            <v>ASL116@tidalwaveautospa.com</v>
          </cell>
        </row>
        <row r="1007">
          <cell r="B1007" t="str">
            <v>David Salcido</v>
          </cell>
          <cell r="C1007" t="str">
            <v>Wash Attendant Express</v>
          </cell>
          <cell r="D1007" t="str">
            <v>E0260 - Pebble Hills</v>
          </cell>
          <cell r="E1007" t="str">
            <v>1000 Wash Employees</v>
          </cell>
          <cell r="F1007" t="str">
            <v>Efrain Villareal</v>
          </cell>
          <cell r="G1007" t="str">
            <v/>
          </cell>
          <cell r="H1007" t="str">
            <v xml:space="preserve">E0260 </v>
          </cell>
          <cell r="I1007">
            <v>260</v>
          </cell>
          <cell r="J1007" t="str">
            <v/>
          </cell>
          <cell r="K1007" t="str">
            <v>@tidalwaveautospa.com</v>
          </cell>
        </row>
        <row r="1008">
          <cell r="B1008" t="str">
            <v>David Santiago</v>
          </cell>
          <cell r="C1008" t="str">
            <v>Team Lead Express</v>
          </cell>
          <cell r="D1008" t="str">
            <v>E0060 - Guntersville</v>
          </cell>
          <cell r="E1008" t="str">
            <v>1000 Wash Employees</v>
          </cell>
          <cell r="F1008" t="str">
            <v>John Nutbrown</v>
          </cell>
          <cell r="G1008" t="str">
            <v/>
          </cell>
          <cell r="H1008" t="str">
            <v xml:space="preserve">E0060 </v>
          </cell>
          <cell r="I1008">
            <v>60</v>
          </cell>
          <cell r="J1008" t="str">
            <v/>
          </cell>
          <cell r="K1008" t="str">
            <v>@tidalwaveautospa.com</v>
          </cell>
        </row>
        <row r="1009">
          <cell r="B1009" t="str">
            <v>David Seymour</v>
          </cell>
          <cell r="C1009" t="str">
            <v>Site Leader Express</v>
          </cell>
          <cell r="D1009" t="str">
            <v>E0057 - Ocean Springs</v>
          </cell>
          <cell r="E1009" t="str">
            <v>1000 Wash Employees</v>
          </cell>
          <cell r="F1009" t="str">
            <v>Steven Kyriazis</v>
          </cell>
          <cell r="G1009" t="str">
            <v>SL</v>
          </cell>
          <cell r="H1009" t="str">
            <v xml:space="preserve">E0057 </v>
          </cell>
          <cell r="I1009">
            <v>57</v>
          </cell>
          <cell r="J1009" t="str">
            <v>SL57</v>
          </cell>
          <cell r="K1009" t="str">
            <v>SL57@tidalwaveautospa.com</v>
          </cell>
        </row>
        <row r="1010">
          <cell r="B1010" t="str">
            <v>David Sica</v>
          </cell>
          <cell r="C1010" t="str">
            <v>Real Estate Lead</v>
          </cell>
          <cell r="D1010" t="str">
            <v>SHJ Construction LLC</v>
          </cell>
          <cell r="E1010" t="str">
            <v>3050 Development</v>
          </cell>
          <cell r="F1010" t="str">
            <v>Ryan Crumley</v>
          </cell>
          <cell r="G1010" t="str">
            <v/>
          </cell>
          <cell r="H1010" t="str">
            <v/>
          </cell>
          <cell r="I1010" t="str">
            <v/>
          </cell>
          <cell r="J1010" t="str">
            <v/>
          </cell>
          <cell r="K1010" t="str">
            <v>david.sica@twavelead.com</v>
          </cell>
        </row>
        <row r="1011">
          <cell r="B1011" t="str">
            <v>David Singer</v>
          </cell>
          <cell r="C1011" t="str">
            <v>Wash Attendant Express</v>
          </cell>
          <cell r="D1011" t="str">
            <v>E0202 - Petoskey, MI</v>
          </cell>
          <cell r="E1011" t="str">
            <v>1000 Wash Employees</v>
          </cell>
          <cell r="F1011" t="str">
            <v>Matthew Carter</v>
          </cell>
          <cell r="G1011" t="str">
            <v/>
          </cell>
          <cell r="H1011" t="str">
            <v xml:space="preserve">E0202 </v>
          </cell>
          <cell r="I1011">
            <v>202</v>
          </cell>
          <cell r="J1011" t="str">
            <v/>
          </cell>
          <cell r="K1011" t="str">
            <v>@tidalwaveautospa.com</v>
          </cell>
        </row>
        <row r="1012">
          <cell r="B1012" t="str">
            <v>David Sovine</v>
          </cell>
          <cell r="C1012" t="str">
            <v>Assistant SL Express</v>
          </cell>
          <cell r="D1012" t="str">
            <v>E0263 - Winchester, KY</v>
          </cell>
          <cell r="E1012" t="str">
            <v>1000 Wash Employees</v>
          </cell>
          <cell r="F1012" t="str">
            <v>Philip Crosse</v>
          </cell>
          <cell r="G1012" t="str">
            <v>ASL</v>
          </cell>
          <cell r="H1012" t="str">
            <v xml:space="preserve">E0263 </v>
          </cell>
          <cell r="I1012">
            <v>263</v>
          </cell>
          <cell r="J1012" t="str">
            <v>ASL263</v>
          </cell>
          <cell r="K1012" t="str">
            <v>ASL263@tidalwaveautospa.com</v>
          </cell>
        </row>
        <row r="1013">
          <cell r="B1013" t="str">
            <v>David Stanley</v>
          </cell>
          <cell r="C1013" t="str">
            <v>Assistant SL Express</v>
          </cell>
          <cell r="D1013" t="str">
            <v>E0039 - Lenoir</v>
          </cell>
          <cell r="E1013" t="str">
            <v>1000 Wash Employees</v>
          </cell>
          <cell r="F1013" t="str">
            <v>Adam Hicks</v>
          </cell>
          <cell r="G1013" t="str">
            <v>ASL</v>
          </cell>
          <cell r="H1013" t="str">
            <v xml:space="preserve">E0039 </v>
          </cell>
          <cell r="I1013">
            <v>39</v>
          </cell>
          <cell r="J1013" t="str">
            <v>ASL39</v>
          </cell>
          <cell r="K1013" t="str">
            <v>ASL39@tidalwaveautospa.com</v>
          </cell>
        </row>
        <row r="1014">
          <cell r="B1014" t="str">
            <v>David Swindell</v>
          </cell>
          <cell r="C1014" t="str">
            <v>Assistant SL Express</v>
          </cell>
          <cell r="D1014" t="str">
            <v>E0061 - Blue Springs</v>
          </cell>
          <cell r="E1014" t="str">
            <v>1000 Wash Employees</v>
          </cell>
          <cell r="F1014" t="str">
            <v>Mark Stehle</v>
          </cell>
          <cell r="G1014" t="str">
            <v>ASL</v>
          </cell>
          <cell r="H1014" t="str">
            <v xml:space="preserve">E0061 </v>
          </cell>
          <cell r="I1014">
            <v>61</v>
          </cell>
          <cell r="J1014" t="str">
            <v>ASL61</v>
          </cell>
          <cell r="K1014" t="str">
            <v>ASL61@tidalwaveautospa.com</v>
          </cell>
        </row>
        <row r="1015">
          <cell r="B1015" t="str">
            <v>David Tross</v>
          </cell>
          <cell r="C1015" t="str">
            <v>Wash Attendant Express</v>
          </cell>
          <cell r="D1015" t="str">
            <v>E0141 - Northwood Park</v>
          </cell>
          <cell r="E1015" t="str">
            <v>1000 Wash Employees</v>
          </cell>
          <cell r="F1015" t="str">
            <v>David Nightingale</v>
          </cell>
          <cell r="G1015" t="str">
            <v/>
          </cell>
          <cell r="H1015" t="str">
            <v xml:space="preserve">E0141 </v>
          </cell>
          <cell r="I1015">
            <v>141</v>
          </cell>
          <cell r="J1015" t="str">
            <v/>
          </cell>
          <cell r="K1015" t="str">
            <v>@tidalwaveautospa.com</v>
          </cell>
        </row>
        <row r="1016">
          <cell r="B1016" t="str">
            <v>David Tyson</v>
          </cell>
          <cell r="C1016" t="str">
            <v>Assistant SL Express</v>
          </cell>
          <cell r="D1016" t="str">
            <v>E0372 - Bobby Miller Pkwy</v>
          </cell>
          <cell r="E1016" t="str">
            <v>1000 Wash Employees</v>
          </cell>
          <cell r="F1016" t="str">
            <v>Simranjeet Singh</v>
          </cell>
          <cell r="G1016" t="str">
            <v>ASL</v>
          </cell>
          <cell r="H1016" t="str">
            <v xml:space="preserve">E0372 </v>
          </cell>
          <cell r="I1016">
            <v>372</v>
          </cell>
          <cell r="J1016" t="str">
            <v>ASL372</v>
          </cell>
          <cell r="K1016" t="str">
            <v>ASL372@tidalwaveautospa.com</v>
          </cell>
        </row>
        <row r="1017">
          <cell r="B1017" t="str">
            <v>Davin Smith</v>
          </cell>
          <cell r="C1017" t="str">
            <v>Wash Attendant Express</v>
          </cell>
          <cell r="D1017" t="str">
            <v>E0057 - Ocean Springs</v>
          </cell>
          <cell r="E1017" t="str">
            <v>1000 Wash Employees</v>
          </cell>
          <cell r="F1017" t="str">
            <v>David Seymour</v>
          </cell>
          <cell r="G1017" t="str">
            <v/>
          </cell>
          <cell r="H1017" t="str">
            <v xml:space="preserve">E0057 </v>
          </cell>
          <cell r="I1017">
            <v>57</v>
          </cell>
          <cell r="J1017" t="str">
            <v/>
          </cell>
          <cell r="K1017" t="str">
            <v>@tidalwaveautospa.com</v>
          </cell>
        </row>
        <row r="1018">
          <cell r="B1018" t="str">
            <v>Davis Wykoff</v>
          </cell>
          <cell r="C1018" t="str">
            <v>Wash Attendant Express</v>
          </cell>
          <cell r="D1018" t="str">
            <v>E0236 - University Square</v>
          </cell>
          <cell r="E1018" t="str">
            <v>1000 Wash Employees</v>
          </cell>
          <cell r="F1018" t="str">
            <v>Robert Sanders</v>
          </cell>
          <cell r="G1018" t="str">
            <v/>
          </cell>
          <cell r="H1018" t="str">
            <v xml:space="preserve">E0236 </v>
          </cell>
          <cell r="I1018">
            <v>236</v>
          </cell>
          <cell r="J1018" t="str">
            <v/>
          </cell>
          <cell r="K1018" t="str">
            <v>@tidalwaveautospa.com</v>
          </cell>
        </row>
        <row r="1019">
          <cell r="B1019" t="str">
            <v>Davonte Campbell</v>
          </cell>
          <cell r="C1019" t="str">
            <v>Wash Attendant Express</v>
          </cell>
          <cell r="D1019" t="str">
            <v>E0033 - Pinehurst</v>
          </cell>
          <cell r="E1019" t="str">
            <v>1000 Wash Employees</v>
          </cell>
          <cell r="F1019" t="str">
            <v>Michael Blackwell</v>
          </cell>
          <cell r="G1019" t="str">
            <v/>
          </cell>
          <cell r="H1019" t="str">
            <v xml:space="preserve">E0033 </v>
          </cell>
          <cell r="I1019">
            <v>33</v>
          </cell>
          <cell r="J1019" t="str">
            <v/>
          </cell>
          <cell r="K1019" t="str">
            <v>@tidalwaveautospa.com</v>
          </cell>
        </row>
        <row r="1020">
          <cell r="B1020" t="str">
            <v>Davy Cox</v>
          </cell>
          <cell r="C1020" t="str">
            <v>Site Leader Express</v>
          </cell>
          <cell r="D1020" t="str">
            <v>E0004 - Milledgeville</v>
          </cell>
          <cell r="E1020" t="str">
            <v>1000 Wash Employees</v>
          </cell>
          <cell r="F1020" t="str">
            <v>Andrew Strevel</v>
          </cell>
          <cell r="G1020" t="str">
            <v>SL</v>
          </cell>
          <cell r="H1020" t="str">
            <v xml:space="preserve">E0004 </v>
          </cell>
          <cell r="I1020">
            <v>4</v>
          </cell>
          <cell r="J1020" t="str">
            <v>SL4</v>
          </cell>
          <cell r="K1020" t="str">
            <v>SL4@tidalwaveautospa.com</v>
          </cell>
        </row>
        <row r="1021">
          <cell r="B1021" t="str">
            <v>Dawson Kunze</v>
          </cell>
          <cell r="C1021" t="str">
            <v>Wash Attendant Express</v>
          </cell>
          <cell r="D1021" t="str">
            <v>E0102 - Bluffton</v>
          </cell>
          <cell r="E1021" t="str">
            <v>1000 Wash Employees</v>
          </cell>
          <cell r="F1021" t="str">
            <v>Tiffany Reed</v>
          </cell>
          <cell r="G1021" t="str">
            <v/>
          </cell>
          <cell r="H1021" t="str">
            <v xml:space="preserve">E0102 </v>
          </cell>
          <cell r="I1021">
            <v>102</v>
          </cell>
          <cell r="J1021" t="str">
            <v/>
          </cell>
          <cell r="K1021" t="str">
            <v>@tidalwaveautospa.com</v>
          </cell>
        </row>
        <row r="1022">
          <cell r="B1022" t="str">
            <v>Dawson Treeby</v>
          </cell>
          <cell r="C1022" t="str">
            <v>Wash Attendant Express</v>
          </cell>
          <cell r="D1022" t="str">
            <v>E0124 - Watertown</v>
          </cell>
          <cell r="E1022" t="str">
            <v>1000 Wash Employees</v>
          </cell>
          <cell r="F1022" t="str">
            <v>Javan Cooper</v>
          </cell>
          <cell r="G1022" t="str">
            <v/>
          </cell>
          <cell r="H1022" t="str">
            <v xml:space="preserve">E0124 </v>
          </cell>
          <cell r="I1022">
            <v>124</v>
          </cell>
          <cell r="J1022" t="str">
            <v/>
          </cell>
          <cell r="K1022" t="str">
            <v>@tidalwaveautospa.com</v>
          </cell>
        </row>
        <row r="1023">
          <cell r="B1023" t="str">
            <v>Daxton Mayfield</v>
          </cell>
          <cell r="C1023" t="str">
            <v>Wash Attendant Express</v>
          </cell>
          <cell r="D1023" t="str">
            <v>E0119 - Athens - Decatur</v>
          </cell>
          <cell r="E1023" t="str">
            <v>1000 Wash Employees</v>
          </cell>
          <cell r="F1023" t="str">
            <v>David Deal</v>
          </cell>
          <cell r="G1023" t="str">
            <v/>
          </cell>
          <cell r="H1023" t="str">
            <v xml:space="preserve">E0119 </v>
          </cell>
          <cell r="I1023">
            <v>119</v>
          </cell>
          <cell r="J1023" t="str">
            <v/>
          </cell>
          <cell r="K1023" t="str">
            <v>@tidalwaveautospa.com</v>
          </cell>
        </row>
        <row r="1024">
          <cell r="B1024" t="str">
            <v>daymian cook</v>
          </cell>
          <cell r="C1024" t="str">
            <v>Wash Attendant Express</v>
          </cell>
          <cell r="D1024" t="str">
            <v>E0089 - Omaha 88</v>
          </cell>
          <cell r="E1024" t="str">
            <v>1000 Wash Employees</v>
          </cell>
          <cell r="F1024" t="str">
            <v>Vernon J</v>
          </cell>
          <cell r="G1024" t="str">
            <v/>
          </cell>
          <cell r="H1024" t="str">
            <v xml:space="preserve">E0089 </v>
          </cell>
          <cell r="I1024">
            <v>89</v>
          </cell>
          <cell r="J1024" t="str">
            <v/>
          </cell>
          <cell r="K1024" t="str">
            <v>@tidalwaveautospa.com</v>
          </cell>
        </row>
        <row r="1025">
          <cell r="B1025" t="str">
            <v>Dayshun Taylor</v>
          </cell>
          <cell r="C1025" t="str">
            <v>Wash Attendant Express</v>
          </cell>
          <cell r="D1025" t="str">
            <v>E0088 - Fargo</v>
          </cell>
          <cell r="E1025" t="str">
            <v>1000 Wash Employees</v>
          </cell>
          <cell r="F1025" t="str">
            <v>Justin Murray</v>
          </cell>
          <cell r="G1025" t="str">
            <v/>
          </cell>
          <cell r="H1025" t="str">
            <v xml:space="preserve">E0088 </v>
          </cell>
          <cell r="I1025">
            <v>88</v>
          </cell>
          <cell r="J1025" t="str">
            <v/>
          </cell>
          <cell r="K1025" t="str">
            <v>@tidalwaveautospa.com</v>
          </cell>
        </row>
        <row r="1026">
          <cell r="B1026" t="str">
            <v>Dayton Cook</v>
          </cell>
          <cell r="C1026" t="str">
            <v>Wash Attendant Express</v>
          </cell>
          <cell r="D1026" t="str">
            <v>E0235 - Shelby, NC</v>
          </cell>
          <cell r="E1026" t="str">
            <v>1000 Wash Employees</v>
          </cell>
          <cell r="F1026" t="str">
            <v>Joshua Cloonan</v>
          </cell>
          <cell r="G1026" t="str">
            <v/>
          </cell>
          <cell r="H1026" t="str">
            <v xml:space="preserve">E0235 </v>
          </cell>
          <cell r="I1026">
            <v>235</v>
          </cell>
          <cell r="J1026" t="str">
            <v/>
          </cell>
          <cell r="K1026" t="str">
            <v>@tidalwaveautospa.com</v>
          </cell>
        </row>
        <row r="1027">
          <cell r="B1027" t="str">
            <v>Dayton Wilkinson</v>
          </cell>
          <cell r="C1027" t="str">
            <v>Wash Attendant Express</v>
          </cell>
          <cell r="D1027" t="str">
            <v>E0159 - Muscle Shoals, AL</v>
          </cell>
          <cell r="E1027" t="str">
            <v>1000 Wash Employees</v>
          </cell>
          <cell r="F1027" t="str">
            <v>Molly Wilson</v>
          </cell>
          <cell r="G1027" t="str">
            <v/>
          </cell>
          <cell r="H1027" t="str">
            <v xml:space="preserve">E0159 </v>
          </cell>
          <cell r="I1027">
            <v>159</v>
          </cell>
          <cell r="J1027" t="str">
            <v/>
          </cell>
          <cell r="K1027" t="str">
            <v>@tidalwaveautospa.com</v>
          </cell>
        </row>
        <row r="1028">
          <cell r="B1028" t="str">
            <v>Dayvin Martinez</v>
          </cell>
          <cell r="C1028" t="str">
            <v>Assistant SL Express</v>
          </cell>
          <cell r="D1028" t="str">
            <v>E0085 - Victoria</v>
          </cell>
          <cell r="E1028" t="str">
            <v>1000 Wash Employees</v>
          </cell>
          <cell r="F1028" t="str">
            <v>Justin Bernal</v>
          </cell>
          <cell r="G1028" t="str">
            <v>ASL</v>
          </cell>
          <cell r="H1028" t="str">
            <v xml:space="preserve">E0085 </v>
          </cell>
          <cell r="I1028">
            <v>85</v>
          </cell>
          <cell r="J1028" t="str">
            <v>ASL85</v>
          </cell>
          <cell r="K1028" t="str">
            <v>ASL85@tidalwaveautospa.com</v>
          </cell>
        </row>
        <row r="1029">
          <cell r="B1029" t="str">
            <v>De’Andre Joseph</v>
          </cell>
          <cell r="C1029" t="str">
            <v>Wash Attendant Express</v>
          </cell>
          <cell r="D1029" t="str">
            <v>E0025 - Hinesville</v>
          </cell>
          <cell r="E1029" t="str">
            <v>1000 Wash Employees</v>
          </cell>
          <cell r="F1029" t="str">
            <v>Don Lettieri</v>
          </cell>
          <cell r="G1029" t="str">
            <v/>
          </cell>
          <cell r="H1029" t="str">
            <v xml:space="preserve">E0025 </v>
          </cell>
          <cell r="I1029">
            <v>25</v>
          </cell>
          <cell r="J1029" t="str">
            <v/>
          </cell>
          <cell r="K1029" t="str">
            <v>@tidalwaveautospa.com</v>
          </cell>
        </row>
        <row r="1030">
          <cell r="B1030" t="str">
            <v>De'Aldrick McCrae</v>
          </cell>
          <cell r="C1030" t="str">
            <v>Wash Attendant Express</v>
          </cell>
          <cell r="D1030" t="str">
            <v>E0094 - Statesboro</v>
          </cell>
          <cell r="E1030" t="str">
            <v>1000 Wash Employees</v>
          </cell>
          <cell r="F1030" t="str">
            <v>Robert Hane</v>
          </cell>
          <cell r="G1030" t="str">
            <v/>
          </cell>
          <cell r="H1030" t="str">
            <v xml:space="preserve">E0094 </v>
          </cell>
          <cell r="I1030">
            <v>94</v>
          </cell>
          <cell r="J1030" t="str">
            <v/>
          </cell>
          <cell r="K1030" t="str">
            <v>@tidalwaveautospa.com</v>
          </cell>
        </row>
        <row r="1031">
          <cell r="B1031" t="str">
            <v>Dean Barrett</v>
          </cell>
          <cell r="C1031" t="str">
            <v>Team Lead Express</v>
          </cell>
          <cell r="D1031" t="str">
            <v>E0105 - St Augustine</v>
          </cell>
          <cell r="E1031" t="str">
            <v>1000 Wash Employees</v>
          </cell>
          <cell r="F1031" t="str">
            <v>Troy Webb</v>
          </cell>
          <cell r="G1031" t="str">
            <v/>
          </cell>
          <cell r="H1031" t="str">
            <v xml:space="preserve">E0105 </v>
          </cell>
          <cell r="I1031">
            <v>105</v>
          </cell>
          <cell r="J1031" t="str">
            <v/>
          </cell>
          <cell r="K1031" t="str">
            <v>@tidalwaveautospa.com</v>
          </cell>
        </row>
        <row r="1032">
          <cell r="B1032" t="str">
            <v>Deandra Campbell</v>
          </cell>
          <cell r="C1032" t="str">
            <v>Wash Attendant Express</v>
          </cell>
          <cell r="D1032" t="str">
            <v>E0130 - Mobile</v>
          </cell>
          <cell r="E1032" t="str">
            <v>1000 Wash Employees</v>
          </cell>
          <cell r="F1032" t="str">
            <v>Jeb Plaisance</v>
          </cell>
          <cell r="G1032" t="str">
            <v/>
          </cell>
          <cell r="H1032" t="str">
            <v xml:space="preserve">E0130 </v>
          </cell>
          <cell r="I1032">
            <v>130</v>
          </cell>
          <cell r="J1032" t="str">
            <v/>
          </cell>
          <cell r="K1032" t="str">
            <v>@tidalwaveautospa.com</v>
          </cell>
        </row>
        <row r="1033">
          <cell r="B1033" t="str">
            <v>Deandre Sanders</v>
          </cell>
          <cell r="C1033" t="str">
            <v>Wash Attendant Express</v>
          </cell>
          <cell r="D1033" t="str">
            <v>E0048 - Peake</v>
          </cell>
          <cell r="E1033" t="str">
            <v>1000 Wash Employees</v>
          </cell>
          <cell r="F1033" t="str">
            <v>Jermaine Goodin</v>
          </cell>
          <cell r="G1033" t="str">
            <v/>
          </cell>
          <cell r="H1033" t="str">
            <v xml:space="preserve">E0048 </v>
          </cell>
          <cell r="I1033">
            <v>48</v>
          </cell>
          <cell r="J1033" t="str">
            <v/>
          </cell>
          <cell r="K1033" t="str">
            <v>@tidalwaveautospa.com</v>
          </cell>
        </row>
        <row r="1034">
          <cell r="B1034" t="str">
            <v>DeAngelo Robinson</v>
          </cell>
          <cell r="C1034" t="str">
            <v>Assistant SL Express</v>
          </cell>
          <cell r="D1034" t="str">
            <v>E0003 - Morrow</v>
          </cell>
          <cell r="E1034" t="str">
            <v>1000 Wash Employees</v>
          </cell>
          <cell r="F1034" t="str">
            <v>Antawan Hill</v>
          </cell>
          <cell r="G1034" t="str">
            <v>ASL</v>
          </cell>
          <cell r="H1034" t="str">
            <v xml:space="preserve">E0003 </v>
          </cell>
          <cell r="I1034">
            <v>3</v>
          </cell>
          <cell r="J1034" t="str">
            <v>ASL3</v>
          </cell>
          <cell r="K1034" t="str">
            <v>ASL3@tidalwaveautospa.com</v>
          </cell>
        </row>
        <row r="1035">
          <cell r="B1035" t="str">
            <v>Deanglo Nixon</v>
          </cell>
          <cell r="C1035" t="str">
            <v>Interim Assistant Site Leader</v>
          </cell>
          <cell r="D1035" t="str">
            <v>E0010 - Sumter</v>
          </cell>
          <cell r="E1035" t="str">
            <v>1000 Wash Employees</v>
          </cell>
          <cell r="F1035" t="str">
            <v>Christopher Chestnut</v>
          </cell>
          <cell r="G1035" t="str">
            <v>ASL</v>
          </cell>
          <cell r="H1035" t="str">
            <v xml:space="preserve">E0010 </v>
          </cell>
          <cell r="I1035">
            <v>10</v>
          </cell>
          <cell r="J1035" t="str">
            <v>ASL10</v>
          </cell>
          <cell r="K1035" t="str">
            <v>ASL10@tidalwaveautospa.com</v>
          </cell>
        </row>
        <row r="1036">
          <cell r="B1036" t="str">
            <v>Deantoine Denson</v>
          </cell>
          <cell r="C1036" t="str">
            <v>Wash Attendant Express</v>
          </cell>
          <cell r="D1036" t="str">
            <v>E0286 - Westover Road</v>
          </cell>
          <cell r="E1036" t="str">
            <v>1000 Wash Employees</v>
          </cell>
          <cell r="F1036" t="str">
            <v>Mary Hoar</v>
          </cell>
          <cell r="G1036" t="str">
            <v/>
          </cell>
          <cell r="H1036" t="str">
            <v xml:space="preserve">E0286 </v>
          </cell>
          <cell r="I1036">
            <v>286</v>
          </cell>
          <cell r="J1036" t="str">
            <v/>
          </cell>
          <cell r="K1036" t="str">
            <v>@tidalwaveautospa.com</v>
          </cell>
        </row>
        <row r="1037">
          <cell r="B1037" t="str">
            <v>Deborah Hardison</v>
          </cell>
          <cell r="C1037" t="str">
            <v>Wash Attendant Express</v>
          </cell>
          <cell r="D1037" t="str">
            <v>E0278 - Kinston, NC</v>
          </cell>
          <cell r="E1037" t="str">
            <v>1000 Wash Employees</v>
          </cell>
          <cell r="F1037" t="str">
            <v>Nadine Moses</v>
          </cell>
          <cell r="G1037" t="str">
            <v/>
          </cell>
          <cell r="H1037" t="str">
            <v xml:space="preserve">E0278 </v>
          </cell>
          <cell r="I1037">
            <v>278</v>
          </cell>
          <cell r="J1037" t="str">
            <v/>
          </cell>
          <cell r="K1037" t="str">
            <v>@tidalwaveautospa.com</v>
          </cell>
        </row>
        <row r="1038">
          <cell r="B1038" t="str">
            <v>DeCameron Colbert</v>
          </cell>
          <cell r="C1038" t="str">
            <v>Wash Attendant Express</v>
          </cell>
          <cell r="D1038" t="str">
            <v>E0252 - Jacksonville, TX</v>
          </cell>
          <cell r="E1038" t="str">
            <v>1000 Wash Employees</v>
          </cell>
          <cell r="F1038" t="str">
            <v>Brandon Zarecor</v>
          </cell>
          <cell r="G1038" t="str">
            <v/>
          </cell>
          <cell r="H1038" t="str">
            <v xml:space="preserve">E0252 </v>
          </cell>
          <cell r="I1038">
            <v>252</v>
          </cell>
          <cell r="J1038" t="str">
            <v/>
          </cell>
          <cell r="K1038" t="str">
            <v>@tidalwaveautospa.com</v>
          </cell>
        </row>
        <row r="1039">
          <cell r="B1039" t="str">
            <v>Dejiuan Watson</v>
          </cell>
          <cell r="C1039" t="str">
            <v>Wash Attendant Express</v>
          </cell>
          <cell r="D1039" t="str">
            <v>E0101 - Victory Square</v>
          </cell>
          <cell r="E1039" t="str">
            <v>1000 Wash Employees</v>
          </cell>
          <cell r="F1039" t="str">
            <v>Alphonso Dyer</v>
          </cell>
          <cell r="G1039" t="str">
            <v/>
          </cell>
          <cell r="H1039" t="str">
            <v xml:space="preserve">E0101 </v>
          </cell>
          <cell r="I1039">
            <v>101</v>
          </cell>
          <cell r="J1039" t="str">
            <v/>
          </cell>
          <cell r="K1039" t="str">
            <v>@tidalwaveautospa.com</v>
          </cell>
        </row>
        <row r="1040">
          <cell r="B1040" t="str">
            <v>delana Franks</v>
          </cell>
          <cell r="C1040" t="str">
            <v>Assistant SL Express</v>
          </cell>
          <cell r="D1040" t="str">
            <v>E0027 - Dublin</v>
          </cell>
          <cell r="E1040" t="str">
            <v>1000 Wash Employees</v>
          </cell>
          <cell r="F1040" t="str">
            <v>Sam Jarrell</v>
          </cell>
          <cell r="G1040" t="str">
            <v>ASL</v>
          </cell>
          <cell r="H1040" t="str">
            <v xml:space="preserve">E0027 </v>
          </cell>
          <cell r="I1040">
            <v>27</v>
          </cell>
          <cell r="J1040" t="str">
            <v>ASL27</v>
          </cell>
          <cell r="K1040" t="str">
            <v>ASL27@tidalwaveautospa.com</v>
          </cell>
        </row>
        <row r="1041">
          <cell r="B1041" t="str">
            <v>Delond Daniels</v>
          </cell>
          <cell r="C1041" t="str">
            <v>Assistant SL Express</v>
          </cell>
          <cell r="D1041" t="str">
            <v>E0031 - Veterans</v>
          </cell>
          <cell r="E1041" t="str">
            <v>1000 Wash Employees</v>
          </cell>
          <cell r="F1041" t="str">
            <v>Kyle Robertson</v>
          </cell>
          <cell r="G1041" t="str">
            <v>ASL</v>
          </cell>
          <cell r="H1041" t="str">
            <v xml:space="preserve">E0031 </v>
          </cell>
          <cell r="I1041">
            <v>31</v>
          </cell>
          <cell r="J1041" t="str">
            <v>ASL31</v>
          </cell>
          <cell r="K1041" t="str">
            <v>ASL31@tidalwaveautospa.com</v>
          </cell>
        </row>
        <row r="1042">
          <cell r="B1042" t="str">
            <v>Demarius Long</v>
          </cell>
          <cell r="C1042" t="str">
            <v>Wash Attendant Express</v>
          </cell>
          <cell r="D1042" t="str">
            <v>E0009 - Peachtree City/Sharpsburg</v>
          </cell>
          <cell r="E1042" t="str">
            <v>1000 Wash Employees</v>
          </cell>
          <cell r="F1042" t="str">
            <v>Charles Best</v>
          </cell>
          <cell r="G1042" t="str">
            <v/>
          </cell>
          <cell r="H1042" t="str">
            <v xml:space="preserve">E0009 </v>
          </cell>
          <cell r="I1042">
            <v>9</v>
          </cell>
          <cell r="J1042" t="str">
            <v/>
          </cell>
          <cell r="K1042" t="str">
            <v>@tidalwaveautospa.com</v>
          </cell>
        </row>
        <row r="1043">
          <cell r="B1043" t="str">
            <v>Demetrius McDowell</v>
          </cell>
          <cell r="C1043" t="str">
            <v>Wash Attendant Express</v>
          </cell>
          <cell r="D1043" t="str">
            <v>E0209 - Tarboro, NC</v>
          </cell>
          <cell r="E1043" t="str">
            <v>1000 Wash Employees</v>
          </cell>
          <cell r="F1043" t="str">
            <v>Frankie Tadlock</v>
          </cell>
          <cell r="G1043" t="str">
            <v/>
          </cell>
          <cell r="H1043" t="str">
            <v xml:space="preserve">E0209 </v>
          </cell>
          <cell r="I1043">
            <v>209</v>
          </cell>
          <cell r="J1043" t="str">
            <v/>
          </cell>
          <cell r="K1043" t="str">
            <v>@tidalwaveautospa.com</v>
          </cell>
        </row>
        <row r="1044">
          <cell r="B1044" t="str">
            <v>Demetrius Prince</v>
          </cell>
          <cell r="C1044" t="str">
            <v>Wash Attendant Express</v>
          </cell>
          <cell r="D1044" t="str">
            <v>E0152 - North Charleston</v>
          </cell>
          <cell r="E1044" t="str">
            <v>1000 Wash Employees</v>
          </cell>
          <cell r="F1044" t="str">
            <v>Melissa Barker</v>
          </cell>
          <cell r="G1044" t="str">
            <v/>
          </cell>
          <cell r="H1044" t="str">
            <v xml:space="preserve">E0152 </v>
          </cell>
          <cell r="I1044">
            <v>152</v>
          </cell>
          <cell r="J1044" t="str">
            <v/>
          </cell>
          <cell r="K1044" t="str">
            <v>@tidalwaveautospa.com</v>
          </cell>
        </row>
        <row r="1045">
          <cell r="B1045" t="str">
            <v>Demetrius Scott</v>
          </cell>
          <cell r="C1045" t="str">
            <v>Assistant Team Lead – Installation</v>
          </cell>
          <cell r="D1045" t="str">
            <v>SHJ Construction LLC</v>
          </cell>
          <cell r="E1045" t="str">
            <v>3050 Development</v>
          </cell>
          <cell r="F1045" t="str">
            <v>Shamarcus Mack</v>
          </cell>
          <cell r="G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>demetrius.scott@shjconstructiongroup.com</v>
          </cell>
        </row>
        <row r="1046">
          <cell r="B1046" t="str">
            <v>Demitri Perez</v>
          </cell>
          <cell r="C1046" t="str">
            <v>Wash Attendant Express</v>
          </cell>
          <cell r="D1046" t="str">
            <v>E0011 - McDonough</v>
          </cell>
          <cell r="E1046" t="str">
            <v>1000 Wash Employees</v>
          </cell>
          <cell r="F1046" t="str">
            <v>Rodrigo Kimble</v>
          </cell>
          <cell r="G1046" t="str">
            <v/>
          </cell>
          <cell r="H1046" t="str">
            <v xml:space="preserve">E0011 </v>
          </cell>
          <cell r="I1046">
            <v>11</v>
          </cell>
          <cell r="J1046" t="str">
            <v/>
          </cell>
          <cell r="K1046" t="str">
            <v>@tidalwaveautospa.com</v>
          </cell>
        </row>
        <row r="1047">
          <cell r="B1047" t="str">
            <v>Dena Daniels</v>
          </cell>
          <cell r="C1047" t="str">
            <v>Assistant General Counsel I</v>
          </cell>
          <cell r="D1047" t="str">
            <v>Wash Support Center</v>
          </cell>
          <cell r="E1047" t="str">
            <v>2150 Legal</v>
          </cell>
          <cell r="F1047" t="str">
            <v>John Sillay</v>
          </cell>
          <cell r="G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>dena.daniels@twavelead.com</v>
          </cell>
        </row>
        <row r="1048">
          <cell r="B1048" t="str">
            <v>Denise Morant</v>
          </cell>
          <cell r="C1048" t="str">
            <v>Wash Attendant Express</v>
          </cell>
          <cell r="D1048" t="str">
            <v>E0275 - Cheraw, SC</v>
          </cell>
          <cell r="E1048" t="str">
            <v>1000 Wash Employees</v>
          </cell>
          <cell r="F1048" t="str">
            <v>John Norris</v>
          </cell>
          <cell r="G1048" t="str">
            <v/>
          </cell>
          <cell r="H1048" t="str">
            <v xml:space="preserve">E0275 </v>
          </cell>
          <cell r="I1048">
            <v>275</v>
          </cell>
          <cell r="J1048" t="str">
            <v/>
          </cell>
          <cell r="K1048" t="str">
            <v>@tidalwaveautospa.com</v>
          </cell>
        </row>
        <row r="1049">
          <cell r="B1049" t="str">
            <v>Dennis Conard</v>
          </cell>
          <cell r="C1049" t="str">
            <v>Assistant SL Express</v>
          </cell>
          <cell r="D1049" t="str">
            <v>E0193 - Dahlonega, GA</v>
          </cell>
          <cell r="E1049" t="str">
            <v>1000 Wash Employees</v>
          </cell>
          <cell r="F1049" t="str">
            <v>Richard Gibbons</v>
          </cell>
          <cell r="G1049" t="str">
            <v>ASL</v>
          </cell>
          <cell r="H1049" t="str">
            <v xml:space="preserve">E0193 </v>
          </cell>
          <cell r="I1049">
            <v>193</v>
          </cell>
          <cell r="J1049" t="str">
            <v>ASL193</v>
          </cell>
          <cell r="K1049" t="str">
            <v>ASL193@tidalwaveautospa.com</v>
          </cell>
        </row>
        <row r="1050">
          <cell r="B1050" t="str">
            <v>Dennis Gallegos</v>
          </cell>
          <cell r="C1050" t="str">
            <v>High Performance Site Leader Express</v>
          </cell>
          <cell r="D1050" t="str">
            <v>E0121 - Hilton Head</v>
          </cell>
          <cell r="E1050" t="str">
            <v>1000 Wash Employees</v>
          </cell>
          <cell r="F1050" t="str">
            <v>David Foster</v>
          </cell>
          <cell r="G1050" t="str">
            <v>SL</v>
          </cell>
          <cell r="H1050" t="str">
            <v xml:space="preserve">E0121 </v>
          </cell>
          <cell r="I1050">
            <v>121</v>
          </cell>
          <cell r="J1050" t="str">
            <v>SL121</v>
          </cell>
          <cell r="K1050" t="str">
            <v>SL121@tidalwaveautospa.com</v>
          </cell>
        </row>
        <row r="1051">
          <cell r="B1051" t="str">
            <v>Dennis Martin</v>
          </cell>
          <cell r="C1051" t="str">
            <v>Business Systems Analyst II</v>
          </cell>
          <cell r="D1051" t="str">
            <v>Wash Support Center</v>
          </cell>
          <cell r="E1051" t="str">
            <v>2200 IT</v>
          </cell>
          <cell r="F1051" t="str">
            <v>Mark Kelly</v>
          </cell>
          <cell r="G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>michael@twavelead.com</v>
          </cell>
        </row>
        <row r="1052">
          <cell r="B1052" t="str">
            <v>Dennis Mundorf</v>
          </cell>
          <cell r="C1052" t="str">
            <v>Assistant SL Express</v>
          </cell>
          <cell r="D1052" t="str">
            <v>E0084 - Omaha 120</v>
          </cell>
          <cell r="E1052" t="str">
            <v>1000 Wash Employees</v>
          </cell>
          <cell r="F1052" t="str">
            <v>Clark Cull</v>
          </cell>
          <cell r="G1052" t="str">
            <v>ASL</v>
          </cell>
          <cell r="H1052" t="str">
            <v xml:space="preserve">E0084 </v>
          </cell>
          <cell r="I1052">
            <v>84</v>
          </cell>
          <cell r="J1052" t="str">
            <v>ASL84</v>
          </cell>
          <cell r="K1052" t="str">
            <v>ASL84@tidalwaveautospa.com</v>
          </cell>
        </row>
        <row r="1053">
          <cell r="B1053" t="str">
            <v>Dennis Thompson</v>
          </cell>
          <cell r="C1053" t="str">
            <v>Site Leader Express</v>
          </cell>
          <cell r="D1053" t="str">
            <v>E0197 - Timothy</v>
          </cell>
          <cell r="E1053" t="str">
            <v>1000 Wash Employees</v>
          </cell>
          <cell r="F1053" t="str">
            <v>Andrew Strevel</v>
          </cell>
          <cell r="G1053" t="str">
            <v>SL</v>
          </cell>
          <cell r="H1053" t="str">
            <v xml:space="preserve">E0197 </v>
          </cell>
          <cell r="I1053">
            <v>197</v>
          </cell>
          <cell r="J1053" t="str">
            <v>SL197</v>
          </cell>
          <cell r="K1053" t="str">
            <v>SL197@tidalwaveautospa.com</v>
          </cell>
        </row>
        <row r="1054">
          <cell r="B1054" t="str">
            <v>Denny Zamudio</v>
          </cell>
          <cell r="C1054" t="str">
            <v>Wash Attendant Express</v>
          </cell>
          <cell r="D1054" t="str">
            <v>E0107 - Gainesville</v>
          </cell>
          <cell r="E1054" t="str">
            <v>1000 Wash Employees</v>
          </cell>
          <cell r="F1054" t="str">
            <v>Kyle Busch</v>
          </cell>
          <cell r="G1054" t="str">
            <v/>
          </cell>
          <cell r="H1054" t="str">
            <v xml:space="preserve">E0107 </v>
          </cell>
          <cell r="I1054">
            <v>107</v>
          </cell>
          <cell r="J1054" t="str">
            <v/>
          </cell>
          <cell r="K1054" t="str">
            <v>@tidalwaveautospa.com</v>
          </cell>
        </row>
        <row r="1055">
          <cell r="B1055" t="str">
            <v>Deon Carroll</v>
          </cell>
          <cell r="C1055" t="str">
            <v>Accounts Payable</v>
          </cell>
          <cell r="D1055" t="str">
            <v>SHJ Construction LLC</v>
          </cell>
          <cell r="E1055" t="str">
            <v>3050 Development</v>
          </cell>
          <cell r="F1055" t="str">
            <v>Jessica Harris</v>
          </cell>
          <cell r="G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>deon.carroll@shjconstructiongroup.com</v>
          </cell>
        </row>
        <row r="1056">
          <cell r="B1056" t="str">
            <v>Deonta Tillman</v>
          </cell>
          <cell r="C1056" t="str">
            <v>Assistant SL Express</v>
          </cell>
          <cell r="D1056" t="str">
            <v>E0298 - Boaz, AL</v>
          </cell>
          <cell r="E1056" t="str">
            <v>1000 Wash Employees</v>
          </cell>
          <cell r="F1056" t="str">
            <v>William Mcwaters</v>
          </cell>
          <cell r="G1056" t="str">
            <v>ASL</v>
          </cell>
          <cell r="H1056" t="str">
            <v xml:space="preserve">E0298 </v>
          </cell>
          <cell r="I1056">
            <v>298</v>
          </cell>
          <cell r="J1056" t="str">
            <v>ASL298</v>
          </cell>
          <cell r="K1056" t="str">
            <v>ASL298@tidalwaveautospa.com</v>
          </cell>
        </row>
        <row r="1057">
          <cell r="B1057" t="str">
            <v>Dequontorian George</v>
          </cell>
          <cell r="C1057" t="str">
            <v>Team Lead Express</v>
          </cell>
          <cell r="D1057" t="str">
            <v>E0232 - North Madison</v>
          </cell>
          <cell r="E1057" t="str">
            <v>1000 Wash Employees</v>
          </cell>
          <cell r="F1057" t="str">
            <v>Bradley Estis</v>
          </cell>
          <cell r="G1057" t="str">
            <v/>
          </cell>
          <cell r="H1057" t="str">
            <v xml:space="preserve">E0232 </v>
          </cell>
          <cell r="I1057">
            <v>232</v>
          </cell>
          <cell r="J1057" t="str">
            <v/>
          </cell>
          <cell r="K1057" t="str">
            <v>@tidalwaveautospa.com</v>
          </cell>
        </row>
        <row r="1058">
          <cell r="B1058" t="str">
            <v>Derek Bradshaw</v>
          </cell>
          <cell r="C1058" t="str">
            <v>Wash Attendant Express</v>
          </cell>
          <cell r="D1058" t="str">
            <v>E0223 - Otter Lake Road</v>
          </cell>
          <cell r="E1058" t="str">
            <v>1000 Wash Employees</v>
          </cell>
          <cell r="F1058" t="str">
            <v>Kendall Cannimore</v>
          </cell>
          <cell r="G1058" t="str">
            <v/>
          </cell>
          <cell r="H1058" t="str">
            <v xml:space="preserve">E0223 </v>
          </cell>
          <cell r="I1058">
            <v>223</v>
          </cell>
          <cell r="J1058" t="str">
            <v/>
          </cell>
          <cell r="K1058" t="str">
            <v>@tidalwaveautospa.com</v>
          </cell>
        </row>
        <row r="1059">
          <cell r="B1059" t="str">
            <v>Derek Key</v>
          </cell>
          <cell r="C1059" t="str">
            <v>Wash Attendant Express</v>
          </cell>
          <cell r="D1059" t="str">
            <v>E0013 - Washington Road</v>
          </cell>
          <cell r="E1059" t="str">
            <v>1000 Wash Employees</v>
          </cell>
          <cell r="F1059" t="str">
            <v>Chad Stawicki</v>
          </cell>
          <cell r="G1059" t="str">
            <v/>
          </cell>
          <cell r="H1059" t="str">
            <v xml:space="preserve">E0013 </v>
          </cell>
          <cell r="I1059">
            <v>13</v>
          </cell>
          <cell r="J1059" t="str">
            <v/>
          </cell>
          <cell r="K1059" t="str">
            <v>@tidalwaveautospa.com</v>
          </cell>
        </row>
        <row r="1060">
          <cell r="B1060" t="str">
            <v>Derek Rose [C]</v>
          </cell>
          <cell r="C1060" t="str">
            <v>TW IT Temporary</v>
          </cell>
          <cell r="D1060" t="str">
            <v>Wash Support Center</v>
          </cell>
          <cell r="E1060" t="str">
            <v>2050 Finance</v>
          </cell>
          <cell r="F1060" t="str">
            <v>Marlan Nichols</v>
          </cell>
          <cell r="G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>drose@cbiz.com</v>
          </cell>
        </row>
        <row r="1061">
          <cell r="B1061" t="str">
            <v>Derek Schillinger</v>
          </cell>
          <cell r="C1061" t="str">
            <v>Consultant 2</v>
          </cell>
          <cell r="D1061" t="str">
            <v>Wash Admin</v>
          </cell>
          <cell r="E1061" t="str">
            <v>2000 Operations</v>
          </cell>
          <cell r="F1061" t="str">
            <v>Bruce Maxwell</v>
          </cell>
          <cell r="G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>derek.schillinger@tidalwaveautospa.com</v>
          </cell>
        </row>
        <row r="1062">
          <cell r="B1062" t="str">
            <v>Derek Toler</v>
          </cell>
          <cell r="C1062" t="str">
            <v>Assistant SL Express</v>
          </cell>
          <cell r="D1062" t="str">
            <v>E0129 - Fort Wright</v>
          </cell>
          <cell r="E1062" t="str">
            <v>1000 Wash Employees</v>
          </cell>
          <cell r="F1062" t="str">
            <v>Samantha Simpson</v>
          </cell>
          <cell r="G1062" t="str">
            <v>ASL</v>
          </cell>
          <cell r="H1062" t="str">
            <v xml:space="preserve">E0129 </v>
          </cell>
          <cell r="I1062">
            <v>129</v>
          </cell>
          <cell r="J1062" t="str">
            <v>ASL129</v>
          </cell>
          <cell r="K1062" t="str">
            <v>ASL129@tidalwaveautospa.com</v>
          </cell>
        </row>
        <row r="1063">
          <cell r="B1063" t="str">
            <v>Der'JaLayne Barnes</v>
          </cell>
          <cell r="C1063" t="str">
            <v>Wash Attendant Express</v>
          </cell>
          <cell r="D1063" t="str">
            <v>E0030 - Cascade</v>
          </cell>
          <cell r="E1063" t="str">
            <v>1000 Wash Employees</v>
          </cell>
          <cell r="F1063" t="str">
            <v>RITCHIE NORFLEET</v>
          </cell>
          <cell r="G1063" t="str">
            <v/>
          </cell>
          <cell r="H1063" t="str">
            <v xml:space="preserve">E0030 </v>
          </cell>
          <cell r="I1063">
            <v>30</v>
          </cell>
          <cell r="J1063" t="str">
            <v/>
          </cell>
          <cell r="K1063" t="str">
            <v>@tidalwaveautospa.com</v>
          </cell>
        </row>
        <row r="1064">
          <cell r="B1064" t="str">
            <v>Derrell Jones</v>
          </cell>
          <cell r="C1064" t="str">
            <v>Wash Attendant Express</v>
          </cell>
          <cell r="D1064" t="str">
            <v>E0256 - Sturbridge</v>
          </cell>
          <cell r="E1064" t="str">
            <v>1000 Wash Employees</v>
          </cell>
          <cell r="F1064" t="str">
            <v>Patrick Swain</v>
          </cell>
          <cell r="G1064" t="str">
            <v/>
          </cell>
          <cell r="H1064" t="str">
            <v xml:space="preserve">E0256 </v>
          </cell>
          <cell r="I1064">
            <v>256</v>
          </cell>
          <cell r="J1064" t="str">
            <v/>
          </cell>
          <cell r="K1064" t="str">
            <v>@tidalwaveautospa.com</v>
          </cell>
        </row>
        <row r="1065">
          <cell r="B1065" t="str">
            <v>Derrick Boyle</v>
          </cell>
          <cell r="C1065" t="str">
            <v>Wash Attendant Express</v>
          </cell>
          <cell r="D1065" t="str">
            <v>E0118 - Staunton</v>
          </cell>
          <cell r="E1065" t="str">
            <v>1000 Wash Employees</v>
          </cell>
          <cell r="F1065" t="str">
            <v>Mark Shreffler</v>
          </cell>
          <cell r="G1065" t="str">
            <v/>
          </cell>
          <cell r="H1065" t="str">
            <v xml:space="preserve">E0118 </v>
          </cell>
          <cell r="I1065">
            <v>118</v>
          </cell>
          <cell r="J1065" t="str">
            <v/>
          </cell>
          <cell r="K1065" t="str">
            <v>@tidalwaveautospa.com</v>
          </cell>
        </row>
        <row r="1066">
          <cell r="B1066" t="str">
            <v>Derrick Hagman</v>
          </cell>
          <cell r="C1066" t="str">
            <v>Wash Attendant Express</v>
          </cell>
          <cell r="D1066" t="str">
            <v>E0045 - Watson</v>
          </cell>
          <cell r="E1066" t="str">
            <v>1000 Wash Employees</v>
          </cell>
          <cell r="F1066" t="str">
            <v>Steven Goddard</v>
          </cell>
          <cell r="G1066" t="str">
            <v/>
          </cell>
          <cell r="H1066" t="str">
            <v xml:space="preserve">E0045 </v>
          </cell>
          <cell r="I1066">
            <v>45</v>
          </cell>
          <cell r="J1066" t="str">
            <v/>
          </cell>
          <cell r="K1066" t="str">
            <v>@tidalwaveautospa.com</v>
          </cell>
        </row>
        <row r="1067">
          <cell r="B1067" t="str">
            <v>Derrick Strength</v>
          </cell>
          <cell r="C1067" t="str">
            <v>Assistant SL Express</v>
          </cell>
          <cell r="D1067" t="str">
            <v>E0151 - Helena, AL</v>
          </cell>
          <cell r="E1067" t="str">
            <v>1000 Wash Employees</v>
          </cell>
          <cell r="F1067" t="str">
            <v>Keith McDonald</v>
          </cell>
          <cell r="G1067" t="str">
            <v>ASL</v>
          </cell>
          <cell r="H1067" t="str">
            <v xml:space="preserve">E0151 </v>
          </cell>
          <cell r="I1067">
            <v>151</v>
          </cell>
          <cell r="J1067" t="str">
            <v>ASL151</v>
          </cell>
          <cell r="K1067" t="str">
            <v>ASL151@tidalwaveautospa.com</v>
          </cell>
        </row>
        <row r="1068">
          <cell r="B1068" t="str">
            <v>Derrick Tew</v>
          </cell>
          <cell r="C1068" t="str">
            <v>Team Lead Express</v>
          </cell>
          <cell r="D1068" t="str">
            <v>E0083 - Laurinburg</v>
          </cell>
          <cell r="E1068" t="str">
            <v>1000 Wash Employees</v>
          </cell>
          <cell r="F1068" t="str">
            <v>Rodney Davis</v>
          </cell>
          <cell r="G1068" t="str">
            <v/>
          </cell>
          <cell r="H1068" t="str">
            <v xml:space="preserve">E0083 </v>
          </cell>
          <cell r="I1068">
            <v>83</v>
          </cell>
          <cell r="J1068" t="str">
            <v/>
          </cell>
          <cell r="K1068" t="str">
            <v>@tidalwaveautospa.com</v>
          </cell>
        </row>
        <row r="1069">
          <cell r="B1069" t="str">
            <v>Derrien Walker</v>
          </cell>
          <cell r="C1069" t="str">
            <v>Wash Attendant Express</v>
          </cell>
          <cell r="D1069" t="str">
            <v>E0027 - Dublin</v>
          </cell>
          <cell r="E1069" t="str">
            <v>1000 Wash Employees</v>
          </cell>
          <cell r="F1069" t="str">
            <v>Sam Jarrell</v>
          </cell>
          <cell r="G1069" t="str">
            <v/>
          </cell>
          <cell r="H1069" t="str">
            <v xml:space="preserve">E0027 </v>
          </cell>
          <cell r="I1069">
            <v>27</v>
          </cell>
          <cell r="J1069" t="str">
            <v/>
          </cell>
          <cell r="K1069" t="str">
            <v>@tidalwaveautospa.com</v>
          </cell>
        </row>
        <row r="1070">
          <cell r="B1070" t="str">
            <v>Derwin Johnson</v>
          </cell>
          <cell r="C1070" t="str">
            <v>Assistant SL Express</v>
          </cell>
          <cell r="D1070" t="str">
            <v>E0003 - Morrow</v>
          </cell>
          <cell r="E1070" t="str">
            <v>1000 Wash Employees</v>
          </cell>
          <cell r="F1070" t="str">
            <v>Antawan Hill</v>
          </cell>
          <cell r="G1070" t="str">
            <v>ASL</v>
          </cell>
          <cell r="H1070" t="str">
            <v xml:space="preserve">E0003 </v>
          </cell>
          <cell r="I1070">
            <v>3</v>
          </cell>
          <cell r="J1070" t="str">
            <v>ASL3</v>
          </cell>
          <cell r="K1070" t="str">
            <v>ASL3@tidalwaveautospa.com</v>
          </cell>
        </row>
        <row r="1071">
          <cell r="B1071" t="str">
            <v>Deshaun Coleman</v>
          </cell>
          <cell r="C1071" t="str">
            <v>Wash Attendant Express</v>
          </cell>
          <cell r="D1071" t="str">
            <v>E0121 - Hilton Head</v>
          </cell>
          <cell r="E1071" t="str">
            <v>1000 Wash Employees</v>
          </cell>
          <cell r="F1071" t="str">
            <v>Dennis Gallegos</v>
          </cell>
          <cell r="G1071" t="str">
            <v/>
          </cell>
          <cell r="H1071" t="str">
            <v xml:space="preserve">E0121 </v>
          </cell>
          <cell r="I1071">
            <v>121</v>
          </cell>
          <cell r="J1071" t="str">
            <v/>
          </cell>
          <cell r="K1071" t="str">
            <v>@tidalwaveautospa.com</v>
          </cell>
        </row>
        <row r="1072">
          <cell r="B1072" t="str">
            <v>DeShawn Chambliss</v>
          </cell>
          <cell r="C1072" t="str">
            <v>Wash Attendant Express</v>
          </cell>
          <cell r="D1072" t="str">
            <v>E0361- Clermont, FL</v>
          </cell>
          <cell r="E1072" t="str">
            <v>1000 Wash Employees</v>
          </cell>
          <cell r="F1072" t="str">
            <v>Lenard Wright</v>
          </cell>
          <cell r="G1072" t="str">
            <v/>
          </cell>
          <cell r="H1072" t="str">
            <v xml:space="preserve">E0361- </v>
          </cell>
          <cell r="I1072" t="str">
            <v/>
          </cell>
          <cell r="J1072" t="str">
            <v/>
          </cell>
          <cell r="K1072" t="str">
            <v>@tidalwaveautospa.com</v>
          </cell>
        </row>
        <row r="1073">
          <cell r="B1073" t="str">
            <v>DeShawn Rogers</v>
          </cell>
          <cell r="C1073" t="str">
            <v>Wash Attendant Express</v>
          </cell>
          <cell r="D1073" t="str">
            <v>E0256 - Sturbridge</v>
          </cell>
          <cell r="E1073" t="str">
            <v>1000 Wash Employees</v>
          </cell>
          <cell r="F1073" t="str">
            <v>Patrick Swain</v>
          </cell>
          <cell r="G1073" t="str">
            <v/>
          </cell>
          <cell r="H1073" t="str">
            <v xml:space="preserve">E0256 </v>
          </cell>
          <cell r="I1073">
            <v>256</v>
          </cell>
          <cell r="J1073" t="str">
            <v/>
          </cell>
          <cell r="K1073" t="str">
            <v>@tidalwaveautospa.com</v>
          </cell>
        </row>
        <row r="1074">
          <cell r="B1074" t="str">
            <v>Desiree Geer</v>
          </cell>
          <cell r="C1074" t="str">
            <v>Assistant SL Express</v>
          </cell>
          <cell r="D1074" t="str">
            <v>E0303 - Hanover Crossing</v>
          </cell>
          <cell r="E1074" t="str">
            <v>1000 Wash Employees</v>
          </cell>
          <cell r="F1074" t="str">
            <v>Jennifer Hooper</v>
          </cell>
          <cell r="G1074" t="str">
            <v>ASL</v>
          </cell>
          <cell r="H1074" t="str">
            <v xml:space="preserve">E0303 </v>
          </cell>
          <cell r="I1074">
            <v>303</v>
          </cell>
          <cell r="J1074" t="str">
            <v>ASL303</v>
          </cell>
          <cell r="K1074" t="str">
            <v>ASL303@tidalwaveautospa.com</v>
          </cell>
        </row>
        <row r="1075">
          <cell r="B1075" t="str">
            <v>Desmon Blake</v>
          </cell>
          <cell r="C1075" t="str">
            <v>Security Specialist</v>
          </cell>
          <cell r="D1075" t="str">
            <v>Wash Support Center</v>
          </cell>
          <cell r="E1075" t="str">
            <v>2450 Customer Care</v>
          </cell>
          <cell r="F1075" t="str">
            <v>Laura Middlebrooks</v>
          </cell>
          <cell r="G1075" t="str">
            <v/>
          </cell>
          <cell r="H1075" t="str">
            <v/>
          </cell>
          <cell r="I1075" t="str">
            <v/>
          </cell>
          <cell r="J1075" t="str">
            <v/>
          </cell>
          <cell r="K1075" t="str">
            <v>desmon.blake@twavelead.com</v>
          </cell>
        </row>
        <row r="1076">
          <cell r="B1076" t="str">
            <v>Destiney Jimenez</v>
          </cell>
          <cell r="C1076" t="str">
            <v>Site Leader Express</v>
          </cell>
          <cell r="D1076" t="str">
            <v>E0156 - Clute, TX</v>
          </cell>
          <cell r="E1076" t="str">
            <v>1000 Wash Employees</v>
          </cell>
          <cell r="F1076" t="str">
            <v>Derek Schillinger</v>
          </cell>
          <cell r="G1076" t="str">
            <v>SL</v>
          </cell>
          <cell r="H1076" t="str">
            <v xml:space="preserve">E0156 </v>
          </cell>
          <cell r="I1076">
            <v>156</v>
          </cell>
          <cell r="J1076" t="str">
            <v>SL156</v>
          </cell>
          <cell r="K1076" t="str">
            <v>SL156@tidalwaveautospa.com</v>
          </cell>
        </row>
        <row r="1077">
          <cell r="B1077" t="str">
            <v>destiny brigman</v>
          </cell>
          <cell r="C1077" t="str">
            <v>Wash Attendant Express</v>
          </cell>
          <cell r="D1077" t="str">
            <v>E0275 - Cheraw, SC</v>
          </cell>
          <cell r="E1077" t="str">
            <v>1000 Wash Employees</v>
          </cell>
          <cell r="F1077" t="str">
            <v>John Norris</v>
          </cell>
          <cell r="G1077" t="str">
            <v/>
          </cell>
          <cell r="H1077" t="str">
            <v xml:space="preserve">E0275 </v>
          </cell>
          <cell r="I1077">
            <v>275</v>
          </cell>
          <cell r="J1077" t="str">
            <v/>
          </cell>
          <cell r="K1077" t="str">
            <v>@tidalwaveautospa.com</v>
          </cell>
        </row>
        <row r="1078">
          <cell r="B1078" t="str">
            <v>Destiny Hatcher</v>
          </cell>
          <cell r="C1078" t="str">
            <v>Wash Attendant Express</v>
          </cell>
          <cell r="D1078" t="str">
            <v>E0304 - Cliff Lake</v>
          </cell>
          <cell r="E1078" t="str">
            <v>1000 Wash Employees</v>
          </cell>
          <cell r="F1078" t="str">
            <v>Jacob Skouge</v>
          </cell>
          <cell r="G1078" t="str">
            <v/>
          </cell>
          <cell r="H1078" t="str">
            <v xml:space="preserve">E0304 </v>
          </cell>
          <cell r="I1078">
            <v>304</v>
          </cell>
          <cell r="J1078" t="str">
            <v/>
          </cell>
          <cell r="K1078" t="str">
            <v>@tidalwaveautospa.com</v>
          </cell>
        </row>
        <row r="1079">
          <cell r="B1079" t="str">
            <v>Destiny McBride</v>
          </cell>
          <cell r="C1079" t="str">
            <v>Assistant SL Express</v>
          </cell>
          <cell r="D1079" t="str">
            <v>E0288 - Yellowstone Avenue</v>
          </cell>
          <cell r="E1079" t="str">
            <v>1000 Wash Employees</v>
          </cell>
          <cell r="F1079" t="str">
            <v>Amber Guerrero</v>
          </cell>
          <cell r="G1079" t="str">
            <v>ASL</v>
          </cell>
          <cell r="H1079" t="str">
            <v xml:space="preserve">E0288 </v>
          </cell>
          <cell r="I1079">
            <v>288</v>
          </cell>
          <cell r="J1079" t="str">
            <v>ASL288</v>
          </cell>
          <cell r="K1079" t="str">
            <v>ASL288@tidalwaveautospa.com</v>
          </cell>
        </row>
        <row r="1080">
          <cell r="B1080" t="str">
            <v>Destiny Ramirez</v>
          </cell>
          <cell r="C1080" t="str">
            <v>Wash Attendant Express</v>
          </cell>
          <cell r="D1080" t="str">
            <v>E0291 - Christiansburg, VA</v>
          </cell>
          <cell r="E1080" t="str">
            <v>1000 Wash Employees</v>
          </cell>
          <cell r="F1080" t="str">
            <v>Preston Long</v>
          </cell>
          <cell r="G1080" t="str">
            <v/>
          </cell>
          <cell r="H1080" t="str">
            <v xml:space="preserve">E0291 </v>
          </cell>
          <cell r="I1080">
            <v>291</v>
          </cell>
          <cell r="J1080" t="str">
            <v/>
          </cell>
          <cell r="K1080" t="str">
            <v>@tidalwaveautospa.com</v>
          </cell>
        </row>
        <row r="1081">
          <cell r="B1081" t="str">
            <v>Destiny Watson</v>
          </cell>
          <cell r="C1081" t="str">
            <v>Team Lead Express</v>
          </cell>
          <cell r="D1081" t="str">
            <v>E0048 - Peake</v>
          </cell>
          <cell r="E1081" t="str">
            <v>1000 Wash Employees</v>
          </cell>
          <cell r="F1081" t="str">
            <v>Jermaine Goodin</v>
          </cell>
          <cell r="G1081" t="str">
            <v/>
          </cell>
          <cell r="H1081" t="str">
            <v xml:space="preserve">E0048 </v>
          </cell>
          <cell r="I1081">
            <v>48</v>
          </cell>
          <cell r="J1081" t="str">
            <v/>
          </cell>
          <cell r="K1081" t="str">
            <v>@tidalwaveautospa.com</v>
          </cell>
        </row>
        <row r="1082">
          <cell r="B1082" t="str">
            <v>Dev Chaudhari</v>
          </cell>
          <cell r="C1082" t="str">
            <v>Wash Attendant Express</v>
          </cell>
          <cell r="D1082" t="str">
            <v>E0093 - Huntsville</v>
          </cell>
          <cell r="E1082" t="str">
            <v>1000 Wash Employees</v>
          </cell>
          <cell r="F1082" t="str">
            <v>Mark Busby</v>
          </cell>
          <cell r="G1082" t="str">
            <v/>
          </cell>
          <cell r="H1082" t="str">
            <v xml:space="preserve">E0093 </v>
          </cell>
          <cell r="I1082">
            <v>93</v>
          </cell>
          <cell r="J1082" t="str">
            <v/>
          </cell>
          <cell r="K1082" t="str">
            <v>@tidalwaveautospa.com</v>
          </cell>
        </row>
        <row r="1083">
          <cell r="B1083" t="str">
            <v>Devin Bent</v>
          </cell>
          <cell r="C1083" t="str">
            <v>Wash Attendant Express</v>
          </cell>
          <cell r="D1083" t="str">
            <v>E0059 - Albemarle</v>
          </cell>
          <cell r="E1083" t="str">
            <v>1000 Wash Employees</v>
          </cell>
          <cell r="F1083" t="str">
            <v>Joshua Stone</v>
          </cell>
          <cell r="G1083" t="str">
            <v/>
          </cell>
          <cell r="H1083" t="str">
            <v xml:space="preserve">E0059 </v>
          </cell>
          <cell r="I1083">
            <v>59</v>
          </cell>
          <cell r="J1083" t="str">
            <v/>
          </cell>
          <cell r="K1083" t="str">
            <v>@tidalwaveautospa.com</v>
          </cell>
        </row>
        <row r="1084">
          <cell r="B1084" t="str">
            <v>Devin Dudley</v>
          </cell>
          <cell r="C1084" t="str">
            <v>Wash Attendant Express</v>
          </cell>
          <cell r="D1084" t="str">
            <v>E0071 - S Marietta Pkwy / Square</v>
          </cell>
          <cell r="E1084" t="str">
            <v>1000 Wash Employees</v>
          </cell>
          <cell r="F1084" t="str">
            <v>Marcus Jones</v>
          </cell>
          <cell r="G1084" t="str">
            <v/>
          </cell>
          <cell r="H1084" t="str">
            <v xml:space="preserve">E0071 </v>
          </cell>
          <cell r="I1084">
            <v>71</v>
          </cell>
          <cell r="J1084" t="str">
            <v/>
          </cell>
          <cell r="K1084" t="str">
            <v>@tidalwaveautospa.com</v>
          </cell>
        </row>
        <row r="1085">
          <cell r="B1085" t="str">
            <v>Devin Frank</v>
          </cell>
          <cell r="C1085" t="str">
            <v>Wash Attendant Express</v>
          </cell>
          <cell r="D1085" t="str">
            <v>E0038 - Kennesaw</v>
          </cell>
          <cell r="E1085" t="str">
            <v>1000 Wash Employees</v>
          </cell>
          <cell r="F1085" t="str">
            <v>Jason Graham</v>
          </cell>
          <cell r="G1085" t="str">
            <v/>
          </cell>
          <cell r="H1085" t="str">
            <v xml:space="preserve">E0038 </v>
          </cell>
          <cell r="I1085">
            <v>38</v>
          </cell>
          <cell r="J1085" t="str">
            <v/>
          </cell>
          <cell r="K1085" t="str">
            <v>@tidalwaveautospa.com</v>
          </cell>
        </row>
        <row r="1086">
          <cell r="B1086" t="str">
            <v>Devin Jones</v>
          </cell>
          <cell r="C1086" t="str">
            <v>Wash Attendant Express</v>
          </cell>
          <cell r="D1086" t="str">
            <v>E0021 - Battleground</v>
          </cell>
          <cell r="E1086" t="str">
            <v>1000 Wash Employees</v>
          </cell>
          <cell r="F1086" t="str">
            <v>Chasity Bryant</v>
          </cell>
          <cell r="G1086" t="str">
            <v/>
          </cell>
          <cell r="H1086" t="str">
            <v xml:space="preserve">E0021 </v>
          </cell>
          <cell r="I1086">
            <v>21</v>
          </cell>
          <cell r="J1086" t="str">
            <v/>
          </cell>
          <cell r="K1086" t="str">
            <v>@tidalwaveautospa.com</v>
          </cell>
        </row>
        <row r="1087">
          <cell r="B1087" t="str">
            <v>Devin Kroells</v>
          </cell>
          <cell r="C1087" t="str">
            <v>Assistant SL Express</v>
          </cell>
          <cell r="D1087" t="str">
            <v>E0158 - Waconia, MN</v>
          </cell>
          <cell r="E1087" t="str">
            <v>1000 Wash Employees</v>
          </cell>
          <cell r="F1087" t="str">
            <v>Benjamin Eidem</v>
          </cell>
          <cell r="G1087" t="str">
            <v>ASL</v>
          </cell>
          <cell r="H1087" t="str">
            <v xml:space="preserve">E0158 </v>
          </cell>
          <cell r="I1087">
            <v>158</v>
          </cell>
          <cell r="J1087" t="str">
            <v>ASL158</v>
          </cell>
          <cell r="K1087" t="str">
            <v>ASL158@tidalwaveautospa.com</v>
          </cell>
        </row>
        <row r="1088">
          <cell r="B1088" t="str">
            <v>Devin Mahlert</v>
          </cell>
          <cell r="C1088" t="str">
            <v>Wash Attendant Express</v>
          </cell>
          <cell r="D1088" t="str">
            <v>E0010 - Sumter</v>
          </cell>
          <cell r="E1088" t="str">
            <v>1000 Wash Employees</v>
          </cell>
          <cell r="F1088" t="str">
            <v>Christopher Chestnut</v>
          </cell>
          <cell r="G1088" t="str">
            <v/>
          </cell>
          <cell r="H1088" t="str">
            <v xml:space="preserve">E0010 </v>
          </cell>
          <cell r="I1088">
            <v>10</v>
          </cell>
          <cell r="J1088" t="str">
            <v/>
          </cell>
          <cell r="K1088" t="str">
            <v>@tidalwaveautospa.com</v>
          </cell>
        </row>
        <row r="1089">
          <cell r="B1089" t="str">
            <v>Devin Miranda</v>
          </cell>
          <cell r="C1089" t="str">
            <v>Interim Site Leader Express</v>
          </cell>
          <cell r="D1089" t="str">
            <v>E0272 - North Wilmington</v>
          </cell>
          <cell r="E1089" t="str">
            <v>1000 Wash Employees</v>
          </cell>
          <cell r="F1089" t="str">
            <v>Wesley Kurtz</v>
          </cell>
          <cell r="G1089" t="str">
            <v>Interim</v>
          </cell>
          <cell r="H1089" t="str">
            <v xml:space="preserve">E0272 </v>
          </cell>
          <cell r="I1089">
            <v>272</v>
          </cell>
          <cell r="J1089" t="str">
            <v>SL272</v>
          </cell>
          <cell r="K1089" t="str">
            <v>SL272@tidalwaveautospa.com</v>
          </cell>
        </row>
        <row r="1090">
          <cell r="B1090" t="str">
            <v>Devin Morgan</v>
          </cell>
          <cell r="C1090" t="str">
            <v>Wash Attendant Express</v>
          </cell>
          <cell r="D1090" t="str">
            <v>E0096 - Athens / Athens GA 1</v>
          </cell>
          <cell r="E1090" t="str">
            <v>1000 Wash Employees</v>
          </cell>
          <cell r="F1090" t="str">
            <v>Thomas Russell</v>
          </cell>
          <cell r="G1090" t="str">
            <v/>
          </cell>
          <cell r="H1090" t="str">
            <v xml:space="preserve">E0096 </v>
          </cell>
          <cell r="I1090">
            <v>96</v>
          </cell>
          <cell r="J1090" t="str">
            <v/>
          </cell>
          <cell r="K1090" t="str">
            <v>@tidalwaveautospa.com</v>
          </cell>
        </row>
        <row r="1091">
          <cell r="B1091" t="str">
            <v>Devin Mueller</v>
          </cell>
          <cell r="C1091" t="str">
            <v>Wash Attendant Express</v>
          </cell>
          <cell r="D1091" t="str">
            <v>E0223 - Otter Lake Road</v>
          </cell>
          <cell r="E1091" t="str">
            <v>1000 Wash Employees</v>
          </cell>
          <cell r="F1091" t="str">
            <v>Kendall Cannimore</v>
          </cell>
          <cell r="G1091" t="str">
            <v/>
          </cell>
          <cell r="H1091" t="str">
            <v xml:space="preserve">E0223 </v>
          </cell>
          <cell r="I1091">
            <v>223</v>
          </cell>
          <cell r="J1091" t="str">
            <v/>
          </cell>
          <cell r="K1091" t="str">
            <v>@tidalwaveautospa.com</v>
          </cell>
        </row>
        <row r="1092">
          <cell r="B1092" t="str">
            <v>DEVIN SANDERS</v>
          </cell>
          <cell r="C1092" t="str">
            <v>Assistant SL Express</v>
          </cell>
          <cell r="D1092" t="str">
            <v>E0038 - Kennesaw</v>
          </cell>
          <cell r="E1092" t="str">
            <v>1000 Wash Employees</v>
          </cell>
          <cell r="F1092" t="str">
            <v>Jason Graham</v>
          </cell>
          <cell r="G1092" t="str">
            <v>ASL</v>
          </cell>
          <cell r="H1092" t="str">
            <v xml:space="preserve">E0038 </v>
          </cell>
          <cell r="I1092">
            <v>38</v>
          </cell>
          <cell r="J1092" t="str">
            <v>ASL38</v>
          </cell>
          <cell r="K1092" t="str">
            <v>ASL38@tidalwaveautospa.com</v>
          </cell>
        </row>
        <row r="1093">
          <cell r="B1093" t="str">
            <v>Devin Silva</v>
          </cell>
          <cell r="C1093" t="str">
            <v>Team Lead Express</v>
          </cell>
          <cell r="D1093" t="str">
            <v>E0156 - Clute, TX</v>
          </cell>
          <cell r="E1093" t="str">
            <v>1000 Wash Employees</v>
          </cell>
          <cell r="F1093" t="str">
            <v>Destiney Jimenez</v>
          </cell>
          <cell r="G1093" t="str">
            <v/>
          </cell>
          <cell r="H1093" t="str">
            <v xml:space="preserve">E0156 </v>
          </cell>
          <cell r="I1093">
            <v>156</v>
          </cell>
          <cell r="J1093" t="str">
            <v/>
          </cell>
          <cell r="K1093" t="str">
            <v>@tidalwaveautospa.com</v>
          </cell>
        </row>
        <row r="1094">
          <cell r="B1094" t="str">
            <v>Devin Sullivan</v>
          </cell>
          <cell r="C1094" t="str">
            <v>Wash Attendant Express</v>
          </cell>
          <cell r="D1094" t="str">
            <v>E0220 - Cambridge, MN</v>
          </cell>
          <cell r="E1094" t="str">
            <v>1000 Wash Employees</v>
          </cell>
          <cell r="F1094" t="str">
            <v>Brett Fausher</v>
          </cell>
          <cell r="G1094" t="str">
            <v/>
          </cell>
          <cell r="H1094" t="str">
            <v xml:space="preserve">E0220 </v>
          </cell>
          <cell r="I1094">
            <v>220</v>
          </cell>
          <cell r="J1094" t="str">
            <v/>
          </cell>
          <cell r="K1094" t="str">
            <v>@tidalwaveautospa.com</v>
          </cell>
        </row>
        <row r="1095">
          <cell r="B1095" t="str">
            <v>Devin Whitcomb</v>
          </cell>
          <cell r="C1095" t="str">
            <v>Team Lead Express</v>
          </cell>
          <cell r="D1095" t="str">
            <v>E0223 - Otter Lake Road</v>
          </cell>
          <cell r="E1095" t="str">
            <v>1000 Wash Employees</v>
          </cell>
          <cell r="F1095" t="str">
            <v>Kendall Cannimore</v>
          </cell>
          <cell r="G1095" t="str">
            <v/>
          </cell>
          <cell r="H1095" t="str">
            <v xml:space="preserve">E0223 </v>
          </cell>
          <cell r="I1095">
            <v>223</v>
          </cell>
          <cell r="J1095" t="str">
            <v/>
          </cell>
          <cell r="K1095" t="str">
            <v>@tidalwaveautospa.com</v>
          </cell>
        </row>
        <row r="1096">
          <cell r="B1096" t="str">
            <v>Devin Wright</v>
          </cell>
          <cell r="C1096" t="str">
            <v>Assistant SL Express</v>
          </cell>
          <cell r="D1096" t="str">
            <v>E0055 - Gillespie</v>
          </cell>
          <cell r="E1096" t="str">
            <v>1000 Wash Employees</v>
          </cell>
          <cell r="F1096" t="str">
            <v>Michael Miller</v>
          </cell>
          <cell r="G1096" t="str">
            <v>ASL</v>
          </cell>
          <cell r="H1096" t="str">
            <v xml:space="preserve">E0055 </v>
          </cell>
          <cell r="I1096">
            <v>55</v>
          </cell>
          <cell r="J1096" t="str">
            <v>ASL55</v>
          </cell>
          <cell r="K1096" t="str">
            <v>ASL55@tidalwaveautospa.com</v>
          </cell>
        </row>
        <row r="1097">
          <cell r="B1097" t="str">
            <v>Devon Cracraft</v>
          </cell>
          <cell r="C1097" t="str">
            <v>Wash Attendant Express</v>
          </cell>
          <cell r="D1097" t="str">
            <v>E0263 - Winchester, KY</v>
          </cell>
          <cell r="E1097" t="str">
            <v>1000 Wash Employees</v>
          </cell>
          <cell r="F1097" t="str">
            <v>Philip Crosse</v>
          </cell>
          <cell r="G1097" t="str">
            <v/>
          </cell>
          <cell r="H1097" t="str">
            <v xml:space="preserve">E0263 </v>
          </cell>
          <cell r="I1097">
            <v>263</v>
          </cell>
          <cell r="J1097" t="str">
            <v/>
          </cell>
          <cell r="K1097" t="str">
            <v>@tidalwaveautospa.com</v>
          </cell>
        </row>
        <row r="1098">
          <cell r="B1098" t="str">
            <v>Devon Deshner</v>
          </cell>
          <cell r="C1098" t="str">
            <v>Wash Attendant Express</v>
          </cell>
          <cell r="D1098" t="str">
            <v>E0181 - Great Falls</v>
          </cell>
          <cell r="E1098" t="str">
            <v>1000 Wash Employees</v>
          </cell>
          <cell r="F1098" t="str">
            <v>Megan Moore</v>
          </cell>
          <cell r="G1098" t="str">
            <v/>
          </cell>
          <cell r="H1098" t="str">
            <v xml:space="preserve">E0181 </v>
          </cell>
          <cell r="I1098">
            <v>181</v>
          </cell>
          <cell r="J1098" t="str">
            <v/>
          </cell>
          <cell r="K1098" t="str">
            <v>@tidalwaveautospa.com</v>
          </cell>
        </row>
        <row r="1099">
          <cell r="B1099" t="str">
            <v>Devon Levart</v>
          </cell>
          <cell r="C1099" t="str">
            <v>Team Lead Express</v>
          </cell>
          <cell r="D1099" t="str">
            <v>E0024 - Moultrie</v>
          </cell>
          <cell r="E1099" t="str">
            <v>1000 Wash Employees</v>
          </cell>
          <cell r="F1099" t="str">
            <v>Jason Montesano</v>
          </cell>
          <cell r="G1099" t="str">
            <v/>
          </cell>
          <cell r="H1099" t="str">
            <v xml:space="preserve">E0024 </v>
          </cell>
          <cell r="I1099">
            <v>24</v>
          </cell>
          <cell r="J1099" t="str">
            <v/>
          </cell>
          <cell r="K1099" t="str">
            <v>@tidalwaveautospa.com</v>
          </cell>
        </row>
        <row r="1100">
          <cell r="B1100" t="str">
            <v>Devonte Butler</v>
          </cell>
          <cell r="C1100" t="str">
            <v>Team Lead Express</v>
          </cell>
          <cell r="D1100" t="str">
            <v>E0185 - S. Oates Street</v>
          </cell>
          <cell r="E1100" t="str">
            <v>1000 Wash Employees</v>
          </cell>
          <cell r="F1100" t="str">
            <v>Frederick Pierson</v>
          </cell>
          <cell r="G1100" t="str">
            <v/>
          </cell>
          <cell r="H1100" t="str">
            <v xml:space="preserve">E0185 </v>
          </cell>
          <cell r="I1100">
            <v>185</v>
          </cell>
          <cell r="J1100" t="str">
            <v/>
          </cell>
          <cell r="K1100" t="str">
            <v>@tidalwaveautospa.com</v>
          </cell>
        </row>
        <row r="1101">
          <cell r="B1101" t="str">
            <v>Devonte Taylor hajdu</v>
          </cell>
          <cell r="C1101" t="str">
            <v>Wash Attendant Express</v>
          </cell>
          <cell r="D1101" t="str">
            <v>E0296 - Weston, WI</v>
          </cell>
          <cell r="E1101" t="str">
            <v>1000 Wash Employees</v>
          </cell>
          <cell r="F1101" t="str">
            <v>Edward Bayliss</v>
          </cell>
          <cell r="G1101" t="str">
            <v/>
          </cell>
          <cell r="H1101" t="str">
            <v xml:space="preserve">E0296 </v>
          </cell>
          <cell r="I1101">
            <v>296</v>
          </cell>
          <cell r="J1101" t="str">
            <v/>
          </cell>
          <cell r="K1101" t="str">
            <v>@tidalwaveautospa.com</v>
          </cell>
        </row>
        <row r="1102">
          <cell r="B1102" t="str">
            <v>Devor Pina</v>
          </cell>
          <cell r="C1102" t="str">
            <v>Wash Attendant Express</v>
          </cell>
          <cell r="D1102" t="str">
            <v>E0076 - Americus</v>
          </cell>
          <cell r="E1102" t="str">
            <v>1000 Wash Employees</v>
          </cell>
          <cell r="F1102" t="str">
            <v>Colin Williams</v>
          </cell>
          <cell r="G1102" t="str">
            <v/>
          </cell>
          <cell r="H1102" t="str">
            <v xml:space="preserve">E0076 </v>
          </cell>
          <cell r="I1102">
            <v>76</v>
          </cell>
          <cell r="J1102" t="str">
            <v/>
          </cell>
          <cell r="K1102" t="str">
            <v>@tidalwaveautospa.com</v>
          </cell>
        </row>
        <row r="1103">
          <cell r="B1103" t="str">
            <v>Diallo Merriweather</v>
          </cell>
          <cell r="C1103" t="str">
            <v>Assistant SL Express</v>
          </cell>
          <cell r="D1103" t="str">
            <v>E0089 - Omaha 88</v>
          </cell>
          <cell r="E1103" t="str">
            <v>1000 Wash Employees</v>
          </cell>
          <cell r="F1103" t="str">
            <v>Vernon J</v>
          </cell>
          <cell r="G1103" t="str">
            <v>ASL</v>
          </cell>
          <cell r="H1103" t="str">
            <v xml:space="preserve">E0089 </v>
          </cell>
          <cell r="I1103">
            <v>89</v>
          </cell>
          <cell r="J1103" t="str">
            <v>ASL89</v>
          </cell>
          <cell r="K1103" t="str">
            <v>ASL89@tidalwaveautospa.com</v>
          </cell>
        </row>
        <row r="1104">
          <cell r="B1104" t="str">
            <v>Diana Butler</v>
          </cell>
          <cell r="C1104" t="str">
            <v>Wash Attendant Flex</v>
          </cell>
          <cell r="D1104" t="str">
            <v>E0007 - Grandview</v>
          </cell>
          <cell r="E1104" t="str">
            <v>1000 Wash Employees</v>
          </cell>
          <cell r="F1104" t="str">
            <v>Adam DeGroot</v>
          </cell>
          <cell r="G1104" t="str">
            <v/>
          </cell>
          <cell r="H1104" t="str">
            <v xml:space="preserve">E0007 </v>
          </cell>
          <cell r="I1104">
            <v>7</v>
          </cell>
          <cell r="J1104" t="str">
            <v/>
          </cell>
          <cell r="K1104" t="str">
            <v>@tidalwaveautospa.com</v>
          </cell>
        </row>
        <row r="1105">
          <cell r="B1105" t="str">
            <v>Diana Gonzalez</v>
          </cell>
          <cell r="C1105" t="str">
            <v>Wash Attendant Express</v>
          </cell>
          <cell r="D1105" t="str">
            <v>E0265 - Madison Street</v>
          </cell>
          <cell r="E1105" t="str">
            <v>1000 Wash Employees</v>
          </cell>
          <cell r="F1105" t="str">
            <v>Javier Rocha</v>
          </cell>
          <cell r="G1105" t="str">
            <v/>
          </cell>
          <cell r="H1105" t="str">
            <v xml:space="preserve">E0265 </v>
          </cell>
          <cell r="I1105">
            <v>265</v>
          </cell>
          <cell r="J1105" t="str">
            <v/>
          </cell>
          <cell r="K1105" t="str">
            <v>@tidalwaveautospa.com</v>
          </cell>
        </row>
        <row r="1106">
          <cell r="B1106" t="str">
            <v>Diego Molina-Becerra</v>
          </cell>
          <cell r="C1106" t="str">
            <v>Wash Attendant Express</v>
          </cell>
          <cell r="D1106" t="str">
            <v>E0053 - Vivion</v>
          </cell>
          <cell r="E1106" t="str">
            <v>1000 Wash Employees</v>
          </cell>
          <cell r="F1106" t="str">
            <v>Austin Tudor</v>
          </cell>
          <cell r="G1106" t="str">
            <v/>
          </cell>
          <cell r="H1106" t="str">
            <v xml:space="preserve">E0053 </v>
          </cell>
          <cell r="I1106">
            <v>53</v>
          </cell>
          <cell r="J1106" t="str">
            <v/>
          </cell>
          <cell r="K1106" t="str">
            <v>@tidalwaveautospa.com</v>
          </cell>
        </row>
        <row r="1107">
          <cell r="B1107" t="str">
            <v>Dillion Paquette</v>
          </cell>
          <cell r="C1107" t="str">
            <v>Wash Attendant Express</v>
          </cell>
          <cell r="D1107" t="str">
            <v>E0059 - Albemarle</v>
          </cell>
          <cell r="E1107" t="str">
            <v>1000 Wash Employees</v>
          </cell>
          <cell r="F1107" t="str">
            <v>Joshua Stone</v>
          </cell>
          <cell r="G1107" t="str">
            <v/>
          </cell>
          <cell r="H1107" t="str">
            <v xml:space="preserve">E0059 </v>
          </cell>
          <cell r="I1107">
            <v>59</v>
          </cell>
          <cell r="J1107" t="str">
            <v/>
          </cell>
          <cell r="K1107" t="str">
            <v>@tidalwaveautospa.com</v>
          </cell>
        </row>
        <row r="1108">
          <cell r="B1108" t="str">
            <v>Dillon Benson</v>
          </cell>
          <cell r="C1108" t="str">
            <v>Team Lead Express</v>
          </cell>
          <cell r="D1108" t="str">
            <v>E0261- Wayne Road</v>
          </cell>
          <cell r="E1108" t="str">
            <v>1000 Wash Employees</v>
          </cell>
          <cell r="F1108" t="str">
            <v>Brian Hodge</v>
          </cell>
          <cell r="G1108" t="str">
            <v/>
          </cell>
          <cell r="H1108" t="str">
            <v xml:space="preserve">E0261- </v>
          </cell>
          <cell r="I1108" t="str">
            <v/>
          </cell>
          <cell r="J1108" t="str">
            <v/>
          </cell>
          <cell r="K1108" t="str">
            <v>@tidalwaveautospa.com</v>
          </cell>
        </row>
        <row r="1109">
          <cell r="B1109" t="str">
            <v>Dillon Brefka</v>
          </cell>
          <cell r="C1109" t="str">
            <v>Electrical Apprentice</v>
          </cell>
          <cell r="D1109" t="str">
            <v>Stangood-GA</v>
          </cell>
          <cell r="E1109" t="str">
            <v>3100 Stangood Electrical</v>
          </cell>
          <cell r="F1109" t="str">
            <v>Brian Swicegood</v>
          </cell>
          <cell r="G1109" t="str">
            <v/>
          </cell>
          <cell r="H1109" t="str">
            <v/>
          </cell>
          <cell r="I1109" t="str">
            <v/>
          </cell>
          <cell r="J1109" t="str">
            <v/>
          </cell>
          <cell r="K1109" t="str">
            <v/>
          </cell>
        </row>
        <row r="1110">
          <cell r="B1110" t="str">
            <v>DILLON MEISTER</v>
          </cell>
          <cell r="C1110" t="str">
            <v>Assistant SL Express</v>
          </cell>
          <cell r="D1110" t="str">
            <v>E0182 - Morristown, TN</v>
          </cell>
          <cell r="E1110" t="str">
            <v>1000 Wash Employees</v>
          </cell>
          <cell r="F1110" t="str">
            <v>Rebecca Jones</v>
          </cell>
          <cell r="G1110" t="str">
            <v>ASL</v>
          </cell>
          <cell r="H1110" t="str">
            <v xml:space="preserve">E0182 </v>
          </cell>
          <cell r="I1110">
            <v>182</v>
          </cell>
          <cell r="J1110" t="str">
            <v>ASL182</v>
          </cell>
          <cell r="K1110" t="str">
            <v>ASL182@tidalwaveautospa.com</v>
          </cell>
        </row>
        <row r="1111">
          <cell r="B1111" t="str">
            <v>Dillon Needham</v>
          </cell>
          <cell r="C1111" t="str">
            <v>Team Lead Express</v>
          </cell>
          <cell r="D1111" t="str">
            <v>E0158 - Waconia, MN</v>
          </cell>
          <cell r="E1111" t="str">
            <v>1000 Wash Employees</v>
          </cell>
          <cell r="F1111" t="str">
            <v>Benjamin Eidem</v>
          </cell>
          <cell r="G1111" t="str">
            <v/>
          </cell>
          <cell r="H1111" t="str">
            <v xml:space="preserve">E0158 </v>
          </cell>
          <cell r="I1111">
            <v>158</v>
          </cell>
          <cell r="J1111" t="str">
            <v/>
          </cell>
          <cell r="K1111" t="str">
            <v>@tidalwaveautospa.com</v>
          </cell>
        </row>
        <row r="1112">
          <cell r="B1112" t="str">
            <v>Dillon Wilson</v>
          </cell>
          <cell r="C1112" t="str">
            <v>Assistant SL Express</v>
          </cell>
          <cell r="D1112" t="str">
            <v>E0194 - Jefferson City, MO</v>
          </cell>
          <cell r="E1112" t="str">
            <v>1000 Wash Employees</v>
          </cell>
          <cell r="F1112" t="str">
            <v>James Beeler</v>
          </cell>
          <cell r="G1112" t="str">
            <v>ASL</v>
          </cell>
          <cell r="H1112" t="str">
            <v xml:space="preserve">E0194 </v>
          </cell>
          <cell r="I1112">
            <v>194</v>
          </cell>
          <cell r="J1112" t="str">
            <v>ASL194</v>
          </cell>
          <cell r="K1112" t="str">
            <v>ASL194@tidalwaveautospa.com</v>
          </cell>
        </row>
        <row r="1113">
          <cell r="B1113" t="str">
            <v>Dimarea Hardy</v>
          </cell>
          <cell r="C1113" t="str">
            <v>Wash Attendant Express</v>
          </cell>
          <cell r="D1113" t="str">
            <v>E0006 - Warner Robins</v>
          </cell>
          <cell r="E1113" t="str">
            <v>1000 Wash Employees</v>
          </cell>
          <cell r="F1113" t="str">
            <v>Tony Phillips</v>
          </cell>
          <cell r="G1113" t="str">
            <v/>
          </cell>
          <cell r="H1113" t="str">
            <v xml:space="preserve">E0006 </v>
          </cell>
          <cell r="I1113">
            <v>6</v>
          </cell>
          <cell r="J1113" t="str">
            <v/>
          </cell>
          <cell r="K1113" t="str">
            <v>@tidalwaveautospa.com</v>
          </cell>
        </row>
        <row r="1114">
          <cell r="B1114" t="str">
            <v>Dimari Higdon</v>
          </cell>
          <cell r="C1114" t="str">
            <v>Wash Attendant Express</v>
          </cell>
          <cell r="D1114" t="str">
            <v>E0051 - Roswell / Holcomb</v>
          </cell>
          <cell r="E1114" t="str">
            <v>1000 Wash Employees</v>
          </cell>
          <cell r="F1114" t="str">
            <v>Jeffrey Dunham, Jr</v>
          </cell>
          <cell r="G1114" t="str">
            <v/>
          </cell>
          <cell r="H1114" t="str">
            <v xml:space="preserve">E0051 </v>
          </cell>
          <cell r="I1114">
            <v>51</v>
          </cell>
          <cell r="J1114" t="str">
            <v/>
          </cell>
          <cell r="K1114" t="str">
            <v>@tidalwaveautospa.com</v>
          </cell>
        </row>
        <row r="1115">
          <cell r="B1115" t="str">
            <v>Dinah Schmidt</v>
          </cell>
          <cell r="C1115" t="str">
            <v>Assistant SL Express</v>
          </cell>
          <cell r="D1115" t="str">
            <v>E0363 - Marshfield, WI</v>
          </cell>
          <cell r="E1115" t="str">
            <v>1000 Wash Employees</v>
          </cell>
          <cell r="F1115" t="str">
            <v>Charles Hayes</v>
          </cell>
          <cell r="G1115" t="str">
            <v>ASL</v>
          </cell>
          <cell r="H1115" t="str">
            <v xml:space="preserve">E0363 </v>
          </cell>
          <cell r="I1115">
            <v>363</v>
          </cell>
          <cell r="J1115" t="str">
            <v>ASL363</v>
          </cell>
          <cell r="K1115" t="str">
            <v>ASL363@tidalwaveautospa.com</v>
          </cell>
        </row>
        <row r="1116">
          <cell r="B1116" t="str">
            <v>Domenic Casciola</v>
          </cell>
          <cell r="C1116" t="str">
            <v>High Performance Site Leader Express</v>
          </cell>
          <cell r="D1116" t="str">
            <v>E0069 - Gloucester</v>
          </cell>
          <cell r="E1116" t="str">
            <v>1000 Wash Employees</v>
          </cell>
          <cell r="F1116" t="str">
            <v>Patrick Rollins</v>
          </cell>
          <cell r="G1116" t="str">
            <v>SL</v>
          </cell>
          <cell r="H1116" t="str">
            <v xml:space="preserve">E0069 </v>
          </cell>
          <cell r="I1116">
            <v>69</v>
          </cell>
          <cell r="J1116" t="str">
            <v>SL69</v>
          </cell>
          <cell r="K1116" t="str">
            <v>SL69@tidalwaveautospa.com</v>
          </cell>
        </row>
        <row r="1117">
          <cell r="B1117" t="str">
            <v>Dominic Aguilar</v>
          </cell>
          <cell r="C1117" t="str">
            <v>Wash Attendant Express</v>
          </cell>
          <cell r="D1117" t="str">
            <v>E0071 - S Marietta Pkwy / Square</v>
          </cell>
          <cell r="E1117" t="str">
            <v>1000 Wash Employees</v>
          </cell>
          <cell r="F1117" t="str">
            <v>Marcus Jones</v>
          </cell>
          <cell r="G1117" t="str">
            <v/>
          </cell>
          <cell r="H1117" t="str">
            <v xml:space="preserve">E0071 </v>
          </cell>
          <cell r="I1117">
            <v>71</v>
          </cell>
          <cell r="J1117" t="str">
            <v/>
          </cell>
          <cell r="K1117" t="str">
            <v>@tidalwaveautospa.com</v>
          </cell>
        </row>
        <row r="1118">
          <cell r="B1118" t="str">
            <v>Dominic Balcaceres</v>
          </cell>
          <cell r="C1118" t="str">
            <v>Team Lead Express</v>
          </cell>
          <cell r="D1118" t="str">
            <v>E0062 - Speedway</v>
          </cell>
          <cell r="E1118" t="str">
            <v>1000 Wash Employees</v>
          </cell>
          <cell r="F1118" t="str">
            <v>Rex Humerickhouse</v>
          </cell>
          <cell r="G1118" t="str">
            <v/>
          </cell>
          <cell r="H1118" t="str">
            <v xml:space="preserve">E0062 </v>
          </cell>
          <cell r="I1118">
            <v>62</v>
          </cell>
          <cell r="J1118" t="str">
            <v/>
          </cell>
          <cell r="K1118" t="str">
            <v>@tidalwaveautospa.com</v>
          </cell>
        </row>
        <row r="1119">
          <cell r="B1119" t="str">
            <v>Dominic Bernardi</v>
          </cell>
          <cell r="C1119" t="str">
            <v>Wash Attendant Express</v>
          </cell>
          <cell r="D1119" t="str">
            <v>E0149 - Radcliff</v>
          </cell>
          <cell r="E1119" t="str">
            <v>1000 Wash Employees</v>
          </cell>
          <cell r="F1119" t="str">
            <v>Cayden Silverthorn</v>
          </cell>
          <cell r="G1119" t="str">
            <v/>
          </cell>
          <cell r="H1119" t="str">
            <v xml:space="preserve">E0149 </v>
          </cell>
          <cell r="I1119">
            <v>149</v>
          </cell>
          <cell r="J1119" t="str">
            <v/>
          </cell>
          <cell r="K1119" t="str">
            <v>@tidalwaveautospa.com</v>
          </cell>
        </row>
        <row r="1120">
          <cell r="B1120" t="str">
            <v>Dominic Mckinley</v>
          </cell>
          <cell r="C1120" t="str">
            <v>Wash Attendant Express</v>
          </cell>
          <cell r="D1120" t="str">
            <v>E0283 - Woodstock, IL</v>
          </cell>
          <cell r="E1120" t="str">
            <v>1000 Wash Employees</v>
          </cell>
          <cell r="F1120" t="str">
            <v>SHAUN DAMRON</v>
          </cell>
          <cell r="G1120" t="str">
            <v/>
          </cell>
          <cell r="H1120" t="str">
            <v xml:space="preserve">E0283 </v>
          </cell>
          <cell r="I1120">
            <v>283</v>
          </cell>
          <cell r="J1120" t="str">
            <v/>
          </cell>
          <cell r="K1120" t="str">
            <v>@tidalwaveautospa.com</v>
          </cell>
        </row>
        <row r="1121">
          <cell r="B1121" t="str">
            <v>Dominick Altiero</v>
          </cell>
          <cell r="C1121" t="str">
            <v>Wash Attendant Express</v>
          </cell>
          <cell r="D1121" t="str">
            <v>E0218 - Borger, TX</v>
          </cell>
          <cell r="E1121" t="str">
            <v>1000 Wash Employees</v>
          </cell>
          <cell r="F1121" t="str">
            <v>Tyra Payne</v>
          </cell>
          <cell r="G1121" t="str">
            <v/>
          </cell>
          <cell r="H1121" t="str">
            <v xml:space="preserve">E0218 </v>
          </cell>
          <cell r="I1121">
            <v>218</v>
          </cell>
          <cell r="J1121" t="str">
            <v/>
          </cell>
          <cell r="K1121" t="str">
            <v>@tidalwaveautospa.com</v>
          </cell>
        </row>
        <row r="1122">
          <cell r="B1122" t="str">
            <v>Dominick liverman</v>
          </cell>
          <cell r="C1122" t="str">
            <v>Assistant SL Express</v>
          </cell>
          <cell r="D1122" t="str">
            <v>E0025 - Hinesville</v>
          </cell>
          <cell r="E1122" t="str">
            <v>1000 Wash Employees</v>
          </cell>
          <cell r="F1122" t="str">
            <v>Don Lettieri</v>
          </cell>
          <cell r="G1122" t="str">
            <v>ASL</v>
          </cell>
          <cell r="H1122" t="str">
            <v xml:space="preserve">E0025 </v>
          </cell>
          <cell r="I1122">
            <v>25</v>
          </cell>
          <cell r="J1122" t="str">
            <v>ASL25</v>
          </cell>
          <cell r="K1122" t="str">
            <v>ASL25@tidalwaveautospa.com</v>
          </cell>
        </row>
        <row r="1123">
          <cell r="B1123" t="str">
            <v>Dominique Snipe</v>
          </cell>
          <cell r="C1123" t="str">
            <v>Assistant SL Express</v>
          </cell>
          <cell r="D1123" t="str">
            <v>E0184 - La Vergne, TN</v>
          </cell>
          <cell r="E1123" t="str">
            <v>1000 Wash Employees</v>
          </cell>
          <cell r="F1123" t="str">
            <v>Scott Blainey</v>
          </cell>
          <cell r="G1123" t="str">
            <v>ASL</v>
          </cell>
          <cell r="H1123" t="str">
            <v xml:space="preserve">E0184 </v>
          </cell>
          <cell r="I1123">
            <v>184</v>
          </cell>
          <cell r="J1123" t="str">
            <v>ASL184</v>
          </cell>
          <cell r="K1123" t="str">
            <v>ASL184@tidalwaveautospa.com</v>
          </cell>
        </row>
        <row r="1124">
          <cell r="B1124" t="str">
            <v>Don Cross</v>
          </cell>
          <cell r="C1124" t="str">
            <v>Site Leader Express</v>
          </cell>
          <cell r="D1124" t="str">
            <v>E0165 - White House, TN</v>
          </cell>
          <cell r="E1124" t="str">
            <v>1000 Wash Employees</v>
          </cell>
          <cell r="F1124" t="str">
            <v>Jeff Mathis</v>
          </cell>
          <cell r="G1124" t="str">
            <v>SL</v>
          </cell>
          <cell r="H1124" t="str">
            <v xml:space="preserve">E0165 </v>
          </cell>
          <cell r="I1124">
            <v>165</v>
          </cell>
          <cell r="J1124" t="str">
            <v>SL165</v>
          </cell>
          <cell r="K1124" t="str">
            <v>SL165@tidalwaveautospa.com</v>
          </cell>
        </row>
        <row r="1125">
          <cell r="B1125" t="str">
            <v>Don Lettieri</v>
          </cell>
          <cell r="C1125" t="str">
            <v>High Performance Site Leader Express</v>
          </cell>
          <cell r="D1125" t="str">
            <v>E0025 - Hinesville</v>
          </cell>
          <cell r="E1125" t="str">
            <v>1000 Wash Employees</v>
          </cell>
          <cell r="F1125" t="str">
            <v>David Foster</v>
          </cell>
          <cell r="G1125" t="str">
            <v>SL</v>
          </cell>
          <cell r="H1125" t="str">
            <v xml:space="preserve">E0025 </v>
          </cell>
          <cell r="I1125">
            <v>25</v>
          </cell>
          <cell r="J1125" t="str">
            <v>SL25</v>
          </cell>
          <cell r="K1125" t="str">
            <v>SL25@tidalwaveautospa.com</v>
          </cell>
        </row>
        <row r="1126">
          <cell r="B1126" t="str">
            <v>Donald Drayton</v>
          </cell>
          <cell r="C1126" t="str">
            <v>Wash Attendant Express</v>
          </cell>
          <cell r="D1126" t="str">
            <v>E0010 - Sumter</v>
          </cell>
          <cell r="E1126" t="str">
            <v>1000 Wash Employees</v>
          </cell>
          <cell r="F1126" t="str">
            <v>Christopher Chestnut</v>
          </cell>
          <cell r="G1126" t="str">
            <v/>
          </cell>
          <cell r="H1126" t="str">
            <v xml:space="preserve">E0010 </v>
          </cell>
          <cell r="I1126">
            <v>10</v>
          </cell>
          <cell r="J1126" t="str">
            <v/>
          </cell>
          <cell r="K1126" t="str">
            <v>@tidalwaveautospa.com</v>
          </cell>
        </row>
        <row r="1127">
          <cell r="B1127" t="str">
            <v>Donald Pope</v>
          </cell>
          <cell r="C1127" t="str">
            <v>Wash Attendant Express</v>
          </cell>
          <cell r="D1127" t="str">
            <v>E0196 - Theydon Bend</v>
          </cell>
          <cell r="E1127" t="str">
            <v>1000 Wash Employees</v>
          </cell>
          <cell r="F1127" t="str">
            <v>Nathan Clement</v>
          </cell>
          <cell r="G1127" t="str">
            <v/>
          </cell>
          <cell r="H1127" t="str">
            <v xml:space="preserve">E0196 </v>
          </cell>
          <cell r="I1127">
            <v>196</v>
          </cell>
          <cell r="J1127" t="str">
            <v/>
          </cell>
          <cell r="K1127" t="str">
            <v>@tidalwaveautospa.com</v>
          </cell>
        </row>
        <row r="1128">
          <cell r="B1128" t="str">
            <v>Donavin Conley</v>
          </cell>
          <cell r="C1128" t="str">
            <v>Wash Attendant Express</v>
          </cell>
          <cell r="D1128" t="str">
            <v>E0036 - Miller Road</v>
          </cell>
          <cell r="E1128" t="str">
            <v>1000 Wash Employees</v>
          </cell>
          <cell r="F1128" t="str">
            <v>Joel Regan</v>
          </cell>
          <cell r="G1128" t="str">
            <v/>
          </cell>
          <cell r="H1128" t="str">
            <v xml:space="preserve">E0036 </v>
          </cell>
          <cell r="I1128">
            <v>36</v>
          </cell>
          <cell r="J1128" t="str">
            <v/>
          </cell>
          <cell r="K1128" t="str">
            <v>@tidalwaveautospa.com</v>
          </cell>
        </row>
        <row r="1129">
          <cell r="B1129" t="str">
            <v>Donna Carroll</v>
          </cell>
          <cell r="C1129" t="str">
            <v>Wash Attendant Express</v>
          </cell>
          <cell r="D1129" t="str">
            <v>E0087 - Grand Forks</v>
          </cell>
          <cell r="E1129" t="str">
            <v>1000 Wash Employees</v>
          </cell>
          <cell r="F1129" t="str">
            <v>Anthony Nagy</v>
          </cell>
          <cell r="G1129" t="str">
            <v/>
          </cell>
          <cell r="H1129" t="str">
            <v xml:space="preserve">E0087 </v>
          </cell>
          <cell r="I1129">
            <v>87</v>
          </cell>
          <cell r="J1129" t="str">
            <v/>
          </cell>
          <cell r="K1129" t="str">
            <v>@tidalwaveautospa.com</v>
          </cell>
        </row>
        <row r="1130">
          <cell r="B1130" t="str">
            <v>Donnell Williams</v>
          </cell>
          <cell r="C1130" t="str">
            <v>Assistant SL Express</v>
          </cell>
          <cell r="D1130" t="str">
            <v>E0138 - Dubuque</v>
          </cell>
          <cell r="E1130" t="str">
            <v>1000 Wash Employees</v>
          </cell>
          <cell r="F1130" t="str">
            <v>Isaiah Nyberg</v>
          </cell>
          <cell r="G1130" t="str">
            <v>ASL</v>
          </cell>
          <cell r="H1130" t="str">
            <v xml:space="preserve">E0138 </v>
          </cell>
          <cell r="I1130">
            <v>138</v>
          </cell>
          <cell r="J1130" t="str">
            <v>ASL138</v>
          </cell>
          <cell r="K1130" t="str">
            <v>ASL138@tidalwaveautospa.com</v>
          </cell>
        </row>
        <row r="1131">
          <cell r="B1131" t="str">
            <v>Dontrell Praytor</v>
          </cell>
          <cell r="C1131" t="str">
            <v>Team Lead Express</v>
          </cell>
          <cell r="D1131" t="str">
            <v>E0056 - Matthews Orangeburg</v>
          </cell>
          <cell r="E1131" t="str">
            <v>1000 Wash Employees</v>
          </cell>
          <cell r="F1131" t="str">
            <v>Josh Nordgren</v>
          </cell>
          <cell r="G1131" t="str">
            <v/>
          </cell>
          <cell r="H1131" t="str">
            <v xml:space="preserve">E0056 </v>
          </cell>
          <cell r="I1131">
            <v>56</v>
          </cell>
          <cell r="J1131" t="str">
            <v/>
          </cell>
          <cell r="K1131" t="str">
            <v>@tidalwaveautospa.com</v>
          </cell>
        </row>
        <row r="1132">
          <cell r="B1132" t="str">
            <v>Dorian Gore</v>
          </cell>
          <cell r="C1132" t="str">
            <v>Wash Attendant Express</v>
          </cell>
          <cell r="D1132" t="str">
            <v>E0271 - Arcadian Shores</v>
          </cell>
          <cell r="E1132" t="str">
            <v>1000 Wash Employees</v>
          </cell>
          <cell r="F1132" t="str">
            <v>Anthony Mazzella</v>
          </cell>
          <cell r="G1132" t="str">
            <v/>
          </cell>
          <cell r="H1132" t="str">
            <v xml:space="preserve">E0271 </v>
          </cell>
          <cell r="I1132">
            <v>271</v>
          </cell>
          <cell r="J1132" t="str">
            <v/>
          </cell>
          <cell r="K1132" t="str">
            <v>@tidalwaveautospa.com</v>
          </cell>
        </row>
        <row r="1133">
          <cell r="B1133" t="str">
            <v>Dorian Wilson</v>
          </cell>
          <cell r="C1133" t="str">
            <v>Wash Attendant Express</v>
          </cell>
          <cell r="D1133" t="str">
            <v>E0012 - Rocky Mount</v>
          </cell>
          <cell r="E1133" t="str">
            <v>1000 Wash Employees</v>
          </cell>
          <cell r="F1133" t="str">
            <v>Michael Harland</v>
          </cell>
          <cell r="G1133" t="str">
            <v/>
          </cell>
          <cell r="H1133" t="str">
            <v xml:space="preserve">E0012 </v>
          </cell>
          <cell r="I1133">
            <v>12</v>
          </cell>
          <cell r="J1133" t="str">
            <v/>
          </cell>
          <cell r="K1133" t="str">
            <v>@tidalwaveautospa.com</v>
          </cell>
        </row>
        <row r="1134">
          <cell r="B1134" t="str">
            <v>Douglas Boeres</v>
          </cell>
          <cell r="C1134" t="str">
            <v>Site Leader in Development 2</v>
          </cell>
          <cell r="D1134" t="str">
            <v>Wash Openings</v>
          </cell>
          <cell r="E1134" t="str">
            <v>2500 Training</v>
          </cell>
          <cell r="F1134" t="str">
            <v>Bruce Maxwell</v>
          </cell>
          <cell r="G1134" t="str">
            <v>SLID</v>
          </cell>
          <cell r="H1134" t="str">
            <v/>
          </cell>
          <cell r="I1134" t="str">
            <v/>
          </cell>
          <cell r="J1134" t="str">
            <v/>
          </cell>
          <cell r="K1134" t="str">
            <v>douglas.boeres@tidalwaveautospa.com</v>
          </cell>
        </row>
        <row r="1135">
          <cell r="B1135" t="str">
            <v>Douglas Chaloupek</v>
          </cell>
          <cell r="C1135" t="str">
            <v>Site Leader Express</v>
          </cell>
          <cell r="D1135" t="str">
            <v>E0226 - Forum Drive SC</v>
          </cell>
          <cell r="E1135" t="str">
            <v>1000 Wash Employees</v>
          </cell>
          <cell r="F1135" t="str">
            <v>Michael Dodge</v>
          </cell>
          <cell r="G1135" t="str">
            <v>SL</v>
          </cell>
          <cell r="H1135" t="str">
            <v xml:space="preserve">E0226 </v>
          </cell>
          <cell r="I1135">
            <v>226</v>
          </cell>
          <cell r="J1135" t="str">
            <v>SL226</v>
          </cell>
          <cell r="K1135" t="str">
            <v>SL226@tidalwaveautospa.com</v>
          </cell>
        </row>
        <row r="1136">
          <cell r="B1136" t="str">
            <v>Drake Avendano</v>
          </cell>
          <cell r="C1136" t="str">
            <v>Assistant SL Express</v>
          </cell>
          <cell r="D1136" t="str">
            <v>E0383 - El Campo, TX</v>
          </cell>
          <cell r="E1136" t="str">
            <v>1000 Wash Employees</v>
          </cell>
          <cell r="F1136" t="str">
            <v>Joe Fonseca</v>
          </cell>
          <cell r="G1136" t="str">
            <v>ASL</v>
          </cell>
          <cell r="H1136" t="str">
            <v xml:space="preserve">E0383 </v>
          </cell>
          <cell r="I1136">
            <v>383</v>
          </cell>
          <cell r="J1136" t="str">
            <v>ASL383</v>
          </cell>
          <cell r="K1136" t="str">
            <v>ASL383@tidalwaveautospa.com</v>
          </cell>
        </row>
        <row r="1137">
          <cell r="B1137" t="str">
            <v>Drake Tharp</v>
          </cell>
          <cell r="C1137" t="str">
            <v>Team Lead Express</v>
          </cell>
          <cell r="D1137" t="str">
            <v>E0073 - Bellevue NE</v>
          </cell>
          <cell r="E1137" t="str">
            <v>1000 Wash Employees</v>
          </cell>
          <cell r="F1137" t="str">
            <v>Brian Frank</v>
          </cell>
          <cell r="G1137" t="str">
            <v/>
          </cell>
          <cell r="H1137" t="str">
            <v xml:space="preserve">E0073 </v>
          </cell>
          <cell r="I1137">
            <v>73</v>
          </cell>
          <cell r="J1137" t="str">
            <v/>
          </cell>
          <cell r="K1137" t="str">
            <v>@tidalwaveautospa.com</v>
          </cell>
        </row>
        <row r="1138">
          <cell r="B1138" t="str">
            <v>Draven Girdler</v>
          </cell>
          <cell r="C1138" t="str">
            <v>Assistant SL Express</v>
          </cell>
          <cell r="D1138" t="str">
            <v>E0164 - Harvest, AL</v>
          </cell>
          <cell r="E1138" t="str">
            <v>1000 Wash Employees</v>
          </cell>
          <cell r="F1138" t="str">
            <v>Lane Carr</v>
          </cell>
          <cell r="G1138" t="str">
            <v>ASL</v>
          </cell>
          <cell r="H1138" t="str">
            <v xml:space="preserve">E0164 </v>
          </cell>
          <cell r="I1138">
            <v>164</v>
          </cell>
          <cell r="J1138" t="str">
            <v>ASL164</v>
          </cell>
          <cell r="K1138" t="str">
            <v>ASL164@tidalwaveautospa.com</v>
          </cell>
        </row>
        <row r="1139">
          <cell r="B1139" t="str">
            <v>Dreashaune Rose</v>
          </cell>
          <cell r="C1139" t="str">
            <v>Team Lead Express</v>
          </cell>
          <cell r="D1139" t="str">
            <v>E0109 - Madison Heights</v>
          </cell>
          <cell r="E1139" t="str">
            <v>1000 Wash Employees</v>
          </cell>
          <cell r="F1139" t="str">
            <v>Reyvin Siegel</v>
          </cell>
          <cell r="G1139" t="str">
            <v/>
          </cell>
          <cell r="H1139" t="str">
            <v xml:space="preserve">E0109 </v>
          </cell>
          <cell r="I1139">
            <v>109</v>
          </cell>
          <cell r="J1139" t="str">
            <v/>
          </cell>
          <cell r="K1139" t="str">
            <v>@tidalwaveautospa.com</v>
          </cell>
        </row>
        <row r="1140">
          <cell r="B1140" t="str">
            <v>Dreshun Cunningham</v>
          </cell>
          <cell r="C1140" t="str">
            <v>Wash Attendant Express</v>
          </cell>
          <cell r="D1140" t="str">
            <v>E0310 - Garrett</v>
          </cell>
          <cell r="E1140" t="str">
            <v>1000 Wash Employees</v>
          </cell>
          <cell r="F1140" t="str">
            <v>Jon Thornton</v>
          </cell>
          <cell r="G1140" t="str">
            <v/>
          </cell>
          <cell r="H1140" t="str">
            <v xml:space="preserve">E0310 </v>
          </cell>
          <cell r="I1140">
            <v>310</v>
          </cell>
          <cell r="J1140" t="str">
            <v/>
          </cell>
          <cell r="K1140" t="str">
            <v>@tidalwaveautospa.com</v>
          </cell>
        </row>
        <row r="1141">
          <cell r="B1141" t="str">
            <v>Drew Seeley</v>
          </cell>
          <cell r="C1141" t="str">
            <v>Wash Attendant Express</v>
          </cell>
          <cell r="D1141" t="str">
            <v>E0080 - Quaker Road</v>
          </cell>
          <cell r="E1141" t="str">
            <v>1000 Wash Employees</v>
          </cell>
          <cell r="F1141" t="str">
            <v>Shawn Herrick</v>
          </cell>
          <cell r="G1141" t="str">
            <v/>
          </cell>
          <cell r="H1141" t="str">
            <v xml:space="preserve">E0080 </v>
          </cell>
          <cell r="I1141">
            <v>80</v>
          </cell>
          <cell r="J1141" t="str">
            <v/>
          </cell>
          <cell r="K1141" t="str">
            <v>@tidalwaveautospa.com</v>
          </cell>
        </row>
        <row r="1142">
          <cell r="B1142" t="str">
            <v>Duane Alonso</v>
          </cell>
          <cell r="C1142" t="str">
            <v>Site Leader Express</v>
          </cell>
          <cell r="D1142" t="str">
            <v>E0065 - Foley</v>
          </cell>
          <cell r="E1142" t="str">
            <v>1000 Wash Employees</v>
          </cell>
          <cell r="F1142" t="str">
            <v>Steven Kyriazis</v>
          </cell>
          <cell r="G1142" t="str">
            <v>SL</v>
          </cell>
          <cell r="H1142" t="str">
            <v xml:space="preserve">E0065 </v>
          </cell>
          <cell r="I1142">
            <v>65</v>
          </cell>
          <cell r="J1142" t="str">
            <v>SL65</v>
          </cell>
          <cell r="K1142" t="str">
            <v>SL65@tidalwaveautospa.com</v>
          </cell>
        </row>
        <row r="1143">
          <cell r="B1143" t="str">
            <v>Duane James</v>
          </cell>
          <cell r="C1143" t="str">
            <v>Wash Attendant Express</v>
          </cell>
          <cell r="D1143" t="str">
            <v>E0043 - Boulder Creek</v>
          </cell>
          <cell r="E1143" t="str">
            <v>1000 Wash Employees</v>
          </cell>
          <cell r="F1143" t="str">
            <v>Jimmy Foster</v>
          </cell>
          <cell r="G1143" t="str">
            <v/>
          </cell>
          <cell r="H1143" t="str">
            <v xml:space="preserve">E0043 </v>
          </cell>
          <cell r="I1143">
            <v>43</v>
          </cell>
          <cell r="J1143" t="str">
            <v/>
          </cell>
          <cell r="K1143" t="str">
            <v>@tidalwaveautospa.com</v>
          </cell>
        </row>
        <row r="1144">
          <cell r="B1144" t="str">
            <v>Dulce Ledesma</v>
          </cell>
          <cell r="C1144" t="str">
            <v>Assistant SL Express</v>
          </cell>
          <cell r="D1144" t="str">
            <v>E0219 - Heritage Harbour</v>
          </cell>
          <cell r="E1144" t="str">
            <v>1000 Wash Employees</v>
          </cell>
          <cell r="F1144" t="str">
            <v>NICOLA MARIANI</v>
          </cell>
          <cell r="G1144" t="str">
            <v>ASL</v>
          </cell>
          <cell r="H1144" t="str">
            <v xml:space="preserve">E0219 </v>
          </cell>
          <cell r="I1144">
            <v>219</v>
          </cell>
          <cell r="J1144" t="str">
            <v>ASL219</v>
          </cell>
          <cell r="K1144" t="str">
            <v>ASL219@tidalwaveautospa.com</v>
          </cell>
        </row>
        <row r="1145">
          <cell r="B1145" t="str">
            <v>Dustin Brousseau</v>
          </cell>
          <cell r="C1145" t="str">
            <v>Wash Attendant Express</v>
          </cell>
          <cell r="D1145" t="str">
            <v>E0307 - East Statesboro, GA</v>
          </cell>
          <cell r="E1145" t="str">
            <v>1000 Wash Employees</v>
          </cell>
          <cell r="F1145" t="str">
            <v>Veronica Wyrostek</v>
          </cell>
          <cell r="G1145" t="str">
            <v/>
          </cell>
          <cell r="H1145" t="str">
            <v xml:space="preserve">E0307 </v>
          </cell>
          <cell r="I1145">
            <v>307</v>
          </cell>
          <cell r="J1145" t="str">
            <v/>
          </cell>
          <cell r="K1145" t="str">
            <v>@tidalwaveautospa.com</v>
          </cell>
        </row>
        <row r="1146">
          <cell r="B1146" t="str">
            <v>Dustin Fogle</v>
          </cell>
          <cell r="C1146" t="str">
            <v>Team Lead Express</v>
          </cell>
          <cell r="D1146" t="str">
            <v>E0146 - N Road Orangeburg</v>
          </cell>
          <cell r="E1146" t="str">
            <v>1000 Wash Employees</v>
          </cell>
          <cell r="F1146" t="str">
            <v>Lee Card</v>
          </cell>
          <cell r="G1146" t="str">
            <v/>
          </cell>
          <cell r="H1146" t="str">
            <v xml:space="preserve">E0146 </v>
          </cell>
          <cell r="I1146">
            <v>146</v>
          </cell>
          <cell r="J1146" t="str">
            <v/>
          </cell>
          <cell r="K1146" t="str">
            <v>@tidalwaveautospa.com</v>
          </cell>
        </row>
        <row r="1147">
          <cell r="B1147" t="str">
            <v>Dustin Roberts</v>
          </cell>
          <cell r="C1147" t="str">
            <v>Wash Attendant Express</v>
          </cell>
          <cell r="D1147" t="str">
            <v>E0194 - Jefferson City, MO</v>
          </cell>
          <cell r="E1147" t="str">
            <v>1000 Wash Employees</v>
          </cell>
          <cell r="F1147" t="str">
            <v>James Beeler</v>
          </cell>
          <cell r="G1147" t="str">
            <v/>
          </cell>
          <cell r="H1147" t="str">
            <v xml:space="preserve">E0194 </v>
          </cell>
          <cell r="I1147">
            <v>194</v>
          </cell>
          <cell r="J1147" t="str">
            <v/>
          </cell>
          <cell r="K1147" t="str">
            <v>@tidalwaveautospa.com</v>
          </cell>
        </row>
        <row r="1148">
          <cell r="B1148" t="str">
            <v>Dustin Shaw</v>
          </cell>
          <cell r="C1148" t="str">
            <v>Wash Attendant Express</v>
          </cell>
          <cell r="D1148" t="str">
            <v>E0207 - Lawrenceburg, IN</v>
          </cell>
          <cell r="E1148" t="str">
            <v>1000 Wash Employees</v>
          </cell>
          <cell r="F1148" t="str">
            <v>TRAVIS BALLARD</v>
          </cell>
          <cell r="G1148" t="str">
            <v/>
          </cell>
          <cell r="H1148" t="str">
            <v xml:space="preserve">E0207 </v>
          </cell>
          <cell r="I1148">
            <v>207</v>
          </cell>
          <cell r="J1148" t="str">
            <v/>
          </cell>
          <cell r="K1148" t="str">
            <v>@tidalwaveautospa.com</v>
          </cell>
        </row>
        <row r="1149">
          <cell r="B1149" t="str">
            <v>Dustin White</v>
          </cell>
          <cell r="C1149" t="str">
            <v>Assistant SL Express</v>
          </cell>
          <cell r="D1149" t="str">
            <v>E0161 - West Marietta, GA</v>
          </cell>
          <cell r="E1149" t="str">
            <v>1000 Wash Employees</v>
          </cell>
          <cell r="F1149" t="str">
            <v>Stephanie Huff</v>
          </cell>
          <cell r="G1149" t="str">
            <v>ASL</v>
          </cell>
          <cell r="H1149" t="str">
            <v xml:space="preserve">E0161 </v>
          </cell>
          <cell r="I1149">
            <v>161</v>
          </cell>
          <cell r="J1149" t="str">
            <v>ASL161</v>
          </cell>
          <cell r="K1149" t="str">
            <v>ASL161@tidalwaveautospa.com</v>
          </cell>
        </row>
        <row r="1150">
          <cell r="B1150" t="str">
            <v>Dwandrecus Edwards</v>
          </cell>
          <cell r="C1150" t="str">
            <v>Assistant SL Express</v>
          </cell>
          <cell r="D1150" t="str">
            <v>E0004 - Milledgeville</v>
          </cell>
          <cell r="E1150" t="str">
            <v>1000 Wash Employees</v>
          </cell>
          <cell r="F1150" t="str">
            <v>Davy Cox</v>
          </cell>
          <cell r="G1150" t="str">
            <v>ASL</v>
          </cell>
          <cell r="H1150" t="str">
            <v xml:space="preserve">E0004 </v>
          </cell>
          <cell r="I1150">
            <v>4</v>
          </cell>
          <cell r="J1150" t="str">
            <v>ASL4</v>
          </cell>
          <cell r="K1150" t="str">
            <v>ASL4@tidalwaveautospa.com</v>
          </cell>
        </row>
        <row r="1151">
          <cell r="B1151" t="str">
            <v>Dwayne Holden</v>
          </cell>
          <cell r="C1151" t="str">
            <v>Wash Attendant Express</v>
          </cell>
          <cell r="D1151" t="str">
            <v>E0016 - Evans</v>
          </cell>
          <cell r="E1151" t="str">
            <v>1000 Wash Employees</v>
          </cell>
          <cell r="F1151" t="str">
            <v>Erinn Ames</v>
          </cell>
          <cell r="G1151" t="str">
            <v/>
          </cell>
          <cell r="H1151" t="str">
            <v xml:space="preserve">E0016 </v>
          </cell>
          <cell r="I1151">
            <v>16</v>
          </cell>
          <cell r="J1151" t="str">
            <v/>
          </cell>
          <cell r="K1151" t="str">
            <v>@tidalwaveautospa.com</v>
          </cell>
        </row>
        <row r="1152">
          <cell r="B1152" t="str">
            <v>Dwayne Johnson</v>
          </cell>
          <cell r="C1152" t="str">
            <v>Wash Attendant Express</v>
          </cell>
          <cell r="D1152" t="str">
            <v>E0011 - McDonough</v>
          </cell>
          <cell r="E1152" t="str">
            <v>1000 Wash Employees</v>
          </cell>
          <cell r="F1152" t="str">
            <v>Rodrigo Kimble</v>
          </cell>
          <cell r="G1152" t="str">
            <v/>
          </cell>
          <cell r="H1152" t="str">
            <v xml:space="preserve">E0011 </v>
          </cell>
          <cell r="I1152">
            <v>11</v>
          </cell>
          <cell r="J1152" t="str">
            <v/>
          </cell>
          <cell r="K1152" t="str">
            <v>@tidalwaveautospa.com</v>
          </cell>
        </row>
        <row r="1153">
          <cell r="B1153" t="str">
            <v>Dwyane Chambers</v>
          </cell>
          <cell r="C1153" t="str">
            <v>Wash Attendant Express</v>
          </cell>
          <cell r="D1153" t="str">
            <v>E0361- Clermont, FL</v>
          </cell>
          <cell r="E1153" t="str">
            <v>1000 Wash Employees</v>
          </cell>
          <cell r="F1153" t="str">
            <v>Lenard Wright</v>
          </cell>
          <cell r="G1153" t="str">
            <v/>
          </cell>
          <cell r="H1153" t="str">
            <v xml:space="preserve">E0361- </v>
          </cell>
          <cell r="I1153" t="str">
            <v/>
          </cell>
          <cell r="J1153" t="str">
            <v/>
          </cell>
          <cell r="K1153" t="str">
            <v>@tidalwaveautospa.com</v>
          </cell>
        </row>
        <row r="1154">
          <cell r="B1154" t="str">
            <v>Dylan Beasley</v>
          </cell>
          <cell r="C1154" t="str">
            <v>Wash Attendant Express</v>
          </cell>
          <cell r="D1154" t="str">
            <v>E0014 - Elizabeth City</v>
          </cell>
          <cell r="E1154" t="str">
            <v>1000 Wash Employees</v>
          </cell>
          <cell r="F1154" t="str">
            <v>Jason Crouse</v>
          </cell>
          <cell r="G1154" t="str">
            <v/>
          </cell>
          <cell r="H1154" t="str">
            <v xml:space="preserve">E0014 </v>
          </cell>
          <cell r="I1154">
            <v>14</v>
          </cell>
          <cell r="J1154" t="str">
            <v/>
          </cell>
          <cell r="K1154" t="str">
            <v>@tidalwaveautospa.com</v>
          </cell>
        </row>
        <row r="1155">
          <cell r="B1155" t="str">
            <v>Dylan Bohannon</v>
          </cell>
          <cell r="C1155" t="str">
            <v>Wash Attendant Express</v>
          </cell>
          <cell r="D1155" t="str">
            <v>E0119 - Athens - Decatur</v>
          </cell>
          <cell r="E1155" t="str">
            <v>1000 Wash Employees</v>
          </cell>
          <cell r="F1155" t="str">
            <v>David Deal</v>
          </cell>
          <cell r="G1155" t="str">
            <v/>
          </cell>
          <cell r="H1155" t="str">
            <v xml:space="preserve">E0119 </v>
          </cell>
          <cell r="I1155">
            <v>119</v>
          </cell>
          <cell r="J1155" t="str">
            <v/>
          </cell>
          <cell r="K1155" t="str">
            <v>@tidalwaveautospa.com</v>
          </cell>
        </row>
        <row r="1156">
          <cell r="B1156" t="str">
            <v>Dylan Bolenbarker</v>
          </cell>
          <cell r="C1156" t="str">
            <v>Wash Attendant Express</v>
          </cell>
          <cell r="D1156" t="str">
            <v>E0118 - Staunton</v>
          </cell>
          <cell r="E1156" t="str">
            <v>1000 Wash Employees</v>
          </cell>
          <cell r="F1156" t="str">
            <v>Mark Shreffler</v>
          </cell>
          <cell r="G1156" t="str">
            <v/>
          </cell>
          <cell r="H1156" t="str">
            <v xml:space="preserve">E0118 </v>
          </cell>
          <cell r="I1156">
            <v>118</v>
          </cell>
          <cell r="J1156" t="str">
            <v/>
          </cell>
          <cell r="K1156" t="str">
            <v>@tidalwaveautospa.com</v>
          </cell>
        </row>
        <row r="1157">
          <cell r="B1157" t="str">
            <v>Dylan Branch</v>
          </cell>
          <cell r="C1157" t="str">
            <v>Wash Attendant Express</v>
          </cell>
          <cell r="D1157" t="str">
            <v>E0024 - Moultrie</v>
          </cell>
          <cell r="E1157" t="str">
            <v>1000 Wash Employees</v>
          </cell>
          <cell r="F1157" t="str">
            <v>Jason Montesano</v>
          </cell>
          <cell r="G1157" t="str">
            <v/>
          </cell>
          <cell r="H1157" t="str">
            <v xml:space="preserve">E0024 </v>
          </cell>
          <cell r="I1157">
            <v>24</v>
          </cell>
          <cell r="J1157" t="str">
            <v/>
          </cell>
          <cell r="K1157" t="str">
            <v>@tidalwaveautospa.com</v>
          </cell>
        </row>
        <row r="1158">
          <cell r="B1158" t="str">
            <v>Dylan Brown</v>
          </cell>
          <cell r="C1158" t="str">
            <v>Wash Attendant Express</v>
          </cell>
          <cell r="D1158" t="str">
            <v>E0069 - Gloucester</v>
          </cell>
          <cell r="E1158" t="str">
            <v>1000 Wash Employees</v>
          </cell>
          <cell r="F1158" t="str">
            <v>Domenic Casciola</v>
          </cell>
          <cell r="G1158" t="str">
            <v/>
          </cell>
          <cell r="H1158" t="str">
            <v xml:space="preserve">E0069 </v>
          </cell>
          <cell r="I1158">
            <v>69</v>
          </cell>
          <cell r="J1158" t="str">
            <v/>
          </cell>
          <cell r="K1158" t="str">
            <v>@tidalwaveautospa.com</v>
          </cell>
        </row>
        <row r="1159">
          <cell r="B1159" t="str">
            <v>Dylan Brown</v>
          </cell>
          <cell r="C1159" t="str">
            <v>Wash Attendant Express</v>
          </cell>
          <cell r="D1159" t="str">
            <v>E0127 - Winchester</v>
          </cell>
          <cell r="E1159" t="str">
            <v>1000 Wash Employees</v>
          </cell>
          <cell r="F1159" t="str">
            <v>Franco Caretti</v>
          </cell>
          <cell r="G1159" t="str">
            <v/>
          </cell>
          <cell r="H1159" t="str">
            <v xml:space="preserve">E0127 </v>
          </cell>
          <cell r="I1159">
            <v>127</v>
          </cell>
          <cell r="J1159" t="str">
            <v/>
          </cell>
          <cell r="K1159" t="str">
            <v>@tidalwaveautospa.com</v>
          </cell>
        </row>
        <row r="1160">
          <cell r="B1160" t="str">
            <v>Dylan Colander</v>
          </cell>
          <cell r="C1160" t="str">
            <v>Wash Attendant Express</v>
          </cell>
          <cell r="D1160" t="str">
            <v>E0292 - Waynesboro, VA</v>
          </cell>
          <cell r="E1160" t="str">
            <v>1000 Wash Employees</v>
          </cell>
          <cell r="F1160" t="str">
            <v>Chad Williams</v>
          </cell>
          <cell r="G1160" t="str">
            <v/>
          </cell>
          <cell r="H1160" t="str">
            <v xml:space="preserve">E0292 </v>
          </cell>
          <cell r="I1160">
            <v>292</v>
          </cell>
          <cell r="J1160" t="str">
            <v/>
          </cell>
          <cell r="K1160" t="str">
            <v>@tidalwaveautospa.com</v>
          </cell>
        </row>
        <row r="1161">
          <cell r="B1161" t="str">
            <v>Dylan Diemert</v>
          </cell>
          <cell r="C1161" t="str">
            <v>Assistant SL Express</v>
          </cell>
          <cell r="D1161" t="str">
            <v>E0253 - Cullman, AL</v>
          </cell>
          <cell r="E1161" t="str">
            <v>1000 Wash Employees</v>
          </cell>
          <cell r="F1161" t="str">
            <v>Kip Frew</v>
          </cell>
          <cell r="G1161" t="str">
            <v>ASL</v>
          </cell>
          <cell r="H1161" t="str">
            <v xml:space="preserve">E0253 </v>
          </cell>
          <cell r="I1161">
            <v>253</v>
          </cell>
          <cell r="J1161" t="str">
            <v>ASL253</v>
          </cell>
          <cell r="K1161" t="str">
            <v>ASL253@tidalwaveautospa.com</v>
          </cell>
        </row>
        <row r="1162">
          <cell r="B1162" t="str">
            <v>Dylan Gronefeld</v>
          </cell>
          <cell r="C1162" t="str">
            <v>Wash Attendant Express</v>
          </cell>
          <cell r="D1162" t="str">
            <v>E0307 - East Statesboro, GA</v>
          </cell>
          <cell r="E1162" t="str">
            <v>1000 Wash Employees</v>
          </cell>
          <cell r="F1162" t="str">
            <v>Veronica Wyrostek</v>
          </cell>
          <cell r="G1162" t="str">
            <v/>
          </cell>
          <cell r="H1162" t="str">
            <v xml:space="preserve">E0307 </v>
          </cell>
          <cell r="I1162">
            <v>307</v>
          </cell>
          <cell r="J1162" t="str">
            <v/>
          </cell>
          <cell r="K1162" t="str">
            <v>@tidalwaveautospa.com</v>
          </cell>
        </row>
        <row r="1163">
          <cell r="B1163" t="str">
            <v>Dylan Weatherly</v>
          </cell>
          <cell r="C1163" t="str">
            <v>Wash Attendant Express</v>
          </cell>
          <cell r="D1163" t="str">
            <v>E0118 - Staunton</v>
          </cell>
          <cell r="E1163" t="str">
            <v>1000 Wash Employees</v>
          </cell>
          <cell r="F1163" t="str">
            <v>Mark Shreffler</v>
          </cell>
          <cell r="G1163" t="str">
            <v/>
          </cell>
          <cell r="H1163" t="str">
            <v xml:space="preserve">E0118 </v>
          </cell>
          <cell r="I1163">
            <v>118</v>
          </cell>
          <cell r="J1163" t="str">
            <v/>
          </cell>
          <cell r="K1163" t="str">
            <v>@tidalwaveautospa.com</v>
          </cell>
        </row>
        <row r="1164">
          <cell r="B1164" t="str">
            <v>Dylan West</v>
          </cell>
          <cell r="C1164" t="str">
            <v>Wash Attendant Express</v>
          </cell>
          <cell r="D1164" t="str">
            <v>E0113 - Hopkinsville</v>
          </cell>
          <cell r="E1164" t="str">
            <v>1000 Wash Employees</v>
          </cell>
          <cell r="F1164" t="str">
            <v>Rebecca Bates</v>
          </cell>
          <cell r="G1164" t="str">
            <v/>
          </cell>
          <cell r="H1164" t="str">
            <v xml:space="preserve">E0113 </v>
          </cell>
          <cell r="I1164">
            <v>113</v>
          </cell>
          <cell r="J1164" t="str">
            <v/>
          </cell>
          <cell r="K1164" t="str">
            <v>@tidalwaveautospa.com</v>
          </cell>
        </row>
        <row r="1165">
          <cell r="B1165" t="str">
            <v>Ean Stuart</v>
          </cell>
          <cell r="C1165" t="str">
            <v>Wash Attendant Express</v>
          </cell>
          <cell r="D1165" t="str">
            <v>E0197 - Timothy</v>
          </cell>
          <cell r="E1165" t="str">
            <v>1000 Wash Employees</v>
          </cell>
          <cell r="F1165" t="str">
            <v>Dennis Thompson</v>
          </cell>
          <cell r="G1165" t="str">
            <v/>
          </cell>
          <cell r="H1165" t="str">
            <v xml:space="preserve">E0197 </v>
          </cell>
          <cell r="I1165">
            <v>197</v>
          </cell>
          <cell r="J1165" t="str">
            <v/>
          </cell>
          <cell r="K1165" t="str">
            <v>@tidalwaveautospa.com</v>
          </cell>
        </row>
        <row r="1166">
          <cell r="B1166" t="str">
            <v>Eddie Montalvo</v>
          </cell>
          <cell r="C1166" t="str">
            <v>Electrical Apprentice</v>
          </cell>
          <cell r="D1166" t="str">
            <v>Stangood-GA</v>
          </cell>
          <cell r="E1166" t="str">
            <v>3100 Stangood Electrical</v>
          </cell>
          <cell r="F1166" t="str">
            <v>Brian Swicegood</v>
          </cell>
          <cell r="G1166" t="str">
            <v/>
          </cell>
          <cell r="H1166" t="str">
            <v/>
          </cell>
          <cell r="I1166" t="str">
            <v/>
          </cell>
          <cell r="J1166" t="str">
            <v/>
          </cell>
          <cell r="K1166" t="str">
            <v/>
          </cell>
        </row>
        <row r="1167">
          <cell r="B1167" t="str">
            <v>Edgardo Crespo</v>
          </cell>
          <cell r="C1167" t="str">
            <v>Team Lead Express</v>
          </cell>
          <cell r="D1167" t="str">
            <v>E0234- Canopy Oaks</v>
          </cell>
          <cell r="E1167" t="str">
            <v>1000 Wash Employees</v>
          </cell>
          <cell r="F1167" t="str">
            <v>Mark Bookbinder</v>
          </cell>
          <cell r="G1167" t="str">
            <v/>
          </cell>
          <cell r="H1167" t="str">
            <v xml:space="preserve">E0234- </v>
          </cell>
          <cell r="I1167" t="str">
            <v/>
          </cell>
          <cell r="J1167" t="str">
            <v/>
          </cell>
          <cell r="K1167" t="str">
            <v>@tidalwaveautospa.com</v>
          </cell>
        </row>
        <row r="1168">
          <cell r="B1168" t="str">
            <v>Eduardo De Paz</v>
          </cell>
          <cell r="C1168" t="str">
            <v>Wash Attendant Express</v>
          </cell>
          <cell r="D1168" t="str">
            <v>E0237 - Beau Rivage</v>
          </cell>
          <cell r="E1168" t="str">
            <v>1000 Wash Employees</v>
          </cell>
          <cell r="F1168" t="str">
            <v>James Arnett</v>
          </cell>
          <cell r="G1168" t="str">
            <v/>
          </cell>
          <cell r="H1168" t="str">
            <v xml:space="preserve">E0237 </v>
          </cell>
          <cell r="I1168">
            <v>237</v>
          </cell>
          <cell r="J1168" t="str">
            <v/>
          </cell>
          <cell r="K1168" t="str">
            <v>@tidalwaveautospa.com</v>
          </cell>
        </row>
        <row r="1169">
          <cell r="B1169" t="str">
            <v>Eduardo Razo</v>
          </cell>
          <cell r="C1169" t="str">
            <v>Electrical Apprentice</v>
          </cell>
          <cell r="D1169" t="str">
            <v>Stangood-GA</v>
          </cell>
          <cell r="E1169" t="str">
            <v>3100 Stangood Electrical</v>
          </cell>
          <cell r="F1169" t="str">
            <v>Brian Swicegood</v>
          </cell>
          <cell r="G1169" t="str">
            <v/>
          </cell>
          <cell r="H1169" t="str">
            <v/>
          </cell>
          <cell r="I1169" t="str">
            <v/>
          </cell>
          <cell r="J1169" t="str">
            <v/>
          </cell>
          <cell r="K1169" t="str">
            <v/>
          </cell>
        </row>
        <row r="1170">
          <cell r="B1170" t="str">
            <v>Eduardo Sanchez</v>
          </cell>
          <cell r="C1170" t="str">
            <v>Wash Attendant Express</v>
          </cell>
          <cell r="D1170" t="str">
            <v>E0022 - Newnan</v>
          </cell>
          <cell r="E1170" t="str">
            <v>1000 Wash Employees</v>
          </cell>
          <cell r="F1170" t="str">
            <v>Kevin Williams</v>
          </cell>
          <cell r="G1170" t="str">
            <v/>
          </cell>
          <cell r="H1170" t="str">
            <v xml:space="preserve">E0022 </v>
          </cell>
          <cell r="I1170">
            <v>22</v>
          </cell>
          <cell r="J1170" t="str">
            <v/>
          </cell>
          <cell r="K1170" t="str">
            <v>@tidalwaveautospa.com</v>
          </cell>
        </row>
        <row r="1171">
          <cell r="B1171" t="str">
            <v>Edward Bayliss</v>
          </cell>
          <cell r="C1171" t="str">
            <v>Site Leader in Development 2</v>
          </cell>
          <cell r="D1171" t="str">
            <v>Wash Openings</v>
          </cell>
          <cell r="E1171" t="str">
            <v>1000 Wash Employees</v>
          </cell>
          <cell r="F1171" t="str">
            <v>Bruce Maxwell</v>
          </cell>
          <cell r="G1171" t="str">
            <v>SLID</v>
          </cell>
          <cell r="H1171" t="str">
            <v/>
          </cell>
          <cell r="I1171" t="str">
            <v/>
          </cell>
          <cell r="J1171" t="str">
            <v/>
          </cell>
          <cell r="K1171" t="str">
            <v>edward.bayliss@tidalwaveautospa.com</v>
          </cell>
        </row>
        <row r="1172">
          <cell r="B1172" t="str">
            <v>Edward Blackmon</v>
          </cell>
          <cell r="C1172" t="str">
            <v>Wash Attendant Express</v>
          </cell>
          <cell r="D1172" t="str">
            <v>E0294 - Thomson, GA</v>
          </cell>
          <cell r="E1172" t="str">
            <v>1000 Wash Employees</v>
          </cell>
          <cell r="F1172" t="str">
            <v>Brandon Ortega</v>
          </cell>
          <cell r="G1172" t="str">
            <v/>
          </cell>
          <cell r="H1172" t="str">
            <v xml:space="preserve">E0294 </v>
          </cell>
          <cell r="I1172">
            <v>294</v>
          </cell>
          <cell r="J1172" t="str">
            <v/>
          </cell>
          <cell r="K1172" t="str">
            <v>@tidalwaveautospa.com</v>
          </cell>
        </row>
        <row r="1173">
          <cell r="B1173" t="str">
            <v>Edward Griffin</v>
          </cell>
          <cell r="C1173" t="str">
            <v>Wash Attendant Express</v>
          </cell>
          <cell r="D1173" t="str">
            <v>E0094 - Statesboro</v>
          </cell>
          <cell r="E1173" t="str">
            <v>1000 Wash Employees</v>
          </cell>
          <cell r="F1173" t="str">
            <v>Robert Hane</v>
          </cell>
          <cell r="G1173" t="str">
            <v/>
          </cell>
          <cell r="H1173" t="str">
            <v xml:space="preserve">E0094 </v>
          </cell>
          <cell r="I1173">
            <v>94</v>
          </cell>
          <cell r="J1173" t="str">
            <v/>
          </cell>
          <cell r="K1173" t="str">
            <v>@tidalwaveautospa.com</v>
          </cell>
        </row>
        <row r="1174">
          <cell r="B1174" t="str">
            <v>Edward Marchinkowski</v>
          </cell>
          <cell r="C1174" t="str">
            <v>Wash Attendant Express</v>
          </cell>
          <cell r="D1174" t="str">
            <v>E0271 - Arcadian Shores</v>
          </cell>
          <cell r="E1174" t="str">
            <v>1000 Wash Employees</v>
          </cell>
          <cell r="F1174" t="str">
            <v>Anthony Mazzella</v>
          </cell>
          <cell r="G1174" t="str">
            <v/>
          </cell>
          <cell r="H1174" t="str">
            <v xml:space="preserve">E0271 </v>
          </cell>
          <cell r="I1174">
            <v>271</v>
          </cell>
          <cell r="J1174" t="str">
            <v/>
          </cell>
          <cell r="K1174" t="str">
            <v>@tidalwaveautospa.com</v>
          </cell>
        </row>
        <row r="1175">
          <cell r="B1175" t="str">
            <v>Edward McAllister</v>
          </cell>
          <cell r="C1175" t="str">
            <v>Assistant SL Express</v>
          </cell>
          <cell r="D1175" t="str">
            <v>E0278 - Kinston, NC</v>
          </cell>
          <cell r="E1175" t="str">
            <v>1000 Wash Employees</v>
          </cell>
          <cell r="F1175" t="str">
            <v>Nadine Moses</v>
          </cell>
          <cell r="G1175" t="str">
            <v>ASL</v>
          </cell>
          <cell r="H1175" t="str">
            <v xml:space="preserve">E0278 </v>
          </cell>
          <cell r="I1175">
            <v>278</v>
          </cell>
          <cell r="J1175" t="str">
            <v>ASL278</v>
          </cell>
          <cell r="K1175" t="str">
            <v>ASL278@tidalwaveautospa.com</v>
          </cell>
        </row>
        <row r="1176">
          <cell r="B1176" t="str">
            <v>Edward Mejia</v>
          </cell>
          <cell r="C1176" t="str">
            <v>Assistant SL Express</v>
          </cell>
          <cell r="D1176" t="str">
            <v>E0117 - Springdale</v>
          </cell>
          <cell r="E1176" t="str">
            <v>1000 Wash Employees</v>
          </cell>
          <cell r="F1176" t="str">
            <v>Danielle Carroll</v>
          </cell>
          <cell r="G1176" t="str">
            <v>ASL</v>
          </cell>
          <cell r="H1176" t="str">
            <v xml:space="preserve">E0117 </v>
          </cell>
          <cell r="I1176">
            <v>117</v>
          </cell>
          <cell r="J1176" t="str">
            <v>ASL117</v>
          </cell>
          <cell r="K1176" t="str">
            <v>ASL117@tidalwaveautospa.com</v>
          </cell>
        </row>
        <row r="1177">
          <cell r="B1177" t="str">
            <v>Edward Shirley</v>
          </cell>
          <cell r="C1177" t="str">
            <v>Assistant SL Express</v>
          </cell>
          <cell r="D1177" t="str">
            <v>E0091 - Maplewood</v>
          </cell>
          <cell r="E1177" t="str">
            <v>1000 Wash Employees</v>
          </cell>
          <cell r="F1177" t="str">
            <v>Chad Fuller</v>
          </cell>
          <cell r="G1177" t="str">
            <v>ASL</v>
          </cell>
          <cell r="H1177" t="str">
            <v xml:space="preserve">E0091 </v>
          </cell>
          <cell r="I1177">
            <v>91</v>
          </cell>
          <cell r="J1177" t="str">
            <v>ASL91</v>
          </cell>
          <cell r="K1177" t="str">
            <v>ASL91@tidalwaveautospa.com</v>
          </cell>
        </row>
        <row r="1178">
          <cell r="B1178" t="str">
            <v>Edward Stringer</v>
          </cell>
          <cell r="C1178" t="str">
            <v>Wash Attendant Express</v>
          </cell>
          <cell r="D1178" t="str">
            <v>E0065 - Foley</v>
          </cell>
          <cell r="E1178" t="str">
            <v>1000 Wash Employees</v>
          </cell>
          <cell r="F1178" t="str">
            <v>Duane Alonso</v>
          </cell>
          <cell r="G1178" t="str">
            <v/>
          </cell>
          <cell r="H1178" t="str">
            <v xml:space="preserve">E0065 </v>
          </cell>
          <cell r="I1178">
            <v>65</v>
          </cell>
          <cell r="J1178" t="str">
            <v/>
          </cell>
          <cell r="K1178" t="str">
            <v>@tidalwaveautospa.com</v>
          </cell>
        </row>
        <row r="1179">
          <cell r="B1179" t="str">
            <v>Edward Walker</v>
          </cell>
          <cell r="C1179" t="str">
            <v>Assistant SL Express</v>
          </cell>
          <cell r="D1179" t="str">
            <v>E0048 - Peake</v>
          </cell>
          <cell r="E1179" t="str">
            <v>1000 Wash Employees</v>
          </cell>
          <cell r="F1179" t="str">
            <v>Jermaine Goodin</v>
          </cell>
          <cell r="G1179" t="str">
            <v>ASL</v>
          </cell>
          <cell r="H1179" t="str">
            <v xml:space="preserve">E0048 </v>
          </cell>
          <cell r="I1179">
            <v>48</v>
          </cell>
          <cell r="J1179" t="str">
            <v>ASL48</v>
          </cell>
          <cell r="K1179" t="str">
            <v>ASL48@tidalwaveautospa.com</v>
          </cell>
        </row>
        <row r="1180">
          <cell r="B1180" t="str">
            <v>edwin armenta liborio</v>
          </cell>
          <cell r="C1180" t="str">
            <v>Wash Attendant Express</v>
          </cell>
          <cell r="D1180" t="str">
            <v>E0116 - Clive</v>
          </cell>
          <cell r="E1180" t="str">
            <v>1000 Wash Employees</v>
          </cell>
          <cell r="F1180" t="str">
            <v>Harrison Johnson</v>
          </cell>
          <cell r="G1180" t="str">
            <v/>
          </cell>
          <cell r="H1180" t="str">
            <v xml:space="preserve">E0116 </v>
          </cell>
          <cell r="I1180">
            <v>116</v>
          </cell>
          <cell r="J1180" t="str">
            <v/>
          </cell>
          <cell r="K1180" t="str">
            <v>@tidalwaveautospa.com</v>
          </cell>
        </row>
        <row r="1181">
          <cell r="B1181" t="str">
            <v>Edwin Molina Tule</v>
          </cell>
          <cell r="C1181" t="str">
            <v>Wash Attendant Express</v>
          </cell>
          <cell r="D1181" t="str">
            <v>E0060 - Guntersville</v>
          </cell>
          <cell r="E1181" t="str">
            <v>1000 Wash Employees</v>
          </cell>
          <cell r="F1181" t="str">
            <v>John Nutbrown</v>
          </cell>
          <cell r="G1181" t="str">
            <v/>
          </cell>
          <cell r="H1181" t="str">
            <v xml:space="preserve">E0060 </v>
          </cell>
          <cell r="I1181">
            <v>60</v>
          </cell>
          <cell r="J1181" t="str">
            <v/>
          </cell>
          <cell r="K1181" t="str">
            <v>@tidalwaveautospa.com</v>
          </cell>
        </row>
        <row r="1182">
          <cell r="B1182" t="str">
            <v>Efrain Villareal</v>
          </cell>
          <cell r="C1182" t="str">
            <v>Site Leader Express</v>
          </cell>
          <cell r="D1182" t="str">
            <v>E0260 - Pebble Hills</v>
          </cell>
          <cell r="E1182" t="str">
            <v>1000 Wash Employees</v>
          </cell>
          <cell r="F1182" t="str">
            <v>Derek Schillinger</v>
          </cell>
          <cell r="G1182" t="str">
            <v>SL</v>
          </cell>
          <cell r="H1182" t="str">
            <v xml:space="preserve">E0260 </v>
          </cell>
          <cell r="I1182">
            <v>260</v>
          </cell>
          <cell r="J1182" t="str">
            <v>SL260</v>
          </cell>
          <cell r="K1182" t="str">
            <v>SL260@tidalwaveautospa.com</v>
          </cell>
        </row>
        <row r="1183">
          <cell r="B1183" t="str">
            <v>Efren Marquez-Gonzalez</v>
          </cell>
          <cell r="C1183" t="str">
            <v>Wash Attendant Express</v>
          </cell>
          <cell r="D1183" t="str">
            <v>E0121 - Hilton Head</v>
          </cell>
          <cell r="E1183" t="str">
            <v>1000 Wash Employees</v>
          </cell>
          <cell r="F1183" t="str">
            <v>Dennis Gallegos</v>
          </cell>
          <cell r="G1183" t="str">
            <v/>
          </cell>
          <cell r="H1183" t="str">
            <v xml:space="preserve">E0121 </v>
          </cell>
          <cell r="I1183">
            <v>121</v>
          </cell>
          <cell r="J1183" t="str">
            <v/>
          </cell>
          <cell r="K1183" t="str">
            <v>@tidalwaveautospa.com</v>
          </cell>
        </row>
        <row r="1184">
          <cell r="B1184" t="str">
            <v>Ehren Miller</v>
          </cell>
          <cell r="C1184" t="str">
            <v>Team Lead Express</v>
          </cell>
          <cell r="D1184" t="str">
            <v>E0190 - Fort Dodge, IA</v>
          </cell>
          <cell r="E1184" t="str">
            <v>1000 Wash Employees</v>
          </cell>
          <cell r="F1184" t="str">
            <v>Grant Hendrix</v>
          </cell>
          <cell r="G1184" t="str">
            <v/>
          </cell>
          <cell r="H1184" t="str">
            <v xml:space="preserve">E0190 </v>
          </cell>
          <cell r="I1184">
            <v>190</v>
          </cell>
          <cell r="J1184" t="str">
            <v/>
          </cell>
          <cell r="K1184" t="str">
            <v>@tidalwaveautospa.com</v>
          </cell>
        </row>
        <row r="1185">
          <cell r="B1185" t="str">
            <v>Eldin Cufurovic</v>
          </cell>
          <cell r="C1185" t="str">
            <v>Wash Attendant Express</v>
          </cell>
          <cell r="D1185" t="str">
            <v>E0042 - GA Lawrenceville</v>
          </cell>
          <cell r="E1185" t="str">
            <v>1000 Wash Employees</v>
          </cell>
          <cell r="F1185" t="str">
            <v>Jeremy Amburgey (On Leave)</v>
          </cell>
          <cell r="G1185" t="str">
            <v/>
          </cell>
          <cell r="H1185" t="str">
            <v xml:space="preserve">E0042 </v>
          </cell>
          <cell r="I1185">
            <v>42</v>
          </cell>
          <cell r="J1185" t="str">
            <v/>
          </cell>
          <cell r="K1185" t="str">
            <v>@tidalwaveautospa.com</v>
          </cell>
        </row>
        <row r="1186">
          <cell r="B1186" t="str">
            <v>Elena Cuevas</v>
          </cell>
          <cell r="C1186" t="str">
            <v>Wash Attendant Express</v>
          </cell>
          <cell r="D1186" t="str">
            <v>E0234- Canopy Oaks</v>
          </cell>
          <cell r="E1186" t="str">
            <v>1000 Wash Employees</v>
          </cell>
          <cell r="F1186" t="str">
            <v>Mark Bookbinder</v>
          </cell>
          <cell r="G1186" t="str">
            <v/>
          </cell>
          <cell r="H1186" t="str">
            <v xml:space="preserve">E0234- </v>
          </cell>
          <cell r="I1186" t="str">
            <v/>
          </cell>
          <cell r="J1186" t="str">
            <v/>
          </cell>
          <cell r="K1186" t="str">
            <v>@tidalwaveautospa.com</v>
          </cell>
        </row>
        <row r="1187">
          <cell r="B1187" t="str">
            <v>eli Childress</v>
          </cell>
          <cell r="C1187" t="str">
            <v>Wash Attendant Express</v>
          </cell>
          <cell r="D1187" t="str">
            <v>E0219 - Heritage Harbour</v>
          </cell>
          <cell r="E1187" t="str">
            <v>1000 Wash Employees</v>
          </cell>
          <cell r="F1187" t="str">
            <v>NICOLA MARIANI</v>
          </cell>
          <cell r="G1187" t="str">
            <v/>
          </cell>
          <cell r="H1187" t="str">
            <v xml:space="preserve">E0219 </v>
          </cell>
          <cell r="I1187">
            <v>219</v>
          </cell>
          <cell r="J1187" t="str">
            <v/>
          </cell>
          <cell r="K1187" t="str">
            <v>@tidalwaveautospa.com</v>
          </cell>
        </row>
        <row r="1188">
          <cell r="B1188" t="str">
            <v>Eli Johnson</v>
          </cell>
          <cell r="C1188" t="str">
            <v>Wash Attendant Express</v>
          </cell>
          <cell r="D1188" t="str">
            <v>E0241 - Tusculum</v>
          </cell>
          <cell r="E1188" t="str">
            <v>1000 Wash Employees</v>
          </cell>
          <cell r="F1188" t="str">
            <v>Matthew Roberts</v>
          </cell>
          <cell r="G1188" t="str">
            <v/>
          </cell>
          <cell r="H1188" t="str">
            <v xml:space="preserve">E0241 </v>
          </cell>
          <cell r="I1188">
            <v>241</v>
          </cell>
          <cell r="J1188" t="str">
            <v/>
          </cell>
          <cell r="K1188" t="str">
            <v>@tidalwaveautospa.com</v>
          </cell>
        </row>
        <row r="1189">
          <cell r="B1189" t="str">
            <v>Eli Ross</v>
          </cell>
          <cell r="C1189" t="str">
            <v>Team Lead Express</v>
          </cell>
          <cell r="D1189" t="str">
            <v>E0059 - Albemarle</v>
          </cell>
          <cell r="E1189" t="str">
            <v>1000 Wash Employees</v>
          </cell>
          <cell r="F1189" t="str">
            <v>Joshua Stone</v>
          </cell>
          <cell r="G1189" t="str">
            <v/>
          </cell>
          <cell r="H1189" t="str">
            <v xml:space="preserve">E0059 </v>
          </cell>
          <cell r="I1189">
            <v>59</v>
          </cell>
          <cell r="J1189" t="str">
            <v/>
          </cell>
          <cell r="K1189" t="str">
            <v>@tidalwaveautospa.com</v>
          </cell>
        </row>
        <row r="1190">
          <cell r="B1190" t="str">
            <v>Eli Shellhammer</v>
          </cell>
          <cell r="C1190" t="str">
            <v>Wash Attendant Express</v>
          </cell>
          <cell r="D1190" t="str">
            <v>E0237 - Beau Rivage</v>
          </cell>
          <cell r="E1190" t="str">
            <v>1000 Wash Employees</v>
          </cell>
          <cell r="F1190" t="str">
            <v>James Arnett</v>
          </cell>
          <cell r="G1190" t="str">
            <v/>
          </cell>
          <cell r="H1190" t="str">
            <v xml:space="preserve">E0237 </v>
          </cell>
          <cell r="I1190">
            <v>237</v>
          </cell>
          <cell r="J1190" t="str">
            <v/>
          </cell>
          <cell r="K1190" t="str">
            <v>@tidalwaveautospa.com</v>
          </cell>
        </row>
        <row r="1191">
          <cell r="B1191" t="str">
            <v>Eli Webb</v>
          </cell>
          <cell r="C1191" t="str">
            <v>Team Lead Express</v>
          </cell>
          <cell r="D1191" t="str">
            <v>E0114 - Paris</v>
          </cell>
          <cell r="E1191" t="str">
            <v>1000 Wash Employees</v>
          </cell>
          <cell r="F1191" t="str">
            <v>Joel Cole</v>
          </cell>
          <cell r="G1191" t="str">
            <v/>
          </cell>
          <cell r="H1191" t="str">
            <v xml:space="preserve">E0114 </v>
          </cell>
          <cell r="I1191">
            <v>114</v>
          </cell>
          <cell r="J1191" t="str">
            <v/>
          </cell>
          <cell r="K1191" t="str">
            <v>@tidalwaveautospa.com</v>
          </cell>
        </row>
        <row r="1192">
          <cell r="B1192" t="str">
            <v>Eliana Horak</v>
          </cell>
          <cell r="C1192" t="str">
            <v>Wash Attendant Express</v>
          </cell>
          <cell r="D1192" t="str">
            <v>E0054 - Canton</v>
          </cell>
          <cell r="E1192" t="str">
            <v>1000 Wash Employees</v>
          </cell>
          <cell r="F1192" t="str">
            <v>Patrick Powers</v>
          </cell>
          <cell r="G1192" t="str">
            <v/>
          </cell>
          <cell r="H1192" t="str">
            <v xml:space="preserve">E0054 </v>
          </cell>
          <cell r="I1192">
            <v>54</v>
          </cell>
          <cell r="J1192" t="str">
            <v/>
          </cell>
          <cell r="K1192" t="str">
            <v>@tidalwaveautospa.com</v>
          </cell>
        </row>
        <row r="1193">
          <cell r="B1193" t="str">
            <v>Elie Nembambi</v>
          </cell>
          <cell r="C1193" t="str">
            <v>Manager of Financial Systems</v>
          </cell>
          <cell r="D1193" t="str">
            <v>Wash Support Center</v>
          </cell>
          <cell r="E1193" t="str">
            <v>2100 Accounting</v>
          </cell>
          <cell r="F1193" t="str">
            <v>Kristin Balcerzak</v>
          </cell>
          <cell r="G1193" t="str">
            <v/>
          </cell>
          <cell r="H1193" t="str">
            <v/>
          </cell>
          <cell r="I1193" t="str">
            <v/>
          </cell>
          <cell r="J1193" t="str">
            <v/>
          </cell>
          <cell r="K1193" t="str">
            <v>elie.nembambi@twavelead.com</v>
          </cell>
        </row>
        <row r="1194">
          <cell r="B1194" t="str">
            <v>Elijah Barget</v>
          </cell>
          <cell r="C1194" t="str">
            <v>Wash Attendant Express</v>
          </cell>
          <cell r="D1194" t="str">
            <v>E0164 - Harvest, AL</v>
          </cell>
          <cell r="E1194" t="str">
            <v>1000 Wash Employees</v>
          </cell>
          <cell r="F1194" t="str">
            <v>Lane Carr</v>
          </cell>
          <cell r="G1194" t="str">
            <v/>
          </cell>
          <cell r="H1194" t="str">
            <v xml:space="preserve">E0164 </v>
          </cell>
          <cell r="I1194">
            <v>164</v>
          </cell>
          <cell r="J1194" t="str">
            <v/>
          </cell>
          <cell r="K1194" t="str">
            <v>@tidalwaveautospa.com</v>
          </cell>
        </row>
        <row r="1195">
          <cell r="B1195" t="str">
            <v>Elijah Beckam</v>
          </cell>
          <cell r="C1195" t="str">
            <v>Wash Attendant Express</v>
          </cell>
          <cell r="D1195" t="str">
            <v>E0364 - Platteville, WI</v>
          </cell>
          <cell r="E1195" t="str">
            <v>1000 Wash Employees</v>
          </cell>
          <cell r="F1195" t="str">
            <v>Aaron McVicker</v>
          </cell>
          <cell r="G1195" t="str">
            <v/>
          </cell>
          <cell r="H1195" t="str">
            <v xml:space="preserve">E0364 </v>
          </cell>
          <cell r="I1195">
            <v>364</v>
          </cell>
          <cell r="J1195" t="str">
            <v/>
          </cell>
          <cell r="K1195" t="str">
            <v>SL364@tidalwaveautospa.com</v>
          </cell>
        </row>
        <row r="1196">
          <cell r="B1196" t="str">
            <v>Elijah Cotton</v>
          </cell>
          <cell r="C1196" t="str">
            <v>Wash Attendant Express</v>
          </cell>
          <cell r="D1196" t="str">
            <v>E0045 - Watson</v>
          </cell>
          <cell r="E1196" t="str">
            <v>1000 Wash Employees</v>
          </cell>
          <cell r="F1196" t="str">
            <v>Steven Goddard</v>
          </cell>
          <cell r="G1196" t="str">
            <v/>
          </cell>
          <cell r="H1196" t="str">
            <v xml:space="preserve">E0045 </v>
          </cell>
          <cell r="I1196">
            <v>45</v>
          </cell>
          <cell r="J1196" t="str">
            <v/>
          </cell>
          <cell r="K1196" t="str">
            <v>@tidalwaveautospa.com</v>
          </cell>
        </row>
        <row r="1197">
          <cell r="B1197" t="str">
            <v>elijah crane</v>
          </cell>
          <cell r="C1197" t="str">
            <v>Team Lead Express</v>
          </cell>
          <cell r="D1197" t="str">
            <v>E0297 - Lincoln, IL</v>
          </cell>
          <cell r="E1197" t="str">
            <v>1000 Wash Employees</v>
          </cell>
          <cell r="F1197" t="str">
            <v>Sarah Martin</v>
          </cell>
          <cell r="G1197" t="str">
            <v/>
          </cell>
          <cell r="H1197" t="str">
            <v xml:space="preserve">E0297 </v>
          </cell>
          <cell r="I1197">
            <v>297</v>
          </cell>
          <cell r="J1197" t="str">
            <v/>
          </cell>
          <cell r="K1197" t="str">
            <v>@tidalwaveautospa.com</v>
          </cell>
        </row>
        <row r="1198">
          <cell r="B1198" t="str">
            <v>Elijah Doolittle</v>
          </cell>
          <cell r="C1198" t="str">
            <v>Wash Attendant Express</v>
          </cell>
          <cell r="D1198" t="str">
            <v>E0289 - Wegge Court</v>
          </cell>
          <cell r="E1198" t="str">
            <v>1000 Wash Employees</v>
          </cell>
          <cell r="F1198" t="str">
            <v>Justin Cowans</v>
          </cell>
          <cell r="G1198" t="str">
            <v/>
          </cell>
          <cell r="H1198" t="str">
            <v xml:space="preserve">E0289 </v>
          </cell>
          <cell r="I1198">
            <v>289</v>
          </cell>
          <cell r="J1198" t="str">
            <v/>
          </cell>
          <cell r="K1198" t="str">
            <v>@tidalwaveautospa.com</v>
          </cell>
        </row>
        <row r="1199">
          <cell r="B1199" t="str">
            <v>Elijah Eubanks</v>
          </cell>
          <cell r="C1199" t="str">
            <v>Wash Attendant Express</v>
          </cell>
          <cell r="D1199" t="str">
            <v>E0097 - Brevard</v>
          </cell>
          <cell r="E1199" t="str">
            <v>1000 Wash Employees</v>
          </cell>
          <cell r="F1199" t="str">
            <v>Jensen Shearin</v>
          </cell>
          <cell r="G1199" t="str">
            <v/>
          </cell>
          <cell r="H1199" t="str">
            <v xml:space="preserve">E0097 </v>
          </cell>
          <cell r="I1199">
            <v>97</v>
          </cell>
          <cell r="J1199" t="str">
            <v/>
          </cell>
          <cell r="K1199" t="str">
            <v>@tidalwaveautospa.com</v>
          </cell>
        </row>
        <row r="1200">
          <cell r="B1200" t="str">
            <v>Elijah Fernandez</v>
          </cell>
          <cell r="C1200" t="str">
            <v>Wash Attendant Express</v>
          </cell>
          <cell r="D1200" t="str">
            <v>E0059 - Albemarle</v>
          </cell>
          <cell r="E1200" t="str">
            <v>1000 Wash Employees</v>
          </cell>
          <cell r="F1200" t="str">
            <v>Joshua Stone</v>
          </cell>
          <cell r="G1200" t="str">
            <v/>
          </cell>
          <cell r="H1200" t="str">
            <v xml:space="preserve">E0059 </v>
          </cell>
          <cell r="I1200">
            <v>59</v>
          </cell>
          <cell r="J1200" t="str">
            <v/>
          </cell>
          <cell r="K1200" t="str">
            <v>@tidalwaveautospa.com</v>
          </cell>
        </row>
        <row r="1201">
          <cell r="B1201" t="str">
            <v>Elijah Gamel</v>
          </cell>
          <cell r="C1201" t="str">
            <v>Wash Attendant Flex</v>
          </cell>
          <cell r="D1201" t="str">
            <v>E0009 - Peachtree City/Sharpsburg</v>
          </cell>
          <cell r="E1201" t="str">
            <v>1000 Wash Employees</v>
          </cell>
          <cell r="F1201" t="str">
            <v>Charles Best</v>
          </cell>
          <cell r="G1201" t="str">
            <v/>
          </cell>
          <cell r="H1201" t="str">
            <v xml:space="preserve">E0009 </v>
          </cell>
          <cell r="I1201">
            <v>9</v>
          </cell>
          <cell r="J1201" t="str">
            <v/>
          </cell>
          <cell r="K1201" t="str">
            <v>@tidalwaveautospa.com</v>
          </cell>
        </row>
        <row r="1202">
          <cell r="B1202" t="str">
            <v>Elijah Holloway</v>
          </cell>
          <cell r="C1202" t="str">
            <v>Wash Attendant Express</v>
          </cell>
          <cell r="D1202" t="str">
            <v>E0233 - Cobb Pkwy</v>
          </cell>
          <cell r="E1202" t="str">
            <v>1000 Wash Employees</v>
          </cell>
          <cell r="F1202" t="str">
            <v>Cullen Copland</v>
          </cell>
          <cell r="G1202" t="str">
            <v/>
          </cell>
          <cell r="H1202" t="str">
            <v xml:space="preserve">E0233 </v>
          </cell>
          <cell r="I1202">
            <v>233</v>
          </cell>
          <cell r="J1202" t="str">
            <v/>
          </cell>
          <cell r="K1202" t="str">
            <v>@tidalwaveautospa.com</v>
          </cell>
        </row>
        <row r="1203">
          <cell r="B1203" t="str">
            <v>Elijah Lyle</v>
          </cell>
          <cell r="C1203" t="str">
            <v>Assistant SL Express</v>
          </cell>
          <cell r="D1203" t="str">
            <v>E0113 - Hopkinsville</v>
          </cell>
          <cell r="E1203" t="str">
            <v>1000 Wash Employees</v>
          </cell>
          <cell r="F1203" t="str">
            <v>Rebecca Bates</v>
          </cell>
          <cell r="G1203" t="str">
            <v>ASL</v>
          </cell>
          <cell r="H1203" t="str">
            <v xml:space="preserve">E0113 </v>
          </cell>
          <cell r="I1203">
            <v>113</v>
          </cell>
          <cell r="J1203" t="str">
            <v>ASL113</v>
          </cell>
          <cell r="K1203" t="str">
            <v>ASL113@tidalwaveautospa.com</v>
          </cell>
        </row>
        <row r="1204">
          <cell r="B1204" t="str">
            <v>Elijah Meadows</v>
          </cell>
          <cell r="C1204" t="str">
            <v>Wash Attendant Express</v>
          </cell>
          <cell r="D1204" t="str">
            <v>E0203 - Walton Court</v>
          </cell>
          <cell r="E1204" t="str">
            <v>1000 Wash Employees</v>
          </cell>
          <cell r="F1204" t="str">
            <v>Matthew McCoy</v>
          </cell>
          <cell r="G1204" t="str">
            <v/>
          </cell>
          <cell r="H1204" t="str">
            <v xml:space="preserve">E0203 </v>
          </cell>
          <cell r="I1204">
            <v>203</v>
          </cell>
          <cell r="J1204" t="str">
            <v/>
          </cell>
          <cell r="K1204" t="str">
            <v>@tidalwaveautospa.com</v>
          </cell>
        </row>
        <row r="1205">
          <cell r="B1205" t="str">
            <v>Elijah Moss</v>
          </cell>
          <cell r="C1205" t="str">
            <v>Wash Attendant Express</v>
          </cell>
          <cell r="D1205" t="str">
            <v>E0029 - Apex</v>
          </cell>
          <cell r="E1205" t="str">
            <v>1000 Wash Employees</v>
          </cell>
          <cell r="F1205" t="str">
            <v>Daniel Richardson</v>
          </cell>
          <cell r="G1205" t="str">
            <v/>
          </cell>
          <cell r="H1205" t="str">
            <v xml:space="preserve">E0029 </v>
          </cell>
          <cell r="I1205">
            <v>29</v>
          </cell>
          <cell r="J1205" t="str">
            <v/>
          </cell>
          <cell r="K1205" t="str">
            <v>@tidalwaveautospa.com</v>
          </cell>
        </row>
        <row r="1206">
          <cell r="B1206" t="str">
            <v>Elijah Newton</v>
          </cell>
          <cell r="C1206" t="str">
            <v>Team Lead Express</v>
          </cell>
          <cell r="D1206" t="str">
            <v>E0013 - Washington Road</v>
          </cell>
          <cell r="E1206" t="str">
            <v>1000 Wash Employees</v>
          </cell>
          <cell r="F1206" t="str">
            <v>Chad Stawicki</v>
          </cell>
          <cell r="G1206" t="str">
            <v/>
          </cell>
          <cell r="H1206" t="str">
            <v xml:space="preserve">E0013 </v>
          </cell>
          <cell r="I1206">
            <v>13</v>
          </cell>
          <cell r="J1206" t="str">
            <v/>
          </cell>
          <cell r="K1206" t="str">
            <v>@tidalwaveautospa.com</v>
          </cell>
        </row>
        <row r="1207">
          <cell r="B1207" t="str">
            <v>Elijah Townes</v>
          </cell>
          <cell r="C1207" t="str">
            <v>Wash Attendant Express</v>
          </cell>
          <cell r="D1207" t="str">
            <v>E0028 - Raytown</v>
          </cell>
          <cell r="E1207" t="str">
            <v>1000 Wash Employees</v>
          </cell>
          <cell r="F1207" t="str">
            <v>Kyle Baker</v>
          </cell>
          <cell r="G1207" t="str">
            <v/>
          </cell>
          <cell r="H1207" t="str">
            <v xml:space="preserve">E0028 </v>
          </cell>
          <cell r="I1207">
            <v>28</v>
          </cell>
          <cell r="J1207" t="str">
            <v/>
          </cell>
          <cell r="K1207" t="str">
            <v>@tidalwaveautospa.com</v>
          </cell>
        </row>
        <row r="1208">
          <cell r="B1208" t="str">
            <v>Elijah Vigueria</v>
          </cell>
          <cell r="C1208" t="str">
            <v>Wash Attendant Express</v>
          </cell>
          <cell r="D1208" t="str">
            <v>E0218 - Borger, TX</v>
          </cell>
          <cell r="E1208" t="str">
            <v>1000 Wash Employees</v>
          </cell>
          <cell r="F1208" t="str">
            <v>Tyra Payne</v>
          </cell>
          <cell r="G1208" t="str">
            <v/>
          </cell>
          <cell r="H1208" t="str">
            <v xml:space="preserve">E0218 </v>
          </cell>
          <cell r="I1208">
            <v>218</v>
          </cell>
          <cell r="J1208" t="str">
            <v/>
          </cell>
          <cell r="K1208" t="str">
            <v>@tidalwaveautospa.com</v>
          </cell>
        </row>
        <row r="1209">
          <cell r="B1209" t="str">
            <v>Elijiah Paschket</v>
          </cell>
          <cell r="C1209" t="str">
            <v>Team Lead Express</v>
          </cell>
          <cell r="D1209" t="str">
            <v>E0298 - Boaz, AL</v>
          </cell>
          <cell r="E1209" t="str">
            <v>1000 Wash Employees</v>
          </cell>
          <cell r="F1209" t="str">
            <v>William Mcwaters</v>
          </cell>
          <cell r="G1209" t="str">
            <v/>
          </cell>
          <cell r="H1209" t="str">
            <v xml:space="preserve">E0298 </v>
          </cell>
          <cell r="I1209">
            <v>298</v>
          </cell>
          <cell r="J1209" t="str">
            <v/>
          </cell>
          <cell r="K1209" t="str">
            <v>@tidalwaveautospa.com</v>
          </cell>
        </row>
        <row r="1210">
          <cell r="B1210" t="str">
            <v>Eliott McDonald</v>
          </cell>
          <cell r="C1210" t="str">
            <v>Wash Attendant Express</v>
          </cell>
          <cell r="D1210" t="str">
            <v>E0041 - Hoover</v>
          </cell>
          <cell r="E1210" t="str">
            <v>1000 Wash Employees</v>
          </cell>
          <cell r="F1210" t="str">
            <v>Britt Bonds</v>
          </cell>
          <cell r="G1210" t="str">
            <v/>
          </cell>
          <cell r="H1210" t="str">
            <v xml:space="preserve">E0041 </v>
          </cell>
          <cell r="I1210">
            <v>41</v>
          </cell>
          <cell r="J1210" t="str">
            <v/>
          </cell>
          <cell r="K1210" t="str">
            <v>@tidalwaveautospa.com</v>
          </cell>
        </row>
        <row r="1211">
          <cell r="B1211" t="str">
            <v>Elisha Givens</v>
          </cell>
          <cell r="C1211" t="str">
            <v>Wash Attendant Express</v>
          </cell>
          <cell r="D1211" t="str">
            <v>E0126 - Charlottesville</v>
          </cell>
          <cell r="E1211" t="str">
            <v>1000 Wash Employees</v>
          </cell>
          <cell r="F1211" t="str">
            <v>Sean Bush</v>
          </cell>
          <cell r="G1211" t="str">
            <v/>
          </cell>
          <cell r="H1211" t="str">
            <v xml:space="preserve">E0126 </v>
          </cell>
          <cell r="I1211">
            <v>126</v>
          </cell>
          <cell r="J1211" t="str">
            <v/>
          </cell>
          <cell r="K1211" t="str">
            <v>@tidalwaveautospa.com</v>
          </cell>
        </row>
        <row r="1212">
          <cell r="B1212" t="str">
            <v>Elizabeth Allen</v>
          </cell>
          <cell r="C1212" t="str">
            <v>Office Administrative</v>
          </cell>
          <cell r="D1212" t="str">
            <v>Wash Support Center</v>
          </cell>
          <cell r="E1212" t="str">
            <v>2400 Administration</v>
          </cell>
          <cell r="F1212" t="str">
            <v>Scott Blackstock</v>
          </cell>
          <cell r="G1212" t="str">
            <v/>
          </cell>
          <cell r="H1212" t="str">
            <v/>
          </cell>
          <cell r="I1212" t="str">
            <v/>
          </cell>
          <cell r="J1212" t="str">
            <v/>
          </cell>
          <cell r="K1212" t="str">
            <v>liz@twavelead.com</v>
          </cell>
        </row>
        <row r="1213">
          <cell r="B1213" t="str">
            <v>Elizabeth Anderson</v>
          </cell>
          <cell r="C1213" t="str">
            <v>Team Lead Express</v>
          </cell>
          <cell r="D1213" t="str">
            <v>E0026 - Moncks Corner</v>
          </cell>
          <cell r="E1213" t="str">
            <v>1000 Wash Employees</v>
          </cell>
          <cell r="F1213" t="str">
            <v>Justin Cooper</v>
          </cell>
          <cell r="G1213" t="str">
            <v/>
          </cell>
          <cell r="H1213" t="str">
            <v xml:space="preserve">E0026 </v>
          </cell>
          <cell r="I1213">
            <v>26</v>
          </cell>
          <cell r="J1213" t="str">
            <v/>
          </cell>
          <cell r="K1213" t="str">
            <v>@tidalwaveautospa.com</v>
          </cell>
        </row>
        <row r="1214">
          <cell r="B1214" t="str">
            <v>Elizabeth Brown (On Leave)</v>
          </cell>
          <cell r="C1214" t="str">
            <v>Team Lead Express</v>
          </cell>
          <cell r="D1214" t="str">
            <v>E0078 - Tyndall Pkwy</v>
          </cell>
          <cell r="E1214" t="str">
            <v>1000 Wash Employees</v>
          </cell>
          <cell r="F1214" t="str">
            <v>Ryan Earl</v>
          </cell>
          <cell r="G1214" t="str">
            <v/>
          </cell>
          <cell r="H1214" t="str">
            <v xml:space="preserve">E0078 </v>
          </cell>
          <cell r="I1214">
            <v>78</v>
          </cell>
          <cell r="J1214" t="str">
            <v/>
          </cell>
          <cell r="K1214" t="str">
            <v>@tidalwaveautospa.com</v>
          </cell>
        </row>
        <row r="1215">
          <cell r="B1215" t="str">
            <v>Elizabeth Lynch</v>
          </cell>
          <cell r="C1215" t="str">
            <v>Wash Attendant Express</v>
          </cell>
          <cell r="D1215" t="str">
            <v>E0115 - Temperance Hill</v>
          </cell>
          <cell r="E1215" t="str">
            <v>1000 Wash Employees</v>
          </cell>
          <cell r="F1215" t="str">
            <v>Janell Campbell</v>
          </cell>
          <cell r="G1215" t="str">
            <v/>
          </cell>
          <cell r="H1215" t="str">
            <v xml:space="preserve">E0115 </v>
          </cell>
          <cell r="I1215">
            <v>115</v>
          </cell>
          <cell r="J1215" t="str">
            <v/>
          </cell>
          <cell r="K1215" t="str">
            <v>@tidalwaveautospa.com</v>
          </cell>
        </row>
        <row r="1216">
          <cell r="B1216" t="str">
            <v>Elizabeth McCarty</v>
          </cell>
          <cell r="C1216" t="str">
            <v>Wash Attendant Express</v>
          </cell>
          <cell r="D1216" t="str">
            <v>E0045 - Watson</v>
          </cell>
          <cell r="E1216" t="str">
            <v>1000 Wash Employees</v>
          </cell>
          <cell r="F1216" t="str">
            <v>Steven Goddard</v>
          </cell>
          <cell r="G1216" t="str">
            <v/>
          </cell>
          <cell r="H1216" t="str">
            <v xml:space="preserve">E0045 </v>
          </cell>
          <cell r="I1216">
            <v>45</v>
          </cell>
          <cell r="J1216" t="str">
            <v/>
          </cell>
          <cell r="K1216" t="str">
            <v>@tidalwaveautospa.com</v>
          </cell>
        </row>
        <row r="1217">
          <cell r="B1217" t="str">
            <v>Elizabeth Phillips</v>
          </cell>
          <cell r="C1217" t="str">
            <v>Construction Coordinator</v>
          </cell>
          <cell r="D1217" t="str">
            <v>SHJ Construction LLC</v>
          </cell>
          <cell r="E1217" t="str">
            <v>3050 Development</v>
          </cell>
          <cell r="F1217" t="str">
            <v>Lee Rogers</v>
          </cell>
          <cell r="G1217" t="str">
            <v/>
          </cell>
          <cell r="H1217" t="str">
            <v/>
          </cell>
          <cell r="I1217" t="str">
            <v/>
          </cell>
          <cell r="J1217" t="str">
            <v/>
          </cell>
          <cell r="K1217" t="str">
            <v>elizabeth.phillips@twavelead.com</v>
          </cell>
        </row>
        <row r="1218">
          <cell r="B1218" t="str">
            <v>Elizabeth Reyes</v>
          </cell>
          <cell r="C1218" t="str">
            <v>Wash Attendant Express</v>
          </cell>
          <cell r="D1218" t="str">
            <v>E0319 - Burley, ID</v>
          </cell>
          <cell r="E1218" t="str">
            <v>1000 Wash Employees</v>
          </cell>
          <cell r="F1218" t="str">
            <v>Amber Rosenstengel</v>
          </cell>
          <cell r="G1218" t="str">
            <v/>
          </cell>
          <cell r="H1218" t="str">
            <v xml:space="preserve">E0319 </v>
          </cell>
          <cell r="I1218">
            <v>319</v>
          </cell>
          <cell r="J1218" t="str">
            <v/>
          </cell>
          <cell r="K1218" t="str">
            <v>@tidalwaveautospa.com</v>
          </cell>
        </row>
        <row r="1219">
          <cell r="B1219" t="str">
            <v>Elizabeth Stapleton</v>
          </cell>
          <cell r="C1219" t="str">
            <v>Assistant SL Express</v>
          </cell>
          <cell r="D1219" t="str">
            <v>E0317 - North Lexington, KY</v>
          </cell>
          <cell r="E1219" t="str">
            <v>1000 Wash Employees</v>
          </cell>
          <cell r="F1219" t="str">
            <v>Mark Cassidy</v>
          </cell>
          <cell r="G1219" t="str">
            <v>ASL</v>
          </cell>
          <cell r="H1219" t="str">
            <v xml:space="preserve">E0317 </v>
          </cell>
          <cell r="I1219">
            <v>317</v>
          </cell>
          <cell r="J1219" t="str">
            <v>ASL317</v>
          </cell>
          <cell r="K1219" t="str">
            <v>ASL317@tidalwaveautospa.com</v>
          </cell>
        </row>
        <row r="1220">
          <cell r="B1220" t="str">
            <v>Ella Diffenderfer</v>
          </cell>
          <cell r="C1220" t="str">
            <v>Wash Attendant Express</v>
          </cell>
          <cell r="D1220" t="str">
            <v>E0095 - Cornelia</v>
          </cell>
          <cell r="E1220" t="str">
            <v>1000 Wash Employees</v>
          </cell>
          <cell r="F1220" t="str">
            <v>Dale Hyndman</v>
          </cell>
          <cell r="G1220" t="str">
            <v/>
          </cell>
          <cell r="H1220" t="str">
            <v xml:space="preserve">E0095 </v>
          </cell>
          <cell r="I1220">
            <v>95</v>
          </cell>
          <cell r="J1220" t="str">
            <v/>
          </cell>
          <cell r="K1220" t="str">
            <v>@tidalwaveautospa.com</v>
          </cell>
        </row>
        <row r="1221">
          <cell r="B1221" t="str">
            <v>Ella Kate Harris</v>
          </cell>
          <cell r="C1221" t="str">
            <v>Wash Attendant Express</v>
          </cell>
          <cell r="D1221" t="str">
            <v>E0281 - Caraway Road</v>
          </cell>
          <cell r="E1221" t="str">
            <v>1000 Wash Employees</v>
          </cell>
          <cell r="F1221" t="str">
            <v>Zachary Gairhan</v>
          </cell>
          <cell r="G1221" t="str">
            <v/>
          </cell>
          <cell r="H1221" t="str">
            <v xml:space="preserve">E0281 </v>
          </cell>
          <cell r="I1221">
            <v>281</v>
          </cell>
          <cell r="J1221" t="str">
            <v/>
          </cell>
          <cell r="K1221" t="str">
            <v>@tidalwaveautospa.com</v>
          </cell>
        </row>
        <row r="1222">
          <cell r="B1222" t="str">
            <v>Elliana DeNardo</v>
          </cell>
          <cell r="C1222" t="str">
            <v>Wash Attendant Express</v>
          </cell>
          <cell r="D1222" t="str">
            <v>E0304 - Cliff Lake</v>
          </cell>
          <cell r="E1222" t="str">
            <v>1000 Wash Employees</v>
          </cell>
          <cell r="F1222" t="str">
            <v>Jacob Skouge</v>
          </cell>
          <cell r="G1222" t="str">
            <v/>
          </cell>
          <cell r="H1222" t="str">
            <v xml:space="preserve">E0304 </v>
          </cell>
          <cell r="I1222">
            <v>304</v>
          </cell>
          <cell r="J1222" t="str">
            <v/>
          </cell>
          <cell r="K1222" t="str">
            <v>@tidalwaveautospa.com</v>
          </cell>
        </row>
        <row r="1223">
          <cell r="B1223" t="str">
            <v>Elliot Fromke</v>
          </cell>
          <cell r="C1223" t="str">
            <v>Wash Attendant Express</v>
          </cell>
          <cell r="D1223" t="str">
            <v>E0124 - Watertown</v>
          </cell>
          <cell r="E1223" t="str">
            <v>1000 Wash Employees</v>
          </cell>
          <cell r="F1223" t="str">
            <v>Javan Cooper</v>
          </cell>
          <cell r="G1223" t="str">
            <v/>
          </cell>
          <cell r="H1223" t="str">
            <v xml:space="preserve">E0124 </v>
          </cell>
          <cell r="I1223">
            <v>124</v>
          </cell>
          <cell r="J1223" t="str">
            <v/>
          </cell>
          <cell r="K1223" t="str">
            <v>@tidalwaveautospa.com</v>
          </cell>
        </row>
        <row r="1224">
          <cell r="B1224" t="str">
            <v>Elora Berkemeyer</v>
          </cell>
          <cell r="C1224" t="str">
            <v>Wash Attendant Express</v>
          </cell>
          <cell r="D1224" t="str">
            <v>E0007 - Grandview</v>
          </cell>
          <cell r="E1224" t="str">
            <v>1000 Wash Employees</v>
          </cell>
          <cell r="F1224" t="str">
            <v>Adam DeGroot</v>
          </cell>
          <cell r="G1224" t="str">
            <v/>
          </cell>
          <cell r="H1224" t="str">
            <v xml:space="preserve">E0007 </v>
          </cell>
          <cell r="I1224">
            <v>7</v>
          </cell>
          <cell r="J1224" t="str">
            <v/>
          </cell>
          <cell r="K1224" t="str">
            <v>@tidalwaveautospa.com</v>
          </cell>
        </row>
        <row r="1225">
          <cell r="B1225" t="str">
            <v>Elvia Miranda</v>
          </cell>
          <cell r="C1225" t="str">
            <v>Wash Attendant Express</v>
          </cell>
          <cell r="D1225" t="str">
            <v>E0304 - Cliff Lake</v>
          </cell>
          <cell r="E1225" t="str">
            <v>1000 Wash Employees</v>
          </cell>
          <cell r="F1225" t="str">
            <v>Jacob Skouge</v>
          </cell>
          <cell r="G1225" t="str">
            <v/>
          </cell>
          <cell r="H1225" t="str">
            <v xml:space="preserve">E0304 </v>
          </cell>
          <cell r="I1225">
            <v>304</v>
          </cell>
          <cell r="J1225" t="str">
            <v/>
          </cell>
          <cell r="K1225" t="str">
            <v>@tidalwaveautospa.com</v>
          </cell>
        </row>
        <row r="1226">
          <cell r="B1226" t="str">
            <v>Elyssa Toro</v>
          </cell>
          <cell r="C1226" t="str">
            <v>Assistant SL Express</v>
          </cell>
          <cell r="D1226" t="str">
            <v>E0037 - Lutz</v>
          </cell>
          <cell r="E1226" t="str">
            <v>1000 Wash Employees</v>
          </cell>
          <cell r="F1226" t="str">
            <v>Kesean Swint</v>
          </cell>
          <cell r="G1226" t="str">
            <v>ASL</v>
          </cell>
          <cell r="H1226" t="str">
            <v xml:space="preserve">E0037 </v>
          </cell>
          <cell r="I1226">
            <v>37</v>
          </cell>
          <cell r="J1226" t="str">
            <v>ASL37</v>
          </cell>
          <cell r="K1226" t="str">
            <v>ASL37@tidalwaveautospa.com</v>
          </cell>
        </row>
        <row r="1227">
          <cell r="B1227" t="str">
            <v>Emaleigh Burdge</v>
          </cell>
          <cell r="C1227" t="str">
            <v>Team Lead Express</v>
          </cell>
          <cell r="D1227" t="str">
            <v>E0004 - Milledgeville</v>
          </cell>
          <cell r="E1227" t="str">
            <v>1000 Wash Employees</v>
          </cell>
          <cell r="F1227" t="str">
            <v>Davy Cox</v>
          </cell>
          <cell r="G1227" t="str">
            <v/>
          </cell>
          <cell r="H1227" t="str">
            <v xml:space="preserve">E0004 </v>
          </cell>
          <cell r="I1227">
            <v>4</v>
          </cell>
          <cell r="J1227" t="str">
            <v/>
          </cell>
          <cell r="K1227" t="str">
            <v>@tidalwaveautospa.com</v>
          </cell>
        </row>
        <row r="1228">
          <cell r="B1228" t="str">
            <v>Emerson Barbosa [C]</v>
          </cell>
          <cell r="C1228" t="str">
            <v>Software Engineer Contractor</v>
          </cell>
          <cell r="D1228" t="str">
            <v>Wash Support Center</v>
          </cell>
          <cell r="E1228" t="str">
            <v>2180 R&amp;D</v>
          </cell>
          <cell r="F1228" t="str">
            <v>Jose Ferrari</v>
          </cell>
          <cell r="G1228" t="str">
            <v/>
          </cell>
          <cell r="H1228" t="str">
            <v/>
          </cell>
          <cell r="I1228" t="str">
            <v/>
          </cell>
          <cell r="J1228" t="str">
            <v/>
          </cell>
          <cell r="K1228" t="str">
            <v/>
          </cell>
        </row>
        <row r="1229">
          <cell r="B1229" t="str">
            <v>Emerson Velasquez Sitan</v>
          </cell>
          <cell r="C1229" t="str">
            <v>Wash Attendant Express</v>
          </cell>
          <cell r="D1229" t="str">
            <v>E0152 - North Charleston</v>
          </cell>
          <cell r="E1229" t="str">
            <v>1000 Wash Employees</v>
          </cell>
          <cell r="F1229" t="str">
            <v>Melissa Barker</v>
          </cell>
          <cell r="G1229" t="str">
            <v/>
          </cell>
          <cell r="H1229" t="str">
            <v xml:space="preserve">E0152 </v>
          </cell>
          <cell r="I1229">
            <v>152</v>
          </cell>
          <cell r="J1229" t="str">
            <v/>
          </cell>
          <cell r="K1229" t="str">
            <v>@tidalwaveautospa.com</v>
          </cell>
        </row>
        <row r="1230">
          <cell r="B1230" t="str">
            <v>EmiLee Edwards</v>
          </cell>
          <cell r="C1230" t="str">
            <v>Team Lead Express</v>
          </cell>
          <cell r="D1230" t="str">
            <v>E0282 - Tupelo Commons</v>
          </cell>
          <cell r="E1230" t="str">
            <v>1000 Wash Employees</v>
          </cell>
          <cell r="F1230" t="str">
            <v>Cory Knight</v>
          </cell>
          <cell r="G1230" t="str">
            <v/>
          </cell>
          <cell r="H1230" t="str">
            <v xml:space="preserve">E0282 </v>
          </cell>
          <cell r="I1230">
            <v>282</v>
          </cell>
          <cell r="J1230" t="str">
            <v/>
          </cell>
          <cell r="K1230" t="str">
            <v>@tidalwaveautospa.com</v>
          </cell>
        </row>
        <row r="1231">
          <cell r="B1231" t="str">
            <v>Emily Diffenderfer</v>
          </cell>
          <cell r="C1231" t="str">
            <v>Wash Attendant Express</v>
          </cell>
          <cell r="D1231" t="str">
            <v>E0095 - Cornelia</v>
          </cell>
          <cell r="E1231" t="str">
            <v>1000 Wash Employees</v>
          </cell>
          <cell r="F1231" t="str">
            <v>Dale Hyndman</v>
          </cell>
          <cell r="G1231" t="str">
            <v/>
          </cell>
          <cell r="H1231" t="str">
            <v xml:space="preserve">E0095 </v>
          </cell>
          <cell r="I1231">
            <v>95</v>
          </cell>
          <cell r="J1231" t="str">
            <v/>
          </cell>
          <cell r="K1231" t="str">
            <v>@tidalwaveautospa.com</v>
          </cell>
        </row>
        <row r="1232">
          <cell r="B1232" t="str">
            <v>Emily Hernandez</v>
          </cell>
          <cell r="C1232" t="str">
            <v>Team Lead Express</v>
          </cell>
          <cell r="D1232" t="str">
            <v>E0026 - Moncks Corner</v>
          </cell>
          <cell r="E1232" t="str">
            <v>1000 Wash Employees</v>
          </cell>
          <cell r="F1232" t="str">
            <v>Justin Cooper</v>
          </cell>
          <cell r="G1232" t="str">
            <v/>
          </cell>
          <cell r="H1232" t="str">
            <v xml:space="preserve">E0026 </v>
          </cell>
          <cell r="I1232">
            <v>26</v>
          </cell>
          <cell r="J1232" t="str">
            <v/>
          </cell>
          <cell r="K1232" t="str">
            <v>@tidalwaveautospa.com</v>
          </cell>
        </row>
        <row r="1233">
          <cell r="B1233" t="str">
            <v>Emily Hoxit</v>
          </cell>
          <cell r="C1233" t="str">
            <v>Wash Attendant Express</v>
          </cell>
          <cell r="D1233" t="str">
            <v>E0097 - Brevard</v>
          </cell>
          <cell r="E1233" t="str">
            <v>1000 Wash Employees</v>
          </cell>
          <cell r="F1233" t="str">
            <v>Jensen Shearin</v>
          </cell>
          <cell r="G1233" t="str">
            <v/>
          </cell>
          <cell r="H1233" t="str">
            <v xml:space="preserve">E0097 </v>
          </cell>
          <cell r="I1233">
            <v>97</v>
          </cell>
          <cell r="J1233" t="str">
            <v/>
          </cell>
          <cell r="K1233" t="str">
            <v>@tidalwaveautospa.com</v>
          </cell>
        </row>
        <row r="1234">
          <cell r="B1234" t="str">
            <v>Emily Hunter</v>
          </cell>
          <cell r="C1234" t="str">
            <v>Team Lead Express</v>
          </cell>
          <cell r="D1234" t="str">
            <v>E0106 - Pensacola</v>
          </cell>
          <cell r="E1234" t="str">
            <v>1000 Wash Employees</v>
          </cell>
          <cell r="F1234" t="str">
            <v>Owen Capriola</v>
          </cell>
          <cell r="G1234" t="str">
            <v/>
          </cell>
          <cell r="H1234" t="str">
            <v xml:space="preserve">E0106 </v>
          </cell>
          <cell r="I1234">
            <v>106</v>
          </cell>
          <cell r="J1234" t="str">
            <v/>
          </cell>
          <cell r="K1234" t="str">
            <v>@tidalwaveautospa.com</v>
          </cell>
        </row>
        <row r="1235">
          <cell r="B1235" t="str">
            <v>Emily Kofstad</v>
          </cell>
          <cell r="C1235" t="str">
            <v>Team Lead Express</v>
          </cell>
          <cell r="D1235" t="str">
            <v>E0143 - Austin</v>
          </cell>
          <cell r="E1235" t="str">
            <v>1000 Wash Employees</v>
          </cell>
          <cell r="F1235" t="str">
            <v>Lora Youngmark</v>
          </cell>
          <cell r="G1235" t="str">
            <v/>
          </cell>
          <cell r="H1235" t="str">
            <v xml:space="preserve">E0143 </v>
          </cell>
          <cell r="I1235">
            <v>143</v>
          </cell>
          <cell r="J1235" t="str">
            <v/>
          </cell>
          <cell r="K1235" t="str">
            <v>@tidalwaveautospa.com</v>
          </cell>
        </row>
        <row r="1236">
          <cell r="B1236" t="str">
            <v>Emily Lydon</v>
          </cell>
          <cell r="C1236" t="str">
            <v>Assistant SL Express</v>
          </cell>
          <cell r="D1236" t="str">
            <v>E0220 - Cambridge, MN</v>
          </cell>
          <cell r="E1236" t="str">
            <v>1000 Wash Employees</v>
          </cell>
          <cell r="F1236" t="str">
            <v>Brett Fausher</v>
          </cell>
          <cell r="G1236" t="str">
            <v>ASL</v>
          </cell>
          <cell r="H1236" t="str">
            <v xml:space="preserve">E0220 </v>
          </cell>
          <cell r="I1236">
            <v>220</v>
          </cell>
          <cell r="J1236" t="str">
            <v>ASL220</v>
          </cell>
          <cell r="K1236" t="str">
            <v>ASL220@tidalwaveautospa.com</v>
          </cell>
        </row>
        <row r="1237">
          <cell r="B1237" t="str">
            <v>Emily Miller</v>
          </cell>
          <cell r="C1237" t="str">
            <v>Customer Service Representative</v>
          </cell>
          <cell r="D1237" t="str">
            <v>Wash Support Center</v>
          </cell>
          <cell r="E1237" t="str">
            <v>2450 Customer Care</v>
          </cell>
          <cell r="F1237" t="str">
            <v>Ira White</v>
          </cell>
          <cell r="G1237" t="str">
            <v/>
          </cell>
          <cell r="H1237" t="str">
            <v/>
          </cell>
          <cell r="I1237" t="str">
            <v/>
          </cell>
          <cell r="J1237" t="str">
            <v/>
          </cell>
          <cell r="K1237" t="str">
            <v>emily.miller@twavelead.com</v>
          </cell>
        </row>
        <row r="1238">
          <cell r="B1238" t="str">
            <v>Emily Morgan</v>
          </cell>
          <cell r="C1238" t="str">
            <v>Assistant SL Express</v>
          </cell>
          <cell r="D1238" t="str">
            <v>E0271 - Arcadian Shores</v>
          </cell>
          <cell r="E1238" t="str">
            <v>1000 Wash Employees</v>
          </cell>
          <cell r="F1238" t="str">
            <v>Anthony Mazzella</v>
          </cell>
          <cell r="G1238" t="str">
            <v>ASL</v>
          </cell>
          <cell r="H1238" t="str">
            <v xml:space="preserve">E0271 </v>
          </cell>
          <cell r="I1238">
            <v>271</v>
          </cell>
          <cell r="J1238" t="str">
            <v>ASL271</v>
          </cell>
          <cell r="K1238" t="str">
            <v>ASL271@tidalwaveautospa.com</v>
          </cell>
        </row>
        <row r="1239">
          <cell r="B1239" t="str">
            <v>Emily Peeken</v>
          </cell>
          <cell r="C1239" t="str">
            <v>Wash Attendant Express</v>
          </cell>
          <cell r="D1239" t="str">
            <v>E0324 - North Bradley, IL</v>
          </cell>
          <cell r="E1239" t="str">
            <v>1000 Wash Employees</v>
          </cell>
          <cell r="F1239" t="str">
            <v>Cindi Carrington</v>
          </cell>
          <cell r="G1239" t="str">
            <v/>
          </cell>
          <cell r="H1239" t="str">
            <v xml:space="preserve">E0324 </v>
          </cell>
          <cell r="I1239">
            <v>324</v>
          </cell>
          <cell r="J1239" t="str">
            <v/>
          </cell>
          <cell r="K1239" t="str">
            <v>@tidalwaveautospa.com</v>
          </cell>
        </row>
        <row r="1240">
          <cell r="B1240" t="str">
            <v>Emily Popple</v>
          </cell>
          <cell r="C1240" t="str">
            <v>Director of Learning and Strategic Initiatives</v>
          </cell>
          <cell r="D1240" t="str">
            <v>Wash Admin</v>
          </cell>
          <cell r="E1240" t="str">
            <v>2500 Training</v>
          </cell>
          <cell r="F1240" t="str">
            <v>Joshua Henderson</v>
          </cell>
          <cell r="G1240" t="str">
            <v/>
          </cell>
          <cell r="H1240" t="str">
            <v/>
          </cell>
          <cell r="I1240" t="str">
            <v/>
          </cell>
          <cell r="J1240" t="str">
            <v/>
          </cell>
          <cell r="K1240" t="str">
            <v>emily.popple@twavelead.com</v>
          </cell>
        </row>
        <row r="1241">
          <cell r="B1241" t="str">
            <v>Emily Searles</v>
          </cell>
          <cell r="C1241" t="str">
            <v>Team Lead Express</v>
          </cell>
          <cell r="D1241" t="str">
            <v>E0093 - Huntsville</v>
          </cell>
          <cell r="E1241" t="str">
            <v>1000 Wash Employees</v>
          </cell>
          <cell r="F1241" t="str">
            <v>Mark Busby</v>
          </cell>
          <cell r="G1241" t="str">
            <v/>
          </cell>
          <cell r="H1241" t="str">
            <v xml:space="preserve">E0093 </v>
          </cell>
          <cell r="I1241">
            <v>93</v>
          </cell>
          <cell r="J1241" t="str">
            <v/>
          </cell>
          <cell r="K1241" t="str">
            <v>@tidalwaveautospa.com</v>
          </cell>
        </row>
        <row r="1242">
          <cell r="B1242" t="str">
            <v>Emily Siscel</v>
          </cell>
          <cell r="C1242" t="str">
            <v>Payroll Specialist</v>
          </cell>
          <cell r="D1242" t="str">
            <v>Wash Support Center</v>
          </cell>
          <cell r="E1242" t="str">
            <v>2100 Accounting</v>
          </cell>
          <cell r="F1242" t="str">
            <v>Angela Jones</v>
          </cell>
          <cell r="G1242" t="str">
            <v/>
          </cell>
          <cell r="H1242" t="str">
            <v/>
          </cell>
          <cell r="I1242" t="str">
            <v/>
          </cell>
          <cell r="J1242" t="str">
            <v/>
          </cell>
          <cell r="K1242" t="str">
            <v>emily.siscel@twavelead.com</v>
          </cell>
        </row>
        <row r="1243">
          <cell r="B1243" t="str">
            <v>Emily West</v>
          </cell>
          <cell r="C1243" t="str">
            <v>Team Lead Express</v>
          </cell>
          <cell r="D1243" t="str">
            <v>E0275 - Cheraw, SC</v>
          </cell>
          <cell r="E1243" t="str">
            <v>1000 Wash Employees</v>
          </cell>
          <cell r="F1243" t="str">
            <v>John Norris</v>
          </cell>
          <cell r="G1243" t="str">
            <v/>
          </cell>
          <cell r="H1243" t="str">
            <v xml:space="preserve">E0275 </v>
          </cell>
          <cell r="I1243">
            <v>275</v>
          </cell>
          <cell r="J1243" t="str">
            <v/>
          </cell>
          <cell r="K1243" t="str">
            <v>@tidalwaveautospa.com</v>
          </cell>
        </row>
        <row r="1244">
          <cell r="B1244" t="str">
            <v>Emma Finnemore</v>
          </cell>
          <cell r="C1244" t="str">
            <v>Wash Attendant Express</v>
          </cell>
          <cell r="D1244" t="str">
            <v>E0193 - Dahlonega, GA</v>
          </cell>
          <cell r="E1244" t="str">
            <v>1000 Wash Employees</v>
          </cell>
          <cell r="F1244" t="str">
            <v>Richard Gibbons</v>
          </cell>
          <cell r="G1244" t="str">
            <v/>
          </cell>
          <cell r="H1244" t="str">
            <v xml:space="preserve">E0193 </v>
          </cell>
          <cell r="I1244">
            <v>193</v>
          </cell>
          <cell r="J1244" t="str">
            <v/>
          </cell>
          <cell r="K1244" t="str">
            <v>@tidalwaveautospa.com</v>
          </cell>
        </row>
        <row r="1245">
          <cell r="B1245" t="str">
            <v>Emma Price</v>
          </cell>
          <cell r="C1245" t="str">
            <v>Team Lead Express</v>
          </cell>
          <cell r="D1245" t="str">
            <v>E0205 - Beltline Road SW</v>
          </cell>
          <cell r="E1245" t="str">
            <v>1000 Wash Employees</v>
          </cell>
          <cell r="F1245" t="str">
            <v>Felicia Slager</v>
          </cell>
          <cell r="G1245" t="str">
            <v/>
          </cell>
          <cell r="H1245" t="str">
            <v xml:space="preserve">E0205 </v>
          </cell>
          <cell r="I1245">
            <v>205</v>
          </cell>
          <cell r="J1245" t="str">
            <v/>
          </cell>
          <cell r="K1245" t="str">
            <v>@tidalwaveautospa.com</v>
          </cell>
        </row>
        <row r="1246">
          <cell r="B1246" t="str">
            <v>Emma Rapier</v>
          </cell>
          <cell r="C1246" t="str">
            <v>Wash Attendant Express</v>
          </cell>
          <cell r="D1246" t="str">
            <v>E0207 - Lawrenceburg, IN</v>
          </cell>
          <cell r="E1246" t="str">
            <v>1000 Wash Employees</v>
          </cell>
          <cell r="F1246" t="str">
            <v>TRAVIS BALLARD</v>
          </cell>
          <cell r="G1246" t="str">
            <v/>
          </cell>
          <cell r="H1246" t="str">
            <v xml:space="preserve">E0207 </v>
          </cell>
          <cell r="I1246">
            <v>207</v>
          </cell>
          <cell r="J1246" t="str">
            <v/>
          </cell>
          <cell r="K1246" t="str">
            <v>@tidalwaveautospa.com</v>
          </cell>
        </row>
        <row r="1247">
          <cell r="B1247" t="str">
            <v>Emma Sandlin</v>
          </cell>
          <cell r="C1247" t="str">
            <v>Assistant SL Express</v>
          </cell>
          <cell r="D1247" t="str">
            <v>E0247 - Estes Pkwy</v>
          </cell>
          <cell r="E1247" t="str">
            <v>1000 Wash Employees</v>
          </cell>
          <cell r="F1247" t="str">
            <v>Stephanie Ratcliffe</v>
          </cell>
          <cell r="G1247" t="str">
            <v>ASL</v>
          </cell>
          <cell r="H1247" t="str">
            <v xml:space="preserve">E0247 </v>
          </cell>
          <cell r="I1247">
            <v>247</v>
          </cell>
          <cell r="J1247" t="str">
            <v>ASL247</v>
          </cell>
          <cell r="K1247" t="str">
            <v>ASL247@tidalwaveautospa.com</v>
          </cell>
        </row>
        <row r="1248">
          <cell r="B1248" t="str">
            <v>Emma Skelton (On Leave)</v>
          </cell>
          <cell r="C1248" t="str">
            <v>Assistant SL Express</v>
          </cell>
          <cell r="D1248" t="str">
            <v>E0248 - Ridge Road</v>
          </cell>
          <cell r="E1248" t="str">
            <v>1000 Wash Employees</v>
          </cell>
          <cell r="F1248" t="str">
            <v>John Womble</v>
          </cell>
          <cell r="G1248" t="str">
            <v>ASL</v>
          </cell>
          <cell r="H1248" t="str">
            <v xml:space="preserve">E0248 </v>
          </cell>
          <cell r="I1248">
            <v>248</v>
          </cell>
          <cell r="J1248" t="str">
            <v>ASL248</v>
          </cell>
          <cell r="K1248" t="str">
            <v>ASL248@tidalwaveautospa.com</v>
          </cell>
        </row>
        <row r="1249">
          <cell r="B1249" t="str">
            <v>Emmanuel DeJesus</v>
          </cell>
          <cell r="C1249" t="str">
            <v>Electrician</v>
          </cell>
          <cell r="D1249" t="str">
            <v>Stangood-GA</v>
          </cell>
          <cell r="E1249" t="str">
            <v>3100 Stangood Electrical</v>
          </cell>
          <cell r="F1249" t="str">
            <v>Brian Swicegood</v>
          </cell>
          <cell r="G1249" t="str">
            <v/>
          </cell>
          <cell r="H1249" t="str">
            <v/>
          </cell>
          <cell r="I1249" t="str">
            <v/>
          </cell>
          <cell r="J1249" t="str">
            <v/>
          </cell>
          <cell r="K1249" t="str">
            <v/>
          </cell>
        </row>
        <row r="1250">
          <cell r="B1250" t="str">
            <v>Emmanuel Garcia</v>
          </cell>
          <cell r="C1250" t="str">
            <v>Wash Attendant Express</v>
          </cell>
          <cell r="D1250" t="str">
            <v>E0033 - Pinehurst</v>
          </cell>
          <cell r="E1250" t="str">
            <v>1000 Wash Employees</v>
          </cell>
          <cell r="F1250" t="str">
            <v>Michael Blackwell</v>
          </cell>
          <cell r="G1250" t="str">
            <v/>
          </cell>
          <cell r="H1250" t="str">
            <v xml:space="preserve">E0033 </v>
          </cell>
          <cell r="I1250">
            <v>33</v>
          </cell>
          <cell r="J1250" t="str">
            <v/>
          </cell>
          <cell r="K1250" t="str">
            <v>@tidalwaveautospa.com</v>
          </cell>
        </row>
        <row r="1251">
          <cell r="B1251" t="str">
            <v>Emory Brown</v>
          </cell>
          <cell r="C1251" t="str">
            <v>Wash Attendant Express</v>
          </cell>
          <cell r="D1251" t="str">
            <v>E0076 - Americus</v>
          </cell>
          <cell r="E1251" t="str">
            <v>1000 Wash Employees</v>
          </cell>
          <cell r="F1251" t="str">
            <v>Colin Williams</v>
          </cell>
          <cell r="G1251" t="str">
            <v/>
          </cell>
          <cell r="H1251" t="str">
            <v xml:space="preserve">E0076 </v>
          </cell>
          <cell r="I1251">
            <v>76</v>
          </cell>
          <cell r="J1251" t="str">
            <v/>
          </cell>
          <cell r="K1251" t="str">
            <v>@tidalwaveautospa.com</v>
          </cell>
        </row>
        <row r="1252">
          <cell r="B1252" t="str">
            <v>Enoch Mcgee</v>
          </cell>
          <cell r="C1252" t="str">
            <v>Team Lead Express</v>
          </cell>
          <cell r="D1252" t="str">
            <v>E0159 - Muscle Shoals, AL</v>
          </cell>
          <cell r="E1252" t="str">
            <v>1000 Wash Employees</v>
          </cell>
          <cell r="F1252" t="str">
            <v>Molly Wilson</v>
          </cell>
          <cell r="G1252" t="str">
            <v/>
          </cell>
          <cell r="H1252" t="str">
            <v xml:space="preserve">E0159 </v>
          </cell>
          <cell r="I1252">
            <v>159</v>
          </cell>
          <cell r="J1252" t="str">
            <v/>
          </cell>
          <cell r="K1252" t="str">
            <v>@tidalwaveautospa.com</v>
          </cell>
        </row>
        <row r="1253">
          <cell r="B1253" t="str">
            <v>Eric Anderson</v>
          </cell>
          <cell r="C1253" t="str">
            <v>Wash Attendant Express</v>
          </cell>
          <cell r="D1253" t="str">
            <v>E0021 - Battleground</v>
          </cell>
          <cell r="E1253" t="str">
            <v>1000 Wash Employees</v>
          </cell>
          <cell r="F1253" t="str">
            <v>Chasity Bryant</v>
          </cell>
          <cell r="G1253" t="str">
            <v/>
          </cell>
          <cell r="H1253" t="str">
            <v xml:space="preserve">E0021 </v>
          </cell>
          <cell r="I1253">
            <v>21</v>
          </cell>
          <cell r="J1253" t="str">
            <v/>
          </cell>
          <cell r="K1253" t="str">
            <v>@tidalwaveautospa.com</v>
          </cell>
        </row>
        <row r="1254">
          <cell r="B1254" t="str">
            <v>Eric Conley</v>
          </cell>
          <cell r="C1254" t="str">
            <v>Assistant SL Express</v>
          </cell>
          <cell r="D1254" t="str">
            <v>E0031 - Veterans</v>
          </cell>
          <cell r="E1254" t="str">
            <v>1000 Wash Employees</v>
          </cell>
          <cell r="F1254" t="str">
            <v>Kyle Robertson</v>
          </cell>
          <cell r="G1254" t="str">
            <v>ASL</v>
          </cell>
          <cell r="H1254" t="str">
            <v xml:space="preserve">E0031 </v>
          </cell>
          <cell r="I1254">
            <v>31</v>
          </cell>
          <cell r="J1254" t="str">
            <v>ASL31</v>
          </cell>
          <cell r="K1254" t="str">
            <v>ASL31@tidalwaveautospa.com</v>
          </cell>
        </row>
        <row r="1255">
          <cell r="B1255" t="str">
            <v>Eric Gomes</v>
          </cell>
          <cell r="C1255" t="str">
            <v>Wash Attendant Express</v>
          </cell>
          <cell r="D1255" t="str">
            <v>E0015 - Dacula</v>
          </cell>
          <cell r="E1255" t="str">
            <v>1000 Wash Employees</v>
          </cell>
          <cell r="F1255" t="str">
            <v>Matt Bachman</v>
          </cell>
          <cell r="G1255" t="str">
            <v/>
          </cell>
          <cell r="H1255" t="str">
            <v xml:space="preserve">E0015 </v>
          </cell>
          <cell r="I1255">
            <v>15</v>
          </cell>
          <cell r="J1255" t="str">
            <v/>
          </cell>
          <cell r="K1255" t="str">
            <v>@tidalwaveautospa.com</v>
          </cell>
        </row>
        <row r="1256">
          <cell r="B1256" t="str">
            <v>Eric Green</v>
          </cell>
          <cell r="C1256" t="str">
            <v>Team Lead Express</v>
          </cell>
          <cell r="D1256" t="str">
            <v>E0051 - Roswell / Holcomb</v>
          </cell>
          <cell r="E1256" t="str">
            <v>1000 Wash Employees</v>
          </cell>
          <cell r="F1256" t="str">
            <v>Jeffrey Dunham, Jr</v>
          </cell>
          <cell r="G1256" t="str">
            <v/>
          </cell>
          <cell r="H1256" t="str">
            <v xml:space="preserve">E0051 </v>
          </cell>
          <cell r="I1256">
            <v>51</v>
          </cell>
          <cell r="J1256" t="str">
            <v/>
          </cell>
          <cell r="K1256" t="str">
            <v>@tidalwaveautospa.com</v>
          </cell>
        </row>
        <row r="1257">
          <cell r="B1257" t="str">
            <v>Eric Keenum</v>
          </cell>
          <cell r="C1257" t="str">
            <v>Wash Attendant Express</v>
          </cell>
          <cell r="D1257" t="str">
            <v>E0166 - Hartselle, AL</v>
          </cell>
          <cell r="E1257" t="str">
            <v>1000 Wash Employees</v>
          </cell>
          <cell r="F1257" t="str">
            <v>Stephanie Bratcher</v>
          </cell>
          <cell r="G1257" t="str">
            <v/>
          </cell>
          <cell r="H1257" t="str">
            <v xml:space="preserve">E0166 </v>
          </cell>
          <cell r="I1257">
            <v>166</v>
          </cell>
          <cell r="J1257" t="str">
            <v/>
          </cell>
          <cell r="K1257" t="str">
            <v>@tidalwaveautospa.com</v>
          </cell>
        </row>
        <row r="1258">
          <cell r="B1258" t="str">
            <v>Eric Ostrander</v>
          </cell>
          <cell r="C1258" t="str">
            <v>Team Lead Express</v>
          </cell>
          <cell r="D1258" t="str">
            <v>E0147 - Winona</v>
          </cell>
          <cell r="E1258" t="str">
            <v>1000 Wash Employees</v>
          </cell>
          <cell r="F1258" t="str">
            <v>Randall Sullivan</v>
          </cell>
          <cell r="G1258" t="str">
            <v/>
          </cell>
          <cell r="H1258" t="str">
            <v xml:space="preserve">E0147 </v>
          </cell>
          <cell r="I1258">
            <v>147</v>
          </cell>
          <cell r="J1258" t="str">
            <v/>
          </cell>
          <cell r="K1258" t="str">
            <v>@tidalwaveautospa.com</v>
          </cell>
        </row>
        <row r="1259">
          <cell r="B1259" t="str">
            <v>Erica Adams</v>
          </cell>
          <cell r="C1259" t="str">
            <v>Wash Attendant Express</v>
          </cell>
          <cell r="D1259" t="str">
            <v>E0146 - N Road Orangeburg</v>
          </cell>
          <cell r="E1259" t="str">
            <v>1000 Wash Employees</v>
          </cell>
          <cell r="F1259" t="str">
            <v>Lee Card</v>
          </cell>
          <cell r="G1259" t="str">
            <v/>
          </cell>
          <cell r="H1259" t="str">
            <v xml:space="preserve">E0146 </v>
          </cell>
          <cell r="I1259">
            <v>146</v>
          </cell>
          <cell r="J1259" t="str">
            <v/>
          </cell>
          <cell r="K1259" t="str">
            <v>@tidalwaveautospa.com</v>
          </cell>
        </row>
        <row r="1260">
          <cell r="B1260" t="str">
            <v>Ericka Gosha</v>
          </cell>
          <cell r="C1260" t="str">
            <v>Human Resources Manager</v>
          </cell>
          <cell r="D1260" t="str">
            <v>Wash Support Center</v>
          </cell>
          <cell r="E1260" t="str">
            <v>2250 Human Resources</v>
          </cell>
          <cell r="F1260" t="str">
            <v>Leigh Stallings</v>
          </cell>
          <cell r="G1260" t="str">
            <v/>
          </cell>
          <cell r="H1260" t="str">
            <v/>
          </cell>
          <cell r="I1260" t="str">
            <v/>
          </cell>
          <cell r="J1260" t="str">
            <v/>
          </cell>
          <cell r="K1260" t="str">
            <v>Ericka.Gosha@twavelead.com</v>
          </cell>
        </row>
        <row r="1261">
          <cell r="B1261" t="str">
            <v>Ericka Wesley</v>
          </cell>
          <cell r="C1261" t="str">
            <v>Wash Attendant Express</v>
          </cell>
          <cell r="D1261" t="str">
            <v>E0049 - Prairie Village</v>
          </cell>
          <cell r="E1261" t="str">
            <v>1000 Wash Employees</v>
          </cell>
          <cell r="F1261" t="str">
            <v>Lee Triggs</v>
          </cell>
          <cell r="G1261" t="str">
            <v/>
          </cell>
          <cell r="H1261" t="str">
            <v xml:space="preserve">E0049 </v>
          </cell>
          <cell r="I1261">
            <v>49</v>
          </cell>
          <cell r="J1261" t="str">
            <v/>
          </cell>
          <cell r="K1261" t="str">
            <v>@tidalwaveautospa.com</v>
          </cell>
        </row>
        <row r="1262">
          <cell r="B1262" t="str">
            <v>Erik Cooper</v>
          </cell>
          <cell r="C1262" t="str">
            <v>Assistant SL Express</v>
          </cell>
          <cell r="D1262" t="str">
            <v>E0052 - Oldsmar</v>
          </cell>
          <cell r="E1262" t="str">
            <v>1000 Wash Employees</v>
          </cell>
          <cell r="F1262" t="str">
            <v>Brayton Swan</v>
          </cell>
          <cell r="G1262" t="str">
            <v>ASL</v>
          </cell>
          <cell r="H1262" t="str">
            <v xml:space="preserve">E0052 </v>
          </cell>
          <cell r="I1262">
            <v>52</v>
          </cell>
          <cell r="J1262" t="str">
            <v>ASL52</v>
          </cell>
          <cell r="K1262" t="str">
            <v>ASL52@tidalwaveautospa.com</v>
          </cell>
        </row>
        <row r="1263">
          <cell r="B1263" t="str">
            <v>Erik Huff</v>
          </cell>
          <cell r="C1263" t="str">
            <v>Assistant SL Express</v>
          </cell>
          <cell r="D1263" t="str">
            <v>E0060 - Guntersville</v>
          </cell>
          <cell r="E1263" t="str">
            <v>1000 Wash Employees</v>
          </cell>
          <cell r="F1263" t="str">
            <v>John Nutbrown</v>
          </cell>
          <cell r="G1263" t="str">
            <v>ASL</v>
          </cell>
          <cell r="H1263" t="str">
            <v xml:space="preserve">E0060 </v>
          </cell>
          <cell r="I1263">
            <v>60</v>
          </cell>
          <cell r="J1263" t="str">
            <v>ASL60</v>
          </cell>
          <cell r="K1263" t="str">
            <v>ASL60@tidalwaveautospa.com</v>
          </cell>
        </row>
        <row r="1264">
          <cell r="B1264" t="str">
            <v>ERIK LEWIS</v>
          </cell>
          <cell r="C1264" t="str">
            <v>Assistant SL Express</v>
          </cell>
          <cell r="D1264" t="str">
            <v>E0080 - Quaker Road</v>
          </cell>
          <cell r="E1264" t="str">
            <v>1000 Wash Employees</v>
          </cell>
          <cell r="F1264" t="str">
            <v>Shawn Herrick</v>
          </cell>
          <cell r="G1264" t="str">
            <v>ASL</v>
          </cell>
          <cell r="H1264" t="str">
            <v xml:space="preserve">E0080 </v>
          </cell>
          <cell r="I1264">
            <v>80</v>
          </cell>
          <cell r="J1264" t="str">
            <v>ASL80</v>
          </cell>
          <cell r="K1264" t="str">
            <v>ASL80@tidalwaveautospa.com</v>
          </cell>
        </row>
        <row r="1265">
          <cell r="B1265" t="str">
            <v>ERIK NORDGREN</v>
          </cell>
          <cell r="C1265" t="str">
            <v>Site Leader Express</v>
          </cell>
          <cell r="D1265" t="str">
            <v>E0225 - Dill Creek</v>
          </cell>
          <cell r="E1265" t="str">
            <v>1000 Wash Employees</v>
          </cell>
          <cell r="F1265" t="str">
            <v>Michael Dodge</v>
          </cell>
          <cell r="G1265" t="str">
            <v>SL</v>
          </cell>
          <cell r="H1265" t="str">
            <v xml:space="preserve">E0225 </v>
          </cell>
          <cell r="I1265">
            <v>225</v>
          </cell>
          <cell r="J1265" t="str">
            <v>SL225</v>
          </cell>
          <cell r="K1265" t="str">
            <v>SL225@tidalwaveautospa.com</v>
          </cell>
        </row>
        <row r="1266">
          <cell r="B1266" t="str">
            <v>Erin Wakefield</v>
          </cell>
          <cell r="C1266" t="str">
            <v>Wash Attendant Express</v>
          </cell>
          <cell r="D1266" t="str">
            <v>E0125 - North Richland Hills</v>
          </cell>
          <cell r="E1266" t="str">
            <v>1000 Wash Employees</v>
          </cell>
          <cell r="F1266" t="str">
            <v>Scott Lindsey</v>
          </cell>
          <cell r="G1266" t="str">
            <v/>
          </cell>
          <cell r="H1266" t="str">
            <v xml:space="preserve">E0125 </v>
          </cell>
          <cell r="I1266">
            <v>125</v>
          </cell>
          <cell r="J1266" t="str">
            <v/>
          </cell>
          <cell r="K1266" t="str">
            <v>@tidalwaveautospa.com</v>
          </cell>
        </row>
        <row r="1267">
          <cell r="B1267" t="str">
            <v>Erinn Ames</v>
          </cell>
          <cell r="C1267" t="str">
            <v>Site Leader Express</v>
          </cell>
          <cell r="D1267" t="str">
            <v>E0016 - Evans</v>
          </cell>
          <cell r="E1267" t="str">
            <v>1000 Wash Employees</v>
          </cell>
          <cell r="F1267" t="str">
            <v>David Foster</v>
          </cell>
          <cell r="G1267" t="str">
            <v>SL</v>
          </cell>
          <cell r="H1267" t="str">
            <v xml:space="preserve">E0016 </v>
          </cell>
          <cell r="I1267">
            <v>16</v>
          </cell>
          <cell r="J1267" t="str">
            <v>SL16</v>
          </cell>
          <cell r="K1267" t="str">
            <v>SL16@tidalwaveautospa.com</v>
          </cell>
        </row>
        <row r="1268">
          <cell r="B1268" t="str">
            <v>Eron Carter</v>
          </cell>
          <cell r="C1268" t="str">
            <v>Wash Attendant Express</v>
          </cell>
          <cell r="D1268" t="str">
            <v>E0249 - River Crossing</v>
          </cell>
          <cell r="E1268" t="str">
            <v>1000 Wash Employees</v>
          </cell>
          <cell r="F1268" t="str">
            <v>Mike Breitrick</v>
          </cell>
          <cell r="G1268" t="str">
            <v/>
          </cell>
          <cell r="H1268" t="str">
            <v xml:space="preserve">E0249 </v>
          </cell>
          <cell r="I1268">
            <v>249</v>
          </cell>
          <cell r="J1268" t="str">
            <v/>
          </cell>
          <cell r="K1268" t="str">
            <v>@tidalwaveautospa.com</v>
          </cell>
        </row>
        <row r="1269">
          <cell r="B1269" t="str">
            <v>Erric Holland</v>
          </cell>
          <cell r="C1269" t="str">
            <v>Assistant SL Express</v>
          </cell>
          <cell r="D1269" t="str">
            <v>E0159 - Muscle Shoals, AL</v>
          </cell>
          <cell r="E1269" t="str">
            <v>1000 Wash Employees</v>
          </cell>
          <cell r="F1269" t="str">
            <v>Molly Wilson</v>
          </cell>
          <cell r="G1269" t="str">
            <v>ASL</v>
          </cell>
          <cell r="H1269" t="str">
            <v xml:space="preserve">E0159 </v>
          </cell>
          <cell r="I1269">
            <v>159</v>
          </cell>
          <cell r="J1269" t="str">
            <v>ASL159</v>
          </cell>
          <cell r="K1269" t="str">
            <v>ASL159@tidalwaveautospa.com</v>
          </cell>
        </row>
        <row r="1270">
          <cell r="B1270" t="str">
            <v>ERYN ABERNATHY</v>
          </cell>
          <cell r="C1270" t="str">
            <v>Team Lead Express</v>
          </cell>
          <cell r="D1270" t="str">
            <v>E0151 - Helena, AL</v>
          </cell>
          <cell r="E1270" t="str">
            <v>1000 Wash Employees</v>
          </cell>
          <cell r="F1270" t="str">
            <v>Keith McDonald</v>
          </cell>
          <cell r="G1270" t="str">
            <v/>
          </cell>
          <cell r="H1270" t="str">
            <v xml:space="preserve">E0151 </v>
          </cell>
          <cell r="I1270">
            <v>151</v>
          </cell>
          <cell r="J1270" t="str">
            <v/>
          </cell>
          <cell r="K1270" t="str">
            <v>@tidalwaveautospa.com</v>
          </cell>
        </row>
        <row r="1271">
          <cell r="B1271" t="str">
            <v>Esmeralda Silveyra Dolores</v>
          </cell>
          <cell r="C1271" t="str">
            <v>Team Lead Express</v>
          </cell>
          <cell r="D1271" t="str">
            <v>E0067 - Mission</v>
          </cell>
          <cell r="E1271" t="str">
            <v>1000 Wash Employees</v>
          </cell>
          <cell r="F1271" t="str">
            <v>Cassondra Clark</v>
          </cell>
          <cell r="G1271" t="str">
            <v/>
          </cell>
          <cell r="H1271" t="str">
            <v xml:space="preserve">E0067 </v>
          </cell>
          <cell r="I1271">
            <v>67</v>
          </cell>
          <cell r="J1271" t="str">
            <v/>
          </cell>
          <cell r="K1271" t="str">
            <v>@tidalwaveautospa.com</v>
          </cell>
        </row>
        <row r="1272">
          <cell r="B1272" t="str">
            <v>Esteban Altamirano</v>
          </cell>
          <cell r="C1272" t="str">
            <v>Team Lead Express</v>
          </cell>
          <cell r="D1272" t="str">
            <v>E0250 - Aiken, SC</v>
          </cell>
          <cell r="E1272" t="str">
            <v>1000 Wash Employees</v>
          </cell>
          <cell r="F1272" t="str">
            <v>David Beckum</v>
          </cell>
          <cell r="G1272" t="str">
            <v/>
          </cell>
          <cell r="H1272" t="str">
            <v xml:space="preserve">E0250 </v>
          </cell>
          <cell r="I1272">
            <v>250</v>
          </cell>
          <cell r="J1272" t="str">
            <v/>
          </cell>
          <cell r="K1272" t="str">
            <v>@tidalwaveautospa.com</v>
          </cell>
        </row>
        <row r="1273">
          <cell r="B1273" t="str">
            <v>Estevan Lopez</v>
          </cell>
          <cell r="C1273" t="str">
            <v>Assistant SL Express</v>
          </cell>
          <cell r="D1273" t="str">
            <v>E0280 - State Line</v>
          </cell>
          <cell r="E1273" t="str">
            <v>1000 Wash Employees</v>
          </cell>
          <cell r="F1273" t="str">
            <v>Arthur Johnson</v>
          </cell>
          <cell r="G1273" t="str">
            <v>ASL</v>
          </cell>
          <cell r="H1273" t="str">
            <v xml:space="preserve">E0280 </v>
          </cell>
          <cell r="I1273">
            <v>280</v>
          </cell>
          <cell r="J1273" t="str">
            <v>ASL280</v>
          </cell>
          <cell r="K1273" t="str">
            <v>ASL280@tidalwaveautospa.com</v>
          </cell>
        </row>
        <row r="1274">
          <cell r="B1274" t="str">
            <v>Ethan Ballenger</v>
          </cell>
          <cell r="C1274" t="str">
            <v>Wash Attendant Express</v>
          </cell>
          <cell r="D1274" t="str">
            <v>E0166 - Hartselle, AL</v>
          </cell>
          <cell r="E1274" t="str">
            <v>1000 Wash Employees</v>
          </cell>
          <cell r="F1274" t="str">
            <v>Stephanie Bratcher</v>
          </cell>
          <cell r="G1274" t="str">
            <v/>
          </cell>
          <cell r="H1274" t="str">
            <v xml:space="preserve">E0166 </v>
          </cell>
          <cell r="I1274">
            <v>166</v>
          </cell>
          <cell r="J1274" t="str">
            <v/>
          </cell>
          <cell r="K1274" t="str">
            <v>@tidalwaveautospa.com</v>
          </cell>
        </row>
        <row r="1275">
          <cell r="B1275" t="str">
            <v>Ethan Booth</v>
          </cell>
          <cell r="C1275" t="str">
            <v>Wash Attendant Express</v>
          </cell>
          <cell r="D1275" t="str">
            <v>E0150 - Surf City</v>
          </cell>
          <cell r="E1275" t="str">
            <v>1000 Wash Employees</v>
          </cell>
          <cell r="F1275" t="str">
            <v>Luis Otero</v>
          </cell>
          <cell r="G1275" t="str">
            <v/>
          </cell>
          <cell r="H1275" t="str">
            <v xml:space="preserve">E0150 </v>
          </cell>
          <cell r="I1275">
            <v>150</v>
          </cell>
          <cell r="J1275" t="str">
            <v/>
          </cell>
          <cell r="K1275" t="str">
            <v>@tidalwaveautospa.com</v>
          </cell>
        </row>
        <row r="1276">
          <cell r="B1276" t="str">
            <v>ethan bradley</v>
          </cell>
          <cell r="C1276" t="str">
            <v>Wash Attendant Express</v>
          </cell>
          <cell r="D1276" t="str">
            <v>E0275 - Cheraw, SC</v>
          </cell>
          <cell r="E1276" t="str">
            <v>1000 Wash Employees</v>
          </cell>
          <cell r="F1276" t="str">
            <v>John Norris</v>
          </cell>
          <cell r="G1276" t="str">
            <v/>
          </cell>
          <cell r="H1276" t="str">
            <v xml:space="preserve">E0275 </v>
          </cell>
          <cell r="I1276">
            <v>275</v>
          </cell>
          <cell r="J1276" t="str">
            <v/>
          </cell>
          <cell r="K1276" t="str">
            <v>@tidalwaveautospa.com</v>
          </cell>
        </row>
        <row r="1277">
          <cell r="B1277" t="str">
            <v>Ethan Brown</v>
          </cell>
          <cell r="C1277" t="str">
            <v>Wash Attendant Express</v>
          </cell>
          <cell r="D1277" t="str">
            <v>E0196 - Theydon Bend</v>
          </cell>
          <cell r="E1277" t="str">
            <v>1000 Wash Employees</v>
          </cell>
          <cell r="F1277" t="str">
            <v>Nathan Clement</v>
          </cell>
          <cell r="G1277" t="str">
            <v/>
          </cell>
          <cell r="H1277" t="str">
            <v xml:space="preserve">E0196 </v>
          </cell>
          <cell r="I1277">
            <v>196</v>
          </cell>
          <cell r="J1277" t="str">
            <v/>
          </cell>
          <cell r="K1277" t="str">
            <v>@tidalwaveautospa.com</v>
          </cell>
        </row>
        <row r="1278">
          <cell r="B1278" t="str">
            <v>Ethan Brown</v>
          </cell>
          <cell r="C1278" t="str">
            <v>Wash Attendant Express</v>
          </cell>
          <cell r="D1278" t="str">
            <v>E0045 - Watson</v>
          </cell>
          <cell r="E1278" t="str">
            <v>1000 Wash Employees</v>
          </cell>
          <cell r="F1278" t="str">
            <v>Steven Goddard</v>
          </cell>
          <cell r="G1278" t="str">
            <v/>
          </cell>
          <cell r="H1278" t="str">
            <v xml:space="preserve">E0045 </v>
          </cell>
          <cell r="I1278">
            <v>45</v>
          </cell>
          <cell r="J1278" t="str">
            <v/>
          </cell>
          <cell r="K1278" t="str">
            <v>@tidalwaveautospa.com</v>
          </cell>
        </row>
        <row r="1279">
          <cell r="B1279" t="str">
            <v>Ethan Couch</v>
          </cell>
          <cell r="C1279" t="str">
            <v>Team Lead Express</v>
          </cell>
          <cell r="D1279" t="str">
            <v>E0122 - TN Lawrenceburg</v>
          </cell>
          <cell r="E1279" t="str">
            <v>1000 Wash Employees</v>
          </cell>
          <cell r="F1279" t="str">
            <v>Howard Montes</v>
          </cell>
          <cell r="G1279" t="str">
            <v/>
          </cell>
          <cell r="H1279" t="str">
            <v xml:space="preserve">E0122 </v>
          </cell>
          <cell r="I1279">
            <v>122</v>
          </cell>
          <cell r="J1279" t="str">
            <v/>
          </cell>
          <cell r="K1279" t="str">
            <v>@tidalwaveautospa.com</v>
          </cell>
        </row>
        <row r="1280">
          <cell r="B1280" t="str">
            <v>Ethan Day</v>
          </cell>
          <cell r="C1280" t="str">
            <v>Wash Attendant Flex</v>
          </cell>
          <cell r="D1280" t="str">
            <v>E0017 - Kernersville</v>
          </cell>
          <cell r="E1280" t="str">
            <v>1000 Wash Employees</v>
          </cell>
          <cell r="F1280" t="str">
            <v>Jeremiah Vincent</v>
          </cell>
          <cell r="G1280" t="str">
            <v/>
          </cell>
          <cell r="H1280" t="str">
            <v xml:space="preserve">E0017 </v>
          </cell>
          <cell r="I1280">
            <v>17</v>
          </cell>
          <cell r="J1280" t="str">
            <v/>
          </cell>
          <cell r="K1280" t="str">
            <v>@tidalwaveautospa.com</v>
          </cell>
        </row>
        <row r="1281">
          <cell r="B1281" t="str">
            <v>Ethan Diamond</v>
          </cell>
          <cell r="C1281" t="str">
            <v>Wash Attendant Express</v>
          </cell>
          <cell r="D1281" t="str">
            <v>E0211 - Hamilton Crossing</v>
          </cell>
          <cell r="E1281" t="str">
            <v>1000 Wash Employees</v>
          </cell>
          <cell r="F1281" t="str">
            <v>Spencer Kappelman</v>
          </cell>
          <cell r="G1281" t="str">
            <v/>
          </cell>
          <cell r="H1281" t="str">
            <v xml:space="preserve">E0211 </v>
          </cell>
          <cell r="I1281">
            <v>211</v>
          </cell>
          <cell r="J1281" t="str">
            <v/>
          </cell>
          <cell r="K1281" t="str">
            <v>@tidalwaveautospa.com</v>
          </cell>
        </row>
        <row r="1282">
          <cell r="B1282" t="str">
            <v>Ethan Escamilla</v>
          </cell>
          <cell r="C1282" t="str">
            <v>Wash Attendant Express</v>
          </cell>
          <cell r="D1282" t="str">
            <v>E0003 - Morrow</v>
          </cell>
          <cell r="E1282" t="str">
            <v>1000 Wash Employees</v>
          </cell>
          <cell r="F1282" t="str">
            <v>Antawan Hill</v>
          </cell>
          <cell r="G1282" t="str">
            <v/>
          </cell>
          <cell r="H1282" t="str">
            <v xml:space="preserve">E0003 </v>
          </cell>
          <cell r="I1282">
            <v>3</v>
          </cell>
          <cell r="J1282" t="str">
            <v/>
          </cell>
          <cell r="K1282" t="str">
            <v>@tidalwaveautospa.com</v>
          </cell>
        </row>
        <row r="1283">
          <cell r="B1283" t="str">
            <v>Ethan Gilbert</v>
          </cell>
          <cell r="C1283" t="str">
            <v>Team Lead Express</v>
          </cell>
          <cell r="D1283" t="str">
            <v>E0256 - Sturbridge</v>
          </cell>
          <cell r="E1283" t="str">
            <v>1000 Wash Employees</v>
          </cell>
          <cell r="F1283" t="str">
            <v>Patrick Swain</v>
          </cell>
          <cell r="G1283" t="str">
            <v/>
          </cell>
          <cell r="H1283" t="str">
            <v xml:space="preserve">E0256 </v>
          </cell>
          <cell r="I1283">
            <v>256</v>
          </cell>
          <cell r="J1283" t="str">
            <v/>
          </cell>
          <cell r="K1283" t="str">
            <v>@tidalwaveautospa.com</v>
          </cell>
        </row>
        <row r="1284">
          <cell r="B1284" t="str">
            <v>Ethan Hammack</v>
          </cell>
          <cell r="C1284" t="str">
            <v>Wash Attendant Express</v>
          </cell>
          <cell r="D1284" t="str">
            <v>E0006 - Warner Robins</v>
          </cell>
          <cell r="E1284" t="str">
            <v>1000 Wash Employees</v>
          </cell>
          <cell r="F1284" t="str">
            <v>Tony Phillips</v>
          </cell>
          <cell r="G1284" t="str">
            <v/>
          </cell>
          <cell r="H1284" t="str">
            <v xml:space="preserve">E0006 </v>
          </cell>
          <cell r="I1284">
            <v>6</v>
          </cell>
          <cell r="J1284" t="str">
            <v/>
          </cell>
          <cell r="K1284" t="str">
            <v>@tidalwaveautospa.com</v>
          </cell>
        </row>
        <row r="1285">
          <cell r="B1285" t="str">
            <v>Ethan Howlett</v>
          </cell>
          <cell r="C1285" t="str">
            <v>Wash Attendant Express</v>
          </cell>
          <cell r="D1285" t="str">
            <v>E0188 - Springfield, TN</v>
          </cell>
          <cell r="E1285" t="str">
            <v>1000 Wash Employees</v>
          </cell>
          <cell r="F1285" t="str">
            <v>Zachary Scott</v>
          </cell>
          <cell r="G1285" t="str">
            <v/>
          </cell>
          <cell r="H1285" t="str">
            <v xml:space="preserve">E0188 </v>
          </cell>
          <cell r="I1285">
            <v>188</v>
          </cell>
          <cell r="J1285" t="str">
            <v/>
          </cell>
          <cell r="K1285" t="str">
            <v>@tidalwaveautospa.com</v>
          </cell>
        </row>
        <row r="1286">
          <cell r="B1286" t="str">
            <v>Ethan Kennedy</v>
          </cell>
          <cell r="C1286" t="str">
            <v>Wash Attendant Express</v>
          </cell>
          <cell r="D1286" t="str">
            <v>E0023 - GA Fayetteville</v>
          </cell>
          <cell r="E1286" t="str">
            <v>1000 Wash Employees</v>
          </cell>
          <cell r="F1286" t="str">
            <v>Kevin Brake</v>
          </cell>
          <cell r="G1286" t="str">
            <v/>
          </cell>
          <cell r="H1286" t="str">
            <v xml:space="preserve">E0023 </v>
          </cell>
          <cell r="I1286">
            <v>23</v>
          </cell>
          <cell r="J1286" t="str">
            <v/>
          </cell>
          <cell r="K1286" t="str">
            <v>@tidalwaveautospa.com</v>
          </cell>
        </row>
        <row r="1287">
          <cell r="B1287" t="str">
            <v>Ethan Linser</v>
          </cell>
          <cell r="C1287" t="str">
            <v>Wash Attendant Express</v>
          </cell>
          <cell r="D1287" t="str">
            <v>E0109 - Madison Heights</v>
          </cell>
          <cell r="E1287" t="str">
            <v>1000 Wash Employees</v>
          </cell>
          <cell r="F1287" t="str">
            <v>Reyvin Siegel</v>
          </cell>
          <cell r="G1287" t="str">
            <v/>
          </cell>
          <cell r="H1287" t="str">
            <v xml:space="preserve">E0109 </v>
          </cell>
          <cell r="I1287">
            <v>109</v>
          </cell>
          <cell r="J1287" t="str">
            <v/>
          </cell>
          <cell r="K1287" t="str">
            <v>@tidalwaveautospa.com</v>
          </cell>
        </row>
        <row r="1288">
          <cell r="B1288" t="str">
            <v>Ethan Maxwell</v>
          </cell>
          <cell r="C1288" t="str">
            <v>Wash Attendant Express</v>
          </cell>
          <cell r="D1288" t="str">
            <v>E0031 - Veterans</v>
          </cell>
          <cell r="E1288" t="str">
            <v>1000 Wash Employees</v>
          </cell>
          <cell r="F1288" t="str">
            <v>Kyle Robertson</v>
          </cell>
          <cell r="G1288" t="str">
            <v/>
          </cell>
          <cell r="H1288" t="str">
            <v xml:space="preserve">E0031 </v>
          </cell>
          <cell r="I1288">
            <v>31</v>
          </cell>
          <cell r="J1288" t="str">
            <v/>
          </cell>
          <cell r="K1288" t="str">
            <v>@tidalwaveautospa.com</v>
          </cell>
        </row>
        <row r="1289">
          <cell r="B1289" t="str">
            <v>Ethan Selner</v>
          </cell>
          <cell r="C1289" t="str">
            <v>Wash Attendant Express</v>
          </cell>
          <cell r="D1289" t="str">
            <v>E0023 - GA Fayetteville</v>
          </cell>
          <cell r="E1289" t="str">
            <v>1000 Wash Employees</v>
          </cell>
          <cell r="F1289" t="str">
            <v>Kevin Brake</v>
          </cell>
          <cell r="G1289" t="str">
            <v/>
          </cell>
          <cell r="H1289" t="str">
            <v xml:space="preserve">E0023 </v>
          </cell>
          <cell r="I1289">
            <v>23</v>
          </cell>
          <cell r="J1289" t="str">
            <v/>
          </cell>
          <cell r="K1289" t="str">
            <v>@tidalwaveautospa.com</v>
          </cell>
        </row>
        <row r="1290">
          <cell r="B1290" t="str">
            <v>Ethan Slankard</v>
          </cell>
          <cell r="C1290" t="str">
            <v>Assistant SL Express</v>
          </cell>
          <cell r="D1290" t="str">
            <v>E0092 - Leesburg</v>
          </cell>
          <cell r="E1290" t="str">
            <v>1000 Wash Employees</v>
          </cell>
          <cell r="F1290" t="str">
            <v>Gaston English</v>
          </cell>
          <cell r="G1290" t="str">
            <v>ASL</v>
          </cell>
          <cell r="H1290" t="str">
            <v xml:space="preserve">E0092 </v>
          </cell>
          <cell r="I1290">
            <v>92</v>
          </cell>
          <cell r="J1290" t="str">
            <v>ASL92</v>
          </cell>
          <cell r="K1290" t="str">
            <v>ASL92@tidalwaveautospa.com</v>
          </cell>
        </row>
        <row r="1291">
          <cell r="B1291" t="str">
            <v>Ethan Tomlin</v>
          </cell>
          <cell r="C1291" t="str">
            <v>Assistant SL Express</v>
          </cell>
          <cell r="D1291" t="str">
            <v>E0095 - Cornelia</v>
          </cell>
          <cell r="E1291" t="str">
            <v>1000 Wash Employees</v>
          </cell>
          <cell r="F1291" t="str">
            <v>Dale Hyndman</v>
          </cell>
          <cell r="G1291" t="str">
            <v>ASL</v>
          </cell>
          <cell r="H1291" t="str">
            <v xml:space="preserve">E0095 </v>
          </cell>
          <cell r="I1291">
            <v>95</v>
          </cell>
          <cell r="J1291" t="str">
            <v>ASL95</v>
          </cell>
          <cell r="K1291" t="str">
            <v>ASL95@tidalwaveautospa.com</v>
          </cell>
        </row>
        <row r="1292">
          <cell r="B1292" t="str">
            <v>Ethan Vaughan</v>
          </cell>
          <cell r="C1292" t="str">
            <v>Wash Attendant Express</v>
          </cell>
          <cell r="D1292" t="str">
            <v>E0098 - Bethlehem</v>
          </cell>
          <cell r="E1292" t="str">
            <v>1000 Wash Employees</v>
          </cell>
          <cell r="F1292" t="str">
            <v>Jeffery Hornsby</v>
          </cell>
          <cell r="G1292" t="str">
            <v/>
          </cell>
          <cell r="H1292" t="str">
            <v xml:space="preserve">E0098 </v>
          </cell>
          <cell r="I1292">
            <v>98</v>
          </cell>
          <cell r="J1292" t="str">
            <v/>
          </cell>
          <cell r="K1292" t="str">
            <v>@tidalwaveautospa.com</v>
          </cell>
        </row>
        <row r="1293">
          <cell r="B1293" t="str">
            <v>Ethen Strouf</v>
          </cell>
          <cell r="C1293" t="str">
            <v>Assistant SL Express</v>
          </cell>
          <cell r="D1293" t="str">
            <v>E0076 - Americus</v>
          </cell>
          <cell r="E1293" t="str">
            <v>1000 Wash Employees</v>
          </cell>
          <cell r="F1293" t="str">
            <v>Colin Williams</v>
          </cell>
          <cell r="G1293" t="str">
            <v>ASL</v>
          </cell>
          <cell r="H1293" t="str">
            <v xml:space="preserve">E0076 </v>
          </cell>
          <cell r="I1293">
            <v>76</v>
          </cell>
          <cell r="J1293" t="str">
            <v>ASL76</v>
          </cell>
          <cell r="K1293" t="str">
            <v>ASL76@tidalwaveautospa.com</v>
          </cell>
        </row>
        <row r="1294">
          <cell r="B1294" t="str">
            <v>Etta Grace Woodham</v>
          </cell>
          <cell r="C1294" t="str">
            <v>Assistant SL Express</v>
          </cell>
          <cell r="D1294" t="str">
            <v>E0275 - Cheraw, SC</v>
          </cell>
          <cell r="E1294" t="str">
            <v>1000 Wash Employees</v>
          </cell>
          <cell r="F1294" t="str">
            <v>John Norris</v>
          </cell>
          <cell r="G1294" t="str">
            <v>ASL</v>
          </cell>
          <cell r="H1294" t="str">
            <v xml:space="preserve">E0275 </v>
          </cell>
          <cell r="I1294">
            <v>275</v>
          </cell>
          <cell r="J1294" t="str">
            <v>ASL275</v>
          </cell>
          <cell r="K1294" t="str">
            <v>ASL275@tidalwaveautospa.com</v>
          </cell>
        </row>
        <row r="1295">
          <cell r="B1295" t="str">
            <v>Eugene Hicks</v>
          </cell>
          <cell r="C1295" t="str">
            <v>Wash Attendant Express</v>
          </cell>
          <cell r="D1295" t="str">
            <v>E0186 - Horn Lake, MS</v>
          </cell>
          <cell r="E1295" t="str">
            <v>1000 Wash Employees</v>
          </cell>
          <cell r="F1295" t="str">
            <v>RASHAD JONES</v>
          </cell>
          <cell r="G1295" t="str">
            <v/>
          </cell>
          <cell r="H1295" t="str">
            <v xml:space="preserve">E0186 </v>
          </cell>
          <cell r="I1295">
            <v>186</v>
          </cell>
          <cell r="J1295" t="str">
            <v/>
          </cell>
          <cell r="K1295" t="str">
            <v>@tidalwaveautospa.com</v>
          </cell>
        </row>
        <row r="1296">
          <cell r="B1296" t="str">
            <v>Evan Arthur</v>
          </cell>
          <cell r="C1296" t="str">
            <v>Wash Attendant Express</v>
          </cell>
          <cell r="D1296" t="str">
            <v>E0032 - Camden</v>
          </cell>
          <cell r="E1296" t="str">
            <v>1000 Wash Employees</v>
          </cell>
          <cell r="F1296" t="str">
            <v>Joshua Huffstetler</v>
          </cell>
          <cell r="G1296" t="str">
            <v/>
          </cell>
          <cell r="H1296" t="str">
            <v xml:space="preserve">E0032 </v>
          </cell>
          <cell r="I1296">
            <v>32</v>
          </cell>
          <cell r="J1296" t="str">
            <v/>
          </cell>
          <cell r="K1296" t="str">
            <v>@tidalwaveautospa.com</v>
          </cell>
        </row>
        <row r="1297">
          <cell r="B1297" t="str">
            <v>Evan Berndt</v>
          </cell>
          <cell r="C1297" t="str">
            <v>Team Lead Express</v>
          </cell>
          <cell r="D1297" t="str">
            <v>E0270 - Lecanto, FL</v>
          </cell>
          <cell r="E1297" t="str">
            <v>1000 Wash Employees</v>
          </cell>
          <cell r="F1297" t="str">
            <v>Robert Gambino</v>
          </cell>
          <cell r="G1297" t="str">
            <v/>
          </cell>
          <cell r="H1297" t="str">
            <v xml:space="preserve">E0270 </v>
          </cell>
          <cell r="I1297">
            <v>270</v>
          </cell>
          <cell r="J1297" t="str">
            <v/>
          </cell>
          <cell r="K1297" t="str">
            <v>@tidalwaveautospa.com</v>
          </cell>
        </row>
        <row r="1298">
          <cell r="B1298" t="str">
            <v>Evan Bloyd</v>
          </cell>
          <cell r="C1298" t="str">
            <v>Wash Attendant Express</v>
          </cell>
          <cell r="D1298" t="str">
            <v>E0149 - Radcliff</v>
          </cell>
          <cell r="E1298" t="str">
            <v>1000 Wash Employees</v>
          </cell>
          <cell r="F1298" t="str">
            <v>Cayden Silverthorn</v>
          </cell>
          <cell r="G1298" t="str">
            <v/>
          </cell>
          <cell r="H1298" t="str">
            <v xml:space="preserve">E0149 </v>
          </cell>
          <cell r="I1298">
            <v>149</v>
          </cell>
          <cell r="J1298" t="str">
            <v/>
          </cell>
          <cell r="K1298" t="str">
            <v>@tidalwaveautospa.com</v>
          </cell>
        </row>
        <row r="1299">
          <cell r="B1299" t="str">
            <v>Evan Hoenig</v>
          </cell>
          <cell r="C1299" t="str">
            <v>Wash Attendant Express</v>
          </cell>
          <cell r="D1299" t="str">
            <v>E0167 - Athens - Mayberry, AL</v>
          </cell>
          <cell r="E1299" t="str">
            <v>1000 Wash Employees</v>
          </cell>
          <cell r="F1299" t="str">
            <v>Steven Hurford</v>
          </cell>
          <cell r="G1299" t="str">
            <v/>
          </cell>
          <cell r="H1299" t="str">
            <v xml:space="preserve">E0167 </v>
          </cell>
          <cell r="I1299">
            <v>167</v>
          </cell>
          <cell r="J1299" t="str">
            <v/>
          </cell>
          <cell r="K1299" t="str">
            <v>@tidalwaveautospa.com</v>
          </cell>
        </row>
        <row r="1300">
          <cell r="B1300" t="str">
            <v>Evan Hunt</v>
          </cell>
          <cell r="C1300" t="str">
            <v>Assistant SL Express</v>
          </cell>
          <cell r="D1300" t="str">
            <v>E0204 - Bartlesville, OK</v>
          </cell>
          <cell r="E1300" t="str">
            <v>1000 Wash Employees</v>
          </cell>
          <cell r="F1300" t="str">
            <v>Brian Wilson</v>
          </cell>
          <cell r="G1300" t="str">
            <v>ASL</v>
          </cell>
          <cell r="H1300" t="str">
            <v xml:space="preserve">E0204 </v>
          </cell>
          <cell r="I1300">
            <v>204</v>
          </cell>
          <cell r="J1300" t="str">
            <v>ASL204</v>
          </cell>
          <cell r="K1300" t="str">
            <v>ASL204@tidalwaveautospa.com</v>
          </cell>
        </row>
        <row r="1301">
          <cell r="B1301" t="str">
            <v>Evan Jacoby</v>
          </cell>
          <cell r="C1301" t="str">
            <v>Wash Attendant Express</v>
          </cell>
          <cell r="D1301" t="str">
            <v>E0303 - Hanover Crossing</v>
          </cell>
          <cell r="E1301" t="str">
            <v>1000 Wash Employees</v>
          </cell>
          <cell r="F1301" t="str">
            <v>Jennifer Hooper</v>
          </cell>
          <cell r="G1301" t="str">
            <v/>
          </cell>
          <cell r="H1301" t="str">
            <v xml:space="preserve">E0303 </v>
          </cell>
          <cell r="I1301">
            <v>303</v>
          </cell>
          <cell r="J1301" t="str">
            <v/>
          </cell>
          <cell r="K1301" t="str">
            <v>@tidalwaveautospa.com</v>
          </cell>
        </row>
        <row r="1302">
          <cell r="B1302" t="str">
            <v>Evan Rentch</v>
          </cell>
          <cell r="C1302" t="str">
            <v>Wash Attendant Express</v>
          </cell>
          <cell r="D1302" t="str">
            <v>E0124 - Watertown</v>
          </cell>
          <cell r="E1302" t="str">
            <v>1000 Wash Employees</v>
          </cell>
          <cell r="F1302" t="str">
            <v>Javan Cooper</v>
          </cell>
          <cell r="G1302" t="str">
            <v/>
          </cell>
          <cell r="H1302" t="str">
            <v xml:space="preserve">E0124 </v>
          </cell>
          <cell r="I1302">
            <v>124</v>
          </cell>
          <cell r="J1302" t="str">
            <v/>
          </cell>
          <cell r="K1302" t="str">
            <v>@tidalwaveautospa.com</v>
          </cell>
        </row>
        <row r="1303">
          <cell r="B1303" t="str">
            <v>Evan Sessoms</v>
          </cell>
          <cell r="C1303" t="str">
            <v>Wash Attendant Express</v>
          </cell>
          <cell r="D1303" t="str">
            <v>E0098 - Bethlehem</v>
          </cell>
          <cell r="E1303" t="str">
            <v>1000 Wash Employees</v>
          </cell>
          <cell r="F1303" t="str">
            <v>Jeffery Hornsby</v>
          </cell>
          <cell r="G1303" t="str">
            <v/>
          </cell>
          <cell r="H1303" t="str">
            <v xml:space="preserve">E0098 </v>
          </cell>
          <cell r="I1303">
            <v>98</v>
          </cell>
          <cell r="J1303" t="str">
            <v/>
          </cell>
          <cell r="K1303" t="str">
            <v>@tidalwaveautospa.com</v>
          </cell>
        </row>
        <row r="1304">
          <cell r="B1304" t="str">
            <v>Evan Weaver</v>
          </cell>
          <cell r="C1304" t="str">
            <v>Wash Attendant Express</v>
          </cell>
          <cell r="D1304" t="str">
            <v>E0297 - Lincoln, IL</v>
          </cell>
          <cell r="E1304" t="str">
            <v>1000 Wash Employees</v>
          </cell>
          <cell r="F1304" t="str">
            <v>Sarah Martin</v>
          </cell>
          <cell r="G1304" t="str">
            <v/>
          </cell>
          <cell r="H1304" t="str">
            <v xml:space="preserve">E0297 </v>
          </cell>
          <cell r="I1304">
            <v>297</v>
          </cell>
          <cell r="J1304" t="str">
            <v/>
          </cell>
          <cell r="K1304" t="str">
            <v>@tidalwaveautospa.com</v>
          </cell>
        </row>
        <row r="1305">
          <cell r="B1305" t="str">
            <v>Evan Williams</v>
          </cell>
          <cell r="C1305" t="str">
            <v>Super Trainer</v>
          </cell>
          <cell r="D1305" t="str">
            <v>Wash Openings</v>
          </cell>
          <cell r="E1305" t="str">
            <v>2000 Operations</v>
          </cell>
          <cell r="F1305" t="str">
            <v>Coty Stevens</v>
          </cell>
          <cell r="G1305" t="str">
            <v/>
          </cell>
          <cell r="H1305" t="str">
            <v/>
          </cell>
          <cell r="I1305" t="str">
            <v/>
          </cell>
          <cell r="J1305" t="str">
            <v/>
          </cell>
          <cell r="K1305" t="str">
            <v>evan.williams@tidalwaveautospa.com</v>
          </cell>
        </row>
        <row r="1306">
          <cell r="B1306" t="str">
            <v>Evan Witt</v>
          </cell>
          <cell r="C1306" t="str">
            <v>Team Lead Express</v>
          </cell>
          <cell r="D1306" t="str">
            <v>E0195 - Florence, AL</v>
          </cell>
          <cell r="E1306" t="str">
            <v>1000 Wash Employees</v>
          </cell>
          <cell r="F1306" t="str">
            <v>Ronald Boyett</v>
          </cell>
          <cell r="G1306" t="str">
            <v/>
          </cell>
          <cell r="H1306" t="str">
            <v xml:space="preserve">E0195 </v>
          </cell>
          <cell r="I1306">
            <v>195</v>
          </cell>
          <cell r="J1306" t="str">
            <v/>
          </cell>
          <cell r="K1306" t="str">
            <v>@tidalwaveautospa.com</v>
          </cell>
        </row>
        <row r="1307">
          <cell r="B1307" t="str">
            <v>Everett Oquain</v>
          </cell>
          <cell r="C1307" t="str">
            <v>Assistant SL Express</v>
          </cell>
          <cell r="D1307" t="str">
            <v>E0295 - Ponca City, OK</v>
          </cell>
          <cell r="E1307" t="str">
            <v>1000 Wash Employees</v>
          </cell>
          <cell r="F1307" t="str">
            <v>Abelardo Tamez</v>
          </cell>
          <cell r="G1307" t="str">
            <v>ASL</v>
          </cell>
          <cell r="H1307" t="str">
            <v xml:space="preserve">E0295 </v>
          </cell>
          <cell r="I1307">
            <v>295</v>
          </cell>
          <cell r="J1307" t="str">
            <v>ASL295</v>
          </cell>
          <cell r="K1307" t="str">
            <v>ASL295@tidalwaveautospa.com</v>
          </cell>
        </row>
        <row r="1308">
          <cell r="B1308" t="str">
            <v>Evyn Patton</v>
          </cell>
          <cell r="C1308" t="str">
            <v>Wash Attendant Express</v>
          </cell>
          <cell r="D1308" t="str">
            <v>E0137 - Pickens</v>
          </cell>
          <cell r="E1308" t="str">
            <v>1000 Wash Employees</v>
          </cell>
          <cell r="F1308" t="str">
            <v>Gregory Smith</v>
          </cell>
          <cell r="G1308" t="str">
            <v/>
          </cell>
          <cell r="H1308" t="str">
            <v xml:space="preserve">E0137 </v>
          </cell>
          <cell r="I1308">
            <v>137</v>
          </cell>
          <cell r="J1308" t="str">
            <v/>
          </cell>
          <cell r="K1308" t="str">
            <v>@tidalwaveautospa.com</v>
          </cell>
        </row>
        <row r="1309">
          <cell r="B1309" t="str">
            <v>Eylissea Cruz McKinney</v>
          </cell>
          <cell r="C1309" t="str">
            <v>Assistant SL Express</v>
          </cell>
          <cell r="D1309" t="str">
            <v>E0071 - S Marietta Pkwy / Square</v>
          </cell>
          <cell r="E1309" t="str">
            <v>1000 Wash Employees</v>
          </cell>
          <cell r="F1309" t="str">
            <v>Marcus Jones</v>
          </cell>
          <cell r="G1309" t="str">
            <v>ASL</v>
          </cell>
          <cell r="H1309" t="str">
            <v xml:space="preserve">E0071 </v>
          </cell>
          <cell r="I1309">
            <v>71</v>
          </cell>
          <cell r="J1309" t="str">
            <v>ASL71</v>
          </cell>
          <cell r="K1309" t="str">
            <v>ASL71@tidalwaveautospa.com</v>
          </cell>
        </row>
        <row r="1310">
          <cell r="B1310" t="str">
            <v>Ezra Cummings</v>
          </cell>
          <cell r="C1310" t="str">
            <v>Senior Recruiter</v>
          </cell>
          <cell r="D1310" t="str">
            <v>Wash Support Center</v>
          </cell>
          <cell r="E1310" t="str">
            <v>2250 Human Resources</v>
          </cell>
          <cell r="F1310" t="str">
            <v>Leigh Stallings</v>
          </cell>
          <cell r="G1310" t="str">
            <v/>
          </cell>
          <cell r="H1310" t="str">
            <v/>
          </cell>
          <cell r="I1310" t="str">
            <v/>
          </cell>
          <cell r="J1310" t="str">
            <v/>
          </cell>
          <cell r="K1310" t="str">
            <v>Ezra.cummings@twavelead.com</v>
          </cell>
        </row>
        <row r="1311">
          <cell r="B1311" t="str">
            <v>Ezra Doyle-Naegeli</v>
          </cell>
          <cell r="C1311" t="str">
            <v>Wash Attendant Express</v>
          </cell>
          <cell r="D1311" t="str">
            <v>E0127 - Winchester</v>
          </cell>
          <cell r="E1311" t="str">
            <v>1000 Wash Employees</v>
          </cell>
          <cell r="F1311" t="str">
            <v>Franco Caretti</v>
          </cell>
          <cell r="G1311" t="str">
            <v/>
          </cell>
          <cell r="H1311" t="str">
            <v xml:space="preserve">E0127 </v>
          </cell>
          <cell r="I1311">
            <v>127</v>
          </cell>
          <cell r="J1311" t="str">
            <v/>
          </cell>
          <cell r="K1311" t="str">
            <v>@tidalwaveautospa.com</v>
          </cell>
        </row>
        <row r="1312">
          <cell r="B1312" t="str">
            <v>Fabian Brown</v>
          </cell>
          <cell r="C1312" t="str">
            <v>Wash Attendant Express</v>
          </cell>
          <cell r="D1312" t="str">
            <v>E0085 - Victoria</v>
          </cell>
          <cell r="E1312" t="str">
            <v>1000 Wash Employees</v>
          </cell>
          <cell r="F1312" t="str">
            <v>Justin Bernal</v>
          </cell>
          <cell r="G1312" t="str">
            <v/>
          </cell>
          <cell r="H1312" t="str">
            <v xml:space="preserve">E0085 </v>
          </cell>
          <cell r="I1312">
            <v>85</v>
          </cell>
          <cell r="J1312" t="str">
            <v/>
          </cell>
          <cell r="K1312" t="str">
            <v>@tidalwaveautospa.com</v>
          </cell>
        </row>
        <row r="1313">
          <cell r="B1313" t="str">
            <v>Fabian Salazar</v>
          </cell>
          <cell r="C1313" t="str">
            <v>Wash Attendant Express</v>
          </cell>
          <cell r="D1313" t="str">
            <v>E0361- Clermont, FL</v>
          </cell>
          <cell r="E1313" t="str">
            <v>1000 Wash Employees</v>
          </cell>
          <cell r="F1313" t="str">
            <v>Lenard Wright</v>
          </cell>
          <cell r="G1313" t="str">
            <v/>
          </cell>
          <cell r="H1313" t="str">
            <v xml:space="preserve">E0361- </v>
          </cell>
          <cell r="I1313" t="str">
            <v/>
          </cell>
          <cell r="J1313" t="str">
            <v/>
          </cell>
          <cell r="K1313" t="str">
            <v>@tidalwaveautospa.com</v>
          </cell>
        </row>
        <row r="1314">
          <cell r="B1314" t="str">
            <v>Fabricio Asis</v>
          </cell>
          <cell r="C1314" t="str">
            <v>Wash Attendant Express</v>
          </cell>
          <cell r="D1314" t="str">
            <v>E0324 - North Bradley, IL</v>
          </cell>
          <cell r="E1314" t="str">
            <v>1000 Wash Employees</v>
          </cell>
          <cell r="F1314" t="str">
            <v>Cindi Carrington</v>
          </cell>
          <cell r="G1314" t="str">
            <v/>
          </cell>
          <cell r="H1314" t="str">
            <v xml:space="preserve">E0324 </v>
          </cell>
          <cell r="I1314">
            <v>324</v>
          </cell>
          <cell r="J1314" t="str">
            <v/>
          </cell>
          <cell r="K1314" t="str">
            <v>@tidalwaveautospa.com</v>
          </cell>
        </row>
        <row r="1315">
          <cell r="B1315" t="str">
            <v>Fairell Merritt</v>
          </cell>
          <cell r="C1315" t="str">
            <v>Human Resources Manager</v>
          </cell>
          <cell r="D1315" t="str">
            <v>Wash Support Center</v>
          </cell>
          <cell r="E1315" t="str">
            <v>2250 Human Resources</v>
          </cell>
          <cell r="F1315" t="str">
            <v>Leigh Stallings</v>
          </cell>
          <cell r="G1315" t="str">
            <v/>
          </cell>
          <cell r="H1315" t="str">
            <v/>
          </cell>
          <cell r="I1315" t="str">
            <v/>
          </cell>
          <cell r="J1315" t="str">
            <v/>
          </cell>
          <cell r="K1315" t="str">
            <v>Fairell.Merritt@Twavelead.com</v>
          </cell>
        </row>
        <row r="1316">
          <cell r="B1316" t="str">
            <v>Faith Avenall</v>
          </cell>
          <cell r="C1316" t="str">
            <v>Wash Attendant Express</v>
          </cell>
          <cell r="D1316" t="str">
            <v>E0270 - Lecanto, FL</v>
          </cell>
          <cell r="E1316" t="str">
            <v>1000 Wash Employees</v>
          </cell>
          <cell r="F1316" t="str">
            <v>Robert Gambino</v>
          </cell>
          <cell r="G1316" t="str">
            <v/>
          </cell>
          <cell r="H1316" t="str">
            <v xml:space="preserve">E0270 </v>
          </cell>
          <cell r="I1316">
            <v>270</v>
          </cell>
          <cell r="J1316" t="str">
            <v/>
          </cell>
          <cell r="K1316" t="str">
            <v>@tidalwaveautospa.com</v>
          </cell>
        </row>
        <row r="1317">
          <cell r="B1317" t="str">
            <v>Faith Fondelier</v>
          </cell>
          <cell r="C1317" t="str">
            <v>Wash Attendant Express</v>
          </cell>
          <cell r="D1317" t="str">
            <v>E0018 - Beaufort</v>
          </cell>
          <cell r="E1317" t="str">
            <v>1000 Wash Employees</v>
          </cell>
          <cell r="F1317" t="str">
            <v>Rex Alvarez</v>
          </cell>
          <cell r="G1317" t="str">
            <v/>
          </cell>
          <cell r="H1317" t="str">
            <v xml:space="preserve">E0018 </v>
          </cell>
          <cell r="I1317">
            <v>18</v>
          </cell>
          <cell r="J1317" t="str">
            <v/>
          </cell>
          <cell r="K1317" t="str">
            <v>@tidalwaveautospa.com</v>
          </cell>
        </row>
        <row r="1318">
          <cell r="B1318" t="str">
            <v>Faith Mason</v>
          </cell>
          <cell r="C1318" t="str">
            <v>Wash Attendant Express</v>
          </cell>
          <cell r="D1318" t="str">
            <v>E0033 - Pinehurst</v>
          </cell>
          <cell r="E1318" t="str">
            <v>1000 Wash Employees</v>
          </cell>
          <cell r="F1318" t="str">
            <v>Michael Blackwell</v>
          </cell>
          <cell r="G1318" t="str">
            <v/>
          </cell>
          <cell r="H1318" t="str">
            <v xml:space="preserve">E0033 </v>
          </cell>
          <cell r="I1318">
            <v>33</v>
          </cell>
          <cell r="J1318" t="str">
            <v/>
          </cell>
          <cell r="K1318" t="str">
            <v>@tidalwaveautospa.com</v>
          </cell>
        </row>
        <row r="1319">
          <cell r="B1319" t="str">
            <v>Faith Stewart</v>
          </cell>
          <cell r="C1319" t="str">
            <v>Wash Attendant Express</v>
          </cell>
          <cell r="D1319" t="str">
            <v>E0269 - Schillinger Road</v>
          </cell>
          <cell r="E1319" t="str">
            <v>1000 Wash Employees</v>
          </cell>
          <cell r="F1319" t="str">
            <v>Sean Stevens</v>
          </cell>
          <cell r="G1319" t="str">
            <v/>
          </cell>
          <cell r="H1319" t="str">
            <v xml:space="preserve">E0269 </v>
          </cell>
          <cell r="I1319">
            <v>269</v>
          </cell>
          <cell r="J1319" t="str">
            <v/>
          </cell>
          <cell r="K1319" t="str">
            <v>@tidalwaveautospa.com</v>
          </cell>
        </row>
        <row r="1320">
          <cell r="B1320" t="str">
            <v>Fanecie Jean Jacques</v>
          </cell>
          <cell r="C1320" t="str">
            <v>Wash Attendant Express</v>
          </cell>
          <cell r="D1320" t="str">
            <v>E0051 - Roswell / Holcomb</v>
          </cell>
          <cell r="E1320" t="str">
            <v>1000 Wash Employees</v>
          </cell>
          <cell r="F1320" t="str">
            <v>Jeffrey Dunham, Jr</v>
          </cell>
          <cell r="G1320" t="str">
            <v/>
          </cell>
          <cell r="H1320" t="str">
            <v xml:space="preserve">E0051 </v>
          </cell>
          <cell r="I1320">
            <v>51</v>
          </cell>
          <cell r="J1320" t="str">
            <v/>
          </cell>
          <cell r="K1320" t="str">
            <v>@tidalwaveautospa.com</v>
          </cell>
        </row>
        <row r="1321">
          <cell r="B1321" t="str">
            <v>Felicia Slager</v>
          </cell>
          <cell r="C1321" t="str">
            <v>Site Leader Express</v>
          </cell>
          <cell r="D1321" t="str">
            <v>E0205 - Beltline Road SW</v>
          </cell>
          <cell r="E1321" t="str">
            <v>1000 Wash Employees</v>
          </cell>
          <cell r="F1321" t="str">
            <v>Cory Cummings</v>
          </cell>
          <cell r="G1321" t="str">
            <v>SL</v>
          </cell>
          <cell r="H1321" t="str">
            <v xml:space="preserve">E0205 </v>
          </cell>
          <cell r="I1321">
            <v>205</v>
          </cell>
          <cell r="J1321" t="str">
            <v>SL205</v>
          </cell>
          <cell r="K1321" t="str">
            <v>SL205@tidalwaveautospa.com</v>
          </cell>
        </row>
        <row r="1322">
          <cell r="B1322" t="str">
            <v>Felix Braddy</v>
          </cell>
          <cell r="C1322" t="str">
            <v>Wash Attendant Express</v>
          </cell>
          <cell r="D1322" t="str">
            <v>E0189 - Athens GA 2 Lexington Rd</v>
          </cell>
          <cell r="E1322" t="str">
            <v>1000 Wash Employees</v>
          </cell>
          <cell r="F1322" t="str">
            <v>Brian Thomas</v>
          </cell>
          <cell r="G1322" t="str">
            <v/>
          </cell>
          <cell r="H1322" t="str">
            <v xml:space="preserve">E0189 </v>
          </cell>
          <cell r="I1322">
            <v>189</v>
          </cell>
          <cell r="J1322" t="str">
            <v/>
          </cell>
          <cell r="K1322" t="str">
            <v>@tidalwaveautospa.com</v>
          </cell>
        </row>
        <row r="1323">
          <cell r="B1323" t="str">
            <v>Fernando Love-Ortiz</v>
          </cell>
          <cell r="C1323" t="str">
            <v>Wash Attendant Express</v>
          </cell>
          <cell r="D1323" t="str">
            <v>E0292 - Waynesboro, VA</v>
          </cell>
          <cell r="E1323" t="str">
            <v>1000 Wash Employees</v>
          </cell>
          <cell r="F1323" t="str">
            <v>Chad Williams</v>
          </cell>
          <cell r="G1323" t="str">
            <v/>
          </cell>
          <cell r="H1323" t="str">
            <v xml:space="preserve">E0292 </v>
          </cell>
          <cell r="I1323">
            <v>292</v>
          </cell>
          <cell r="J1323" t="str">
            <v/>
          </cell>
          <cell r="K1323" t="str">
            <v>@tidalwaveautospa.com</v>
          </cell>
        </row>
        <row r="1324">
          <cell r="B1324" t="str">
            <v>Fernando Polyecsko</v>
          </cell>
          <cell r="C1324" t="str">
            <v>Wash Attendant Express</v>
          </cell>
          <cell r="D1324" t="str">
            <v>E0047 - Falcon Landing</v>
          </cell>
          <cell r="E1324" t="str">
            <v>1000 Wash Employees</v>
          </cell>
          <cell r="F1324" t="str">
            <v>Nicholas Huck</v>
          </cell>
          <cell r="G1324" t="str">
            <v/>
          </cell>
          <cell r="H1324" t="str">
            <v xml:space="preserve">E0047 </v>
          </cell>
          <cell r="I1324">
            <v>47</v>
          </cell>
          <cell r="J1324" t="str">
            <v/>
          </cell>
          <cell r="K1324" t="str">
            <v>@tidalwaveautospa.com</v>
          </cell>
        </row>
        <row r="1325">
          <cell r="B1325" t="str">
            <v>Fernando Ponce</v>
          </cell>
          <cell r="C1325" t="str">
            <v>Wash Attendant Express</v>
          </cell>
          <cell r="D1325" t="str">
            <v>E0038 - Kennesaw</v>
          </cell>
          <cell r="E1325" t="str">
            <v>1000 Wash Employees</v>
          </cell>
          <cell r="F1325" t="str">
            <v>Jason Graham</v>
          </cell>
          <cell r="G1325" t="str">
            <v/>
          </cell>
          <cell r="H1325" t="str">
            <v xml:space="preserve">E0038 </v>
          </cell>
          <cell r="I1325">
            <v>38</v>
          </cell>
          <cell r="J1325" t="str">
            <v/>
          </cell>
          <cell r="K1325" t="str">
            <v>@tidalwaveautospa.com</v>
          </cell>
        </row>
        <row r="1326">
          <cell r="B1326" t="str">
            <v>Fernando Rivera</v>
          </cell>
          <cell r="C1326" t="str">
            <v>Wash Attendant Express</v>
          </cell>
          <cell r="D1326" t="str">
            <v>E0230 - 34th Street</v>
          </cell>
          <cell r="E1326" t="str">
            <v>1000 Wash Employees</v>
          </cell>
          <cell r="F1326" t="str">
            <v>Christopher Braziel</v>
          </cell>
          <cell r="G1326" t="str">
            <v/>
          </cell>
          <cell r="H1326" t="str">
            <v xml:space="preserve">E0230 </v>
          </cell>
          <cell r="I1326">
            <v>230</v>
          </cell>
          <cell r="J1326" t="str">
            <v/>
          </cell>
          <cell r="K1326" t="str">
            <v>@tidalwaveautospa.com</v>
          </cell>
        </row>
        <row r="1327">
          <cell r="B1327" t="str">
            <v>Finn Fortner</v>
          </cell>
          <cell r="C1327" t="str">
            <v>Wash Attendant Express</v>
          </cell>
          <cell r="D1327" t="str">
            <v>E0282 - Tupelo Commons</v>
          </cell>
          <cell r="E1327" t="str">
            <v>1000 Wash Employees</v>
          </cell>
          <cell r="F1327" t="str">
            <v>Cory Knight</v>
          </cell>
          <cell r="G1327" t="str">
            <v/>
          </cell>
          <cell r="H1327" t="str">
            <v xml:space="preserve">E0282 </v>
          </cell>
          <cell r="I1327">
            <v>282</v>
          </cell>
          <cell r="J1327" t="str">
            <v/>
          </cell>
          <cell r="K1327" t="str">
            <v>@tidalwaveautospa.com</v>
          </cell>
        </row>
        <row r="1328">
          <cell r="B1328" t="str">
            <v>Francesca Wagner</v>
          </cell>
          <cell r="C1328" t="str">
            <v>Assistant SL Express</v>
          </cell>
          <cell r="D1328" t="str">
            <v>E0167 - Athens - Mayberry, AL</v>
          </cell>
          <cell r="E1328" t="str">
            <v>1000 Wash Employees</v>
          </cell>
          <cell r="F1328" t="str">
            <v>Steven Hurford</v>
          </cell>
          <cell r="G1328" t="str">
            <v>ASL</v>
          </cell>
          <cell r="H1328" t="str">
            <v xml:space="preserve">E0167 </v>
          </cell>
          <cell r="I1328">
            <v>167</v>
          </cell>
          <cell r="J1328" t="str">
            <v>ASL167</v>
          </cell>
          <cell r="K1328" t="str">
            <v>ASL167@tidalwaveautospa.com</v>
          </cell>
        </row>
        <row r="1329">
          <cell r="B1329" t="str">
            <v>Francisco Garcia</v>
          </cell>
          <cell r="C1329" t="str">
            <v>Wash Attendant Express</v>
          </cell>
          <cell r="D1329" t="str">
            <v>E0062 - Speedway</v>
          </cell>
          <cell r="E1329" t="str">
            <v>1000 Wash Employees</v>
          </cell>
          <cell r="F1329" t="str">
            <v>Rex Humerickhouse</v>
          </cell>
          <cell r="G1329" t="str">
            <v/>
          </cell>
          <cell r="H1329" t="str">
            <v xml:space="preserve">E0062 </v>
          </cell>
          <cell r="I1329">
            <v>62</v>
          </cell>
          <cell r="J1329" t="str">
            <v/>
          </cell>
          <cell r="K1329" t="str">
            <v>@tidalwaveautospa.com</v>
          </cell>
        </row>
        <row r="1330">
          <cell r="B1330" t="str">
            <v>Franco Caretti</v>
          </cell>
          <cell r="C1330" t="str">
            <v>Site Leader Express</v>
          </cell>
          <cell r="D1330" t="str">
            <v>E0127 - Winchester</v>
          </cell>
          <cell r="E1330" t="str">
            <v>1000 Wash Employees</v>
          </cell>
          <cell r="F1330" t="str">
            <v>Patrick Rollins</v>
          </cell>
          <cell r="G1330" t="str">
            <v>SL</v>
          </cell>
          <cell r="H1330" t="str">
            <v xml:space="preserve">E0127 </v>
          </cell>
          <cell r="I1330">
            <v>127</v>
          </cell>
          <cell r="J1330" t="str">
            <v>SL127</v>
          </cell>
          <cell r="K1330" t="str">
            <v>SL127@tidalwaveautospa.com</v>
          </cell>
        </row>
        <row r="1331">
          <cell r="B1331" t="str">
            <v>Frankie Robinson</v>
          </cell>
          <cell r="C1331" t="str">
            <v>Team Lead Express</v>
          </cell>
          <cell r="D1331" t="str">
            <v>E0286 - Westover Road</v>
          </cell>
          <cell r="E1331" t="str">
            <v>1000 Wash Employees</v>
          </cell>
          <cell r="F1331" t="str">
            <v>Mary Hoar</v>
          </cell>
          <cell r="G1331" t="str">
            <v/>
          </cell>
          <cell r="H1331" t="str">
            <v xml:space="preserve">E0286 </v>
          </cell>
          <cell r="I1331">
            <v>286</v>
          </cell>
          <cell r="J1331" t="str">
            <v/>
          </cell>
          <cell r="K1331" t="str">
            <v>@tidalwaveautospa.com</v>
          </cell>
        </row>
        <row r="1332">
          <cell r="B1332" t="str">
            <v>Frankie Tadlock</v>
          </cell>
          <cell r="C1332" t="str">
            <v>Site Leader Express</v>
          </cell>
          <cell r="D1332" t="str">
            <v>E0209 - Tarboro, NC</v>
          </cell>
          <cell r="E1332" t="str">
            <v>1000 Wash Employees</v>
          </cell>
          <cell r="F1332" t="str">
            <v>Wesley Kurtz</v>
          </cell>
          <cell r="G1332" t="str">
            <v>SL</v>
          </cell>
          <cell r="H1332" t="str">
            <v xml:space="preserve">E0209 </v>
          </cell>
          <cell r="I1332">
            <v>209</v>
          </cell>
          <cell r="J1332" t="str">
            <v>SL209</v>
          </cell>
          <cell r="K1332" t="str">
            <v>SL209@tidalwaveautospa.com</v>
          </cell>
        </row>
        <row r="1333">
          <cell r="B1333" t="str">
            <v>Fred Gordon</v>
          </cell>
          <cell r="C1333" t="str">
            <v>Team Lead Express</v>
          </cell>
          <cell r="D1333" t="str">
            <v>E0006 - Warner Robins</v>
          </cell>
          <cell r="E1333" t="str">
            <v>1000 Wash Employees</v>
          </cell>
          <cell r="F1333" t="str">
            <v>Tony Phillips</v>
          </cell>
          <cell r="G1333" t="str">
            <v/>
          </cell>
          <cell r="H1333" t="str">
            <v xml:space="preserve">E0006 </v>
          </cell>
          <cell r="I1333">
            <v>6</v>
          </cell>
          <cell r="J1333" t="str">
            <v/>
          </cell>
          <cell r="K1333" t="str">
            <v>@tidalwaveautospa.com</v>
          </cell>
        </row>
        <row r="1334">
          <cell r="B1334" t="str">
            <v>Fredd Solorza</v>
          </cell>
          <cell r="C1334" t="str">
            <v>Wash Attendant Express</v>
          </cell>
          <cell r="D1334" t="str">
            <v>E0117 - Springdale</v>
          </cell>
          <cell r="E1334" t="str">
            <v>1000 Wash Employees</v>
          </cell>
          <cell r="F1334" t="str">
            <v>Danielle Carroll</v>
          </cell>
          <cell r="G1334" t="str">
            <v/>
          </cell>
          <cell r="H1334" t="str">
            <v xml:space="preserve">E0117 </v>
          </cell>
          <cell r="I1334">
            <v>117</v>
          </cell>
          <cell r="J1334" t="str">
            <v/>
          </cell>
          <cell r="K1334" t="str">
            <v>@tidalwaveautospa.com</v>
          </cell>
        </row>
        <row r="1335">
          <cell r="B1335" t="str">
            <v>Freddie Mcgrew</v>
          </cell>
          <cell r="C1335" t="str">
            <v>Wash Attendant Express</v>
          </cell>
          <cell r="D1335" t="str">
            <v>E0383 - El Campo, TX</v>
          </cell>
          <cell r="E1335" t="str">
            <v>1000 Wash Employees</v>
          </cell>
          <cell r="F1335" t="str">
            <v>Joe Fonseca</v>
          </cell>
          <cell r="G1335" t="str">
            <v/>
          </cell>
          <cell r="H1335" t="str">
            <v xml:space="preserve">E0383 </v>
          </cell>
          <cell r="I1335">
            <v>383</v>
          </cell>
          <cell r="J1335" t="str">
            <v/>
          </cell>
          <cell r="K1335" t="str">
            <v>@tidalwaveautospa.com</v>
          </cell>
        </row>
        <row r="1336">
          <cell r="B1336" t="str">
            <v>Frederick Pierson</v>
          </cell>
          <cell r="C1336" t="str">
            <v>Site Leader Express</v>
          </cell>
          <cell r="D1336" t="str">
            <v>E0185 - S. Oates Street</v>
          </cell>
          <cell r="E1336" t="str">
            <v>1000 Wash Employees</v>
          </cell>
          <cell r="F1336" t="str">
            <v>Gary Bradley</v>
          </cell>
          <cell r="G1336" t="str">
            <v>SL</v>
          </cell>
          <cell r="H1336" t="str">
            <v xml:space="preserve">E0185 </v>
          </cell>
          <cell r="I1336">
            <v>185</v>
          </cell>
          <cell r="J1336" t="str">
            <v>SL185</v>
          </cell>
          <cell r="K1336" t="str">
            <v>SL185@tidalwaveautospa.com</v>
          </cell>
        </row>
        <row r="1337">
          <cell r="B1337" t="str">
            <v>Freedom Robinson</v>
          </cell>
          <cell r="C1337" t="str">
            <v>Team Lead Express</v>
          </cell>
          <cell r="D1337" t="str">
            <v>E0108 - Sylacauga</v>
          </cell>
          <cell r="E1337" t="str">
            <v>1000 Wash Employees</v>
          </cell>
          <cell r="F1337" t="str">
            <v>Aaron Johnson</v>
          </cell>
          <cell r="G1337" t="str">
            <v/>
          </cell>
          <cell r="H1337" t="str">
            <v xml:space="preserve">E0108 </v>
          </cell>
          <cell r="I1337">
            <v>108</v>
          </cell>
          <cell r="J1337" t="str">
            <v/>
          </cell>
          <cell r="K1337" t="str">
            <v>@tidalwaveautospa.com</v>
          </cell>
        </row>
        <row r="1338">
          <cell r="B1338" t="str">
            <v>Gabe Freyer</v>
          </cell>
          <cell r="C1338" t="str">
            <v>Wash Attendant Express</v>
          </cell>
          <cell r="D1338" t="str">
            <v>E0044 - Lake Joy</v>
          </cell>
          <cell r="E1338" t="str">
            <v>1000 Wash Employees</v>
          </cell>
          <cell r="F1338" t="str">
            <v>Richard Porter</v>
          </cell>
          <cell r="G1338" t="str">
            <v/>
          </cell>
          <cell r="H1338" t="str">
            <v xml:space="preserve">E0044 </v>
          </cell>
          <cell r="I1338">
            <v>44</v>
          </cell>
          <cell r="J1338" t="str">
            <v/>
          </cell>
          <cell r="K1338" t="str">
            <v>@tidalwaveautospa.com</v>
          </cell>
        </row>
        <row r="1339">
          <cell r="B1339" t="str">
            <v>Gabriel Duarte [C]</v>
          </cell>
          <cell r="C1339" t="str">
            <v>TW IT Temporary</v>
          </cell>
          <cell r="D1339" t="str">
            <v>Wash Support Center</v>
          </cell>
          <cell r="E1339" t="str">
            <v>2180 R&amp;D</v>
          </cell>
          <cell r="F1339" t="str">
            <v>Jose Ferrari</v>
          </cell>
          <cell r="G1339" t="str">
            <v/>
          </cell>
          <cell r="H1339" t="str">
            <v/>
          </cell>
          <cell r="I1339" t="str">
            <v/>
          </cell>
          <cell r="J1339" t="str">
            <v/>
          </cell>
          <cell r="K1339" t="str">
            <v/>
          </cell>
        </row>
        <row r="1340">
          <cell r="B1340" t="str">
            <v>Gabriel Hensley</v>
          </cell>
          <cell r="C1340" t="str">
            <v>Wash Attendant Express</v>
          </cell>
          <cell r="D1340" t="str">
            <v>E0142 - Bristol</v>
          </cell>
          <cell r="E1340" t="str">
            <v>1000 Wash Employees</v>
          </cell>
          <cell r="F1340" t="str">
            <v>Christopher Cox</v>
          </cell>
          <cell r="G1340" t="str">
            <v/>
          </cell>
          <cell r="H1340" t="str">
            <v xml:space="preserve">E0142 </v>
          </cell>
          <cell r="I1340">
            <v>142</v>
          </cell>
          <cell r="J1340" t="str">
            <v/>
          </cell>
          <cell r="K1340" t="str">
            <v>@tidalwaveautospa.com</v>
          </cell>
        </row>
        <row r="1341">
          <cell r="B1341" t="str">
            <v>Gabriel Lewis</v>
          </cell>
          <cell r="C1341" t="str">
            <v>Wash Attendant Express</v>
          </cell>
          <cell r="D1341" t="str">
            <v>E0092 - Leesburg</v>
          </cell>
          <cell r="E1341" t="str">
            <v>1000 Wash Employees</v>
          </cell>
          <cell r="F1341" t="str">
            <v>Gaston English</v>
          </cell>
          <cell r="G1341" t="str">
            <v/>
          </cell>
          <cell r="H1341" t="str">
            <v xml:space="preserve">E0092 </v>
          </cell>
          <cell r="I1341">
            <v>92</v>
          </cell>
          <cell r="J1341" t="str">
            <v/>
          </cell>
          <cell r="K1341" t="str">
            <v>@tidalwaveautospa.com</v>
          </cell>
        </row>
        <row r="1342">
          <cell r="B1342" t="str">
            <v>Gabriel Liddic</v>
          </cell>
          <cell r="C1342" t="str">
            <v>Wash Attendant Express</v>
          </cell>
          <cell r="D1342" t="str">
            <v>E0025 - Hinesville</v>
          </cell>
          <cell r="E1342" t="str">
            <v>1000 Wash Employees</v>
          </cell>
          <cell r="F1342" t="str">
            <v>Don Lettieri</v>
          </cell>
          <cell r="G1342" t="str">
            <v/>
          </cell>
          <cell r="H1342" t="str">
            <v xml:space="preserve">E0025 </v>
          </cell>
          <cell r="I1342">
            <v>25</v>
          </cell>
          <cell r="J1342" t="str">
            <v/>
          </cell>
          <cell r="K1342" t="str">
            <v>@tidalwaveautospa.com</v>
          </cell>
        </row>
        <row r="1343">
          <cell r="B1343" t="str">
            <v>Gabriel Mead</v>
          </cell>
          <cell r="C1343" t="str">
            <v>Team Lead Express</v>
          </cell>
          <cell r="D1343" t="str">
            <v>E0228 - Jefferson City, TN</v>
          </cell>
          <cell r="E1343" t="str">
            <v>1000 Wash Employees</v>
          </cell>
          <cell r="F1343" t="str">
            <v>Travis Scroggins</v>
          </cell>
          <cell r="G1343" t="str">
            <v/>
          </cell>
          <cell r="H1343" t="str">
            <v xml:space="preserve">E0228 </v>
          </cell>
          <cell r="I1343">
            <v>228</v>
          </cell>
          <cell r="J1343" t="str">
            <v/>
          </cell>
          <cell r="K1343" t="str">
            <v>@tidalwaveautospa.com</v>
          </cell>
        </row>
        <row r="1344">
          <cell r="B1344" t="str">
            <v>Gabriel Rembao</v>
          </cell>
          <cell r="C1344" t="str">
            <v>Wash Attendant Express</v>
          </cell>
          <cell r="D1344" t="str">
            <v>E0143 - Austin</v>
          </cell>
          <cell r="E1344" t="str">
            <v>1000 Wash Employees</v>
          </cell>
          <cell r="F1344" t="str">
            <v>Lora Youngmark</v>
          </cell>
          <cell r="G1344" t="str">
            <v/>
          </cell>
          <cell r="H1344" t="str">
            <v xml:space="preserve">E0143 </v>
          </cell>
          <cell r="I1344">
            <v>143</v>
          </cell>
          <cell r="J1344" t="str">
            <v/>
          </cell>
          <cell r="K1344" t="str">
            <v>@tidalwaveautospa.com</v>
          </cell>
        </row>
        <row r="1345">
          <cell r="B1345" t="str">
            <v>Gabriel Reyes</v>
          </cell>
          <cell r="C1345" t="str">
            <v>Wash Attendant Express</v>
          </cell>
          <cell r="D1345" t="str">
            <v>E0199 - Searcy, AR</v>
          </cell>
          <cell r="E1345" t="str">
            <v>1000 Wash Employees</v>
          </cell>
          <cell r="F1345" t="str">
            <v>Jessica Peevy</v>
          </cell>
          <cell r="G1345" t="str">
            <v/>
          </cell>
          <cell r="H1345" t="str">
            <v xml:space="preserve">E0199 </v>
          </cell>
          <cell r="I1345">
            <v>199</v>
          </cell>
          <cell r="J1345" t="str">
            <v/>
          </cell>
          <cell r="K1345" t="str">
            <v>@tidalwaveautospa.com</v>
          </cell>
        </row>
        <row r="1346">
          <cell r="B1346" t="str">
            <v>Gabriel SImmons</v>
          </cell>
          <cell r="C1346" t="str">
            <v>Team Lead Express</v>
          </cell>
          <cell r="D1346" t="str">
            <v>E0068 - Nacogdoches</v>
          </cell>
          <cell r="E1346" t="str">
            <v>1000 Wash Employees</v>
          </cell>
          <cell r="F1346" t="str">
            <v>Rick Thornton</v>
          </cell>
          <cell r="G1346" t="str">
            <v/>
          </cell>
          <cell r="H1346" t="str">
            <v xml:space="preserve">E0068 </v>
          </cell>
          <cell r="I1346">
            <v>68</v>
          </cell>
          <cell r="J1346" t="str">
            <v/>
          </cell>
          <cell r="K1346" t="str">
            <v>@tidalwaveautospa.com</v>
          </cell>
        </row>
        <row r="1347">
          <cell r="B1347" t="str">
            <v>Gabriel White</v>
          </cell>
          <cell r="C1347" t="str">
            <v>Wash Attendant Express</v>
          </cell>
          <cell r="D1347" t="str">
            <v>E0097 - Brevard</v>
          </cell>
          <cell r="E1347" t="str">
            <v>1000 Wash Employees</v>
          </cell>
          <cell r="F1347" t="str">
            <v>Jensen Shearin</v>
          </cell>
          <cell r="G1347" t="str">
            <v/>
          </cell>
          <cell r="H1347" t="str">
            <v xml:space="preserve">E0097 </v>
          </cell>
          <cell r="I1347">
            <v>97</v>
          </cell>
          <cell r="J1347" t="str">
            <v/>
          </cell>
          <cell r="K1347" t="str">
            <v>@tidalwaveautospa.com</v>
          </cell>
        </row>
        <row r="1348">
          <cell r="B1348" t="str">
            <v>Gabriela Garcia</v>
          </cell>
          <cell r="C1348" t="str">
            <v>Wash Attendant Flex</v>
          </cell>
          <cell r="D1348" t="str">
            <v>E0045 - Watson</v>
          </cell>
          <cell r="E1348" t="str">
            <v>1000 Wash Employees</v>
          </cell>
          <cell r="F1348" t="str">
            <v>Steven Goddard</v>
          </cell>
          <cell r="G1348" t="str">
            <v/>
          </cell>
          <cell r="H1348" t="str">
            <v xml:space="preserve">E0045 </v>
          </cell>
          <cell r="I1348">
            <v>45</v>
          </cell>
          <cell r="J1348" t="str">
            <v/>
          </cell>
          <cell r="K1348" t="str">
            <v>@tidalwaveautospa.com</v>
          </cell>
        </row>
        <row r="1349">
          <cell r="B1349" t="str">
            <v>Gabrielle McMillen</v>
          </cell>
          <cell r="C1349" t="str">
            <v>Team Lead Express</v>
          </cell>
          <cell r="D1349" t="str">
            <v>E0162 - Lake City, FL</v>
          </cell>
          <cell r="E1349" t="str">
            <v>1000 Wash Employees</v>
          </cell>
          <cell r="F1349" t="str">
            <v>Joshua Hudson</v>
          </cell>
          <cell r="G1349" t="str">
            <v/>
          </cell>
          <cell r="H1349" t="str">
            <v xml:space="preserve">E0162 </v>
          </cell>
          <cell r="I1349">
            <v>162</v>
          </cell>
          <cell r="J1349" t="str">
            <v/>
          </cell>
          <cell r="K1349" t="str">
            <v>@tidalwaveautospa.com</v>
          </cell>
        </row>
        <row r="1350">
          <cell r="B1350" t="str">
            <v>Gage Burbrink</v>
          </cell>
          <cell r="C1350" t="str">
            <v>Wash Attendant Express</v>
          </cell>
          <cell r="D1350" t="str">
            <v>E0002 - Thomaston</v>
          </cell>
          <cell r="E1350" t="str">
            <v>1000 Wash Employees</v>
          </cell>
          <cell r="F1350" t="str">
            <v>Jonathan Richardson</v>
          </cell>
          <cell r="G1350" t="str">
            <v/>
          </cell>
          <cell r="H1350" t="str">
            <v xml:space="preserve">E0002 </v>
          </cell>
          <cell r="I1350">
            <v>2</v>
          </cell>
          <cell r="J1350" t="str">
            <v/>
          </cell>
          <cell r="K1350" t="str">
            <v>@tidalwaveautospa.com</v>
          </cell>
        </row>
        <row r="1351">
          <cell r="B1351" t="str">
            <v>Gage Steves</v>
          </cell>
          <cell r="C1351" t="str">
            <v>Wash Attendant Express</v>
          </cell>
          <cell r="D1351" t="str">
            <v>E0080 - Quaker Road</v>
          </cell>
          <cell r="E1351" t="str">
            <v>1000 Wash Employees</v>
          </cell>
          <cell r="F1351" t="str">
            <v>Shawn Herrick</v>
          </cell>
          <cell r="G1351" t="str">
            <v/>
          </cell>
          <cell r="H1351" t="str">
            <v xml:space="preserve">E0080 </v>
          </cell>
          <cell r="I1351">
            <v>80</v>
          </cell>
          <cell r="J1351" t="str">
            <v/>
          </cell>
          <cell r="K1351" t="str">
            <v>@tidalwaveautospa.com</v>
          </cell>
        </row>
        <row r="1352">
          <cell r="B1352" t="str">
            <v>Gale Wilson</v>
          </cell>
          <cell r="C1352" t="str">
            <v>Assistant Controller</v>
          </cell>
          <cell r="D1352" t="str">
            <v>Wash Support Center</v>
          </cell>
          <cell r="E1352" t="str">
            <v>2100 Accounting</v>
          </cell>
          <cell r="F1352" t="str">
            <v>Travis Powell</v>
          </cell>
          <cell r="G1352" t="str">
            <v/>
          </cell>
          <cell r="H1352" t="str">
            <v/>
          </cell>
          <cell r="I1352" t="str">
            <v/>
          </cell>
          <cell r="J1352" t="str">
            <v/>
          </cell>
          <cell r="K1352" t="str">
            <v>gale@twavelead.com</v>
          </cell>
        </row>
        <row r="1353">
          <cell r="B1353" t="str">
            <v>Galilea Gaytan</v>
          </cell>
          <cell r="C1353" t="str">
            <v>Wash Attendant Express</v>
          </cell>
          <cell r="D1353" t="str">
            <v>E0034 - Sandy Springs</v>
          </cell>
          <cell r="E1353" t="str">
            <v>1000 Wash Employees</v>
          </cell>
          <cell r="F1353" t="str">
            <v>Kevin Smith</v>
          </cell>
          <cell r="G1353" t="str">
            <v/>
          </cell>
          <cell r="H1353" t="str">
            <v xml:space="preserve">E0034 </v>
          </cell>
          <cell r="I1353">
            <v>34</v>
          </cell>
          <cell r="J1353" t="str">
            <v/>
          </cell>
          <cell r="K1353" t="str">
            <v>@tidalwaveautospa.com</v>
          </cell>
        </row>
        <row r="1354">
          <cell r="B1354" t="str">
            <v>Garek Vicente</v>
          </cell>
          <cell r="C1354" t="str">
            <v>Wash Attendant Express</v>
          </cell>
          <cell r="D1354" t="str">
            <v>E0071 - S Marietta Pkwy / Square</v>
          </cell>
          <cell r="E1354" t="str">
            <v>1000 Wash Employees</v>
          </cell>
          <cell r="F1354" t="str">
            <v>Marcus Jones</v>
          </cell>
          <cell r="G1354" t="str">
            <v/>
          </cell>
          <cell r="H1354" t="str">
            <v xml:space="preserve">E0071 </v>
          </cell>
          <cell r="I1354">
            <v>71</v>
          </cell>
          <cell r="J1354" t="str">
            <v/>
          </cell>
          <cell r="K1354" t="str">
            <v>@tidalwaveautospa.com</v>
          </cell>
        </row>
        <row r="1355">
          <cell r="B1355" t="str">
            <v>Garett Smith</v>
          </cell>
          <cell r="C1355" t="str">
            <v>Wash Attendant Express</v>
          </cell>
          <cell r="D1355" t="str">
            <v>E0278 - Kinston, NC</v>
          </cell>
          <cell r="E1355" t="str">
            <v>1000 Wash Employees</v>
          </cell>
          <cell r="F1355" t="str">
            <v>Nadine Moses</v>
          </cell>
          <cell r="G1355" t="str">
            <v/>
          </cell>
          <cell r="H1355" t="str">
            <v xml:space="preserve">E0278 </v>
          </cell>
          <cell r="I1355">
            <v>278</v>
          </cell>
          <cell r="J1355" t="str">
            <v/>
          </cell>
          <cell r="K1355" t="str">
            <v>@tidalwaveautospa.com</v>
          </cell>
        </row>
        <row r="1356">
          <cell r="B1356" t="str">
            <v>Garnell Strickland</v>
          </cell>
          <cell r="C1356" t="str">
            <v>Wash Attendant Express</v>
          </cell>
          <cell r="D1356" t="str">
            <v>E0225 - Dill Creek</v>
          </cell>
          <cell r="E1356" t="str">
            <v>1000 Wash Employees</v>
          </cell>
          <cell r="F1356" t="str">
            <v>ERIK NORDGREN</v>
          </cell>
          <cell r="G1356" t="str">
            <v/>
          </cell>
          <cell r="H1356" t="str">
            <v xml:space="preserve">E0225 </v>
          </cell>
          <cell r="I1356">
            <v>225</v>
          </cell>
          <cell r="J1356" t="str">
            <v/>
          </cell>
          <cell r="K1356" t="str">
            <v>@tidalwaveautospa.com</v>
          </cell>
        </row>
        <row r="1357">
          <cell r="B1357" t="str">
            <v>Garrett Boney</v>
          </cell>
          <cell r="C1357" t="str">
            <v>Wash Attendant Express</v>
          </cell>
          <cell r="D1357" t="str">
            <v>E0247 - Estes Pkwy</v>
          </cell>
          <cell r="E1357" t="str">
            <v>1000 Wash Employees</v>
          </cell>
          <cell r="F1357" t="str">
            <v>Stephanie Ratcliffe</v>
          </cell>
          <cell r="G1357" t="str">
            <v/>
          </cell>
          <cell r="H1357" t="str">
            <v xml:space="preserve">E0247 </v>
          </cell>
          <cell r="I1357">
            <v>247</v>
          </cell>
          <cell r="J1357" t="str">
            <v/>
          </cell>
          <cell r="K1357" t="str">
            <v>@tidalwaveautospa.com</v>
          </cell>
        </row>
        <row r="1358">
          <cell r="B1358" t="str">
            <v>Garrett Davis</v>
          </cell>
          <cell r="C1358" t="str">
            <v>Wash Attendant Flex</v>
          </cell>
          <cell r="D1358" t="str">
            <v>E0009 - Peachtree City/Sharpsburg</v>
          </cell>
          <cell r="E1358" t="str">
            <v>1000 Wash Employees</v>
          </cell>
          <cell r="F1358" t="str">
            <v>Charles Best</v>
          </cell>
          <cell r="G1358" t="str">
            <v/>
          </cell>
          <cell r="H1358" t="str">
            <v xml:space="preserve">E0009 </v>
          </cell>
          <cell r="I1358">
            <v>9</v>
          </cell>
          <cell r="J1358" t="str">
            <v/>
          </cell>
          <cell r="K1358" t="str">
            <v>@tidalwaveautospa.com</v>
          </cell>
        </row>
        <row r="1359">
          <cell r="B1359" t="str">
            <v>Garrett Davis</v>
          </cell>
          <cell r="C1359" t="str">
            <v>Wash Attendant Express</v>
          </cell>
          <cell r="D1359" t="str">
            <v>E0188 - Springfield, TN</v>
          </cell>
          <cell r="E1359" t="str">
            <v>1000 Wash Employees</v>
          </cell>
          <cell r="F1359" t="str">
            <v>Zachary Scott</v>
          </cell>
          <cell r="G1359" t="str">
            <v/>
          </cell>
          <cell r="H1359" t="str">
            <v xml:space="preserve">E0188 </v>
          </cell>
          <cell r="I1359">
            <v>188</v>
          </cell>
          <cell r="J1359" t="str">
            <v/>
          </cell>
          <cell r="K1359" t="str">
            <v>@tidalwaveautospa.com</v>
          </cell>
        </row>
        <row r="1360">
          <cell r="B1360" t="str">
            <v>Garrett Gilligan</v>
          </cell>
          <cell r="C1360" t="str">
            <v>Assistant SL Express</v>
          </cell>
          <cell r="D1360" t="str">
            <v>E0066 - Wesley Chapel</v>
          </cell>
          <cell r="E1360" t="str">
            <v>1000 Wash Employees</v>
          </cell>
          <cell r="F1360" t="str">
            <v>Joshua Regan</v>
          </cell>
          <cell r="G1360" t="str">
            <v>ASL</v>
          </cell>
          <cell r="H1360" t="str">
            <v xml:space="preserve">E0066 </v>
          </cell>
          <cell r="I1360">
            <v>66</v>
          </cell>
          <cell r="J1360" t="str">
            <v>ASL66</v>
          </cell>
          <cell r="K1360" t="str">
            <v>ASL66@tidalwaveautospa.com</v>
          </cell>
        </row>
        <row r="1361">
          <cell r="B1361" t="str">
            <v>GARRETT HELSEL</v>
          </cell>
          <cell r="C1361" t="str">
            <v>Wash Attendant Express</v>
          </cell>
          <cell r="D1361" t="str">
            <v>E0198 - Wesleyan Road</v>
          </cell>
          <cell r="E1361" t="str">
            <v>1000 Wash Employees</v>
          </cell>
          <cell r="F1361" t="str">
            <v>Lindsay Schultz</v>
          </cell>
          <cell r="G1361" t="str">
            <v/>
          </cell>
          <cell r="H1361" t="str">
            <v xml:space="preserve">E0198 </v>
          </cell>
          <cell r="I1361">
            <v>198</v>
          </cell>
          <cell r="J1361" t="str">
            <v/>
          </cell>
          <cell r="K1361" t="str">
            <v>@tidalwaveautospa.com</v>
          </cell>
        </row>
        <row r="1362">
          <cell r="B1362" t="str">
            <v>Garrett Poole</v>
          </cell>
          <cell r="C1362" t="str">
            <v>Wash Attendant Express</v>
          </cell>
          <cell r="D1362" t="str">
            <v>E0115 - Temperance Hill</v>
          </cell>
          <cell r="E1362" t="str">
            <v>1000 Wash Employees</v>
          </cell>
          <cell r="F1362" t="str">
            <v>Janell Campbell</v>
          </cell>
          <cell r="G1362" t="str">
            <v/>
          </cell>
          <cell r="H1362" t="str">
            <v xml:space="preserve">E0115 </v>
          </cell>
          <cell r="I1362">
            <v>115</v>
          </cell>
          <cell r="J1362" t="str">
            <v/>
          </cell>
          <cell r="K1362" t="str">
            <v>@tidalwaveautospa.com</v>
          </cell>
        </row>
        <row r="1363">
          <cell r="B1363" t="str">
            <v>Garrett Riley</v>
          </cell>
          <cell r="C1363" t="str">
            <v>Team Lead Express</v>
          </cell>
          <cell r="D1363" t="str">
            <v>E0191 - Emily Drive</v>
          </cell>
          <cell r="E1363" t="str">
            <v>1000 Wash Employees</v>
          </cell>
          <cell r="F1363" t="str">
            <v>Jonathan Ackerman</v>
          </cell>
          <cell r="G1363" t="str">
            <v/>
          </cell>
          <cell r="H1363" t="str">
            <v xml:space="preserve">E0191 </v>
          </cell>
          <cell r="I1363">
            <v>191</v>
          </cell>
          <cell r="J1363" t="str">
            <v/>
          </cell>
          <cell r="K1363" t="str">
            <v>@tidalwaveautospa.com</v>
          </cell>
        </row>
        <row r="1364">
          <cell r="B1364" t="str">
            <v>Garrett Robinson</v>
          </cell>
          <cell r="C1364" t="str">
            <v>Assistant SL Express</v>
          </cell>
          <cell r="D1364" t="str">
            <v>E0254 - Flowood, MS</v>
          </cell>
          <cell r="E1364" t="str">
            <v>1000 Wash Employees</v>
          </cell>
          <cell r="F1364" t="str">
            <v>Andrew Nelson</v>
          </cell>
          <cell r="G1364" t="str">
            <v>ASL</v>
          </cell>
          <cell r="H1364" t="str">
            <v xml:space="preserve">E0254 </v>
          </cell>
          <cell r="I1364">
            <v>254</v>
          </cell>
          <cell r="J1364" t="str">
            <v>ASL254</v>
          </cell>
          <cell r="K1364" t="str">
            <v>ASL254@tidalwaveautospa.com</v>
          </cell>
        </row>
        <row r="1365">
          <cell r="B1365" t="str">
            <v>Garrett Smith</v>
          </cell>
          <cell r="C1365" t="str">
            <v>Assistant SL Express</v>
          </cell>
          <cell r="D1365" t="str">
            <v>E0122 - TN Lawrenceburg</v>
          </cell>
          <cell r="E1365" t="str">
            <v>1000 Wash Employees</v>
          </cell>
          <cell r="F1365" t="str">
            <v>Howard Montes</v>
          </cell>
          <cell r="G1365" t="str">
            <v>ASL</v>
          </cell>
          <cell r="H1365" t="str">
            <v xml:space="preserve">E0122 </v>
          </cell>
          <cell r="I1365">
            <v>122</v>
          </cell>
          <cell r="J1365" t="str">
            <v>ASL122</v>
          </cell>
          <cell r="K1365" t="str">
            <v>ASL122@tidalwaveautospa.com</v>
          </cell>
        </row>
        <row r="1366">
          <cell r="B1366" t="str">
            <v>Garron Yount</v>
          </cell>
          <cell r="C1366" t="str">
            <v>Wash Attendant Express</v>
          </cell>
          <cell r="D1366" t="str">
            <v>E0182 - Morristown, TN</v>
          </cell>
          <cell r="E1366" t="str">
            <v>1000 Wash Employees</v>
          </cell>
          <cell r="F1366" t="str">
            <v>Rebecca Jones</v>
          </cell>
          <cell r="G1366" t="str">
            <v/>
          </cell>
          <cell r="H1366" t="str">
            <v xml:space="preserve">E0182 </v>
          </cell>
          <cell r="I1366">
            <v>182</v>
          </cell>
          <cell r="J1366" t="str">
            <v/>
          </cell>
          <cell r="K1366" t="str">
            <v>@tidalwaveautospa.com</v>
          </cell>
        </row>
        <row r="1367">
          <cell r="B1367" t="str">
            <v>Gary Biggs</v>
          </cell>
          <cell r="C1367" t="str">
            <v>Wash Attendant Express</v>
          </cell>
          <cell r="D1367" t="str">
            <v>E0048 - Peake</v>
          </cell>
          <cell r="E1367" t="str">
            <v>1000 Wash Employees</v>
          </cell>
          <cell r="F1367" t="str">
            <v>Jermaine Goodin</v>
          </cell>
          <cell r="G1367" t="str">
            <v/>
          </cell>
          <cell r="H1367" t="str">
            <v xml:space="preserve">E0048 </v>
          </cell>
          <cell r="I1367">
            <v>48</v>
          </cell>
          <cell r="J1367" t="str">
            <v/>
          </cell>
          <cell r="K1367" t="str">
            <v>@tidalwaveautospa.com</v>
          </cell>
        </row>
        <row r="1368">
          <cell r="B1368" t="str">
            <v>Gary Bradley</v>
          </cell>
          <cell r="C1368" t="str">
            <v>Consultant 2</v>
          </cell>
          <cell r="D1368" t="str">
            <v>Wash Admin</v>
          </cell>
          <cell r="E1368" t="str">
            <v>2000 Operations</v>
          </cell>
          <cell r="F1368" t="str">
            <v>Bruce Maxwell</v>
          </cell>
          <cell r="G1368" t="str">
            <v/>
          </cell>
          <cell r="H1368" t="str">
            <v/>
          </cell>
          <cell r="I1368" t="str">
            <v/>
          </cell>
          <cell r="J1368" t="str">
            <v/>
          </cell>
          <cell r="K1368" t="str">
            <v>gary.bradley@tidalwaveautospa.com</v>
          </cell>
        </row>
        <row r="1369">
          <cell r="B1369" t="str">
            <v>Gaston English</v>
          </cell>
          <cell r="C1369" t="str">
            <v>Site Leader Express</v>
          </cell>
          <cell r="D1369" t="str">
            <v>E0092 - Leesburg</v>
          </cell>
          <cell r="E1369" t="str">
            <v>1000 Wash Employees</v>
          </cell>
          <cell r="F1369" t="str">
            <v>Gary Bradley</v>
          </cell>
          <cell r="G1369" t="str">
            <v>SL</v>
          </cell>
          <cell r="H1369" t="str">
            <v xml:space="preserve">E0092 </v>
          </cell>
          <cell r="I1369">
            <v>92</v>
          </cell>
          <cell r="J1369" t="str">
            <v>SL92</v>
          </cell>
          <cell r="K1369" t="str">
            <v>SL92@tidalwaveautospa.com</v>
          </cell>
        </row>
        <row r="1370">
          <cell r="B1370" t="str">
            <v>Gaston Prophete</v>
          </cell>
          <cell r="C1370" t="str">
            <v>Team Lead Express</v>
          </cell>
          <cell r="D1370" t="str">
            <v>E0233 - Cobb Pkwy</v>
          </cell>
          <cell r="E1370" t="str">
            <v>1000 Wash Employees</v>
          </cell>
          <cell r="F1370" t="str">
            <v>Cullen Copland</v>
          </cell>
          <cell r="G1370" t="str">
            <v/>
          </cell>
          <cell r="H1370" t="str">
            <v xml:space="preserve">E0233 </v>
          </cell>
          <cell r="I1370">
            <v>233</v>
          </cell>
          <cell r="J1370" t="str">
            <v/>
          </cell>
          <cell r="K1370" t="str">
            <v>@tidalwaveautospa.com</v>
          </cell>
        </row>
        <row r="1371">
          <cell r="B1371" t="str">
            <v>Gauge Krueger</v>
          </cell>
          <cell r="C1371" t="str">
            <v>Wash Attendant Express</v>
          </cell>
          <cell r="D1371" t="str">
            <v>E0101 - Victory Square</v>
          </cell>
          <cell r="E1371" t="str">
            <v>1000 Wash Employees</v>
          </cell>
          <cell r="F1371" t="str">
            <v>Alphonso Dyer</v>
          </cell>
          <cell r="G1371" t="str">
            <v/>
          </cell>
          <cell r="H1371" t="str">
            <v xml:space="preserve">E0101 </v>
          </cell>
          <cell r="I1371">
            <v>101</v>
          </cell>
          <cell r="J1371" t="str">
            <v/>
          </cell>
          <cell r="K1371" t="str">
            <v>@tidalwaveautospa.com</v>
          </cell>
        </row>
        <row r="1372">
          <cell r="B1372" t="str">
            <v>Gavin Bambenek</v>
          </cell>
          <cell r="C1372" t="str">
            <v>Wash Attendant Express</v>
          </cell>
          <cell r="D1372" t="str">
            <v>E0147 - Winona</v>
          </cell>
          <cell r="E1372" t="str">
            <v>1000 Wash Employees</v>
          </cell>
          <cell r="F1372" t="str">
            <v>Randall Sullivan</v>
          </cell>
          <cell r="G1372" t="str">
            <v/>
          </cell>
          <cell r="H1372" t="str">
            <v xml:space="preserve">E0147 </v>
          </cell>
          <cell r="I1372">
            <v>147</v>
          </cell>
          <cell r="J1372" t="str">
            <v/>
          </cell>
          <cell r="K1372" t="str">
            <v>@tidalwaveautospa.com</v>
          </cell>
        </row>
        <row r="1373">
          <cell r="B1373" t="str">
            <v>Gavin Crawford</v>
          </cell>
          <cell r="C1373" t="str">
            <v>Wash Attendant Express</v>
          </cell>
          <cell r="D1373" t="str">
            <v>E0120 - Manassas Park</v>
          </cell>
          <cell r="E1373" t="str">
            <v>1000 Wash Employees</v>
          </cell>
          <cell r="F1373" t="str">
            <v>Jesse Ramirez Perez</v>
          </cell>
          <cell r="G1373" t="str">
            <v/>
          </cell>
          <cell r="H1373" t="str">
            <v xml:space="preserve">E0120 </v>
          </cell>
          <cell r="I1373">
            <v>120</v>
          </cell>
          <cell r="J1373" t="str">
            <v/>
          </cell>
          <cell r="K1373" t="str">
            <v>@tidalwaveautospa.com</v>
          </cell>
        </row>
        <row r="1374">
          <cell r="B1374" t="str">
            <v>Gavin Davis</v>
          </cell>
          <cell r="C1374" t="str">
            <v>Assistant SL Flex</v>
          </cell>
          <cell r="D1374" t="str">
            <v>E0009 - Peachtree City/Sharpsburg</v>
          </cell>
          <cell r="E1374" t="str">
            <v>1000 Wash Employees</v>
          </cell>
          <cell r="F1374" t="str">
            <v>Charles Best</v>
          </cell>
          <cell r="G1374" t="str">
            <v>ASL</v>
          </cell>
          <cell r="H1374" t="str">
            <v xml:space="preserve">E0009 </v>
          </cell>
          <cell r="I1374">
            <v>9</v>
          </cell>
          <cell r="J1374" t="str">
            <v>ASL9</v>
          </cell>
          <cell r="K1374" t="str">
            <v>ASL9@tidalwaveautospa.com</v>
          </cell>
        </row>
        <row r="1375">
          <cell r="B1375" t="str">
            <v>Gavin Dibartolomeo</v>
          </cell>
          <cell r="C1375" t="str">
            <v>Wash Attendant Express</v>
          </cell>
          <cell r="D1375" t="str">
            <v>E0211 - Hamilton Crossing</v>
          </cell>
          <cell r="E1375" t="str">
            <v>1000 Wash Employees</v>
          </cell>
          <cell r="F1375" t="str">
            <v>Spencer Kappelman</v>
          </cell>
          <cell r="G1375" t="str">
            <v/>
          </cell>
          <cell r="H1375" t="str">
            <v xml:space="preserve">E0211 </v>
          </cell>
          <cell r="I1375">
            <v>211</v>
          </cell>
          <cell r="J1375" t="str">
            <v/>
          </cell>
          <cell r="K1375" t="str">
            <v>@tidalwaveautospa.com</v>
          </cell>
        </row>
        <row r="1376">
          <cell r="B1376" t="str">
            <v>Gavin Fried</v>
          </cell>
          <cell r="C1376" t="str">
            <v>Wash Attendant Express</v>
          </cell>
          <cell r="D1376" t="str">
            <v>E0189 - Athens GA 2 Lexington Rd</v>
          </cell>
          <cell r="E1376" t="str">
            <v>1000 Wash Employees</v>
          </cell>
          <cell r="F1376" t="str">
            <v>Brian Thomas</v>
          </cell>
          <cell r="G1376" t="str">
            <v/>
          </cell>
          <cell r="H1376" t="str">
            <v xml:space="preserve">E0189 </v>
          </cell>
          <cell r="I1376">
            <v>189</v>
          </cell>
          <cell r="J1376" t="str">
            <v/>
          </cell>
          <cell r="K1376" t="str">
            <v>@tidalwaveautospa.com</v>
          </cell>
        </row>
        <row r="1377">
          <cell r="B1377" t="str">
            <v>Gavin Garner</v>
          </cell>
          <cell r="C1377" t="str">
            <v>Wash Attendant Express</v>
          </cell>
          <cell r="D1377" t="str">
            <v>E0219 - Heritage Harbour</v>
          </cell>
          <cell r="E1377" t="str">
            <v>1000 Wash Employees</v>
          </cell>
          <cell r="F1377" t="str">
            <v>NICOLA MARIANI</v>
          </cell>
          <cell r="G1377" t="str">
            <v/>
          </cell>
          <cell r="H1377" t="str">
            <v xml:space="preserve">E0219 </v>
          </cell>
          <cell r="I1377">
            <v>219</v>
          </cell>
          <cell r="J1377" t="str">
            <v/>
          </cell>
          <cell r="K1377" t="str">
            <v>@tidalwaveautospa.com</v>
          </cell>
        </row>
        <row r="1378">
          <cell r="B1378" t="str">
            <v>Gavin Lacey</v>
          </cell>
          <cell r="C1378" t="str">
            <v>Wash Attendant Express</v>
          </cell>
          <cell r="D1378" t="str">
            <v>E0096 - Athens / Athens GA 1</v>
          </cell>
          <cell r="E1378" t="str">
            <v>1000 Wash Employees</v>
          </cell>
          <cell r="F1378" t="str">
            <v>Thomas Russell</v>
          </cell>
          <cell r="G1378" t="str">
            <v/>
          </cell>
          <cell r="H1378" t="str">
            <v xml:space="preserve">E0096 </v>
          </cell>
          <cell r="I1378">
            <v>96</v>
          </cell>
          <cell r="J1378" t="str">
            <v/>
          </cell>
          <cell r="K1378" t="str">
            <v>@tidalwaveautospa.com</v>
          </cell>
        </row>
        <row r="1379">
          <cell r="B1379" t="str">
            <v>Gavin Langer</v>
          </cell>
          <cell r="C1379" t="str">
            <v>Assistant SL Express</v>
          </cell>
          <cell r="D1379" t="str">
            <v>E0223 - Otter Lake Road</v>
          </cell>
          <cell r="E1379" t="str">
            <v>1000 Wash Employees</v>
          </cell>
          <cell r="F1379" t="str">
            <v>Kendall Cannimore</v>
          </cell>
          <cell r="G1379" t="str">
            <v>ASL</v>
          </cell>
          <cell r="H1379" t="str">
            <v xml:space="preserve">E0223 </v>
          </cell>
          <cell r="I1379">
            <v>223</v>
          </cell>
          <cell r="J1379" t="str">
            <v>ASL223</v>
          </cell>
          <cell r="K1379" t="str">
            <v>ASL223@tidalwaveautospa.com</v>
          </cell>
        </row>
        <row r="1380">
          <cell r="B1380" t="str">
            <v>Gavin Mitchell</v>
          </cell>
          <cell r="C1380" t="str">
            <v>Wash Attendant Express</v>
          </cell>
          <cell r="D1380" t="str">
            <v>E0274 - Leisure Lane</v>
          </cell>
          <cell r="E1380" t="str">
            <v>1000 Wash Employees</v>
          </cell>
          <cell r="F1380" t="str">
            <v>Savannah Schmoldt</v>
          </cell>
          <cell r="G1380" t="str">
            <v/>
          </cell>
          <cell r="H1380" t="str">
            <v xml:space="preserve">E0274 </v>
          </cell>
          <cell r="I1380">
            <v>274</v>
          </cell>
          <cell r="J1380" t="str">
            <v/>
          </cell>
          <cell r="K1380" t="str">
            <v>@tidalwaveautospa.com</v>
          </cell>
        </row>
        <row r="1381">
          <cell r="B1381" t="str">
            <v>Gavin Moore</v>
          </cell>
          <cell r="C1381" t="str">
            <v>Wash Attendant Express</v>
          </cell>
          <cell r="D1381" t="str">
            <v>E0029 - Apex</v>
          </cell>
          <cell r="E1381" t="str">
            <v>1000 Wash Employees</v>
          </cell>
          <cell r="F1381" t="str">
            <v>Daniel Richardson</v>
          </cell>
          <cell r="G1381" t="str">
            <v/>
          </cell>
          <cell r="H1381" t="str">
            <v xml:space="preserve">E0029 </v>
          </cell>
          <cell r="I1381">
            <v>29</v>
          </cell>
          <cell r="J1381" t="str">
            <v/>
          </cell>
          <cell r="K1381" t="str">
            <v>@tidalwaveautospa.com</v>
          </cell>
        </row>
        <row r="1382">
          <cell r="B1382" t="str">
            <v>Gavin Rush</v>
          </cell>
          <cell r="C1382" t="str">
            <v>Wash Attendant Express</v>
          </cell>
          <cell r="D1382" t="str">
            <v>E0118 - Staunton</v>
          </cell>
          <cell r="E1382" t="str">
            <v>1000 Wash Employees</v>
          </cell>
          <cell r="F1382" t="str">
            <v>Mark Shreffler</v>
          </cell>
          <cell r="G1382" t="str">
            <v/>
          </cell>
          <cell r="H1382" t="str">
            <v xml:space="preserve">E0118 </v>
          </cell>
          <cell r="I1382">
            <v>118</v>
          </cell>
          <cell r="J1382" t="str">
            <v/>
          </cell>
          <cell r="K1382" t="str">
            <v>@tidalwaveautospa.com</v>
          </cell>
        </row>
        <row r="1383">
          <cell r="B1383" t="str">
            <v>Gavin Taylor</v>
          </cell>
          <cell r="C1383" t="str">
            <v>Team Lead Express</v>
          </cell>
          <cell r="D1383" t="str">
            <v>E0111 - Bainbridge</v>
          </cell>
          <cell r="E1383" t="str">
            <v>1000 Wash Employees</v>
          </cell>
          <cell r="F1383" t="str">
            <v>Vernon Dixon</v>
          </cell>
          <cell r="G1383" t="str">
            <v/>
          </cell>
          <cell r="H1383" t="str">
            <v xml:space="preserve">E0111 </v>
          </cell>
          <cell r="I1383">
            <v>111</v>
          </cell>
          <cell r="J1383" t="str">
            <v/>
          </cell>
          <cell r="K1383" t="str">
            <v>@tidalwaveautospa.com</v>
          </cell>
        </row>
        <row r="1384">
          <cell r="B1384" t="str">
            <v>Gavin Waite</v>
          </cell>
          <cell r="C1384" t="str">
            <v>Wash Attendant Express</v>
          </cell>
          <cell r="D1384" t="str">
            <v>E0259 - Belleview, FL</v>
          </cell>
          <cell r="E1384" t="str">
            <v>1000 Wash Employees</v>
          </cell>
          <cell r="F1384" t="str">
            <v>Joseph Baldwyn</v>
          </cell>
          <cell r="G1384" t="str">
            <v/>
          </cell>
          <cell r="H1384" t="str">
            <v xml:space="preserve">E0259 </v>
          </cell>
          <cell r="I1384">
            <v>259</v>
          </cell>
          <cell r="J1384" t="str">
            <v/>
          </cell>
          <cell r="K1384" t="str">
            <v>@tidalwaveautospa.com</v>
          </cell>
        </row>
        <row r="1385">
          <cell r="B1385" t="str">
            <v>Gavyn McDonald</v>
          </cell>
          <cell r="C1385" t="str">
            <v>Wash Attendant Express</v>
          </cell>
          <cell r="D1385" t="str">
            <v>E0087 - Grand Forks</v>
          </cell>
          <cell r="E1385" t="str">
            <v>1000 Wash Employees</v>
          </cell>
          <cell r="F1385" t="str">
            <v>Anthony Nagy</v>
          </cell>
          <cell r="G1385" t="str">
            <v/>
          </cell>
          <cell r="H1385" t="str">
            <v xml:space="preserve">E0087 </v>
          </cell>
          <cell r="I1385">
            <v>87</v>
          </cell>
          <cell r="J1385" t="str">
            <v/>
          </cell>
          <cell r="K1385" t="str">
            <v>@tidalwaveautospa.com</v>
          </cell>
        </row>
        <row r="1386">
          <cell r="B1386" t="str">
            <v>Gena Dieleman</v>
          </cell>
          <cell r="C1386" t="str">
            <v>Assistant SL Express</v>
          </cell>
          <cell r="D1386" t="str">
            <v>E0028 - Raytown</v>
          </cell>
          <cell r="E1386" t="str">
            <v>1000 Wash Employees</v>
          </cell>
          <cell r="F1386" t="str">
            <v>Kyle Baker</v>
          </cell>
          <cell r="G1386" t="str">
            <v>ASL</v>
          </cell>
          <cell r="H1386" t="str">
            <v xml:space="preserve">E0028 </v>
          </cell>
          <cell r="I1386">
            <v>28</v>
          </cell>
          <cell r="J1386" t="str">
            <v>ASL28</v>
          </cell>
          <cell r="K1386" t="str">
            <v>ASL28@tidalwaveautospa.com</v>
          </cell>
        </row>
        <row r="1387">
          <cell r="B1387" t="str">
            <v>George Christian</v>
          </cell>
          <cell r="C1387" t="str">
            <v>Team Lead Express</v>
          </cell>
          <cell r="D1387" t="str">
            <v>E0084 - Omaha 120</v>
          </cell>
          <cell r="E1387" t="str">
            <v>1000 Wash Employees</v>
          </cell>
          <cell r="F1387" t="str">
            <v>Clark Cull</v>
          </cell>
          <cell r="G1387" t="str">
            <v/>
          </cell>
          <cell r="H1387" t="str">
            <v xml:space="preserve">E0084 </v>
          </cell>
          <cell r="I1387">
            <v>84</v>
          </cell>
          <cell r="J1387" t="str">
            <v/>
          </cell>
          <cell r="K1387" t="str">
            <v>@tidalwaveautospa.com</v>
          </cell>
        </row>
        <row r="1388">
          <cell r="B1388" t="str">
            <v>George Sakakeeny</v>
          </cell>
          <cell r="C1388" t="str">
            <v>Team Lead Express</v>
          </cell>
          <cell r="D1388" t="str">
            <v>E0125 - North Richland Hills</v>
          </cell>
          <cell r="E1388" t="str">
            <v>1000 Wash Employees</v>
          </cell>
          <cell r="F1388" t="str">
            <v>Scott Lindsey</v>
          </cell>
          <cell r="G1388" t="str">
            <v/>
          </cell>
          <cell r="H1388" t="str">
            <v xml:space="preserve">E0125 </v>
          </cell>
          <cell r="I1388">
            <v>125</v>
          </cell>
          <cell r="J1388" t="str">
            <v/>
          </cell>
          <cell r="K1388" t="str">
            <v>@tidalwaveautospa.com</v>
          </cell>
        </row>
        <row r="1389">
          <cell r="B1389" t="str">
            <v>George Temple</v>
          </cell>
          <cell r="C1389" t="str">
            <v>Construction Manager</v>
          </cell>
          <cell r="D1389" t="str">
            <v>SHJ Construction LLC</v>
          </cell>
          <cell r="E1389" t="str">
            <v>3050 Development</v>
          </cell>
          <cell r="F1389" t="str">
            <v>Lee Rogers</v>
          </cell>
          <cell r="G1389" t="str">
            <v/>
          </cell>
          <cell r="H1389" t="str">
            <v/>
          </cell>
          <cell r="I1389" t="str">
            <v/>
          </cell>
          <cell r="J1389" t="str">
            <v/>
          </cell>
          <cell r="K1389" t="str">
            <v>george.temple@shjconstructiongroup.com</v>
          </cell>
        </row>
        <row r="1390">
          <cell r="B1390" t="str">
            <v>Georgia Kelley</v>
          </cell>
          <cell r="C1390" t="str">
            <v>Wash Attendant Express</v>
          </cell>
          <cell r="D1390" t="str">
            <v>E0024 - Moultrie</v>
          </cell>
          <cell r="E1390" t="str">
            <v>1000 Wash Employees</v>
          </cell>
          <cell r="F1390" t="str">
            <v>Jason Montesano</v>
          </cell>
          <cell r="G1390" t="str">
            <v/>
          </cell>
          <cell r="H1390" t="str">
            <v xml:space="preserve">E0024 </v>
          </cell>
          <cell r="I1390">
            <v>24</v>
          </cell>
          <cell r="J1390" t="str">
            <v/>
          </cell>
          <cell r="K1390" t="str">
            <v>@tidalwaveautospa.com</v>
          </cell>
        </row>
        <row r="1391">
          <cell r="B1391" t="str">
            <v>Georgiana Burns</v>
          </cell>
          <cell r="C1391" t="str">
            <v>Wash Attendant Express</v>
          </cell>
          <cell r="D1391" t="str">
            <v>E0068 - Nacogdoches</v>
          </cell>
          <cell r="E1391" t="str">
            <v>1000 Wash Employees</v>
          </cell>
          <cell r="F1391" t="str">
            <v>Rick Thornton</v>
          </cell>
          <cell r="G1391" t="str">
            <v/>
          </cell>
          <cell r="H1391" t="str">
            <v xml:space="preserve">E0068 </v>
          </cell>
          <cell r="I1391">
            <v>68</v>
          </cell>
          <cell r="J1391" t="str">
            <v/>
          </cell>
          <cell r="K1391" t="str">
            <v>@tidalwaveautospa.com</v>
          </cell>
        </row>
        <row r="1392">
          <cell r="B1392" t="str">
            <v>Georgina Wetherington</v>
          </cell>
          <cell r="C1392" t="str">
            <v>Assistant SL Express</v>
          </cell>
          <cell r="D1392" t="str">
            <v>E0213 - Millington, TN</v>
          </cell>
          <cell r="E1392" t="str">
            <v>1000 Wash Employees</v>
          </cell>
          <cell r="F1392" t="str">
            <v>Brandon Dean</v>
          </cell>
          <cell r="G1392" t="str">
            <v>ASL</v>
          </cell>
          <cell r="H1392" t="str">
            <v xml:space="preserve">E0213 </v>
          </cell>
          <cell r="I1392">
            <v>213</v>
          </cell>
          <cell r="J1392" t="str">
            <v>ASL213</v>
          </cell>
          <cell r="K1392" t="str">
            <v>ASL213@tidalwaveautospa.com</v>
          </cell>
        </row>
        <row r="1393">
          <cell r="B1393" t="str">
            <v>Geovanni Shaffer</v>
          </cell>
          <cell r="C1393" t="str">
            <v>Team Lead Express</v>
          </cell>
          <cell r="D1393" t="str">
            <v>E0226 - Forum Drive SC</v>
          </cell>
          <cell r="E1393" t="str">
            <v>1000 Wash Employees</v>
          </cell>
          <cell r="F1393" t="str">
            <v>Douglas Chaloupek</v>
          </cell>
          <cell r="G1393" t="str">
            <v/>
          </cell>
          <cell r="H1393" t="str">
            <v xml:space="preserve">E0226 </v>
          </cell>
          <cell r="I1393">
            <v>226</v>
          </cell>
          <cell r="J1393" t="str">
            <v/>
          </cell>
          <cell r="K1393" t="str">
            <v>@tidalwaveautospa.com</v>
          </cell>
        </row>
        <row r="1394">
          <cell r="B1394" t="str">
            <v>Gerald Carter</v>
          </cell>
          <cell r="C1394" t="str">
            <v>Site Leader Express</v>
          </cell>
          <cell r="D1394" t="str">
            <v>E0136 - Kirksville</v>
          </cell>
          <cell r="E1394" t="str">
            <v>1000 Wash Employees</v>
          </cell>
          <cell r="F1394" t="str">
            <v>Michael Donnelly</v>
          </cell>
          <cell r="G1394" t="str">
            <v>SL</v>
          </cell>
          <cell r="H1394" t="str">
            <v xml:space="preserve">E0136 </v>
          </cell>
          <cell r="I1394">
            <v>136</v>
          </cell>
          <cell r="J1394" t="str">
            <v>SL136</v>
          </cell>
          <cell r="K1394" t="str">
            <v>SL136@tidalwaveautospa.com</v>
          </cell>
        </row>
        <row r="1395">
          <cell r="B1395" t="str">
            <v>Gerald Mitchell</v>
          </cell>
          <cell r="C1395" t="str">
            <v>Wash Attendant Flex</v>
          </cell>
          <cell r="D1395" t="str">
            <v>E0019 - High Point</v>
          </cell>
          <cell r="E1395" t="str">
            <v>1000 Wash Employees</v>
          </cell>
          <cell r="F1395" t="str">
            <v>Nicholas Anthony</v>
          </cell>
          <cell r="G1395" t="str">
            <v/>
          </cell>
          <cell r="H1395" t="str">
            <v xml:space="preserve">E0019 </v>
          </cell>
          <cell r="I1395">
            <v>19</v>
          </cell>
          <cell r="J1395" t="str">
            <v/>
          </cell>
          <cell r="K1395" t="str">
            <v>@tidalwaveautospa.com</v>
          </cell>
        </row>
        <row r="1396">
          <cell r="B1396" t="str">
            <v>Gerald Perry</v>
          </cell>
          <cell r="C1396" t="str">
            <v>Assistant SL Express</v>
          </cell>
          <cell r="D1396" t="str">
            <v>E0226 - Forum Drive SC</v>
          </cell>
          <cell r="E1396" t="str">
            <v>1000 Wash Employees</v>
          </cell>
          <cell r="F1396" t="str">
            <v>Douglas Chaloupek</v>
          </cell>
          <cell r="G1396" t="str">
            <v>ASL</v>
          </cell>
          <cell r="H1396" t="str">
            <v xml:space="preserve">E0226 </v>
          </cell>
          <cell r="I1396">
            <v>226</v>
          </cell>
          <cell r="J1396" t="str">
            <v>ASL226</v>
          </cell>
          <cell r="K1396" t="str">
            <v>ASL226@tidalwaveautospa.com</v>
          </cell>
        </row>
        <row r="1397">
          <cell r="B1397" t="str">
            <v>Gerald Ryder</v>
          </cell>
          <cell r="C1397" t="str">
            <v>Team Lead Express</v>
          </cell>
          <cell r="D1397" t="str">
            <v>E0212 - Vickridge Park</v>
          </cell>
          <cell r="E1397" t="str">
            <v>1000 Wash Employees</v>
          </cell>
          <cell r="F1397" t="str">
            <v>Al Kondry</v>
          </cell>
          <cell r="G1397" t="str">
            <v/>
          </cell>
          <cell r="H1397" t="str">
            <v xml:space="preserve">E0212 </v>
          </cell>
          <cell r="I1397">
            <v>212</v>
          </cell>
          <cell r="J1397" t="str">
            <v/>
          </cell>
          <cell r="K1397" t="str">
            <v>@tidalwaveautospa.com</v>
          </cell>
        </row>
        <row r="1398">
          <cell r="B1398" t="str">
            <v>Gerald Wilson</v>
          </cell>
          <cell r="C1398" t="str">
            <v>Assistant SL Express</v>
          </cell>
          <cell r="D1398" t="str">
            <v>E0146 - N Road Orangeburg</v>
          </cell>
          <cell r="E1398" t="str">
            <v>1000 Wash Employees</v>
          </cell>
          <cell r="F1398" t="str">
            <v>Lee Card</v>
          </cell>
          <cell r="G1398" t="str">
            <v>ASL</v>
          </cell>
          <cell r="H1398" t="str">
            <v xml:space="preserve">E0146 </v>
          </cell>
          <cell r="I1398">
            <v>146</v>
          </cell>
          <cell r="J1398" t="str">
            <v>ASL146</v>
          </cell>
          <cell r="K1398" t="str">
            <v>ASL146@tidalwaveautospa.com</v>
          </cell>
        </row>
        <row r="1399">
          <cell r="B1399" t="str">
            <v>Gerard Vachon</v>
          </cell>
          <cell r="C1399" t="str">
            <v>Wash Attendant Express</v>
          </cell>
          <cell r="D1399" t="str">
            <v>E0071 - S Marietta Pkwy / Square</v>
          </cell>
          <cell r="E1399" t="str">
            <v>1000 Wash Employees</v>
          </cell>
          <cell r="F1399" t="str">
            <v>Marcus Jones</v>
          </cell>
          <cell r="G1399" t="str">
            <v/>
          </cell>
          <cell r="H1399" t="str">
            <v xml:space="preserve">E0071 </v>
          </cell>
          <cell r="I1399">
            <v>71</v>
          </cell>
          <cell r="J1399" t="str">
            <v/>
          </cell>
          <cell r="K1399" t="str">
            <v>@tidalwaveautospa.com</v>
          </cell>
        </row>
        <row r="1400">
          <cell r="B1400" t="str">
            <v>Geremiah Jackson</v>
          </cell>
          <cell r="C1400" t="str">
            <v>Wash Attendant Express</v>
          </cell>
          <cell r="D1400" t="str">
            <v>E0316 - Silsbee, TX</v>
          </cell>
          <cell r="E1400" t="str">
            <v>1000 Wash Employees</v>
          </cell>
          <cell r="F1400" t="str">
            <v>Jordan Easton</v>
          </cell>
          <cell r="G1400" t="str">
            <v/>
          </cell>
          <cell r="H1400" t="str">
            <v xml:space="preserve">E0316 </v>
          </cell>
          <cell r="I1400">
            <v>316</v>
          </cell>
          <cell r="J1400" t="str">
            <v/>
          </cell>
          <cell r="K1400" t="str">
            <v>@tidalwaveautospa.com</v>
          </cell>
        </row>
        <row r="1401">
          <cell r="B1401" t="str">
            <v>Gerson Bruton</v>
          </cell>
          <cell r="C1401" t="str">
            <v>Wash Attendant Express</v>
          </cell>
          <cell r="D1401" t="str">
            <v>E0068 - Nacogdoches</v>
          </cell>
          <cell r="E1401" t="str">
            <v>1000 Wash Employees</v>
          </cell>
          <cell r="F1401" t="str">
            <v>Rick Thornton</v>
          </cell>
          <cell r="G1401" t="str">
            <v/>
          </cell>
          <cell r="H1401" t="str">
            <v xml:space="preserve">E0068 </v>
          </cell>
          <cell r="I1401">
            <v>68</v>
          </cell>
          <cell r="J1401" t="str">
            <v/>
          </cell>
          <cell r="K1401" t="str">
            <v>@tidalwaveautospa.com</v>
          </cell>
        </row>
        <row r="1402">
          <cell r="B1402" t="str">
            <v>Ghayth Mughnee</v>
          </cell>
          <cell r="C1402" t="str">
            <v>Wash Attendant Express</v>
          </cell>
          <cell r="D1402" t="str">
            <v>E0302 - Paradise Crossing</v>
          </cell>
          <cell r="E1402" t="str">
            <v>1000 Wash Employees</v>
          </cell>
          <cell r="F1402" t="str">
            <v>Casey Thompson</v>
          </cell>
          <cell r="G1402" t="str">
            <v/>
          </cell>
          <cell r="H1402" t="str">
            <v xml:space="preserve">E0302 </v>
          </cell>
          <cell r="I1402">
            <v>302</v>
          </cell>
          <cell r="J1402" t="str">
            <v/>
          </cell>
          <cell r="K1402" t="str">
            <v>@tidalwaveautospa.com</v>
          </cell>
        </row>
        <row r="1403">
          <cell r="B1403" t="str">
            <v>Gianni Esposito</v>
          </cell>
          <cell r="C1403" t="str">
            <v>Wash Attendant Express</v>
          </cell>
          <cell r="D1403" t="str">
            <v>E0098 - Bethlehem</v>
          </cell>
          <cell r="E1403" t="str">
            <v>1000 Wash Employees</v>
          </cell>
          <cell r="F1403" t="str">
            <v>Jeffery Hornsby</v>
          </cell>
          <cell r="G1403" t="str">
            <v/>
          </cell>
          <cell r="H1403" t="str">
            <v xml:space="preserve">E0098 </v>
          </cell>
          <cell r="I1403">
            <v>98</v>
          </cell>
          <cell r="J1403" t="str">
            <v/>
          </cell>
          <cell r="K1403" t="str">
            <v>@tidalwaveautospa.com</v>
          </cell>
        </row>
        <row r="1404">
          <cell r="B1404" t="str">
            <v>Giovanni Melendez</v>
          </cell>
          <cell r="C1404" t="str">
            <v>Wash Attendant Express</v>
          </cell>
          <cell r="D1404" t="str">
            <v>E0043 - Boulder Creek</v>
          </cell>
          <cell r="E1404" t="str">
            <v>1000 Wash Employees</v>
          </cell>
          <cell r="F1404" t="str">
            <v>Jimmy Foster</v>
          </cell>
          <cell r="G1404" t="str">
            <v/>
          </cell>
          <cell r="H1404" t="str">
            <v xml:space="preserve">E0043 </v>
          </cell>
          <cell r="I1404">
            <v>43</v>
          </cell>
          <cell r="J1404" t="str">
            <v/>
          </cell>
          <cell r="K1404" t="str">
            <v>@tidalwaveautospa.com</v>
          </cell>
        </row>
        <row r="1405">
          <cell r="B1405" t="str">
            <v>Gisell Gomez</v>
          </cell>
          <cell r="C1405" t="str">
            <v>Team Lead Express</v>
          </cell>
          <cell r="D1405" t="str">
            <v>E0272 - North Wilmington</v>
          </cell>
          <cell r="E1405" t="str">
            <v>1000 Wash Employees</v>
          </cell>
          <cell r="F1405" t="str">
            <v>Devin Miranda</v>
          </cell>
          <cell r="G1405" t="str">
            <v/>
          </cell>
          <cell r="H1405" t="str">
            <v xml:space="preserve">E0272 </v>
          </cell>
          <cell r="I1405">
            <v>272</v>
          </cell>
          <cell r="J1405" t="str">
            <v/>
          </cell>
          <cell r="K1405" t="str">
            <v>@tidalwaveautospa.com</v>
          </cell>
        </row>
        <row r="1406">
          <cell r="B1406" t="str">
            <v>Glenn Jarrell</v>
          </cell>
          <cell r="C1406" t="str">
            <v>Chief Legal Officer</v>
          </cell>
          <cell r="D1406" t="str">
            <v>Wash Support Center</v>
          </cell>
          <cell r="E1406" t="str">
            <v>2350 Executive</v>
          </cell>
          <cell r="F1406" t="str">
            <v>Scott Blackstock</v>
          </cell>
          <cell r="G1406" t="str">
            <v/>
          </cell>
          <cell r="H1406" t="str">
            <v/>
          </cell>
          <cell r="I1406" t="str">
            <v/>
          </cell>
          <cell r="J1406" t="str">
            <v/>
          </cell>
          <cell r="K1406" t="str">
            <v>Glenn@twavelead.com</v>
          </cell>
        </row>
        <row r="1407">
          <cell r="B1407" t="str">
            <v>Glenn Rafter</v>
          </cell>
          <cell r="C1407" t="str">
            <v>Assistant SL Express</v>
          </cell>
          <cell r="D1407" t="str">
            <v>E0022 - Newnan</v>
          </cell>
          <cell r="E1407" t="str">
            <v>1000 Wash Employees</v>
          </cell>
          <cell r="F1407" t="str">
            <v>Kevin Williams</v>
          </cell>
          <cell r="G1407" t="str">
            <v>ASL</v>
          </cell>
          <cell r="H1407" t="str">
            <v xml:space="preserve">E0022 </v>
          </cell>
          <cell r="I1407">
            <v>22</v>
          </cell>
          <cell r="J1407" t="str">
            <v>ASL22</v>
          </cell>
          <cell r="K1407" t="str">
            <v>ASL22@tidalwaveautospa.com</v>
          </cell>
        </row>
        <row r="1408">
          <cell r="B1408" t="str">
            <v>Glenn Randolph</v>
          </cell>
          <cell r="C1408" t="str">
            <v>Team Lead Express</v>
          </cell>
          <cell r="D1408" t="str">
            <v>E0127 - Winchester</v>
          </cell>
          <cell r="E1408" t="str">
            <v>1000 Wash Employees</v>
          </cell>
          <cell r="F1408" t="str">
            <v>Franco Caretti</v>
          </cell>
          <cell r="G1408" t="str">
            <v/>
          </cell>
          <cell r="H1408" t="str">
            <v xml:space="preserve">E0127 </v>
          </cell>
          <cell r="I1408">
            <v>127</v>
          </cell>
          <cell r="J1408" t="str">
            <v/>
          </cell>
          <cell r="K1408" t="str">
            <v>@tidalwaveautospa.com</v>
          </cell>
        </row>
        <row r="1409">
          <cell r="B1409" t="str">
            <v>Glenn Stockham-Pound</v>
          </cell>
          <cell r="C1409" t="str">
            <v>Wash Attendant Express</v>
          </cell>
          <cell r="D1409" t="str">
            <v>E0361- Clermont, FL</v>
          </cell>
          <cell r="E1409" t="str">
            <v>1000 Wash Employees</v>
          </cell>
          <cell r="F1409" t="str">
            <v>Lenard Wright</v>
          </cell>
          <cell r="G1409" t="str">
            <v/>
          </cell>
          <cell r="H1409" t="str">
            <v xml:space="preserve">E0361- </v>
          </cell>
          <cell r="I1409" t="str">
            <v/>
          </cell>
          <cell r="J1409" t="str">
            <v/>
          </cell>
          <cell r="K1409" t="str">
            <v>@tidalwaveautospa.com</v>
          </cell>
        </row>
        <row r="1410">
          <cell r="B1410" t="str">
            <v>Glennariah Brown</v>
          </cell>
          <cell r="C1410" t="str">
            <v>Wash Attendant Express</v>
          </cell>
          <cell r="D1410" t="str">
            <v>E0008 - Irby</v>
          </cell>
          <cell r="E1410" t="str">
            <v>1000 Wash Employees</v>
          </cell>
          <cell r="F1410" t="str">
            <v>William Wolfenbarger</v>
          </cell>
          <cell r="G1410" t="str">
            <v/>
          </cell>
          <cell r="H1410" t="str">
            <v xml:space="preserve">E0008 </v>
          </cell>
          <cell r="I1410">
            <v>8</v>
          </cell>
          <cell r="J1410" t="str">
            <v/>
          </cell>
          <cell r="K1410" t="str">
            <v>@tidalwaveautospa.com</v>
          </cell>
        </row>
        <row r="1411">
          <cell r="B1411" t="str">
            <v>Gracey Turner</v>
          </cell>
          <cell r="C1411" t="str">
            <v>Wash Attendant Express</v>
          </cell>
          <cell r="D1411" t="str">
            <v>E0005 - Florence SC</v>
          </cell>
          <cell r="E1411" t="str">
            <v>1000 Wash Employees</v>
          </cell>
          <cell r="F1411" t="str">
            <v>Raymond Otto</v>
          </cell>
          <cell r="G1411" t="str">
            <v/>
          </cell>
          <cell r="H1411" t="str">
            <v xml:space="preserve">E0005 </v>
          </cell>
          <cell r="I1411">
            <v>5</v>
          </cell>
          <cell r="J1411" t="str">
            <v/>
          </cell>
          <cell r="K1411" t="str">
            <v>@tidalwaveautospa.com</v>
          </cell>
        </row>
        <row r="1412">
          <cell r="B1412" t="str">
            <v>Grady Thompson</v>
          </cell>
          <cell r="C1412" t="str">
            <v>Wash Attendant Express</v>
          </cell>
          <cell r="D1412" t="str">
            <v>E0187 - TN Fayetteville</v>
          </cell>
          <cell r="E1412" t="str">
            <v>1000 Wash Employees</v>
          </cell>
          <cell r="F1412" t="str">
            <v>Billy Picou</v>
          </cell>
          <cell r="G1412" t="str">
            <v/>
          </cell>
          <cell r="H1412" t="str">
            <v xml:space="preserve">E0187 </v>
          </cell>
          <cell r="I1412">
            <v>187</v>
          </cell>
          <cell r="J1412" t="str">
            <v/>
          </cell>
          <cell r="K1412" t="str">
            <v>@tidalwaveautospa.com</v>
          </cell>
        </row>
        <row r="1413">
          <cell r="B1413" t="str">
            <v>Grant Hendrix</v>
          </cell>
          <cell r="C1413" t="str">
            <v>Site Leader Express</v>
          </cell>
          <cell r="D1413" t="str">
            <v>E0190 - Fort Dodge, IA</v>
          </cell>
          <cell r="E1413" t="str">
            <v>1000 Wash Employees</v>
          </cell>
          <cell r="F1413" t="str">
            <v>Ricky Doyle</v>
          </cell>
          <cell r="G1413" t="str">
            <v>SL</v>
          </cell>
          <cell r="H1413" t="str">
            <v xml:space="preserve">E0190 </v>
          </cell>
          <cell r="I1413">
            <v>190</v>
          </cell>
          <cell r="J1413" t="str">
            <v>SL190</v>
          </cell>
          <cell r="K1413" t="str">
            <v>SL190@tidalwaveautospa.com</v>
          </cell>
        </row>
        <row r="1414">
          <cell r="B1414" t="str">
            <v>Grant Langford</v>
          </cell>
          <cell r="C1414" t="str">
            <v>Wash Attendant Express</v>
          </cell>
          <cell r="D1414" t="str">
            <v>E0018 - Beaufort</v>
          </cell>
          <cell r="E1414" t="str">
            <v>1000 Wash Employees</v>
          </cell>
          <cell r="F1414" t="str">
            <v>Rex Alvarez</v>
          </cell>
          <cell r="G1414" t="str">
            <v/>
          </cell>
          <cell r="H1414" t="str">
            <v xml:space="preserve">E0018 </v>
          </cell>
          <cell r="I1414">
            <v>18</v>
          </cell>
          <cell r="J1414" t="str">
            <v/>
          </cell>
          <cell r="K1414" t="str">
            <v>@tidalwaveautospa.com</v>
          </cell>
        </row>
        <row r="1415">
          <cell r="B1415" t="str">
            <v>Grant Stone</v>
          </cell>
          <cell r="C1415" t="str">
            <v>Wash Attendant Express</v>
          </cell>
          <cell r="D1415" t="str">
            <v>E0019 - High Point</v>
          </cell>
          <cell r="E1415" t="str">
            <v>1000 Wash Employees</v>
          </cell>
          <cell r="F1415" t="str">
            <v>Nicholas Anthony</v>
          </cell>
          <cell r="G1415" t="str">
            <v/>
          </cell>
          <cell r="H1415" t="str">
            <v xml:space="preserve">E0019 </v>
          </cell>
          <cell r="I1415">
            <v>19</v>
          </cell>
          <cell r="J1415" t="str">
            <v/>
          </cell>
          <cell r="K1415" t="str">
            <v>@tidalwaveautospa.com</v>
          </cell>
        </row>
        <row r="1416">
          <cell r="B1416" t="str">
            <v>Grantham Pavlak</v>
          </cell>
          <cell r="C1416" t="str">
            <v>Wash Attendant Express</v>
          </cell>
          <cell r="D1416" t="str">
            <v>E0036 - Miller Road</v>
          </cell>
          <cell r="E1416" t="str">
            <v>1000 Wash Employees</v>
          </cell>
          <cell r="F1416" t="str">
            <v>Joel Regan</v>
          </cell>
          <cell r="G1416" t="str">
            <v/>
          </cell>
          <cell r="H1416" t="str">
            <v xml:space="preserve">E0036 </v>
          </cell>
          <cell r="I1416">
            <v>36</v>
          </cell>
          <cell r="J1416" t="str">
            <v/>
          </cell>
          <cell r="K1416" t="str">
            <v>@tidalwaveautospa.com</v>
          </cell>
        </row>
        <row r="1417">
          <cell r="B1417" t="str">
            <v>Grayson Bentley</v>
          </cell>
          <cell r="C1417" t="str">
            <v>Wash Attendant Express</v>
          </cell>
          <cell r="D1417" t="str">
            <v>E0039 - Lenoir</v>
          </cell>
          <cell r="E1417" t="str">
            <v>1000 Wash Employees</v>
          </cell>
          <cell r="F1417" t="str">
            <v>Adam Hicks</v>
          </cell>
          <cell r="G1417" t="str">
            <v/>
          </cell>
          <cell r="H1417" t="str">
            <v xml:space="preserve">E0039 </v>
          </cell>
          <cell r="I1417">
            <v>39</v>
          </cell>
          <cell r="J1417" t="str">
            <v/>
          </cell>
          <cell r="K1417" t="str">
            <v>@tidalwaveautospa.com</v>
          </cell>
        </row>
        <row r="1418">
          <cell r="B1418" t="str">
            <v>Grayson Sayre</v>
          </cell>
          <cell r="C1418" t="str">
            <v>Wash Attendant Express</v>
          </cell>
          <cell r="D1418" t="str">
            <v>E0236 - University Square</v>
          </cell>
          <cell r="E1418" t="str">
            <v>1000 Wash Employees</v>
          </cell>
          <cell r="F1418" t="str">
            <v>Robert Sanders</v>
          </cell>
          <cell r="G1418" t="str">
            <v/>
          </cell>
          <cell r="H1418" t="str">
            <v xml:space="preserve">E0236 </v>
          </cell>
          <cell r="I1418">
            <v>236</v>
          </cell>
          <cell r="J1418" t="str">
            <v/>
          </cell>
          <cell r="K1418" t="str">
            <v>@tidalwaveautospa.com</v>
          </cell>
        </row>
        <row r="1419">
          <cell r="B1419" t="str">
            <v>Gregory Dewberry</v>
          </cell>
          <cell r="C1419" t="str">
            <v>Assistant SL Express</v>
          </cell>
          <cell r="D1419" t="str">
            <v>E0295 - Ponca City, OK</v>
          </cell>
          <cell r="E1419" t="str">
            <v>1000 Wash Employees</v>
          </cell>
          <cell r="F1419" t="str">
            <v>Abelardo Tamez</v>
          </cell>
          <cell r="G1419" t="str">
            <v>ASL</v>
          </cell>
          <cell r="H1419" t="str">
            <v xml:space="preserve">E0295 </v>
          </cell>
          <cell r="I1419">
            <v>295</v>
          </cell>
          <cell r="J1419" t="str">
            <v>ASL295</v>
          </cell>
          <cell r="K1419" t="str">
            <v>ASL295@tidalwaveautospa.com</v>
          </cell>
        </row>
        <row r="1420">
          <cell r="B1420" t="str">
            <v>GREGORY DINUR</v>
          </cell>
          <cell r="C1420" t="str">
            <v>Senior Finance Manager</v>
          </cell>
          <cell r="D1420" t="str">
            <v>Wash Support Center</v>
          </cell>
          <cell r="E1420" t="str">
            <v>2050 Finance</v>
          </cell>
          <cell r="F1420" t="str">
            <v>Katherine Martin</v>
          </cell>
          <cell r="G1420" t="str">
            <v/>
          </cell>
          <cell r="H1420" t="str">
            <v/>
          </cell>
          <cell r="I1420" t="str">
            <v/>
          </cell>
          <cell r="J1420" t="str">
            <v/>
          </cell>
          <cell r="K1420" t="str">
            <v>gregory.dinur@twavelead.com</v>
          </cell>
        </row>
        <row r="1421">
          <cell r="B1421" t="str">
            <v>Gregory MCCoy</v>
          </cell>
          <cell r="C1421" t="str">
            <v>Procurement Leader</v>
          </cell>
          <cell r="D1421" t="str">
            <v>SHJ Construction LLC</v>
          </cell>
          <cell r="E1421" t="str">
            <v>3050 Development</v>
          </cell>
          <cell r="F1421" t="str">
            <v>Jessica Harris</v>
          </cell>
          <cell r="G1421" t="str">
            <v/>
          </cell>
          <cell r="H1421" t="str">
            <v/>
          </cell>
          <cell r="I1421" t="str">
            <v/>
          </cell>
          <cell r="J1421" t="str">
            <v/>
          </cell>
          <cell r="K1421" t="str">
            <v>gregory.mccoy@shjconstructiongroup.com</v>
          </cell>
        </row>
        <row r="1422">
          <cell r="B1422" t="str">
            <v>Gregory Smith</v>
          </cell>
          <cell r="C1422" t="str">
            <v>Site Leader Express</v>
          </cell>
          <cell r="D1422" t="str">
            <v>E0137 - Pickens</v>
          </cell>
          <cell r="E1422" t="str">
            <v>1000 Wash Employees</v>
          </cell>
          <cell r="F1422" t="str">
            <v>Michael Dodge</v>
          </cell>
          <cell r="G1422" t="str">
            <v>SL</v>
          </cell>
          <cell r="H1422" t="str">
            <v xml:space="preserve">E0137 </v>
          </cell>
          <cell r="I1422">
            <v>137</v>
          </cell>
          <cell r="J1422" t="str">
            <v>SL137</v>
          </cell>
          <cell r="K1422" t="str">
            <v>SL137@tidalwaveautospa.com</v>
          </cell>
        </row>
        <row r="1423">
          <cell r="B1423" t="str">
            <v>Gregory Tumbleston</v>
          </cell>
          <cell r="C1423" t="str">
            <v>Wash Attendant Express</v>
          </cell>
          <cell r="D1423" t="str">
            <v>E0026 - Moncks Corner</v>
          </cell>
          <cell r="E1423" t="str">
            <v>1000 Wash Employees</v>
          </cell>
          <cell r="F1423" t="str">
            <v>Justin Cooper</v>
          </cell>
          <cell r="G1423" t="str">
            <v/>
          </cell>
          <cell r="H1423" t="str">
            <v xml:space="preserve">E0026 </v>
          </cell>
          <cell r="I1423">
            <v>26</v>
          </cell>
          <cell r="J1423" t="str">
            <v/>
          </cell>
          <cell r="K1423" t="str">
            <v>@tidalwaveautospa.com</v>
          </cell>
        </row>
        <row r="1424">
          <cell r="B1424" t="str">
            <v>Greyson Haeuser</v>
          </cell>
          <cell r="C1424" t="str">
            <v>Assistant SL Express</v>
          </cell>
          <cell r="D1424" t="str">
            <v>E0312 - Beaver Dam, WI</v>
          </cell>
          <cell r="E1424" t="str">
            <v>1000 Wash Employees</v>
          </cell>
          <cell r="F1424" t="str">
            <v>Reid Kleinke</v>
          </cell>
          <cell r="G1424" t="str">
            <v>ASL</v>
          </cell>
          <cell r="H1424" t="str">
            <v xml:space="preserve">E0312 </v>
          </cell>
          <cell r="I1424">
            <v>312</v>
          </cell>
          <cell r="J1424" t="str">
            <v>ASL312</v>
          </cell>
          <cell r="K1424" t="str">
            <v>ASL312@tidalwaveautospa.com</v>
          </cell>
        </row>
        <row r="1425">
          <cell r="B1425" t="str">
            <v>Gustavo Díaz</v>
          </cell>
          <cell r="C1425" t="str">
            <v>Assistant SL Express</v>
          </cell>
          <cell r="D1425" t="str">
            <v>E0003 - Morrow</v>
          </cell>
          <cell r="E1425" t="str">
            <v>1000 Wash Employees</v>
          </cell>
          <cell r="F1425" t="str">
            <v>Antawan Hill</v>
          </cell>
          <cell r="G1425" t="str">
            <v>ASL</v>
          </cell>
          <cell r="H1425" t="str">
            <v xml:space="preserve">E0003 </v>
          </cell>
          <cell r="I1425">
            <v>3</v>
          </cell>
          <cell r="J1425" t="str">
            <v>ASL3</v>
          </cell>
          <cell r="K1425" t="str">
            <v>ASL3@tidalwaveautospa.com</v>
          </cell>
        </row>
        <row r="1426">
          <cell r="B1426" t="str">
            <v>Gustavo Marconi [C]</v>
          </cell>
          <cell r="C1426" t="str">
            <v>Software Engineer Contractor</v>
          </cell>
          <cell r="D1426" t="str">
            <v>Wash Support Center</v>
          </cell>
          <cell r="E1426" t="str">
            <v>2180 R&amp;D</v>
          </cell>
          <cell r="F1426" t="str">
            <v>Jose Ferrari</v>
          </cell>
          <cell r="G1426" t="str">
            <v/>
          </cell>
          <cell r="H1426" t="str">
            <v/>
          </cell>
          <cell r="I1426" t="str">
            <v/>
          </cell>
          <cell r="J1426" t="str">
            <v/>
          </cell>
          <cell r="K1426" t="str">
            <v/>
          </cell>
        </row>
        <row r="1427">
          <cell r="B1427" t="str">
            <v>Gustavo Villordo</v>
          </cell>
          <cell r="C1427" t="str">
            <v>Assistant SL Express</v>
          </cell>
          <cell r="D1427" t="str">
            <v>E0311 - Liberty, TX</v>
          </cell>
          <cell r="E1427" t="str">
            <v>1000 Wash Employees</v>
          </cell>
          <cell r="F1427" t="str">
            <v>Casper Eckols</v>
          </cell>
          <cell r="G1427" t="str">
            <v>ASL</v>
          </cell>
          <cell r="H1427" t="str">
            <v xml:space="preserve">E0311 </v>
          </cell>
          <cell r="I1427">
            <v>311</v>
          </cell>
          <cell r="J1427" t="str">
            <v>ASL311</v>
          </cell>
          <cell r="K1427" t="str">
            <v>ASL311@tidalwaveautospa.com</v>
          </cell>
        </row>
        <row r="1428">
          <cell r="B1428" t="str">
            <v>Hailey Van Wormer</v>
          </cell>
          <cell r="C1428" t="str">
            <v>Wash Attendant Express</v>
          </cell>
          <cell r="D1428" t="str">
            <v>E0124 - Watertown</v>
          </cell>
          <cell r="E1428" t="str">
            <v>1000 Wash Employees</v>
          </cell>
          <cell r="F1428" t="str">
            <v>Javan Cooper</v>
          </cell>
          <cell r="G1428" t="str">
            <v/>
          </cell>
          <cell r="H1428" t="str">
            <v xml:space="preserve">E0124 </v>
          </cell>
          <cell r="I1428">
            <v>124</v>
          </cell>
          <cell r="J1428" t="str">
            <v/>
          </cell>
          <cell r="K1428" t="str">
            <v>@tidalwaveautospa.com</v>
          </cell>
        </row>
        <row r="1429">
          <cell r="B1429" t="str">
            <v>Haley Carnes</v>
          </cell>
          <cell r="C1429" t="str">
            <v>Wash Attendant Express</v>
          </cell>
          <cell r="D1429" t="str">
            <v>E0315 - Halls Crossroads</v>
          </cell>
          <cell r="E1429" t="str">
            <v>1000 Wash Employees</v>
          </cell>
          <cell r="F1429" t="str">
            <v>Ayite Medji</v>
          </cell>
          <cell r="G1429" t="str">
            <v/>
          </cell>
          <cell r="H1429" t="str">
            <v xml:space="preserve">E0315 </v>
          </cell>
          <cell r="I1429">
            <v>315</v>
          </cell>
          <cell r="J1429" t="str">
            <v/>
          </cell>
          <cell r="K1429" t="str">
            <v>@tidalwaveautospa.com</v>
          </cell>
        </row>
        <row r="1430">
          <cell r="B1430" t="str">
            <v>Haley Miller</v>
          </cell>
          <cell r="C1430" t="str">
            <v>Assistant SL Express</v>
          </cell>
          <cell r="D1430" t="str">
            <v>E0078 - Tyndall Pkwy</v>
          </cell>
          <cell r="E1430" t="str">
            <v>1000 Wash Employees</v>
          </cell>
          <cell r="F1430" t="str">
            <v>Ryan Earl</v>
          </cell>
          <cell r="G1430" t="str">
            <v>ASL</v>
          </cell>
          <cell r="H1430" t="str">
            <v xml:space="preserve">E0078 </v>
          </cell>
          <cell r="I1430">
            <v>78</v>
          </cell>
          <cell r="J1430" t="str">
            <v>ASL78</v>
          </cell>
          <cell r="K1430" t="str">
            <v>ASL78@tidalwaveautospa.com</v>
          </cell>
        </row>
        <row r="1431">
          <cell r="B1431" t="str">
            <v>Haley Mitchell</v>
          </cell>
          <cell r="C1431" t="str">
            <v>Assistant SL Express</v>
          </cell>
          <cell r="D1431" t="str">
            <v>E0068 - Nacogdoches</v>
          </cell>
          <cell r="E1431" t="str">
            <v>1000 Wash Employees</v>
          </cell>
          <cell r="F1431" t="str">
            <v>Rick Thornton</v>
          </cell>
          <cell r="G1431" t="str">
            <v>ASL</v>
          </cell>
          <cell r="H1431" t="str">
            <v xml:space="preserve">E0068 </v>
          </cell>
          <cell r="I1431">
            <v>68</v>
          </cell>
          <cell r="J1431" t="str">
            <v>ASL68</v>
          </cell>
          <cell r="K1431" t="str">
            <v>ASL68@tidalwaveautospa.com</v>
          </cell>
        </row>
        <row r="1432">
          <cell r="B1432" t="str">
            <v>Haley Roberts</v>
          </cell>
          <cell r="C1432" t="str">
            <v>Assistant SL Express</v>
          </cell>
          <cell r="D1432" t="str">
            <v>E0286 - Westover Road</v>
          </cell>
          <cell r="E1432" t="str">
            <v>1000 Wash Employees</v>
          </cell>
          <cell r="F1432" t="str">
            <v>Mary Hoar</v>
          </cell>
          <cell r="G1432" t="str">
            <v>ASL</v>
          </cell>
          <cell r="H1432" t="str">
            <v xml:space="preserve">E0286 </v>
          </cell>
          <cell r="I1432">
            <v>286</v>
          </cell>
          <cell r="J1432" t="str">
            <v>ASL286</v>
          </cell>
          <cell r="K1432" t="str">
            <v>ASL286@tidalwaveautospa.com</v>
          </cell>
        </row>
        <row r="1433">
          <cell r="B1433" t="str">
            <v>Hamze Mohmmed</v>
          </cell>
          <cell r="C1433" t="str">
            <v>Wash Attendant Express</v>
          </cell>
          <cell r="D1433" t="str">
            <v>E0153 - Willmar</v>
          </cell>
          <cell r="E1433" t="str">
            <v>1000 Wash Employees</v>
          </cell>
          <cell r="F1433" t="str">
            <v>Joseph Peterson</v>
          </cell>
          <cell r="G1433" t="str">
            <v/>
          </cell>
          <cell r="H1433" t="str">
            <v xml:space="preserve">E0153 </v>
          </cell>
          <cell r="I1433">
            <v>153</v>
          </cell>
          <cell r="J1433" t="str">
            <v/>
          </cell>
          <cell r="K1433" t="str">
            <v>@tidalwaveautospa.com</v>
          </cell>
        </row>
        <row r="1434">
          <cell r="B1434" t="str">
            <v>Hana Morren</v>
          </cell>
          <cell r="C1434" t="str">
            <v>Wash Attendant Express</v>
          </cell>
          <cell r="D1434" t="str">
            <v>E0204 - Bartlesville, OK</v>
          </cell>
          <cell r="E1434" t="str">
            <v>1000 Wash Employees</v>
          </cell>
          <cell r="F1434" t="str">
            <v>Brian Wilson</v>
          </cell>
          <cell r="G1434" t="str">
            <v/>
          </cell>
          <cell r="H1434" t="str">
            <v xml:space="preserve">E0204 </v>
          </cell>
          <cell r="I1434">
            <v>204</v>
          </cell>
          <cell r="J1434" t="str">
            <v/>
          </cell>
          <cell r="K1434" t="str">
            <v>@tidalwaveautospa.com</v>
          </cell>
        </row>
        <row r="1435">
          <cell r="B1435" t="str">
            <v>Hannah Blackmon</v>
          </cell>
          <cell r="C1435" t="str">
            <v>Assistant SL Express</v>
          </cell>
          <cell r="D1435" t="str">
            <v>E0223 - Otter Lake Road</v>
          </cell>
          <cell r="E1435" t="str">
            <v>1000 Wash Employees</v>
          </cell>
          <cell r="F1435" t="str">
            <v>Kendall Cannimore</v>
          </cell>
          <cell r="G1435" t="str">
            <v>ASL</v>
          </cell>
          <cell r="H1435" t="str">
            <v xml:space="preserve">E0223 </v>
          </cell>
          <cell r="I1435">
            <v>223</v>
          </cell>
          <cell r="J1435" t="str">
            <v>ASL223</v>
          </cell>
          <cell r="K1435" t="str">
            <v>ASL223@tidalwaveautospa.com</v>
          </cell>
        </row>
        <row r="1436">
          <cell r="B1436" t="str">
            <v>Hannah Blust</v>
          </cell>
          <cell r="C1436" t="str">
            <v>Wash Attendant Express</v>
          </cell>
          <cell r="D1436" t="str">
            <v>E0143 - Austin</v>
          </cell>
          <cell r="E1436" t="str">
            <v>1000 Wash Employees</v>
          </cell>
          <cell r="F1436" t="str">
            <v>Lora Youngmark</v>
          </cell>
          <cell r="G1436" t="str">
            <v/>
          </cell>
          <cell r="H1436" t="str">
            <v xml:space="preserve">E0143 </v>
          </cell>
          <cell r="I1436">
            <v>143</v>
          </cell>
          <cell r="J1436" t="str">
            <v/>
          </cell>
          <cell r="K1436" t="str">
            <v>@tidalwaveautospa.com</v>
          </cell>
        </row>
        <row r="1437">
          <cell r="B1437" t="str">
            <v>Hannah Carnes</v>
          </cell>
          <cell r="C1437" t="str">
            <v>Assistant SL Express</v>
          </cell>
          <cell r="D1437" t="str">
            <v>E0315 - Halls Crossroads</v>
          </cell>
          <cell r="E1437" t="str">
            <v>1000 Wash Employees</v>
          </cell>
          <cell r="F1437" t="str">
            <v>Ayite Medji</v>
          </cell>
          <cell r="G1437" t="str">
            <v>ASL</v>
          </cell>
          <cell r="H1437" t="str">
            <v xml:space="preserve">E0315 </v>
          </cell>
          <cell r="I1437">
            <v>315</v>
          </cell>
          <cell r="J1437" t="str">
            <v>ASL315</v>
          </cell>
          <cell r="K1437" t="str">
            <v>ASL315@tidalwaveautospa.com</v>
          </cell>
        </row>
        <row r="1438">
          <cell r="B1438" t="str">
            <v>Hannah Kirkpatrick</v>
          </cell>
          <cell r="C1438" t="str">
            <v>Assistant SL Express</v>
          </cell>
          <cell r="D1438" t="str">
            <v>E0237 - Beau Rivage</v>
          </cell>
          <cell r="E1438" t="str">
            <v>1000 Wash Employees</v>
          </cell>
          <cell r="F1438" t="str">
            <v>James Arnett</v>
          </cell>
          <cell r="G1438" t="str">
            <v>ASL</v>
          </cell>
          <cell r="H1438" t="str">
            <v xml:space="preserve">E0237 </v>
          </cell>
          <cell r="I1438">
            <v>237</v>
          </cell>
          <cell r="J1438" t="str">
            <v>ASL237</v>
          </cell>
          <cell r="K1438" t="str">
            <v>ASL237@tidalwaveautospa.com</v>
          </cell>
        </row>
        <row r="1439">
          <cell r="B1439" t="str">
            <v>Hannah Meyer</v>
          </cell>
          <cell r="C1439" t="str">
            <v>Customer Service Representative</v>
          </cell>
          <cell r="D1439" t="str">
            <v>Wash Support Center</v>
          </cell>
          <cell r="E1439" t="str">
            <v>2450 Customer Care</v>
          </cell>
          <cell r="F1439" t="str">
            <v>Angela Giles</v>
          </cell>
          <cell r="G1439" t="str">
            <v/>
          </cell>
          <cell r="H1439" t="str">
            <v/>
          </cell>
          <cell r="I1439" t="str">
            <v/>
          </cell>
          <cell r="J1439" t="str">
            <v/>
          </cell>
          <cell r="K1439" t="str">
            <v>hannah.meyer@twavelead.com</v>
          </cell>
        </row>
        <row r="1440">
          <cell r="B1440" t="str">
            <v>Hannah Smith</v>
          </cell>
          <cell r="C1440" t="str">
            <v>Wash Attendant Express</v>
          </cell>
          <cell r="D1440" t="str">
            <v>E0076 - Americus</v>
          </cell>
          <cell r="E1440" t="str">
            <v>1000 Wash Employees</v>
          </cell>
          <cell r="F1440" t="str">
            <v>Colin Williams</v>
          </cell>
          <cell r="G1440" t="str">
            <v/>
          </cell>
          <cell r="H1440" t="str">
            <v xml:space="preserve">E0076 </v>
          </cell>
          <cell r="I1440">
            <v>76</v>
          </cell>
          <cell r="J1440" t="str">
            <v/>
          </cell>
          <cell r="K1440" t="str">
            <v>@tidalwaveautospa.com</v>
          </cell>
        </row>
        <row r="1441">
          <cell r="B1441" t="str">
            <v>Hannah Welborn</v>
          </cell>
          <cell r="C1441" t="str">
            <v>Wash Attendant Express</v>
          </cell>
          <cell r="D1441" t="str">
            <v>E0095 - Cornelia</v>
          </cell>
          <cell r="E1441" t="str">
            <v>1000 Wash Employees</v>
          </cell>
          <cell r="F1441" t="str">
            <v>Dale Hyndman</v>
          </cell>
          <cell r="G1441" t="str">
            <v/>
          </cell>
          <cell r="H1441" t="str">
            <v xml:space="preserve">E0095 </v>
          </cell>
          <cell r="I1441">
            <v>95</v>
          </cell>
          <cell r="J1441" t="str">
            <v/>
          </cell>
          <cell r="K1441" t="str">
            <v>@tidalwaveautospa.com</v>
          </cell>
        </row>
        <row r="1442">
          <cell r="B1442" t="str">
            <v>Harkey Stokes</v>
          </cell>
          <cell r="C1442" t="str">
            <v>Wash Attendant Express</v>
          </cell>
          <cell r="D1442" t="str">
            <v>E0383 - El Campo, TX</v>
          </cell>
          <cell r="E1442" t="str">
            <v>1000 Wash Employees</v>
          </cell>
          <cell r="F1442" t="str">
            <v>Joe Fonseca</v>
          </cell>
          <cell r="G1442" t="str">
            <v/>
          </cell>
          <cell r="H1442" t="str">
            <v xml:space="preserve">E0383 </v>
          </cell>
          <cell r="I1442">
            <v>383</v>
          </cell>
          <cell r="J1442" t="str">
            <v/>
          </cell>
          <cell r="K1442" t="str">
            <v>@tidalwaveautospa.com</v>
          </cell>
        </row>
        <row r="1443">
          <cell r="B1443" t="str">
            <v>Harley Lawson</v>
          </cell>
          <cell r="C1443" t="str">
            <v>Team Lead Express</v>
          </cell>
          <cell r="D1443" t="str">
            <v>E0056 - Matthews Orangeburg</v>
          </cell>
          <cell r="E1443" t="str">
            <v>1000 Wash Employees</v>
          </cell>
          <cell r="F1443" t="str">
            <v>Josh Nordgren</v>
          </cell>
          <cell r="G1443" t="str">
            <v/>
          </cell>
          <cell r="H1443" t="str">
            <v xml:space="preserve">E0056 </v>
          </cell>
          <cell r="I1443">
            <v>56</v>
          </cell>
          <cell r="J1443" t="str">
            <v/>
          </cell>
          <cell r="K1443" t="str">
            <v>@tidalwaveautospa.com</v>
          </cell>
        </row>
        <row r="1444">
          <cell r="B1444" t="str">
            <v>Harrison Buckles</v>
          </cell>
          <cell r="C1444" t="str">
            <v>Team Lead Express</v>
          </cell>
          <cell r="D1444" t="str">
            <v>E0274 - Leisure Lane</v>
          </cell>
          <cell r="E1444" t="str">
            <v>1000 Wash Employees</v>
          </cell>
          <cell r="F1444" t="str">
            <v>Savannah Schmoldt</v>
          </cell>
          <cell r="G1444" t="str">
            <v/>
          </cell>
          <cell r="H1444" t="str">
            <v xml:space="preserve">E0274 </v>
          </cell>
          <cell r="I1444">
            <v>274</v>
          </cell>
          <cell r="J1444" t="str">
            <v/>
          </cell>
          <cell r="K1444" t="str">
            <v>@tidalwaveautospa.com</v>
          </cell>
        </row>
        <row r="1445">
          <cell r="B1445" t="str">
            <v>Harrison Jazynka</v>
          </cell>
          <cell r="C1445" t="str">
            <v>Wash Attendant Express</v>
          </cell>
          <cell r="D1445" t="str">
            <v>E0084 - Omaha 120</v>
          </cell>
          <cell r="E1445" t="str">
            <v>1000 Wash Employees</v>
          </cell>
          <cell r="F1445" t="str">
            <v>Clark Cull</v>
          </cell>
          <cell r="G1445" t="str">
            <v/>
          </cell>
          <cell r="H1445" t="str">
            <v xml:space="preserve">E0084 </v>
          </cell>
          <cell r="I1445">
            <v>84</v>
          </cell>
          <cell r="J1445" t="str">
            <v/>
          </cell>
          <cell r="K1445" t="str">
            <v>@tidalwaveautospa.com</v>
          </cell>
        </row>
        <row r="1446">
          <cell r="B1446" t="str">
            <v>Harrison Johnson</v>
          </cell>
          <cell r="C1446" t="str">
            <v>Site Leader Express</v>
          </cell>
          <cell r="D1446" t="str">
            <v>E0116 - Clive</v>
          </cell>
          <cell r="E1446" t="str">
            <v>1000 Wash Employees</v>
          </cell>
          <cell r="F1446" t="str">
            <v>Ricky Doyle</v>
          </cell>
          <cell r="G1446" t="str">
            <v>SL</v>
          </cell>
          <cell r="H1446" t="str">
            <v xml:space="preserve">E0116 </v>
          </cell>
          <cell r="I1446">
            <v>116</v>
          </cell>
          <cell r="J1446" t="str">
            <v>SL116</v>
          </cell>
          <cell r="K1446" t="str">
            <v>SL116@tidalwaveautospa.com</v>
          </cell>
        </row>
        <row r="1447">
          <cell r="B1447" t="str">
            <v>Harrison Minich</v>
          </cell>
          <cell r="C1447" t="str">
            <v>Wash Attendant Express</v>
          </cell>
          <cell r="D1447" t="str">
            <v>E0054 - Canton</v>
          </cell>
          <cell r="E1447" t="str">
            <v>1000 Wash Employees</v>
          </cell>
          <cell r="F1447" t="str">
            <v>Patrick Powers</v>
          </cell>
          <cell r="G1447" t="str">
            <v/>
          </cell>
          <cell r="H1447" t="str">
            <v xml:space="preserve">E0054 </v>
          </cell>
          <cell r="I1447">
            <v>54</v>
          </cell>
          <cell r="J1447" t="str">
            <v/>
          </cell>
          <cell r="K1447" t="str">
            <v>@tidalwaveautospa.com</v>
          </cell>
        </row>
        <row r="1448">
          <cell r="B1448" t="str">
            <v>Harrison Whitworth</v>
          </cell>
          <cell r="C1448" t="str">
            <v>Wash Attendant Express</v>
          </cell>
          <cell r="D1448" t="str">
            <v>E0212 - Vickridge Park</v>
          </cell>
          <cell r="E1448" t="str">
            <v>1000 Wash Employees</v>
          </cell>
          <cell r="F1448" t="str">
            <v>Al Kondry</v>
          </cell>
          <cell r="G1448" t="str">
            <v/>
          </cell>
          <cell r="H1448" t="str">
            <v xml:space="preserve">E0212 </v>
          </cell>
          <cell r="I1448">
            <v>212</v>
          </cell>
          <cell r="J1448" t="str">
            <v/>
          </cell>
          <cell r="K1448" t="str">
            <v>@tidalwaveautospa.com</v>
          </cell>
        </row>
        <row r="1449">
          <cell r="B1449" t="str">
            <v>Hayden Bassett</v>
          </cell>
          <cell r="C1449" t="str">
            <v>Wash Attendant Express</v>
          </cell>
          <cell r="D1449" t="str">
            <v>E0035 - Powder Springs</v>
          </cell>
          <cell r="E1449" t="str">
            <v>1000 Wash Employees</v>
          </cell>
          <cell r="F1449" t="str">
            <v>Tristan Luther</v>
          </cell>
          <cell r="G1449" t="str">
            <v/>
          </cell>
          <cell r="H1449" t="str">
            <v xml:space="preserve">E0035 </v>
          </cell>
          <cell r="I1449">
            <v>35</v>
          </cell>
          <cell r="J1449" t="str">
            <v/>
          </cell>
          <cell r="K1449" t="str">
            <v>@tidalwaveautospa.com</v>
          </cell>
        </row>
        <row r="1450">
          <cell r="B1450" t="str">
            <v>Hayden Belk</v>
          </cell>
          <cell r="C1450" t="str">
            <v>Wash Attendant Express</v>
          </cell>
          <cell r="D1450" t="str">
            <v>E0039 - Lenoir</v>
          </cell>
          <cell r="E1450" t="str">
            <v>1000 Wash Employees</v>
          </cell>
          <cell r="F1450" t="str">
            <v>Adam Hicks</v>
          </cell>
          <cell r="G1450" t="str">
            <v/>
          </cell>
          <cell r="H1450" t="str">
            <v xml:space="preserve">E0039 </v>
          </cell>
          <cell r="I1450">
            <v>39</v>
          </cell>
          <cell r="J1450" t="str">
            <v/>
          </cell>
          <cell r="K1450" t="str">
            <v>@tidalwaveautospa.com</v>
          </cell>
        </row>
        <row r="1451">
          <cell r="B1451" t="str">
            <v>Hayden Hall</v>
          </cell>
          <cell r="C1451" t="str">
            <v>Wash Attendant Express</v>
          </cell>
          <cell r="D1451" t="str">
            <v>E0265 - Madison Street</v>
          </cell>
          <cell r="E1451" t="str">
            <v>1000 Wash Employees</v>
          </cell>
          <cell r="F1451" t="str">
            <v>Javier Rocha</v>
          </cell>
          <cell r="G1451" t="str">
            <v/>
          </cell>
          <cell r="H1451" t="str">
            <v xml:space="preserve">E0265 </v>
          </cell>
          <cell r="I1451">
            <v>265</v>
          </cell>
          <cell r="J1451" t="str">
            <v/>
          </cell>
          <cell r="K1451" t="str">
            <v>@tidalwaveautospa.com</v>
          </cell>
        </row>
        <row r="1452">
          <cell r="B1452" t="str">
            <v>Hayden Merritt</v>
          </cell>
          <cell r="C1452" t="str">
            <v>Wash Attendant Express</v>
          </cell>
          <cell r="D1452" t="str">
            <v>E0191 - Emily Drive</v>
          </cell>
          <cell r="E1452" t="str">
            <v>1000 Wash Employees</v>
          </cell>
          <cell r="F1452" t="str">
            <v>Jonathan Ackerman</v>
          </cell>
          <cell r="G1452" t="str">
            <v/>
          </cell>
          <cell r="H1452" t="str">
            <v xml:space="preserve">E0191 </v>
          </cell>
          <cell r="I1452">
            <v>191</v>
          </cell>
          <cell r="J1452" t="str">
            <v/>
          </cell>
          <cell r="K1452" t="str">
            <v>@tidalwaveautospa.com</v>
          </cell>
        </row>
        <row r="1453">
          <cell r="B1453" t="str">
            <v>Hayden Pasek</v>
          </cell>
          <cell r="C1453" t="str">
            <v>Wash Attendant Express</v>
          </cell>
          <cell r="D1453" t="str">
            <v>E0242 - Salina, KS</v>
          </cell>
          <cell r="E1453" t="str">
            <v>1000 Wash Employees</v>
          </cell>
          <cell r="F1453" t="str">
            <v>JEFFREY MCDUFFIE</v>
          </cell>
          <cell r="G1453" t="str">
            <v/>
          </cell>
          <cell r="H1453" t="str">
            <v xml:space="preserve">E0242 </v>
          </cell>
          <cell r="I1453">
            <v>242</v>
          </cell>
          <cell r="J1453" t="str">
            <v/>
          </cell>
          <cell r="K1453" t="str">
            <v>@tidalwaveautospa.com</v>
          </cell>
        </row>
        <row r="1454">
          <cell r="B1454" t="str">
            <v>hayden pigford</v>
          </cell>
          <cell r="C1454" t="str">
            <v>Wash Attendant Express</v>
          </cell>
          <cell r="D1454" t="str">
            <v>E0109 - Madison Heights</v>
          </cell>
          <cell r="E1454" t="str">
            <v>1000 Wash Employees</v>
          </cell>
          <cell r="F1454" t="str">
            <v>Reyvin Siegel</v>
          </cell>
          <cell r="G1454" t="str">
            <v/>
          </cell>
          <cell r="H1454" t="str">
            <v xml:space="preserve">E0109 </v>
          </cell>
          <cell r="I1454">
            <v>109</v>
          </cell>
          <cell r="J1454" t="str">
            <v/>
          </cell>
          <cell r="K1454" t="str">
            <v>@tidalwaveautospa.com</v>
          </cell>
        </row>
        <row r="1455">
          <cell r="B1455" t="str">
            <v>Hayden Smith</v>
          </cell>
          <cell r="C1455" t="str">
            <v>Wash Attendant Express</v>
          </cell>
          <cell r="D1455" t="str">
            <v>E0195 - Florence, AL</v>
          </cell>
          <cell r="E1455" t="str">
            <v>1000 Wash Employees</v>
          </cell>
          <cell r="F1455" t="str">
            <v>Ronald Boyett</v>
          </cell>
          <cell r="G1455" t="str">
            <v/>
          </cell>
          <cell r="H1455" t="str">
            <v xml:space="preserve">E0195 </v>
          </cell>
          <cell r="I1455">
            <v>195</v>
          </cell>
          <cell r="J1455" t="str">
            <v/>
          </cell>
          <cell r="K1455" t="str">
            <v>@tidalwaveautospa.com</v>
          </cell>
        </row>
        <row r="1456">
          <cell r="B1456" t="str">
            <v>Haydon Kay</v>
          </cell>
          <cell r="C1456" t="str">
            <v>Wash Attendant Express</v>
          </cell>
          <cell r="D1456" t="str">
            <v>E0316 - Silsbee, TX</v>
          </cell>
          <cell r="E1456" t="str">
            <v>1000 Wash Employees</v>
          </cell>
          <cell r="F1456" t="str">
            <v>Jordan Easton</v>
          </cell>
          <cell r="G1456" t="str">
            <v/>
          </cell>
          <cell r="H1456" t="str">
            <v xml:space="preserve">E0316 </v>
          </cell>
          <cell r="I1456">
            <v>316</v>
          </cell>
          <cell r="J1456" t="str">
            <v/>
          </cell>
          <cell r="K1456" t="str">
            <v>@tidalwaveautospa.com</v>
          </cell>
        </row>
        <row r="1457">
          <cell r="B1457" t="str">
            <v>Haylee Bell</v>
          </cell>
          <cell r="C1457" t="str">
            <v>Wash Attendant Express</v>
          </cell>
          <cell r="D1457" t="str">
            <v>E0212 - Vickridge Park</v>
          </cell>
          <cell r="E1457" t="str">
            <v>1000 Wash Employees</v>
          </cell>
          <cell r="F1457" t="str">
            <v>Al Kondry</v>
          </cell>
          <cell r="G1457" t="str">
            <v/>
          </cell>
          <cell r="H1457" t="str">
            <v xml:space="preserve">E0212 </v>
          </cell>
          <cell r="I1457">
            <v>212</v>
          </cell>
          <cell r="J1457" t="str">
            <v/>
          </cell>
          <cell r="K1457" t="str">
            <v>@tidalwaveautospa.com</v>
          </cell>
        </row>
        <row r="1458">
          <cell r="B1458" t="str">
            <v>Haylee Rossi</v>
          </cell>
          <cell r="C1458" t="str">
            <v>Wash Attendant Express</v>
          </cell>
          <cell r="D1458" t="str">
            <v>E0025 - Hinesville</v>
          </cell>
          <cell r="E1458" t="str">
            <v>1000 Wash Employees</v>
          </cell>
          <cell r="F1458" t="str">
            <v>Don Lettieri</v>
          </cell>
          <cell r="G1458" t="str">
            <v/>
          </cell>
          <cell r="H1458" t="str">
            <v xml:space="preserve">E0025 </v>
          </cell>
          <cell r="I1458">
            <v>25</v>
          </cell>
          <cell r="J1458" t="str">
            <v/>
          </cell>
          <cell r="K1458" t="str">
            <v>@tidalwaveautospa.com</v>
          </cell>
        </row>
        <row r="1459">
          <cell r="B1459" t="str">
            <v>Heather Coleman</v>
          </cell>
          <cell r="C1459" t="str">
            <v>Marketing Manager</v>
          </cell>
          <cell r="D1459" t="str">
            <v>WSC-Birmingham</v>
          </cell>
          <cell r="E1459" t="str">
            <v>2300 Marketing</v>
          </cell>
          <cell r="F1459" t="str">
            <v>Christopher George</v>
          </cell>
          <cell r="G1459" t="str">
            <v/>
          </cell>
          <cell r="H1459" t="str">
            <v/>
          </cell>
          <cell r="I1459" t="str">
            <v/>
          </cell>
          <cell r="J1459" t="str">
            <v/>
          </cell>
          <cell r="K1459" t="str">
            <v>heather.coleman@twavelead.com</v>
          </cell>
        </row>
        <row r="1460">
          <cell r="B1460" t="str">
            <v>Heather Patterson-Smith</v>
          </cell>
          <cell r="C1460" t="str">
            <v>Wash Attendant Express</v>
          </cell>
          <cell r="D1460" t="str">
            <v>E0288 - Yellowstone Avenue</v>
          </cell>
          <cell r="E1460" t="str">
            <v>1000 Wash Employees</v>
          </cell>
          <cell r="F1460" t="str">
            <v>Amber Guerrero</v>
          </cell>
          <cell r="G1460" t="str">
            <v/>
          </cell>
          <cell r="H1460" t="str">
            <v xml:space="preserve">E0288 </v>
          </cell>
          <cell r="I1460">
            <v>288</v>
          </cell>
          <cell r="J1460" t="str">
            <v/>
          </cell>
          <cell r="K1460" t="str">
            <v>@tidalwaveautospa.com</v>
          </cell>
        </row>
        <row r="1461">
          <cell r="B1461" t="str">
            <v>hector duron</v>
          </cell>
          <cell r="C1461" t="str">
            <v>Wash Attendant Express</v>
          </cell>
          <cell r="D1461" t="str">
            <v>E0313 - Hillsboro, TX</v>
          </cell>
          <cell r="E1461" t="str">
            <v>1000 Wash Employees</v>
          </cell>
          <cell r="F1461" t="str">
            <v>Cody Rubit</v>
          </cell>
          <cell r="G1461" t="str">
            <v/>
          </cell>
          <cell r="H1461" t="str">
            <v xml:space="preserve">E0313 </v>
          </cell>
          <cell r="I1461">
            <v>313</v>
          </cell>
          <cell r="J1461" t="str">
            <v/>
          </cell>
          <cell r="K1461" t="str">
            <v>@tidalwaveautospa.com</v>
          </cell>
        </row>
        <row r="1462">
          <cell r="B1462" t="str">
            <v>Heidi Privett</v>
          </cell>
          <cell r="C1462" t="str">
            <v>Wash Attendant Express</v>
          </cell>
          <cell r="D1462" t="str">
            <v>E0219 - Heritage Harbour</v>
          </cell>
          <cell r="E1462" t="str">
            <v>1000 Wash Employees</v>
          </cell>
          <cell r="F1462" t="str">
            <v>NICOLA MARIANI</v>
          </cell>
          <cell r="G1462" t="str">
            <v/>
          </cell>
          <cell r="H1462" t="str">
            <v xml:space="preserve">E0219 </v>
          </cell>
          <cell r="I1462">
            <v>219</v>
          </cell>
          <cell r="J1462" t="str">
            <v/>
          </cell>
          <cell r="K1462" t="str">
            <v>@tidalwaveautospa.com</v>
          </cell>
        </row>
        <row r="1463">
          <cell r="B1463" t="str">
            <v>Henok kassa</v>
          </cell>
          <cell r="C1463" t="str">
            <v>Wash Attendant Express</v>
          </cell>
          <cell r="D1463" t="str">
            <v>E0051 - Roswell / Holcomb</v>
          </cell>
          <cell r="E1463" t="str">
            <v>1000 Wash Employees</v>
          </cell>
          <cell r="F1463" t="str">
            <v>Jeffrey Dunham, Jr</v>
          </cell>
          <cell r="G1463" t="str">
            <v/>
          </cell>
          <cell r="H1463" t="str">
            <v xml:space="preserve">E0051 </v>
          </cell>
          <cell r="I1463">
            <v>51</v>
          </cell>
          <cell r="J1463" t="str">
            <v/>
          </cell>
          <cell r="K1463" t="str">
            <v>@tidalwaveautospa.com</v>
          </cell>
        </row>
        <row r="1464">
          <cell r="B1464" t="str">
            <v>henry lewis</v>
          </cell>
          <cell r="C1464" t="str">
            <v>Wash Attendant Express</v>
          </cell>
          <cell r="D1464" t="str">
            <v>E0154 - Lawton</v>
          </cell>
          <cell r="E1464" t="str">
            <v>1000 Wash Employees</v>
          </cell>
          <cell r="F1464" t="str">
            <v>Shawn Corway</v>
          </cell>
          <cell r="G1464" t="str">
            <v/>
          </cell>
          <cell r="H1464" t="str">
            <v xml:space="preserve">E0154 </v>
          </cell>
          <cell r="I1464">
            <v>154</v>
          </cell>
          <cell r="J1464" t="str">
            <v/>
          </cell>
          <cell r="K1464" t="str">
            <v>@tidalwaveautospa.com</v>
          </cell>
        </row>
        <row r="1465">
          <cell r="B1465" t="str">
            <v>Herman Witcher</v>
          </cell>
          <cell r="C1465" t="str">
            <v>Wash Attendant Express</v>
          </cell>
          <cell r="D1465" t="str">
            <v>E0009 - Peachtree City/Sharpsburg</v>
          </cell>
          <cell r="E1465" t="str">
            <v>1000 Wash Employees</v>
          </cell>
          <cell r="F1465" t="str">
            <v>Charles Best</v>
          </cell>
          <cell r="G1465" t="str">
            <v/>
          </cell>
          <cell r="H1465" t="str">
            <v xml:space="preserve">E0009 </v>
          </cell>
          <cell r="I1465">
            <v>9</v>
          </cell>
          <cell r="J1465" t="str">
            <v/>
          </cell>
          <cell r="K1465" t="str">
            <v>@tidalwaveautospa.com</v>
          </cell>
        </row>
        <row r="1466">
          <cell r="B1466" t="str">
            <v>Hermann Cox</v>
          </cell>
          <cell r="C1466" t="str">
            <v>Car Wash Tunnel Installation Tech</v>
          </cell>
          <cell r="D1466" t="str">
            <v>SHJ Construction LLC</v>
          </cell>
          <cell r="E1466" t="str">
            <v>3050 Development</v>
          </cell>
          <cell r="F1466" t="str">
            <v>Shamarcus Mack</v>
          </cell>
          <cell r="G1466" t="str">
            <v/>
          </cell>
          <cell r="H1466" t="str">
            <v/>
          </cell>
          <cell r="I1466" t="str">
            <v/>
          </cell>
          <cell r="J1466" t="str">
            <v/>
          </cell>
          <cell r="K1466" t="str">
            <v/>
          </cell>
        </row>
        <row r="1467">
          <cell r="B1467" t="str">
            <v>Hermcey Richard</v>
          </cell>
          <cell r="C1467" t="str">
            <v>Wash Attendant Express</v>
          </cell>
          <cell r="D1467" t="str">
            <v>E0051 - Roswell / Holcomb</v>
          </cell>
          <cell r="E1467" t="str">
            <v>1000 Wash Employees</v>
          </cell>
          <cell r="F1467" t="str">
            <v>Jeffrey Dunham, Jr</v>
          </cell>
          <cell r="G1467" t="str">
            <v/>
          </cell>
          <cell r="H1467" t="str">
            <v xml:space="preserve">E0051 </v>
          </cell>
          <cell r="I1467">
            <v>51</v>
          </cell>
          <cell r="J1467" t="str">
            <v/>
          </cell>
          <cell r="K1467" t="str">
            <v>@tidalwaveautospa.com</v>
          </cell>
        </row>
        <row r="1468">
          <cell r="B1468" t="str">
            <v>Hezakiah Powell</v>
          </cell>
          <cell r="C1468" t="str">
            <v>Wash Attendant Express</v>
          </cell>
          <cell r="D1468" t="str">
            <v>E0014 - Elizabeth City</v>
          </cell>
          <cell r="E1468" t="str">
            <v>1000 Wash Employees</v>
          </cell>
          <cell r="F1468" t="str">
            <v>Jason Crouse</v>
          </cell>
          <cell r="G1468" t="str">
            <v/>
          </cell>
          <cell r="H1468" t="str">
            <v xml:space="preserve">E0014 </v>
          </cell>
          <cell r="I1468">
            <v>14</v>
          </cell>
          <cell r="J1468" t="str">
            <v/>
          </cell>
          <cell r="K1468" t="str">
            <v>@tidalwaveautospa.com</v>
          </cell>
        </row>
        <row r="1469">
          <cell r="B1469" t="str">
            <v>Hollie Granger</v>
          </cell>
          <cell r="C1469" t="str">
            <v>Customer Service Representative</v>
          </cell>
          <cell r="D1469" t="str">
            <v>Wash Support Center</v>
          </cell>
          <cell r="E1469" t="str">
            <v>2450 Customer Care</v>
          </cell>
          <cell r="F1469" t="str">
            <v>Danielle Kelley</v>
          </cell>
          <cell r="G1469" t="str">
            <v/>
          </cell>
          <cell r="H1469" t="str">
            <v/>
          </cell>
          <cell r="I1469" t="str">
            <v/>
          </cell>
          <cell r="J1469" t="str">
            <v/>
          </cell>
          <cell r="K1469" t="str">
            <v>hollie.stubbs@twavelead.com</v>
          </cell>
        </row>
        <row r="1470">
          <cell r="B1470" t="str">
            <v>Howard Montes</v>
          </cell>
          <cell r="C1470" t="str">
            <v>Site Leader Express</v>
          </cell>
          <cell r="D1470" t="str">
            <v>E0122 - TN Lawrenceburg</v>
          </cell>
          <cell r="E1470" t="str">
            <v>1000 Wash Employees</v>
          </cell>
          <cell r="F1470" t="str">
            <v>Jeff Mathis</v>
          </cell>
          <cell r="G1470" t="str">
            <v>SL</v>
          </cell>
          <cell r="H1470" t="str">
            <v xml:space="preserve">E0122 </v>
          </cell>
          <cell r="I1470">
            <v>122</v>
          </cell>
          <cell r="J1470" t="str">
            <v>SL122</v>
          </cell>
          <cell r="K1470" t="str">
            <v>SL122@tidalwaveautospa.com</v>
          </cell>
        </row>
        <row r="1471">
          <cell r="B1471" t="str">
            <v>Hudson Floyd</v>
          </cell>
          <cell r="C1471" t="str">
            <v>Assistant SL Express</v>
          </cell>
          <cell r="D1471" t="str">
            <v>E0229 - Bentonville</v>
          </cell>
          <cell r="E1471" t="str">
            <v>1000 Wash Employees</v>
          </cell>
          <cell r="F1471" t="str">
            <v>Marcus Stowell</v>
          </cell>
          <cell r="G1471" t="str">
            <v>ASL</v>
          </cell>
          <cell r="H1471" t="str">
            <v xml:space="preserve">E0229 </v>
          </cell>
          <cell r="I1471">
            <v>229</v>
          </cell>
          <cell r="J1471" t="str">
            <v>ASL229</v>
          </cell>
          <cell r="K1471" t="str">
            <v>ASL229@tidalwaveautospa.com</v>
          </cell>
        </row>
        <row r="1472">
          <cell r="B1472" t="str">
            <v>Hudson Powell</v>
          </cell>
          <cell r="C1472" t="str">
            <v>Wash Attendant Express</v>
          </cell>
          <cell r="D1472" t="str">
            <v>E0021 - Battleground</v>
          </cell>
          <cell r="E1472" t="str">
            <v>1000 Wash Employees</v>
          </cell>
          <cell r="F1472" t="str">
            <v>Chasity Bryant</v>
          </cell>
          <cell r="G1472" t="str">
            <v/>
          </cell>
          <cell r="H1472" t="str">
            <v xml:space="preserve">E0021 </v>
          </cell>
          <cell r="I1472">
            <v>21</v>
          </cell>
          <cell r="J1472" t="str">
            <v/>
          </cell>
          <cell r="K1472" t="str">
            <v>@tidalwaveautospa.com</v>
          </cell>
        </row>
        <row r="1473">
          <cell r="B1473" t="str">
            <v>Hudson Rosenberg</v>
          </cell>
          <cell r="C1473" t="str">
            <v>Wash Attendant Flex</v>
          </cell>
          <cell r="D1473" t="str">
            <v>E0009 - Peachtree City/Sharpsburg</v>
          </cell>
          <cell r="E1473" t="str">
            <v>1000 Wash Employees</v>
          </cell>
          <cell r="F1473" t="str">
            <v>Charles Best</v>
          </cell>
          <cell r="G1473" t="str">
            <v/>
          </cell>
          <cell r="H1473" t="str">
            <v xml:space="preserve">E0009 </v>
          </cell>
          <cell r="I1473">
            <v>9</v>
          </cell>
          <cell r="J1473" t="str">
            <v/>
          </cell>
          <cell r="K1473" t="str">
            <v>@tidalwaveautospa.com</v>
          </cell>
        </row>
        <row r="1474">
          <cell r="B1474" t="str">
            <v>Hudsyn Matejovsky</v>
          </cell>
          <cell r="C1474" t="str">
            <v>Wash Attendant Express</v>
          </cell>
          <cell r="D1474" t="str">
            <v>E0181 - Great Falls</v>
          </cell>
          <cell r="E1474" t="str">
            <v>1000 Wash Employees</v>
          </cell>
          <cell r="F1474" t="str">
            <v>Megan Moore</v>
          </cell>
          <cell r="G1474" t="str">
            <v/>
          </cell>
          <cell r="H1474" t="str">
            <v xml:space="preserve">E0181 </v>
          </cell>
          <cell r="I1474">
            <v>181</v>
          </cell>
          <cell r="J1474" t="str">
            <v/>
          </cell>
          <cell r="K1474" t="str">
            <v>@tidalwaveautospa.com</v>
          </cell>
        </row>
        <row r="1475">
          <cell r="B1475" t="str">
            <v>Hugo Hernández</v>
          </cell>
          <cell r="C1475" t="str">
            <v>Wash Attendant Express</v>
          </cell>
          <cell r="D1475" t="str">
            <v>E0067 - Mission</v>
          </cell>
          <cell r="E1475" t="str">
            <v>1000 Wash Employees</v>
          </cell>
          <cell r="F1475" t="str">
            <v>Cassondra Clark</v>
          </cell>
          <cell r="G1475" t="str">
            <v/>
          </cell>
          <cell r="H1475" t="str">
            <v xml:space="preserve">E0067 </v>
          </cell>
          <cell r="I1475">
            <v>67</v>
          </cell>
          <cell r="J1475" t="str">
            <v/>
          </cell>
          <cell r="K1475" t="str">
            <v>@tidalwaveautospa.com</v>
          </cell>
        </row>
        <row r="1476">
          <cell r="B1476" t="str">
            <v>Hugo Urbina Pliego</v>
          </cell>
          <cell r="C1476" t="str">
            <v>Team Lead Express</v>
          </cell>
          <cell r="D1476" t="str">
            <v>E0304 - Cliff Lake</v>
          </cell>
          <cell r="E1476" t="str">
            <v>1000 Wash Employees</v>
          </cell>
          <cell r="F1476" t="str">
            <v>Jacob Skouge</v>
          </cell>
          <cell r="G1476" t="str">
            <v/>
          </cell>
          <cell r="H1476" t="str">
            <v xml:space="preserve">E0304 </v>
          </cell>
          <cell r="I1476">
            <v>304</v>
          </cell>
          <cell r="J1476" t="str">
            <v/>
          </cell>
          <cell r="K1476" t="str">
            <v>@tidalwaveautospa.com</v>
          </cell>
        </row>
        <row r="1477">
          <cell r="B1477" t="str">
            <v>Hunt Hardin</v>
          </cell>
          <cell r="C1477" t="str">
            <v>Sr. POS Analyst</v>
          </cell>
          <cell r="D1477" t="str">
            <v>Wash Support Center</v>
          </cell>
          <cell r="E1477" t="str">
            <v>2200 IT</v>
          </cell>
          <cell r="F1477" t="str">
            <v>Laurie Chrisner</v>
          </cell>
          <cell r="G1477" t="str">
            <v/>
          </cell>
          <cell r="H1477" t="str">
            <v/>
          </cell>
          <cell r="I1477" t="str">
            <v/>
          </cell>
          <cell r="J1477" t="str">
            <v/>
          </cell>
          <cell r="K1477" t="str">
            <v>Hunt.Hardin@twavelead.com</v>
          </cell>
        </row>
        <row r="1478">
          <cell r="B1478" t="str">
            <v>Hunter Beier</v>
          </cell>
          <cell r="C1478" t="str">
            <v>Wash Attendant Express</v>
          </cell>
          <cell r="D1478" t="str">
            <v>E0090 - Minot</v>
          </cell>
          <cell r="E1478" t="str">
            <v>1000 Wash Employees</v>
          </cell>
          <cell r="F1478" t="str">
            <v>Leslie Conway</v>
          </cell>
          <cell r="G1478" t="str">
            <v/>
          </cell>
          <cell r="H1478" t="str">
            <v xml:space="preserve">E0090 </v>
          </cell>
          <cell r="I1478">
            <v>90</v>
          </cell>
          <cell r="J1478" t="str">
            <v/>
          </cell>
          <cell r="K1478" t="str">
            <v>@tidalwaveautospa.com</v>
          </cell>
        </row>
        <row r="1479">
          <cell r="B1479" t="str">
            <v>Hunter Brummett</v>
          </cell>
          <cell r="C1479" t="str">
            <v>Wash Attendant Express</v>
          </cell>
          <cell r="D1479" t="str">
            <v>E0214 - Doe Run Blvd</v>
          </cell>
          <cell r="E1479" t="str">
            <v>1000 Wash Employees</v>
          </cell>
          <cell r="F1479" t="str">
            <v>Cecilia Pate</v>
          </cell>
          <cell r="G1479" t="str">
            <v/>
          </cell>
          <cell r="H1479" t="str">
            <v xml:space="preserve">E0214 </v>
          </cell>
          <cell r="I1479">
            <v>214</v>
          </cell>
          <cell r="J1479" t="str">
            <v/>
          </cell>
          <cell r="K1479" t="str">
            <v>@tidalwaveautospa.com</v>
          </cell>
        </row>
        <row r="1480">
          <cell r="B1480" t="str">
            <v>Hunter Dail</v>
          </cell>
          <cell r="C1480" t="str">
            <v>Team Lead Express</v>
          </cell>
          <cell r="D1480" t="str">
            <v>E0245 - E. Arlington Blvd</v>
          </cell>
          <cell r="E1480" t="str">
            <v>1000 Wash Employees</v>
          </cell>
          <cell r="F1480" t="str">
            <v>Brandon Cobb</v>
          </cell>
          <cell r="G1480" t="str">
            <v/>
          </cell>
          <cell r="H1480" t="str">
            <v xml:space="preserve">E0245 </v>
          </cell>
          <cell r="I1480">
            <v>245</v>
          </cell>
          <cell r="J1480" t="str">
            <v/>
          </cell>
          <cell r="K1480" t="str">
            <v>@tidalwaveautospa.com</v>
          </cell>
        </row>
        <row r="1481">
          <cell r="B1481" t="str">
            <v>Hunter Dorsey</v>
          </cell>
          <cell r="C1481" t="str">
            <v>Team Lead Express</v>
          </cell>
          <cell r="D1481" t="str">
            <v>E0002 - Thomaston</v>
          </cell>
          <cell r="E1481" t="str">
            <v>1000 Wash Employees</v>
          </cell>
          <cell r="F1481" t="str">
            <v>Jonathan Richardson</v>
          </cell>
          <cell r="G1481" t="str">
            <v/>
          </cell>
          <cell r="H1481" t="str">
            <v xml:space="preserve">E0002 </v>
          </cell>
          <cell r="I1481">
            <v>2</v>
          </cell>
          <cell r="J1481" t="str">
            <v/>
          </cell>
          <cell r="K1481" t="str">
            <v>@tidalwaveautospa.com</v>
          </cell>
        </row>
        <row r="1482">
          <cell r="B1482" t="str">
            <v>Hunter Hardin</v>
          </cell>
          <cell r="C1482" t="str">
            <v>Wash Attendant Express</v>
          </cell>
          <cell r="D1482" t="str">
            <v>E0261- Wayne Road</v>
          </cell>
          <cell r="E1482" t="str">
            <v>1000 Wash Employees</v>
          </cell>
          <cell r="F1482" t="str">
            <v>Brian Hodge</v>
          </cell>
          <cell r="G1482" t="str">
            <v/>
          </cell>
          <cell r="H1482" t="str">
            <v xml:space="preserve">E0261- </v>
          </cell>
          <cell r="I1482" t="str">
            <v/>
          </cell>
          <cell r="J1482" t="str">
            <v/>
          </cell>
          <cell r="K1482" t="str">
            <v>@tidalwaveautospa.com</v>
          </cell>
        </row>
        <row r="1483">
          <cell r="B1483" t="str">
            <v>Hunter Holt</v>
          </cell>
          <cell r="C1483" t="str">
            <v>Assistant SL Express</v>
          </cell>
          <cell r="D1483" t="str">
            <v>E0183 - Newport, TN</v>
          </cell>
          <cell r="E1483" t="str">
            <v>1000 Wash Employees</v>
          </cell>
          <cell r="F1483" t="str">
            <v>Samuel Schmidt</v>
          </cell>
          <cell r="G1483" t="str">
            <v>ASL</v>
          </cell>
          <cell r="H1483" t="str">
            <v xml:space="preserve">E0183 </v>
          </cell>
          <cell r="I1483">
            <v>183</v>
          </cell>
          <cell r="J1483" t="str">
            <v>ASL183</v>
          </cell>
          <cell r="K1483" t="str">
            <v>ASL183@tidalwaveautospa.com</v>
          </cell>
        </row>
        <row r="1484">
          <cell r="B1484" t="str">
            <v>Hunter Howard</v>
          </cell>
          <cell r="C1484" t="str">
            <v>Wash Attendant Express</v>
          </cell>
          <cell r="D1484" t="str">
            <v>E0079 - Cedar Falls</v>
          </cell>
          <cell r="E1484" t="str">
            <v>1000 Wash Employees</v>
          </cell>
          <cell r="F1484" t="str">
            <v>Dalton Shock</v>
          </cell>
          <cell r="G1484" t="str">
            <v/>
          </cell>
          <cell r="H1484" t="str">
            <v xml:space="preserve">E0079 </v>
          </cell>
          <cell r="I1484">
            <v>79</v>
          </cell>
          <cell r="J1484" t="str">
            <v/>
          </cell>
          <cell r="K1484" t="str">
            <v>@tidalwaveautospa.com</v>
          </cell>
        </row>
        <row r="1485">
          <cell r="B1485" t="str">
            <v>Hunter Hubbard</v>
          </cell>
          <cell r="C1485" t="str">
            <v>Wash Attendant Express</v>
          </cell>
          <cell r="D1485" t="str">
            <v>E0041 - Hoover</v>
          </cell>
          <cell r="E1485" t="str">
            <v>1000 Wash Employees</v>
          </cell>
          <cell r="F1485" t="str">
            <v>Britt Bonds</v>
          </cell>
          <cell r="G1485" t="str">
            <v/>
          </cell>
          <cell r="H1485" t="str">
            <v xml:space="preserve">E0041 </v>
          </cell>
          <cell r="I1485">
            <v>41</v>
          </cell>
          <cell r="J1485" t="str">
            <v/>
          </cell>
          <cell r="K1485" t="str">
            <v>@tidalwaveautospa.com</v>
          </cell>
        </row>
        <row r="1486">
          <cell r="B1486" t="str">
            <v>Hunter Ingle</v>
          </cell>
          <cell r="C1486" t="str">
            <v>Wash Attendant Express</v>
          </cell>
          <cell r="D1486" t="str">
            <v>E0095 - Cornelia</v>
          </cell>
          <cell r="E1486" t="str">
            <v>1000 Wash Employees</v>
          </cell>
          <cell r="F1486" t="str">
            <v>Dale Hyndman</v>
          </cell>
          <cell r="G1486" t="str">
            <v/>
          </cell>
          <cell r="H1486" t="str">
            <v xml:space="preserve">E0095 </v>
          </cell>
          <cell r="I1486">
            <v>95</v>
          </cell>
          <cell r="J1486" t="str">
            <v/>
          </cell>
          <cell r="K1486" t="str">
            <v>@tidalwaveautospa.com</v>
          </cell>
        </row>
        <row r="1487">
          <cell r="B1487" t="str">
            <v>Hunter Lowery</v>
          </cell>
          <cell r="C1487" t="str">
            <v>Team Lead Express</v>
          </cell>
          <cell r="D1487" t="str">
            <v>E0183 - Newport, TN</v>
          </cell>
          <cell r="E1487" t="str">
            <v>1000 Wash Employees</v>
          </cell>
          <cell r="F1487" t="str">
            <v>Samuel Schmidt</v>
          </cell>
          <cell r="G1487" t="str">
            <v/>
          </cell>
          <cell r="H1487" t="str">
            <v xml:space="preserve">E0183 </v>
          </cell>
          <cell r="I1487">
            <v>183</v>
          </cell>
          <cell r="J1487" t="str">
            <v/>
          </cell>
          <cell r="K1487" t="str">
            <v>@tidalwaveautospa.com</v>
          </cell>
        </row>
        <row r="1488">
          <cell r="B1488" t="str">
            <v>Hunter Mitchell</v>
          </cell>
          <cell r="C1488" t="str">
            <v>Team Lead Express</v>
          </cell>
          <cell r="D1488" t="str">
            <v>E0017 - Kernersville</v>
          </cell>
          <cell r="E1488" t="str">
            <v>1000 Wash Employees</v>
          </cell>
          <cell r="F1488" t="str">
            <v>Jeremiah Vincent</v>
          </cell>
          <cell r="G1488" t="str">
            <v/>
          </cell>
          <cell r="H1488" t="str">
            <v xml:space="preserve">E0017 </v>
          </cell>
          <cell r="I1488">
            <v>17</v>
          </cell>
          <cell r="J1488" t="str">
            <v/>
          </cell>
          <cell r="K1488" t="str">
            <v>@tidalwaveautospa.com</v>
          </cell>
        </row>
        <row r="1489">
          <cell r="B1489" t="str">
            <v>Hunter Sapp</v>
          </cell>
          <cell r="C1489" t="str">
            <v>Wash Attendant Express</v>
          </cell>
          <cell r="D1489" t="str">
            <v>E0017 - Kernersville</v>
          </cell>
          <cell r="E1489" t="str">
            <v>1000 Wash Employees</v>
          </cell>
          <cell r="F1489" t="str">
            <v>Jeremiah Vincent</v>
          </cell>
          <cell r="G1489" t="str">
            <v/>
          </cell>
          <cell r="H1489" t="str">
            <v xml:space="preserve">E0017 </v>
          </cell>
          <cell r="I1489">
            <v>17</v>
          </cell>
          <cell r="J1489" t="str">
            <v/>
          </cell>
          <cell r="K1489" t="str">
            <v>@tidalwaveautospa.com</v>
          </cell>
        </row>
        <row r="1490">
          <cell r="B1490" t="str">
            <v>Hunter Shippee</v>
          </cell>
          <cell r="C1490" t="str">
            <v>Team Lead Express</v>
          </cell>
          <cell r="D1490" t="str">
            <v>E0231 - Trinity Point</v>
          </cell>
          <cell r="E1490" t="str">
            <v>1000 Wash Employees</v>
          </cell>
          <cell r="F1490" t="str">
            <v>Brian Hanna</v>
          </cell>
          <cell r="G1490" t="str">
            <v/>
          </cell>
          <cell r="H1490" t="str">
            <v xml:space="preserve">E0231 </v>
          </cell>
          <cell r="I1490">
            <v>231</v>
          </cell>
          <cell r="J1490" t="str">
            <v/>
          </cell>
          <cell r="K1490" t="str">
            <v>@tidalwaveautospa.com</v>
          </cell>
        </row>
        <row r="1491">
          <cell r="B1491" t="str">
            <v>Hunter Steedly</v>
          </cell>
          <cell r="C1491" t="str">
            <v>Wash Attendant Express</v>
          </cell>
          <cell r="D1491" t="str">
            <v>E0056 - Matthews Orangeburg</v>
          </cell>
          <cell r="E1491" t="str">
            <v>1000 Wash Employees</v>
          </cell>
          <cell r="F1491" t="str">
            <v>Josh Nordgren</v>
          </cell>
          <cell r="G1491" t="str">
            <v/>
          </cell>
          <cell r="H1491" t="str">
            <v xml:space="preserve">E0056 </v>
          </cell>
          <cell r="I1491">
            <v>56</v>
          </cell>
          <cell r="J1491" t="str">
            <v/>
          </cell>
          <cell r="K1491" t="str">
            <v>@tidalwaveautospa.com</v>
          </cell>
        </row>
        <row r="1492">
          <cell r="B1492" t="str">
            <v>Hunter Thrasher</v>
          </cell>
          <cell r="C1492" t="str">
            <v>Assistant SL Express</v>
          </cell>
          <cell r="D1492" t="str">
            <v>E0027 - Dublin</v>
          </cell>
          <cell r="E1492" t="str">
            <v>1000 Wash Employees</v>
          </cell>
          <cell r="F1492" t="str">
            <v>Sam Jarrell</v>
          </cell>
          <cell r="G1492" t="str">
            <v>ASL</v>
          </cell>
          <cell r="H1492" t="str">
            <v xml:space="preserve">E0027 </v>
          </cell>
          <cell r="I1492">
            <v>27</v>
          </cell>
          <cell r="J1492" t="str">
            <v>ASL27</v>
          </cell>
          <cell r="K1492" t="str">
            <v>ASL27@tidalwaveautospa.com</v>
          </cell>
        </row>
        <row r="1493">
          <cell r="B1493" t="str">
            <v>Hussein Almustafa</v>
          </cell>
          <cell r="C1493" t="str">
            <v>Wash Attendant Express</v>
          </cell>
          <cell r="D1493" t="str">
            <v>E0126 - Charlottesville</v>
          </cell>
          <cell r="E1493" t="str">
            <v>1000 Wash Employees</v>
          </cell>
          <cell r="F1493" t="str">
            <v>Sean Bush</v>
          </cell>
          <cell r="G1493" t="str">
            <v/>
          </cell>
          <cell r="H1493" t="str">
            <v xml:space="preserve">E0126 </v>
          </cell>
          <cell r="I1493">
            <v>126</v>
          </cell>
          <cell r="J1493" t="str">
            <v/>
          </cell>
          <cell r="K1493" t="str">
            <v>@tidalwaveautospa.com</v>
          </cell>
        </row>
        <row r="1494">
          <cell r="B1494" t="str">
            <v>Hutson Cole</v>
          </cell>
          <cell r="C1494" t="str">
            <v>Wash Attendant Express</v>
          </cell>
          <cell r="D1494" t="str">
            <v>E0212 - Vickridge Park</v>
          </cell>
          <cell r="E1494" t="str">
            <v>1000 Wash Employees</v>
          </cell>
          <cell r="F1494" t="str">
            <v>Al Kondry</v>
          </cell>
          <cell r="G1494" t="str">
            <v/>
          </cell>
          <cell r="H1494" t="str">
            <v xml:space="preserve">E0212 </v>
          </cell>
          <cell r="I1494">
            <v>212</v>
          </cell>
          <cell r="J1494" t="str">
            <v/>
          </cell>
          <cell r="K1494" t="str">
            <v>@tidalwaveautospa.com</v>
          </cell>
        </row>
        <row r="1495">
          <cell r="B1495" t="str">
            <v>Hykeem Flemming</v>
          </cell>
          <cell r="C1495" t="str">
            <v>Wash Attendant Express</v>
          </cell>
          <cell r="D1495" t="str">
            <v>E0226 - Forum Drive SC</v>
          </cell>
          <cell r="E1495" t="str">
            <v>1000 Wash Employees</v>
          </cell>
          <cell r="F1495" t="str">
            <v>Douglas Chaloupek</v>
          </cell>
          <cell r="G1495" t="str">
            <v/>
          </cell>
          <cell r="H1495" t="str">
            <v xml:space="preserve">E0226 </v>
          </cell>
          <cell r="I1495">
            <v>226</v>
          </cell>
          <cell r="J1495" t="str">
            <v/>
          </cell>
          <cell r="K1495" t="str">
            <v>@tidalwaveautospa.com</v>
          </cell>
        </row>
        <row r="1496">
          <cell r="B1496" t="str">
            <v>Ian Augustus</v>
          </cell>
          <cell r="C1496" t="str">
            <v>Team Lead Express</v>
          </cell>
          <cell r="D1496" t="str">
            <v>E0029 - Apex</v>
          </cell>
          <cell r="E1496" t="str">
            <v>1000 Wash Employees</v>
          </cell>
          <cell r="F1496" t="str">
            <v>Daniel Richardson</v>
          </cell>
          <cell r="G1496" t="str">
            <v/>
          </cell>
          <cell r="H1496" t="str">
            <v xml:space="preserve">E0029 </v>
          </cell>
          <cell r="I1496">
            <v>29</v>
          </cell>
          <cell r="J1496" t="str">
            <v/>
          </cell>
          <cell r="K1496" t="str">
            <v>@tidalwaveautospa.com</v>
          </cell>
        </row>
        <row r="1497">
          <cell r="B1497" t="str">
            <v>Ian Bradbury</v>
          </cell>
          <cell r="C1497" t="str">
            <v>Wash Attendant Express</v>
          </cell>
          <cell r="D1497" t="str">
            <v>E0246 - Washington, NC</v>
          </cell>
          <cell r="E1497" t="str">
            <v>1000 Wash Employees</v>
          </cell>
          <cell r="F1497" t="str">
            <v>Nicholas Way</v>
          </cell>
          <cell r="G1497" t="str">
            <v/>
          </cell>
          <cell r="H1497" t="str">
            <v xml:space="preserve">E0246 </v>
          </cell>
          <cell r="I1497">
            <v>246</v>
          </cell>
          <cell r="J1497" t="str">
            <v/>
          </cell>
          <cell r="K1497" t="str">
            <v>@tidalwaveautospa.com</v>
          </cell>
        </row>
        <row r="1498">
          <cell r="B1498" t="str">
            <v>Ian Brewer</v>
          </cell>
          <cell r="C1498" t="str">
            <v>Wash Attendant Express</v>
          </cell>
          <cell r="D1498" t="str">
            <v>E0028 - Raytown</v>
          </cell>
          <cell r="E1498" t="str">
            <v>1000 Wash Employees</v>
          </cell>
          <cell r="F1498" t="str">
            <v>Kyle Baker</v>
          </cell>
          <cell r="G1498" t="str">
            <v/>
          </cell>
          <cell r="H1498" t="str">
            <v xml:space="preserve">E0028 </v>
          </cell>
          <cell r="I1498">
            <v>28</v>
          </cell>
          <cell r="J1498" t="str">
            <v/>
          </cell>
          <cell r="K1498" t="str">
            <v>@tidalwaveautospa.com</v>
          </cell>
        </row>
        <row r="1499">
          <cell r="B1499" t="str">
            <v>Ian Hicks</v>
          </cell>
          <cell r="C1499" t="str">
            <v>Wash Attendant Express</v>
          </cell>
          <cell r="D1499" t="str">
            <v>E0097 - Brevard</v>
          </cell>
          <cell r="E1499" t="str">
            <v>1000 Wash Employees</v>
          </cell>
          <cell r="F1499" t="str">
            <v>Jensen Shearin</v>
          </cell>
          <cell r="G1499" t="str">
            <v/>
          </cell>
          <cell r="H1499" t="str">
            <v xml:space="preserve">E0097 </v>
          </cell>
          <cell r="I1499">
            <v>97</v>
          </cell>
          <cell r="J1499" t="str">
            <v/>
          </cell>
          <cell r="K1499" t="str">
            <v>@tidalwaveautospa.com</v>
          </cell>
        </row>
        <row r="1500">
          <cell r="B1500" t="str">
            <v>Ian Nichols</v>
          </cell>
          <cell r="C1500" t="str">
            <v>Wash Attendant Express</v>
          </cell>
          <cell r="D1500" t="str">
            <v>E0049 - Prairie Village</v>
          </cell>
          <cell r="E1500" t="str">
            <v>1000 Wash Employees</v>
          </cell>
          <cell r="F1500" t="str">
            <v>Lee Triggs</v>
          </cell>
          <cell r="G1500" t="str">
            <v/>
          </cell>
          <cell r="H1500" t="str">
            <v xml:space="preserve">E0049 </v>
          </cell>
          <cell r="I1500">
            <v>49</v>
          </cell>
          <cell r="J1500" t="str">
            <v/>
          </cell>
          <cell r="K1500" t="str">
            <v>@tidalwaveautospa.com</v>
          </cell>
        </row>
        <row r="1501">
          <cell r="B1501" t="str">
            <v>Ian Poores</v>
          </cell>
          <cell r="C1501" t="str">
            <v>Team Lead Express</v>
          </cell>
          <cell r="D1501" t="str">
            <v>E0049 - Prairie Village</v>
          </cell>
          <cell r="E1501" t="str">
            <v>1000 Wash Employees</v>
          </cell>
          <cell r="F1501" t="str">
            <v>Lee Triggs</v>
          </cell>
          <cell r="G1501" t="str">
            <v/>
          </cell>
          <cell r="H1501" t="str">
            <v xml:space="preserve">E0049 </v>
          </cell>
          <cell r="I1501">
            <v>49</v>
          </cell>
          <cell r="J1501" t="str">
            <v/>
          </cell>
          <cell r="K1501" t="str">
            <v>@tidalwaveautospa.com</v>
          </cell>
        </row>
        <row r="1502">
          <cell r="B1502" t="str">
            <v>Ian Zielinski</v>
          </cell>
          <cell r="C1502" t="str">
            <v>Wash Attendant Express</v>
          </cell>
          <cell r="D1502" t="str">
            <v>E0105 - St Augustine</v>
          </cell>
          <cell r="E1502" t="str">
            <v>1000 Wash Employees</v>
          </cell>
          <cell r="F1502" t="str">
            <v>Troy Webb</v>
          </cell>
          <cell r="G1502" t="str">
            <v/>
          </cell>
          <cell r="H1502" t="str">
            <v xml:space="preserve">E0105 </v>
          </cell>
          <cell r="I1502">
            <v>105</v>
          </cell>
          <cell r="J1502" t="str">
            <v/>
          </cell>
          <cell r="K1502" t="str">
            <v>@tidalwaveautospa.com</v>
          </cell>
        </row>
        <row r="1503">
          <cell r="B1503" t="str">
            <v>ibrahim letic</v>
          </cell>
          <cell r="C1503" t="str">
            <v>Wash Attendant Express</v>
          </cell>
          <cell r="D1503" t="str">
            <v>E0116 - Clive</v>
          </cell>
          <cell r="E1503" t="str">
            <v>1000 Wash Employees</v>
          </cell>
          <cell r="F1503" t="str">
            <v>Harrison Johnson</v>
          </cell>
          <cell r="G1503" t="str">
            <v/>
          </cell>
          <cell r="H1503" t="str">
            <v xml:space="preserve">E0116 </v>
          </cell>
          <cell r="I1503">
            <v>116</v>
          </cell>
          <cell r="J1503" t="str">
            <v/>
          </cell>
          <cell r="K1503" t="str">
            <v>@tidalwaveautospa.com</v>
          </cell>
        </row>
        <row r="1504">
          <cell r="B1504" t="str">
            <v>Ibrahima Seck</v>
          </cell>
          <cell r="C1504" t="str">
            <v>Wash Attendant Express</v>
          </cell>
          <cell r="D1504" t="str">
            <v>E0019 - High Point</v>
          </cell>
          <cell r="E1504" t="str">
            <v>1000 Wash Employees</v>
          </cell>
          <cell r="F1504" t="str">
            <v>Nicholas Anthony</v>
          </cell>
          <cell r="G1504" t="str">
            <v/>
          </cell>
          <cell r="H1504" t="str">
            <v xml:space="preserve">E0019 </v>
          </cell>
          <cell r="I1504">
            <v>19</v>
          </cell>
          <cell r="J1504" t="str">
            <v/>
          </cell>
          <cell r="K1504" t="str">
            <v>@tidalwaveautospa.com</v>
          </cell>
        </row>
        <row r="1505">
          <cell r="B1505" t="str">
            <v>Imani Claybon</v>
          </cell>
          <cell r="C1505" t="str">
            <v>Wash Attendant Express</v>
          </cell>
          <cell r="D1505" t="str">
            <v>E0079 - Cedar Falls</v>
          </cell>
          <cell r="E1505" t="str">
            <v>1000 Wash Employees</v>
          </cell>
          <cell r="F1505" t="str">
            <v>Dalton Shock</v>
          </cell>
          <cell r="G1505" t="str">
            <v/>
          </cell>
          <cell r="H1505" t="str">
            <v xml:space="preserve">E0079 </v>
          </cell>
          <cell r="I1505">
            <v>79</v>
          </cell>
          <cell r="J1505" t="str">
            <v/>
          </cell>
          <cell r="K1505" t="str">
            <v>@tidalwaveautospa.com</v>
          </cell>
        </row>
        <row r="1506">
          <cell r="B1506" t="str">
            <v>Ines Jimenez</v>
          </cell>
          <cell r="C1506" t="str">
            <v>Wash Attendant Express</v>
          </cell>
          <cell r="D1506" t="str">
            <v>E0051 - Roswell / Holcomb</v>
          </cell>
          <cell r="E1506" t="str">
            <v>1000 Wash Employees</v>
          </cell>
          <cell r="F1506" t="str">
            <v>Jeffrey Dunham, Jr</v>
          </cell>
          <cell r="G1506" t="str">
            <v/>
          </cell>
          <cell r="H1506" t="str">
            <v xml:space="preserve">E0051 </v>
          </cell>
          <cell r="I1506">
            <v>51</v>
          </cell>
          <cell r="J1506" t="str">
            <v/>
          </cell>
          <cell r="K1506" t="str">
            <v>@tidalwaveautospa.com</v>
          </cell>
        </row>
        <row r="1507">
          <cell r="B1507" t="str">
            <v>Ira White</v>
          </cell>
          <cell r="C1507" t="str">
            <v>Customer Service Team Lead</v>
          </cell>
          <cell r="D1507" t="str">
            <v>Wash Support Center</v>
          </cell>
          <cell r="E1507" t="str">
            <v>2450 Customer Care</v>
          </cell>
          <cell r="F1507" t="str">
            <v>Amanda Thompson</v>
          </cell>
          <cell r="G1507" t="str">
            <v/>
          </cell>
          <cell r="H1507" t="str">
            <v/>
          </cell>
          <cell r="I1507" t="str">
            <v/>
          </cell>
          <cell r="J1507" t="str">
            <v/>
          </cell>
          <cell r="K1507" t="str">
            <v/>
          </cell>
        </row>
        <row r="1508">
          <cell r="B1508" t="str">
            <v>Iris Apodaca</v>
          </cell>
          <cell r="C1508" t="str">
            <v>Wash Attendant Express</v>
          </cell>
          <cell r="D1508" t="str">
            <v>E0023 - GA Fayetteville</v>
          </cell>
          <cell r="E1508" t="str">
            <v>1000 Wash Employees</v>
          </cell>
          <cell r="F1508" t="str">
            <v>Kevin Brake</v>
          </cell>
          <cell r="G1508" t="str">
            <v/>
          </cell>
          <cell r="H1508" t="str">
            <v xml:space="preserve">E0023 </v>
          </cell>
          <cell r="I1508">
            <v>23</v>
          </cell>
          <cell r="J1508" t="str">
            <v/>
          </cell>
          <cell r="K1508" t="str">
            <v>@tidalwaveautospa.com</v>
          </cell>
        </row>
        <row r="1509">
          <cell r="B1509" t="str">
            <v>Irvin Hayes</v>
          </cell>
          <cell r="C1509" t="str">
            <v>Wash Attendant Express</v>
          </cell>
          <cell r="D1509" t="str">
            <v>E0114 - Paris</v>
          </cell>
          <cell r="E1509" t="str">
            <v>1000 Wash Employees</v>
          </cell>
          <cell r="F1509" t="str">
            <v>Joel Cole</v>
          </cell>
          <cell r="G1509" t="str">
            <v/>
          </cell>
          <cell r="H1509" t="str">
            <v xml:space="preserve">E0114 </v>
          </cell>
          <cell r="I1509">
            <v>114</v>
          </cell>
          <cell r="J1509" t="str">
            <v/>
          </cell>
          <cell r="K1509" t="str">
            <v>@tidalwaveautospa.com</v>
          </cell>
        </row>
        <row r="1510">
          <cell r="B1510" t="str">
            <v>Isaac Adderton</v>
          </cell>
          <cell r="C1510" t="str">
            <v>Wash Attendant Express</v>
          </cell>
          <cell r="D1510" t="str">
            <v>E0024 - Moultrie</v>
          </cell>
          <cell r="E1510" t="str">
            <v>1000 Wash Employees</v>
          </cell>
          <cell r="F1510" t="str">
            <v>Jason Montesano</v>
          </cell>
          <cell r="G1510" t="str">
            <v/>
          </cell>
          <cell r="H1510" t="str">
            <v xml:space="preserve">E0024 </v>
          </cell>
          <cell r="I1510">
            <v>24</v>
          </cell>
          <cell r="J1510" t="str">
            <v/>
          </cell>
          <cell r="K1510" t="str">
            <v>@tidalwaveautospa.com</v>
          </cell>
        </row>
        <row r="1511">
          <cell r="B1511" t="str">
            <v>Isaac Canfield</v>
          </cell>
          <cell r="C1511" t="str">
            <v>Team Lead Express</v>
          </cell>
          <cell r="D1511" t="str">
            <v>E0011 - McDonough</v>
          </cell>
          <cell r="E1511" t="str">
            <v>1000 Wash Employees</v>
          </cell>
          <cell r="F1511" t="str">
            <v>Rodrigo Kimble</v>
          </cell>
          <cell r="G1511" t="str">
            <v/>
          </cell>
          <cell r="H1511" t="str">
            <v xml:space="preserve">E0011 </v>
          </cell>
          <cell r="I1511">
            <v>11</v>
          </cell>
          <cell r="J1511" t="str">
            <v/>
          </cell>
          <cell r="K1511" t="str">
            <v>@tidalwaveautospa.com</v>
          </cell>
        </row>
        <row r="1512">
          <cell r="B1512" t="str">
            <v>Isaac Dorsett</v>
          </cell>
          <cell r="C1512" t="str">
            <v>Wash Attendant Express</v>
          </cell>
          <cell r="D1512" t="str">
            <v>E0012 - Rocky Mount</v>
          </cell>
          <cell r="E1512" t="str">
            <v>1000 Wash Employees</v>
          </cell>
          <cell r="F1512" t="str">
            <v>Michael Harland</v>
          </cell>
          <cell r="G1512" t="str">
            <v/>
          </cell>
          <cell r="H1512" t="str">
            <v xml:space="preserve">E0012 </v>
          </cell>
          <cell r="I1512">
            <v>12</v>
          </cell>
          <cell r="J1512" t="str">
            <v/>
          </cell>
          <cell r="K1512" t="str">
            <v>@tidalwaveautospa.com</v>
          </cell>
        </row>
        <row r="1513">
          <cell r="B1513" t="str">
            <v>Isaac King</v>
          </cell>
          <cell r="C1513" t="str">
            <v>Wash Attendant Express</v>
          </cell>
          <cell r="D1513" t="str">
            <v>E0054 - Canton</v>
          </cell>
          <cell r="E1513" t="str">
            <v>1000 Wash Employees</v>
          </cell>
          <cell r="F1513" t="str">
            <v>Patrick Powers</v>
          </cell>
          <cell r="G1513" t="str">
            <v/>
          </cell>
          <cell r="H1513" t="str">
            <v xml:space="preserve">E0054 </v>
          </cell>
          <cell r="I1513">
            <v>54</v>
          </cell>
          <cell r="J1513" t="str">
            <v/>
          </cell>
          <cell r="K1513" t="str">
            <v>@tidalwaveautospa.com</v>
          </cell>
        </row>
        <row r="1514">
          <cell r="B1514" t="str">
            <v>Isaac Stanley</v>
          </cell>
          <cell r="C1514" t="str">
            <v>Team Lead Express</v>
          </cell>
          <cell r="D1514" t="str">
            <v>E0235 - Shelby, NC</v>
          </cell>
          <cell r="E1514" t="str">
            <v>1000 Wash Employees</v>
          </cell>
          <cell r="F1514" t="str">
            <v>Joshua Cloonan</v>
          </cell>
          <cell r="G1514" t="str">
            <v/>
          </cell>
          <cell r="H1514" t="str">
            <v xml:space="preserve">E0235 </v>
          </cell>
          <cell r="I1514">
            <v>235</v>
          </cell>
          <cell r="J1514" t="str">
            <v/>
          </cell>
          <cell r="K1514" t="str">
            <v>@tidalwaveautospa.com</v>
          </cell>
        </row>
        <row r="1515">
          <cell r="B1515" t="str">
            <v>Isabella Valladares</v>
          </cell>
          <cell r="C1515" t="str">
            <v>Wash Attendant Express</v>
          </cell>
          <cell r="D1515" t="str">
            <v>E0052 - Oldsmar</v>
          </cell>
          <cell r="E1515" t="str">
            <v>1000 Wash Employees</v>
          </cell>
          <cell r="F1515" t="str">
            <v>Brayton Swan</v>
          </cell>
          <cell r="G1515" t="str">
            <v/>
          </cell>
          <cell r="H1515" t="str">
            <v xml:space="preserve">E0052 </v>
          </cell>
          <cell r="I1515">
            <v>52</v>
          </cell>
          <cell r="J1515" t="str">
            <v/>
          </cell>
          <cell r="K1515" t="str">
            <v>@tidalwaveautospa.com</v>
          </cell>
        </row>
        <row r="1516">
          <cell r="B1516" t="str">
            <v>Isabella Wilson</v>
          </cell>
          <cell r="C1516" t="str">
            <v>Assistant SL Express</v>
          </cell>
          <cell r="D1516" t="str">
            <v>E0218 - Borger, TX</v>
          </cell>
          <cell r="E1516" t="str">
            <v>1000 Wash Employees</v>
          </cell>
          <cell r="F1516" t="str">
            <v>Tyra Payne</v>
          </cell>
          <cell r="G1516" t="str">
            <v>ASL</v>
          </cell>
          <cell r="H1516" t="str">
            <v xml:space="preserve">E0218 </v>
          </cell>
          <cell r="I1516">
            <v>218</v>
          </cell>
          <cell r="J1516" t="str">
            <v>ASL218</v>
          </cell>
          <cell r="K1516" t="str">
            <v>ASL218@tidalwaveautospa.com</v>
          </cell>
        </row>
        <row r="1517">
          <cell r="B1517" t="str">
            <v>Isaiah Baker</v>
          </cell>
          <cell r="C1517" t="str">
            <v>Wash Attendant Express</v>
          </cell>
          <cell r="D1517" t="str">
            <v>E0149 - Radcliff</v>
          </cell>
          <cell r="E1517" t="str">
            <v>1000 Wash Employees</v>
          </cell>
          <cell r="F1517" t="str">
            <v>Cayden Silverthorn</v>
          </cell>
          <cell r="G1517" t="str">
            <v/>
          </cell>
          <cell r="H1517" t="str">
            <v xml:space="preserve">E0149 </v>
          </cell>
          <cell r="I1517">
            <v>149</v>
          </cell>
          <cell r="J1517" t="str">
            <v/>
          </cell>
          <cell r="K1517" t="str">
            <v>@tidalwaveautospa.com</v>
          </cell>
        </row>
        <row r="1518">
          <cell r="B1518" t="str">
            <v>Isaiah Choice</v>
          </cell>
          <cell r="C1518" t="str">
            <v>Wash Attendant Express</v>
          </cell>
          <cell r="D1518" t="str">
            <v>E0225 - Dill Creek</v>
          </cell>
          <cell r="E1518" t="str">
            <v>1000 Wash Employees</v>
          </cell>
          <cell r="F1518" t="str">
            <v>ERIK NORDGREN</v>
          </cell>
          <cell r="G1518" t="str">
            <v/>
          </cell>
          <cell r="H1518" t="str">
            <v xml:space="preserve">E0225 </v>
          </cell>
          <cell r="I1518">
            <v>225</v>
          </cell>
          <cell r="J1518" t="str">
            <v/>
          </cell>
          <cell r="K1518" t="str">
            <v>@tidalwaveautospa.com</v>
          </cell>
        </row>
        <row r="1519">
          <cell r="B1519" t="str">
            <v>Isaiah Fuller</v>
          </cell>
          <cell r="C1519" t="str">
            <v>Team Lead Express</v>
          </cell>
          <cell r="D1519" t="str">
            <v>E0293 - Lombard, IL</v>
          </cell>
          <cell r="E1519" t="str">
            <v>1000 Wash Employees</v>
          </cell>
          <cell r="F1519" t="str">
            <v>Andrew Stephens</v>
          </cell>
          <cell r="G1519" t="str">
            <v/>
          </cell>
          <cell r="H1519" t="str">
            <v xml:space="preserve">E0293 </v>
          </cell>
          <cell r="I1519">
            <v>293</v>
          </cell>
          <cell r="J1519" t="str">
            <v/>
          </cell>
          <cell r="K1519" t="str">
            <v>@tidalwaveautospa.com</v>
          </cell>
        </row>
        <row r="1520">
          <cell r="B1520" t="str">
            <v>Isaiah Hawley</v>
          </cell>
          <cell r="C1520" t="str">
            <v>Wash Attendant Express</v>
          </cell>
          <cell r="D1520" t="str">
            <v>E0225 - Dill Creek</v>
          </cell>
          <cell r="E1520" t="str">
            <v>1000 Wash Employees</v>
          </cell>
          <cell r="F1520" t="str">
            <v>ERIK NORDGREN</v>
          </cell>
          <cell r="G1520" t="str">
            <v/>
          </cell>
          <cell r="H1520" t="str">
            <v xml:space="preserve">E0225 </v>
          </cell>
          <cell r="I1520">
            <v>225</v>
          </cell>
          <cell r="J1520" t="str">
            <v/>
          </cell>
          <cell r="K1520" t="str">
            <v>@tidalwaveautospa.com</v>
          </cell>
        </row>
        <row r="1521">
          <cell r="B1521" t="str">
            <v>Isaiah Landers</v>
          </cell>
          <cell r="C1521" t="str">
            <v>Wash Attendant Express</v>
          </cell>
          <cell r="D1521" t="str">
            <v>E0025 - Hinesville</v>
          </cell>
          <cell r="E1521" t="str">
            <v>1000 Wash Employees</v>
          </cell>
          <cell r="F1521" t="str">
            <v>Don Lettieri</v>
          </cell>
          <cell r="G1521" t="str">
            <v/>
          </cell>
          <cell r="H1521" t="str">
            <v xml:space="preserve">E0025 </v>
          </cell>
          <cell r="I1521">
            <v>25</v>
          </cell>
          <cell r="J1521" t="str">
            <v/>
          </cell>
          <cell r="K1521" t="str">
            <v>@tidalwaveautospa.com</v>
          </cell>
        </row>
        <row r="1522">
          <cell r="B1522" t="str">
            <v>Isaiah Manning</v>
          </cell>
          <cell r="C1522" t="str">
            <v>Wash Attendant Express</v>
          </cell>
          <cell r="D1522" t="str">
            <v>E0113 - Hopkinsville</v>
          </cell>
          <cell r="E1522" t="str">
            <v>1000 Wash Employees</v>
          </cell>
          <cell r="F1522" t="str">
            <v>Rebecca Bates</v>
          </cell>
          <cell r="G1522" t="str">
            <v/>
          </cell>
          <cell r="H1522" t="str">
            <v xml:space="preserve">E0113 </v>
          </cell>
          <cell r="I1522">
            <v>113</v>
          </cell>
          <cell r="J1522" t="str">
            <v/>
          </cell>
          <cell r="K1522" t="str">
            <v>@tidalwaveautospa.com</v>
          </cell>
        </row>
        <row r="1523">
          <cell r="B1523" t="str">
            <v>Isaiah Miller</v>
          </cell>
          <cell r="C1523" t="str">
            <v>Wash Attendant Express</v>
          </cell>
          <cell r="D1523" t="str">
            <v>E0149 - Radcliff</v>
          </cell>
          <cell r="E1523" t="str">
            <v>1000 Wash Employees</v>
          </cell>
          <cell r="F1523" t="str">
            <v>Cayden Silverthorn</v>
          </cell>
          <cell r="G1523" t="str">
            <v/>
          </cell>
          <cell r="H1523" t="str">
            <v xml:space="preserve">E0149 </v>
          </cell>
          <cell r="I1523">
            <v>149</v>
          </cell>
          <cell r="J1523" t="str">
            <v/>
          </cell>
          <cell r="K1523" t="str">
            <v>@tidalwaveautospa.com</v>
          </cell>
        </row>
        <row r="1524">
          <cell r="B1524" t="str">
            <v>Isaiah Nyberg</v>
          </cell>
          <cell r="C1524" t="str">
            <v>Site Leader Express</v>
          </cell>
          <cell r="D1524" t="str">
            <v>E0138 - Dubuque</v>
          </cell>
          <cell r="E1524" t="str">
            <v>1000 Wash Employees</v>
          </cell>
          <cell r="F1524" t="str">
            <v>Ricky Doyle</v>
          </cell>
          <cell r="G1524" t="str">
            <v>SL</v>
          </cell>
          <cell r="H1524" t="str">
            <v xml:space="preserve">E0138 </v>
          </cell>
          <cell r="I1524">
            <v>138</v>
          </cell>
          <cell r="J1524" t="str">
            <v>SL138</v>
          </cell>
          <cell r="K1524" t="str">
            <v>SL138@tidalwaveautospa.com</v>
          </cell>
        </row>
        <row r="1525">
          <cell r="B1525" t="str">
            <v>Isaiah Reece</v>
          </cell>
          <cell r="C1525" t="str">
            <v>Wash Attendant Express</v>
          </cell>
          <cell r="D1525" t="str">
            <v>E0238 - Campbellsville, KY</v>
          </cell>
          <cell r="E1525" t="str">
            <v>1000 Wash Employees</v>
          </cell>
          <cell r="F1525" t="str">
            <v>Richard Saulpaw</v>
          </cell>
          <cell r="G1525" t="str">
            <v/>
          </cell>
          <cell r="H1525" t="str">
            <v xml:space="preserve">E0238 </v>
          </cell>
          <cell r="I1525">
            <v>238</v>
          </cell>
          <cell r="J1525" t="str">
            <v/>
          </cell>
          <cell r="K1525" t="str">
            <v>@tidalwaveautospa.com</v>
          </cell>
        </row>
        <row r="1526">
          <cell r="B1526" t="str">
            <v>Isaiah Rodriguez</v>
          </cell>
          <cell r="C1526" t="str">
            <v>Wash Attendant Express</v>
          </cell>
          <cell r="D1526" t="str">
            <v>E0209 - Tarboro, NC</v>
          </cell>
          <cell r="E1526" t="str">
            <v>1000 Wash Employees</v>
          </cell>
          <cell r="F1526" t="str">
            <v>Frankie Tadlock</v>
          </cell>
          <cell r="G1526" t="str">
            <v/>
          </cell>
          <cell r="H1526" t="str">
            <v xml:space="preserve">E0209 </v>
          </cell>
          <cell r="I1526">
            <v>209</v>
          </cell>
          <cell r="J1526" t="str">
            <v/>
          </cell>
          <cell r="K1526" t="str">
            <v>@tidalwaveautospa.com</v>
          </cell>
        </row>
        <row r="1527">
          <cell r="B1527" t="str">
            <v>Isaiah Strouse</v>
          </cell>
          <cell r="C1527" t="str">
            <v>Wash Attendant Express</v>
          </cell>
          <cell r="D1527" t="str">
            <v>E0019 - High Point</v>
          </cell>
          <cell r="E1527" t="str">
            <v>1000 Wash Employees</v>
          </cell>
          <cell r="F1527" t="str">
            <v>Nicholas Anthony</v>
          </cell>
          <cell r="G1527" t="str">
            <v/>
          </cell>
          <cell r="H1527" t="str">
            <v xml:space="preserve">E0019 </v>
          </cell>
          <cell r="I1527">
            <v>19</v>
          </cell>
          <cell r="J1527" t="str">
            <v/>
          </cell>
          <cell r="K1527" t="str">
            <v>@tidalwaveautospa.com</v>
          </cell>
        </row>
        <row r="1528">
          <cell r="B1528" t="str">
            <v>Isaiah Zinchook</v>
          </cell>
          <cell r="C1528" t="str">
            <v>Wash Attendant Express</v>
          </cell>
          <cell r="D1528" t="str">
            <v>E0285 - Surfside Commons</v>
          </cell>
          <cell r="E1528" t="str">
            <v>1000 Wash Employees</v>
          </cell>
          <cell r="F1528" t="str">
            <v>Matthew Bridges</v>
          </cell>
          <cell r="G1528" t="str">
            <v/>
          </cell>
          <cell r="H1528" t="str">
            <v xml:space="preserve">E0285 </v>
          </cell>
          <cell r="I1528">
            <v>285</v>
          </cell>
          <cell r="J1528" t="str">
            <v/>
          </cell>
          <cell r="K1528" t="str">
            <v>@tidalwaveautospa.com</v>
          </cell>
        </row>
        <row r="1529">
          <cell r="B1529" t="str">
            <v>Isiah Demery</v>
          </cell>
          <cell r="C1529" t="str">
            <v>Wash Attendant Express</v>
          </cell>
          <cell r="D1529" t="str">
            <v>E0273 - White Bluff</v>
          </cell>
          <cell r="E1529" t="str">
            <v>1000 Wash Employees</v>
          </cell>
          <cell r="F1529" t="str">
            <v>Douglas Boeres</v>
          </cell>
          <cell r="G1529" t="str">
            <v/>
          </cell>
          <cell r="H1529" t="str">
            <v xml:space="preserve">E0273 </v>
          </cell>
          <cell r="I1529">
            <v>273</v>
          </cell>
          <cell r="J1529" t="str">
            <v/>
          </cell>
          <cell r="K1529" t="str">
            <v>@tidalwaveautospa.com</v>
          </cell>
        </row>
        <row r="1530">
          <cell r="B1530" t="str">
            <v>Isobel Heister</v>
          </cell>
          <cell r="C1530" t="str">
            <v>Team Lead Express</v>
          </cell>
          <cell r="D1530" t="str">
            <v>E0192 - Clinton Plaza West</v>
          </cell>
          <cell r="E1530" t="str">
            <v>1000 Wash Employees</v>
          </cell>
          <cell r="F1530" t="str">
            <v>Samantha Hackney</v>
          </cell>
          <cell r="G1530" t="str">
            <v/>
          </cell>
          <cell r="H1530" t="str">
            <v xml:space="preserve">E0192 </v>
          </cell>
          <cell r="I1530">
            <v>192</v>
          </cell>
          <cell r="J1530" t="str">
            <v/>
          </cell>
          <cell r="K1530" t="str">
            <v>@tidalwaveautospa.com</v>
          </cell>
        </row>
        <row r="1531">
          <cell r="B1531" t="str">
            <v>Ivy Gallagher</v>
          </cell>
          <cell r="C1531" t="str">
            <v>Team Lead Express</v>
          </cell>
          <cell r="D1531" t="str">
            <v>E0270 - Lecanto, FL</v>
          </cell>
          <cell r="E1531" t="str">
            <v>1000 Wash Employees</v>
          </cell>
          <cell r="F1531" t="str">
            <v>Robert Gambino</v>
          </cell>
          <cell r="G1531" t="str">
            <v/>
          </cell>
          <cell r="H1531" t="str">
            <v xml:space="preserve">E0270 </v>
          </cell>
          <cell r="I1531">
            <v>270</v>
          </cell>
          <cell r="J1531" t="str">
            <v/>
          </cell>
          <cell r="K1531" t="str">
            <v>@tidalwaveautospa.com</v>
          </cell>
        </row>
        <row r="1532">
          <cell r="B1532" t="str">
            <v>Izaiah Toledo</v>
          </cell>
          <cell r="C1532" t="str">
            <v>Wash Attendant Express</v>
          </cell>
          <cell r="D1532" t="str">
            <v>E0248 - Ridge Road</v>
          </cell>
          <cell r="E1532" t="str">
            <v>1000 Wash Employees</v>
          </cell>
          <cell r="F1532" t="str">
            <v>John Womble</v>
          </cell>
          <cell r="G1532" t="str">
            <v/>
          </cell>
          <cell r="H1532" t="str">
            <v xml:space="preserve">E0248 </v>
          </cell>
          <cell r="I1532">
            <v>248</v>
          </cell>
          <cell r="J1532" t="str">
            <v/>
          </cell>
          <cell r="K1532" t="str">
            <v>@tidalwaveautospa.com</v>
          </cell>
        </row>
        <row r="1533">
          <cell r="B1533" t="str">
            <v>Izik Owens</v>
          </cell>
          <cell r="C1533" t="str">
            <v>Wash Attendant Express</v>
          </cell>
          <cell r="D1533" t="str">
            <v>E0183 - Newport, TN</v>
          </cell>
          <cell r="E1533" t="str">
            <v>1000 Wash Employees</v>
          </cell>
          <cell r="F1533" t="str">
            <v>Samuel Schmidt</v>
          </cell>
          <cell r="G1533" t="str">
            <v/>
          </cell>
          <cell r="H1533" t="str">
            <v xml:space="preserve">E0183 </v>
          </cell>
          <cell r="I1533">
            <v>183</v>
          </cell>
          <cell r="J1533" t="str">
            <v/>
          </cell>
          <cell r="K1533" t="str">
            <v>@tidalwaveautospa.com</v>
          </cell>
        </row>
        <row r="1534">
          <cell r="B1534" t="str">
            <v>Ja’Nelius Mulkey</v>
          </cell>
          <cell r="C1534" t="str">
            <v>Wash Attendant Express</v>
          </cell>
          <cell r="D1534" t="str">
            <v>E0234- Canopy Oaks</v>
          </cell>
          <cell r="E1534" t="str">
            <v>1000 Wash Employees</v>
          </cell>
          <cell r="F1534" t="str">
            <v>Mark Bookbinder</v>
          </cell>
          <cell r="G1534" t="str">
            <v/>
          </cell>
          <cell r="H1534" t="str">
            <v xml:space="preserve">E0234- </v>
          </cell>
          <cell r="I1534" t="str">
            <v/>
          </cell>
          <cell r="J1534" t="str">
            <v/>
          </cell>
          <cell r="K1534" t="str">
            <v>@tidalwaveautospa.com</v>
          </cell>
        </row>
        <row r="1535">
          <cell r="B1535" t="str">
            <v>Jace Rogers Friesz</v>
          </cell>
          <cell r="C1535" t="str">
            <v>Wash Attendant Express</v>
          </cell>
          <cell r="D1535" t="str">
            <v>E0181 - Great Falls</v>
          </cell>
          <cell r="E1535" t="str">
            <v>1000 Wash Employees</v>
          </cell>
          <cell r="F1535" t="str">
            <v>Megan Moore</v>
          </cell>
          <cell r="G1535" t="str">
            <v/>
          </cell>
          <cell r="H1535" t="str">
            <v xml:space="preserve">E0181 </v>
          </cell>
          <cell r="I1535">
            <v>181</v>
          </cell>
          <cell r="J1535" t="str">
            <v/>
          </cell>
          <cell r="K1535" t="str">
            <v>@tidalwaveautospa.com</v>
          </cell>
        </row>
        <row r="1536">
          <cell r="B1536" t="str">
            <v>Jacey Ortega</v>
          </cell>
          <cell r="C1536" t="str">
            <v>Assistant SL Express</v>
          </cell>
          <cell r="D1536" t="str">
            <v>E0145 - Pulaski</v>
          </cell>
          <cell r="E1536" t="str">
            <v>1000 Wash Employees</v>
          </cell>
          <cell r="F1536" t="str">
            <v>James Stone</v>
          </cell>
          <cell r="G1536" t="str">
            <v>ASL</v>
          </cell>
          <cell r="H1536" t="str">
            <v xml:space="preserve">E0145 </v>
          </cell>
          <cell r="I1536">
            <v>145</v>
          </cell>
          <cell r="J1536" t="str">
            <v>ASL145</v>
          </cell>
          <cell r="K1536" t="str">
            <v>ASL145@tidalwaveautospa.com</v>
          </cell>
        </row>
        <row r="1537">
          <cell r="B1537" t="str">
            <v>Jack Anderson</v>
          </cell>
          <cell r="C1537" t="str">
            <v>Assistant SL Express</v>
          </cell>
          <cell r="D1537" t="str">
            <v>E0065 - Foley</v>
          </cell>
          <cell r="E1537" t="str">
            <v>1000 Wash Employees</v>
          </cell>
          <cell r="F1537" t="str">
            <v>Duane Alonso</v>
          </cell>
          <cell r="G1537" t="str">
            <v>ASL</v>
          </cell>
          <cell r="H1537" t="str">
            <v xml:space="preserve">E0065 </v>
          </cell>
          <cell r="I1537">
            <v>65</v>
          </cell>
          <cell r="J1537" t="str">
            <v>ASL65</v>
          </cell>
          <cell r="K1537" t="str">
            <v>ASL65@tidalwaveautospa.com</v>
          </cell>
        </row>
        <row r="1538">
          <cell r="B1538" t="str">
            <v>Jack Boyles</v>
          </cell>
          <cell r="C1538" t="str">
            <v>Wash Attendant Express</v>
          </cell>
          <cell r="D1538" t="str">
            <v>E0110 - Bon Air</v>
          </cell>
          <cell r="E1538" t="str">
            <v>1000 Wash Employees</v>
          </cell>
          <cell r="F1538" t="str">
            <v>Micah Pinero</v>
          </cell>
          <cell r="G1538" t="str">
            <v/>
          </cell>
          <cell r="H1538" t="str">
            <v xml:space="preserve">E0110 </v>
          </cell>
          <cell r="I1538">
            <v>110</v>
          </cell>
          <cell r="J1538" t="str">
            <v/>
          </cell>
          <cell r="K1538" t="str">
            <v>@tidalwaveautospa.com</v>
          </cell>
        </row>
        <row r="1539">
          <cell r="B1539" t="str">
            <v>Jack Dickman</v>
          </cell>
          <cell r="C1539" t="str">
            <v>Wash Attendant Express</v>
          </cell>
          <cell r="D1539" t="str">
            <v>E0029 - Apex</v>
          </cell>
          <cell r="E1539" t="str">
            <v>1000 Wash Employees</v>
          </cell>
          <cell r="F1539" t="str">
            <v>Daniel Richardson</v>
          </cell>
          <cell r="G1539" t="str">
            <v/>
          </cell>
          <cell r="H1539" t="str">
            <v xml:space="preserve">E0029 </v>
          </cell>
          <cell r="I1539">
            <v>29</v>
          </cell>
          <cell r="J1539" t="str">
            <v/>
          </cell>
          <cell r="K1539" t="str">
            <v>@tidalwaveautospa.com</v>
          </cell>
        </row>
        <row r="1540">
          <cell r="B1540" t="str">
            <v>Jack Federman</v>
          </cell>
          <cell r="C1540" t="str">
            <v>Wash Attendant Express</v>
          </cell>
          <cell r="D1540" t="str">
            <v>E0037 - Lutz</v>
          </cell>
          <cell r="E1540" t="str">
            <v>1000 Wash Employees</v>
          </cell>
          <cell r="F1540" t="str">
            <v>Kesean Swint</v>
          </cell>
          <cell r="G1540" t="str">
            <v/>
          </cell>
          <cell r="H1540" t="str">
            <v xml:space="preserve">E0037 </v>
          </cell>
          <cell r="I1540">
            <v>37</v>
          </cell>
          <cell r="J1540" t="str">
            <v/>
          </cell>
          <cell r="K1540" t="str">
            <v>@tidalwaveautospa.com</v>
          </cell>
        </row>
        <row r="1541">
          <cell r="B1541" t="str">
            <v>Jack Freeman</v>
          </cell>
          <cell r="C1541" t="str">
            <v>Team Lead Express</v>
          </cell>
          <cell r="D1541" t="str">
            <v>E0193 - Dahlonega, GA</v>
          </cell>
          <cell r="E1541" t="str">
            <v>1000 Wash Employees</v>
          </cell>
          <cell r="F1541" t="str">
            <v>Richard Gibbons</v>
          </cell>
          <cell r="G1541" t="str">
            <v/>
          </cell>
          <cell r="H1541" t="str">
            <v xml:space="preserve">E0193 </v>
          </cell>
          <cell r="I1541">
            <v>193</v>
          </cell>
          <cell r="J1541" t="str">
            <v/>
          </cell>
          <cell r="K1541" t="str">
            <v>@tidalwaveautospa.com</v>
          </cell>
        </row>
        <row r="1542">
          <cell r="B1542" t="str">
            <v>Jack Lowdermilk</v>
          </cell>
          <cell r="C1542" t="str">
            <v>Wash Attendant Express</v>
          </cell>
          <cell r="D1542" t="str">
            <v>E0029 - Apex</v>
          </cell>
          <cell r="E1542" t="str">
            <v>1000 Wash Employees</v>
          </cell>
          <cell r="F1542" t="str">
            <v>Daniel Richardson</v>
          </cell>
          <cell r="G1542" t="str">
            <v/>
          </cell>
          <cell r="H1542" t="str">
            <v xml:space="preserve">E0029 </v>
          </cell>
          <cell r="I1542">
            <v>29</v>
          </cell>
          <cell r="J1542" t="str">
            <v/>
          </cell>
          <cell r="K1542" t="str">
            <v>@tidalwaveautospa.com</v>
          </cell>
        </row>
        <row r="1543">
          <cell r="B1543" t="str">
            <v>Jack Sander</v>
          </cell>
          <cell r="C1543" t="str">
            <v>Team Lead Express</v>
          </cell>
          <cell r="D1543" t="str">
            <v>E0196 - Theydon Bend</v>
          </cell>
          <cell r="E1543" t="str">
            <v>1000 Wash Employees</v>
          </cell>
          <cell r="F1543" t="str">
            <v>Nathan Clement</v>
          </cell>
          <cell r="G1543" t="str">
            <v/>
          </cell>
          <cell r="H1543" t="str">
            <v xml:space="preserve">E0196 </v>
          </cell>
          <cell r="I1543">
            <v>196</v>
          </cell>
          <cell r="J1543" t="str">
            <v/>
          </cell>
          <cell r="K1543" t="str">
            <v>@tidalwaveautospa.com</v>
          </cell>
        </row>
        <row r="1544">
          <cell r="B1544" t="str">
            <v>Jack Waddle</v>
          </cell>
          <cell r="C1544" t="str">
            <v>Wash Attendant Express</v>
          </cell>
          <cell r="D1544" t="str">
            <v>E0051 - Roswell / Holcomb</v>
          </cell>
          <cell r="E1544" t="str">
            <v>1000 Wash Employees</v>
          </cell>
          <cell r="F1544" t="str">
            <v>Jeffrey Dunham, Jr</v>
          </cell>
          <cell r="G1544" t="str">
            <v/>
          </cell>
          <cell r="H1544" t="str">
            <v xml:space="preserve">E0051 </v>
          </cell>
          <cell r="I1544">
            <v>51</v>
          </cell>
          <cell r="J1544" t="str">
            <v/>
          </cell>
          <cell r="K1544" t="str">
            <v>@tidalwaveautospa.com</v>
          </cell>
        </row>
        <row r="1545">
          <cell r="B1545" t="str">
            <v>Jackson Akins</v>
          </cell>
          <cell r="C1545" t="str">
            <v>Wash Attendant Express</v>
          </cell>
          <cell r="D1545" t="str">
            <v>E0151 - Helena, AL</v>
          </cell>
          <cell r="E1545" t="str">
            <v>1000 Wash Employees</v>
          </cell>
          <cell r="F1545" t="str">
            <v>Keith McDonald</v>
          </cell>
          <cell r="G1545" t="str">
            <v/>
          </cell>
          <cell r="H1545" t="str">
            <v xml:space="preserve">E0151 </v>
          </cell>
          <cell r="I1545">
            <v>151</v>
          </cell>
          <cell r="J1545" t="str">
            <v/>
          </cell>
          <cell r="K1545" t="str">
            <v>@tidalwaveautospa.com</v>
          </cell>
        </row>
        <row r="1546">
          <cell r="B1546" t="str">
            <v>Jackson Barrett</v>
          </cell>
          <cell r="C1546" t="str">
            <v>Assistant SL Express</v>
          </cell>
          <cell r="D1546" t="str">
            <v>E0247 - Estes Pkwy</v>
          </cell>
          <cell r="E1546" t="str">
            <v>1000 Wash Employees</v>
          </cell>
          <cell r="F1546" t="str">
            <v>Stephanie Ratcliffe</v>
          </cell>
          <cell r="G1546" t="str">
            <v>ASL</v>
          </cell>
          <cell r="H1546" t="str">
            <v xml:space="preserve">E0247 </v>
          </cell>
          <cell r="I1546">
            <v>247</v>
          </cell>
          <cell r="J1546" t="str">
            <v>ASL247</v>
          </cell>
          <cell r="K1546" t="str">
            <v>ASL247@tidalwaveautospa.com</v>
          </cell>
        </row>
        <row r="1547">
          <cell r="B1547" t="str">
            <v>Jackson Berry</v>
          </cell>
          <cell r="C1547" t="str">
            <v>Wash Attendant Express</v>
          </cell>
          <cell r="D1547" t="str">
            <v>E0031 - Veterans</v>
          </cell>
          <cell r="E1547" t="str">
            <v>1000 Wash Employees</v>
          </cell>
          <cell r="F1547" t="str">
            <v>Kyle Robertson</v>
          </cell>
          <cell r="G1547" t="str">
            <v/>
          </cell>
          <cell r="H1547" t="str">
            <v xml:space="preserve">E0031 </v>
          </cell>
          <cell r="I1547">
            <v>31</v>
          </cell>
          <cell r="J1547" t="str">
            <v/>
          </cell>
          <cell r="K1547" t="str">
            <v>@tidalwaveautospa.com</v>
          </cell>
        </row>
        <row r="1548">
          <cell r="B1548" t="str">
            <v>Jackson Calderon</v>
          </cell>
          <cell r="C1548" t="str">
            <v>Wash Attendant Express</v>
          </cell>
          <cell r="D1548" t="str">
            <v>E0009 - Peachtree City/Sharpsburg</v>
          </cell>
          <cell r="E1548" t="str">
            <v>1000 Wash Employees</v>
          </cell>
          <cell r="F1548" t="str">
            <v>Charles Best</v>
          </cell>
          <cell r="G1548" t="str">
            <v/>
          </cell>
          <cell r="H1548" t="str">
            <v xml:space="preserve">E0009 </v>
          </cell>
          <cell r="I1548">
            <v>9</v>
          </cell>
          <cell r="J1548" t="str">
            <v/>
          </cell>
          <cell r="K1548" t="str">
            <v>@tidalwaveautospa.com</v>
          </cell>
        </row>
        <row r="1549">
          <cell r="B1549" t="str">
            <v>Jackson Dawson</v>
          </cell>
          <cell r="C1549" t="str">
            <v>Team Lead Express</v>
          </cell>
          <cell r="D1549" t="str">
            <v>E0188 - Springfield, TN</v>
          </cell>
          <cell r="E1549" t="str">
            <v>1000 Wash Employees</v>
          </cell>
          <cell r="F1549" t="str">
            <v>Zachary Scott</v>
          </cell>
          <cell r="G1549" t="str">
            <v/>
          </cell>
          <cell r="H1549" t="str">
            <v xml:space="preserve">E0188 </v>
          </cell>
          <cell r="I1549">
            <v>188</v>
          </cell>
          <cell r="J1549" t="str">
            <v/>
          </cell>
          <cell r="K1549" t="str">
            <v>@tidalwaveautospa.com</v>
          </cell>
        </row>
        <row r="1550">
          <cell r="B1550" t="str">
            <v>Jackson Ghioto</v>
          </cell>
          <cell r="C1550" t="str">
            <v>Construction Intern</v>
          </cell>
          <cell r="D1550" t="str">
            <v>SHJ Construction LLC</v>
          </cell>
          <cell r="E1550" t="str">
            <v>3050 Development</v>
          </cell>
          <cell r="F1550" t="str">
            <v>Ryan Crumley</v>
          </cell>
          <cell r="G1550" t="str">
            <v/>
          </cell>
          <cell r="H1550" t="str">
            <v/>
          </cell>
          <cell r="I1550" t="str">
            <v/>
          </cell>
          <cell r="J1550" t="str">
            <v/>
          </cell>
          <cell r="K1550" t="str">
            <v/>
          </cell>
        </row>
        <row r="1551">
          <cell r="B1551" t="str">
            <v>Jackson Hurst</v>
          </cell>
          <cell r="C1551" t="str">
            <v>Team Lead Express</v>
          </cell>
          <cell r="D1551" t="str">
            <v>E0307 - East Statesboro, GA</v>
          </cell>
          <cell r="E1551" t="str">
            <v>1000 Wash Employees</v>
          </cell>
          <cell r="F1551" t="str">
            <v>Veronica Wyrostek</v>
          </cell>
          <cell r="G1551" t="str">
            <v/>
          </cell>
          <cell r="H1551" t="str">
            <v xml:space="preserve">E0307 </v>
          </cell>
          <cell r="I1551">
            <v>307</v>
          </cell>
          <cell r="J1551" t="str">
            <v/>
          </cell>
          <cell r="K1551" t="str">
            <v>@tidalwaveautospa.com</v>
          </cell>
        </row>
        <row r="1552">
          <cell r="B1552" t="str">
            <v>Jackson Johnson</v>
          </cell>
          <cell r="C1552" t="str">
            <v>Wash Attendant Express</v>
          </cell>
          <cell r="D1552" t="str">
            <v>E0030 - Cascade</v>
          </cell>
          <cell r="E1552" t="str">
            <v>1000 Wash Employees</v>
          </cell>
          <cell r="F1552" t="str">
            <v>RITCHIE NORFLEET</v>
          </cell>
          <cell r="G1552" t="str">
            <v/>
          </cell>
          <cell r="H1552" t="str">
            <v xml:space="preserve">E0030 </v>
          </cell>
          <cell r="I1552">
            <v>30</v>
          </cell>
          <cell r="J1552" t="str">
            <v/>
          </cell>
          <cell r="K1552" t="str">
            <v>@tidalwaveautospa.com</v>
          </cell>
        </row>
        <row r="1553">
          <cell r="B1553" t="str">
            <v>Jackson Kassay</v>
          </cell>
          <cell r="C1553" t="str">
            <v>Assistant SL Express</v>
          </cell>
          <cell r="D1553" t="str">
            <v>E0052 - Oldsmar</v>
          </cell>
          <cell r="E1553" t="str">
            <v>1000 Wash Employees</v>
          </cell>
          <cell r="F1553" t="str">
            <v>Brayton Swan</v>
          </cell>
          <cell r="G1553" t="str">
            <v>ASL</v>
          </cell>
          <cell r="H1553" t="str">
            <v xml:space="preserve">E0052 </v>
          </cell>
          <cell r="I1553">
            <v>52</v>
          </cell>
          <cell r="J1553" t="str">
            <v>ASL52</v>
          </cell>
          <cell r="K1553" t="str">
            <v>ASL52@tidalwaveautospa.com</v>
          </cell>
        </row>
        <row r="1554">
          <cell r="B1554" t="str">
            <v>Jackson McDowell</v>
          </cell>
          <cell r="C1554" t="str">
            <v>Interim Site Leader Express</v>
          </cell>
          <cell r="D1554" t="str">
            <v>E0196 - Theydon Bend</v>
          </cell>
          <cell r="E1554" t="str">
            <v>1000 Wash Employees</v>
          </cell>
          <cell r="F1554" t="str">
            <v>Michael Dodge</v>
          </cell>
          <cell r="G1554" t="str">
            <v>Interim</v>
          </cell>
          <cell r="H1554" t="str">
            <v xml:space="preserve">E0196 </v>
          </cell>
          <cell r="I1554">
            <v>196</v>
          </cell>
          <cell r="J1554" t="str">
            <v>SL196</v>
          </cell>
          <cell r="K1554" t="str">
            <v>SL196@tidalwaveautospa.com</v>
          </cell>
        </row>
        <row r="1555">
          <cell r="B1555" t="str">
            <v>Jackson McMurray</v>
          </cell>
          <cell r="C1555" t="str">
            <v>Assistant SL Express</v>
          </cell>
          <cell r="D1555" t="str">
            <v>E0214 - Doe Run Blvd</v>
          </cell>
          <cell r="E1555" t="str">
            <v>1000 Wash Employees</v>
          </cell>
          <cell r="F1555" t="str">
            <v>Cecilia Pate</v>
          </cell>
          <cell r="G1555" t="str">
            <v>ASL</v>
          </cell>
          <cell r="H1555" t="str">
            <v xml:space="preserve">E0214 </v>
          </cell>
          <cell r="I1555">
            <v>214</v>
          </cell>
          <cell r="J1555" t="str">
            <v>ASL214</v>
          </cell>
          <cell r="K1555" t="str">
            <v>ASL214@tidalwaveautospa.com</v>
          </cell>
        </row>
        <row r="1556">
          <cell r="B1556" t="str">
            <v>Jackson Moser</v>
          </cell>
          <cell r="C1556" t="str">
            <v>Wash Attendant Express</v>
          </cell>
          <cell r="D1556" t="str">
            <v>E0235 - Shelby, NC</v>
          </cell>
          <cell r="E1556" t="str">
            <v>1000 Wash Employees</v>
          </cell>
          <cell r="F1556" t="str">
            <v>Joshua Cloonan</v>
          </cell>
          <cell r="G1556" t="str">
            <v/>
          </cell>
          <cell r="H1556" t="str">
            <v xml:space="preserve">E0235 </v>
          </cell>
          <cell r="I1556">
            <v>235</v>
          </cell>
          <cell r="J1556" t="str">
            <v/>
          </cell>
          <cell r="K1556" t="str">
            <v>@tidalwaveautospa.com</v>
          </cell>
        </row>
        <row r="1557">
          <cell r="B1557" t="str">
            <v>Jackson Resnick</v>
          </cell>
          <cell r="C1557" t="str">
            <v>Wash Attendant Express</v>
          </cell>
          <cell r="D1557" t="str">
            <v>E0015 - Dacula</v>
          </cell>
          <cell r="E1557" t="str">
            <v>1000 Wash Employees</v>
          </cell>
          <cell r="F1557" t="str">
            <v>Matt Bachman</v>
          </cell>
          <cell r="G1557" t="str">
            <v/>
          </cell>
          <cell r="H1557" t="str">
            <v xml:space="preserve">E0015 </v>
          </cell>
          <cell r="I1557">
            <v>15</v>
          </cell>
          <cell r="J1557" t="str">
            <v/>
          </cell>
          <cell r="K1557" t="str">
            <v>@tidalwaveautospa.com</v>
          </cell>
        </row>
        <row r="1558">
          <cell r="B1558" t="str">
            <v>Jackson Shine</v>
          </cell>
          <cell r="C1558" t="str">
            <v>Wash Attendant Express</v>
          </cell>
          <cell r="D1558" t="str">
            <v>E0041 - Hoover</v>
          </cell>
          <cell r="E1558" t="str">
            <v>1000 Wash Employees</v>
          </cell>
          <cell r="F1558" t="str">
            <v>Britt Bonds</v>
          </cell>
          <cell r="G1558" t="str">
            <v/>
          </cell>
          <cell r="H1558" t="str">
            <v xml:space="preserve">E0041 </v>
          </cell>
          <cell r="I1558">
            <v>41</v>
          </cell>
          <cell r="J1558" t="str">
            <v/>
          </cell>
          <cell r="K1558" t="str">
            <v>@tidalwaveautospa.com</v>
          </cell>
        </row>
        <row r="1559">
          <cell r="B1559" t="str">
            <v>Jackson Snable</v>
          </cell>
          <cell r="C1559" t="str">
            <v>Wash Attendant Express</v>
          </cell>
          <cell r="D1559" t="str">
            <v>E0248 - Ridge Road</v>
          </cell>
          <cell r="E1559" t="str">
            <v>1000 Wash Employees</v>
          </cell>
          <cell r="F1559" t="str">
            <v>John Womble</v>
          </cell>
          <cell r="G1559" t="str">
            <v/>
          </cell>
          <cell r="H1559" t="str">
            <v xml:space="preserve">E0248 </v>
          </cell>
          <cell r="I1559">
            <v>248</v>
          </cell>
          <cell r="J1559" t="str">
            <v/>
          </cell>
          <cell r="K1559" t="str">
            <v>@tidalwaveautospa.com</v>
          </cell>
        </row>
        <row r="1560">
          <cell r="B1560" t="str">
            <v>Jackson Stevens</v>
          </cell>
          <cell r="C1560" t="str">
            <v>Wash Attendant Express</v>
          </cell>
          <cell r="D1560" t="str">
            <v>E0272 - North Wilmington</v>
          </cell>
          <cell r="E1560" t="str">
            <v>1000 Wash Employees</v>
          </cell>
          <cell r="F1560" t="str">
            <v>Devin Miranda</v>
          </cell>
          <cell r="G1560" t="str">
            <v/>
          </cell>
          <cell r="H1560" t="str">
            <v xml:space="preserve">E0272 </v>
          </cell>
          <cell r="I1560">
            <v>272</v>
          </cell>
          <cell r="J1560" t="str">
            <v/>
          </cell>
          <cell r="K1560" t="str">
            <v>@tidalwaveautospa.com</v>
          </cell>
        </row>
        <row r="1561">
          <cell r="B1561" t="str">
            <v>Jackson Stilwill</v>
          </cell>
          <cell r="C1561" t="str">
            <v>Wash Attendant Express</v>
          </cell>
          <cell r="D1561" t="str">
            <v>E0125 - North Richland Hills</v>
          </cell>
          <cell r="E1561" t="str">
            <v>1000 Wash Employees</v>
          </cell>
          <cell r="F1561" t="str">
            <v>Scott Lindsey</v>
          </cell>
          <cell r="G1561" t="str">
            <v/>
          </cell>
          <cell r="H1561" t="str">
            <v xml:space="preserve">E0125 </v>
          </cell>
          <cell r="I1561">
            <v>125</v>
          </cell>
          <cell r="J1561" t="str">
            <v/>
          </cell>
          <cell r="K1561" t="str">
            <v>@tidalwaveautospa.com</v>
          </cell>
        </row>
        <row r="1562">
          <cell r="B1562" t="str">
            <v>Jackson Taylor</v>
          </cell>
          <cell r="C1562" t="str">
            <v>Team Lead Express</v>
          </cell>
          <cell r="D1562" t="str">
            <v>E0225 - Dill Creek</v>
          </cell>
          <cell r="E1562" t="str">
            <v>1000 Wash Employees</v>
          </cell>
          <cell r="F1562" t="str">
            <v>ERIK NORDGREN</v>
          </cell>
          <cell r="G1562" t="str">
            <v/>
          </cell>
          <cell r="H1562" t="str">
            <v xml:space="preserve">E0225 </v>
          </cell>
          <cell r="I1562">
            <v>225</v>
          </cell>
          <cell r="J1562" t="str">
            <v/>
          </cell>
          <cell r="K1562" t="str">
            <v>@tidalwaveautospa.com</v>
          </cell>
        </row>
        <row r="1563">
          <cell r="B1563" t="str">
            <v>Jacob Bowles</v>
          </cell>
          <cell r="C1563" t="str">
            <v>Wash Attendant Express</v>
          </cell>
          <cell r="D1563" t="str">
            <v>E0028 - Raytown</v>
          </cell>
          <cell r="E1563" t="str">
            <v>1000 Wash Employees</v>
          </cell>
          <cell r="F1563" t="str">
            <v>Kyle Baker</v>
          </cell>
          <cell r="G1563" t="str">
            <v/>
          </cell>
          <cell r="H1563" t="str">
            <v xml:space="preserve">E0028 </v>
          </cell>
          <cell r="I1563">
            <v>28</v>
          </cell>
          <cell r="J1563" t="str">
            <v/>
          </cell>
          <cell r="K1563" t="str">
            <v>@tidalwaveautospa.com</v>
          </cell>
        </row>
        <row r="1564">
          <cell r="B1564" t="str">
            <v>Jacob Brauer</v>
          </cell>
          <cell r="C1564" t="str">
            <v>Team Lead Express</v>
          </cell>
          <cell r="D1564" t="str">
            <v>E0222 - Cordova, TN</v>
          </cell>
          <cell r="E1564" t="str">
            <v>1000 Wash Employees</v>
          </cell>
          <cell r="F1564" t="str">
            <v>James Bentley</v>
          </cell>
          <cell r="G1564" t="str">
            <v/>
          </cell>
          <cell r="H1564" t="str">
            <v xml:space="preserve">E0222 </v>
          </cell>
          <cell r="I1564">
            <v>222</v>
          </cell>
          <cell r="J1564" t="str">
            <v/>
          </cell>
          <cell r="K1564" t="str">
            <v>@tidalwaveautospa.com</v>
          </cell>
        </row>
        <row r="1565">
          <cell r="B1565" t="str">
            <v>Jacob Combs</v>
          </cell>
          <cell r="C1565" t="str">
            <v>Team Lead Express</v>
          </cell>
          <cell r="D1565" t="str">
            <v>E0249 - River Crossing</v>
          </cell>
          <cell r="E1565" t="str">
            <v>1000 Wash Employees</v>
          </cell>
          <cell r="F1565" t="str">
            <v>Mike Breitrick</v>
          </cell>
          <cell r="G1565" t="str">
            <v/>
          </cell>
          <cell r="H1565" t="str">
            <v xml:space="preserve">E0249 </v>
          </cell>
          <cell r="I1565">
            <v>249</v>
          </cell>
          <cell r="J1565" t="str">
            <v/>
          </cell>
          <cell r="K1565" t="str">
            <v>@tidalwaveautospa.com</v>
          </cell>
        </row>
        <row r="1566">
          <cell r="B1566" t="str">
            <v>Jacob Criddle</v>
          </cell>
          <cell r="C1566" t="str">
            <v>Wash Attendant Express</v>
          </cell>
          <cell r="D1566" t="str">
            <v>E0107 - Gainesville</v>
          </cell>
          <cell r="E1566" t="str">
            <v>1000 Wash Employees</v>
          </cell>
          <cell r="F1566" t="str">
            <v>Kyle Busch</v>
          </cell>
          <cell r="G1566" t="str">
            <v/>
          </cell>
          <cell r="H1566" t="str">
            <v xml:space="preserve">E0107 </v>
          </cell>
          <cell r="I1566">
            <v>107</v>
          </cell>
          <cell r="J1566" t="str">
            <v/>
          </cell>
          <cell r="K1566" t="str">
            <v>@tidalwaveautospa.com</v>
          </cell>
        </row>
        <row r="1567">
          <cell r="B1567" t="str">
            <v>jacob cruz</v>
          </cell>
          <cell r="C1567" t="str">
            <v>Assistant SL Express</v>
          </cell>
          <cell r="D1567" t="str">
            <v>E0363 - Marshfield, WI</v>
          </cell>
          <cell r="E1567" t="str">
            <v>1000 Wash Employees</v>
          </cell>
          <cell r="F1567" t="str">
            <v>Charles Hayes</v>
          </cell>
          <cell r="G1567" t="str">
            <v>ASL</v>
          </cell>
          <cell r="H1567" t="str">
            <v xml:space="preserve">E0363 </v>
          </cell>
          <cell r="I1567">
            <v>363</v>
          </cell>
          <cell r="J1567" t="str">
            <v>ASL363</v>
          </cell>
          <cell r="K1567" t="str">
            <v>ASL363@tidalwaveautospa.com</v>
          </cell>
        </row>
        <row r="1568">
          <cell r="B1568" t="str">
            <v>Jacob Ewell</v>
          </cell>
          <cell r="C1568" t="str">
            <v>Team Lead Express</v>
          </cell>
          <cell r="D1568" t="str">
            <v>E0069 - Gloucester</v>
          </cell>
          <cell r="E1568" t="str">
            <v>1000 Wash Employees</v>
          </cell>
          <cell r="F1568" t="str">
            <v>Domenic Casciola</v>
          </cell>
          <cell r="G1568" t="str">
            <v/>
          </cell>
          <cell r="H1568" t="str">
            <v xml:space="preserve">E0069 </v>
          </cell>
          <cell r="I1568">
            <v>69</v>
          </cell>
          <cell r="J1568" t="str">
            <v/>
          </cell>
          <cell r="K1568" t="str">
            <v>@tidalwaveautospa.com</v>
          </cell>
        </row>
        <row r="1569">
          <cell r="B1569" t="str">
            <v>Jacob Fralix</v>
          </cell>
          <cell r="C1569" t="str">
            <v>Wash Attendant Express</v>
          </cell>
          <cell r="D1569" t="str">
            <v>E0122 - TN Lawrenceburg</v>
          </cell>
          <cell r="E1569" t="str">
            <v>1000 Wash Employees</v>
          </cell>
          <cell r="F1569" t="str">
            <v>Howard Montes</v>
          </cell>
          <cell r="G1569" t="str">
            <v/>
          </cell>
          <cell r="H1569" t="str">
            <v xml:space="preserve">E0122 </v>
          </cell>
          <cell r="I1569">
            <v>122</v>
          </cell>
          <cell r="J1569" t="str">
            <v/>
          </cell>
          <cell r="K1569" t="str">
            <v>@tidalwaveautospa.com</v>
          </cell>
        </row>
        <row r="1570">
          <cell r="B1570" t="str">
            <v>Jacob Gilley</v>
          </cell>
          <cell r="C1570" t="str">
            <v>Assistant SL Express</v>
          </cell>
          <cell r="D1570" t="str">
            <v>E0100 - Richmond</v>
          </cell>
          <cell r="E1570" t="str">
            <v>1000 Wash Employees</v>
          </cell>
          <cell r="F1570" t="str">
            <v>Joshua Smith</v>
          </cell>
          <cell r="G1570" t="str">
            <v>ASL</v>
          </cell>
          <cell r="H1570" t="str">
            <v xml:space="preserve">E0100 </v>
          </cell>
          <cell r="I1570">
            <v>100</v>
          </cell>
          <cell r="J1570" t="str">
            <v>ASL100</v>
          </cell>
          <cell r="K1570" t="str">
            <v>ASL100@tidalwaveautospa.com</v>
          </cell>
        </row>
        <row r="1571">
          <cell r="B1571" t="str">
            <v>Jacob Haney</v>
          </cell>
          <cell r="C1571" t="str">
            <v>Wash Attendant Express</v>
          </cell>
          <cell r="D1571" t="str">
            <v>E0098 - Bethlehem</v>
          </cell>
          <cell r="E1571" t="str">
            <v>1000 Wash Employees</v>
          </cell>
          <cell r="F1571" t="str">
            <v>Jeffery Hornsby</v>
          </cell>
          <cell r="G1571" t="str">
            <v/>
          </cell>
          <cell r="H1571" t="str">
            <v xml:space="preserve">E0098 </v>
          </cell>
          <cell r="I1571">
            <v>98</v>
          </cell>
          <cell r="J1571" t="str">
            <v/>
          </cell>
          <cell r="K1571" t="str">
            <v>@tidalwaveautospa.com</v>
          </cell>
        </row>
        <row r="1572">
          <cell r="B1572" t="str">
            <v>Jacob Hines</v>
          </cell>
          <cell r="C1572" t="str">
            <v>Wash Attendant Express</v>
          </cell>
          <cell r="D1572" t="str">
            <v>E0126 - Charlottesville</v>
          </cell>
          <cell r="E1572" t="str">
            <v>1000 Wash Employees</v>
          </cell>
          <cell r="F1572" t="str">
            <v>Sean Bush</v>
          </cell>
          <cell r="G1572" t="str">
            <v/>
          </cell>
          <cell r="H1572" t="str">
            <v xml:space="preserve">E0126 </v>
          </cell>
          <cell r="I1572">
            <v>126</v>
          </cell>
          <cell r="J1572" t="str">
            <v/>
          </cell>
          <cell r="K1572" t="str">
            <v>@tidalwaveautospa.com</v>
          </cell>
        </row>
        <row r="1573">
          <cell r="B1573" t="str">
            <v>Jacob Johnston</v>
          </cell>
          <cell r="C1573" t="str">
            <v>High Performance Site Leader Express</v>
          </cell>
          <cell r="D1573" t="str">
            <v>E0046 - Overland Park</v>
          </cell>
          <cell r="E1573" t="str">
            <v>1000 Wash Employees</v>
          </cell>
          <cell r="F1573" t="str">
            <v>Michael Donnelly</v>
          </cell>
          <cell r="G1573" t="str">
            <v>SL</v>
          </cell>
          <cell r="H1573" t="str">
            <v xml:space="preserve">E0046 </v>
          </cell>
          <cell r="I1573">
            <v>46</v>
          </cell>
          <cell r="J1573" t="str">
            <v>SL46</v>
          </cell>
          <cell r="K1573" t="str">
            <v>SL46@tidalwaveautospa.com</v>
          </cell>
        </row>
        <row r="1574">
          <cell r="B1574" t="str">
            <v>Jacob Keaunui</v>
          </cell>
          <cell r="C1574" t="str">
            <v>Wash Attendant Express</v>
          </cell>
          <cell r="D1574" t="str">
            <v>E0028 - Raytown</v>
          </cell>
          <cell r="E1574" t="str">
            <v>1000 Wash Employees</v>
          </cell>
          <cell r="F1574" t="str">
            <v>Kyle Baker</v>
          </cell>
          <cell r="G1574" t="str">
            <v/>
          </cell>
          <cell r="H1574" t="str">
            <v xml:space="preserve">E0028 </v>
          </cell>
          <cell r="I1574">
            <v>28</v>
          </cell>
          <cell r="J1574" t="str">
            <v/>
          </cell>
          <cell r="K1574" t="str">
            <v>@tidalwaveautospa.com</v>
          </cell>
        </row>
        <row r="1575">
          <cell r="B1575" t="str">
            <v>Jacob Kinlein</v>
          </cell>
          <cell r="C1575" t="str">
            <v>Team Lead Express</v>
          </cell>
          <cell r="D1575" t="str">
            <v>E0074 - Coralville</v>
          </cell>
          <cell r="E1575" t="str">
            <v>1000 Wash Employees</v>
          </cell>
          <cell r="F1575" t="str">
            <v>Ben Boyd</v>
          </cell>
          <cell r="G1575" t="str">
            <v/>
          </cell>
          <cell r="H1575" t="str">
            <v xml:space="preserve">E0074 </v>
          </cell>
          <cell r="I1575">
            <v>74</v>
          </cell>
          <cell r="J1575" t="str">
            <v/>
          </cell>
          <cell r="K1575" t="str">
            <v>@tidalwaveautospa.com</v>
          </cell>
        </row>
        <row r="1576">
          <cell r="B1576" t="str">
            <v>Jacob Lesniewski</v>
          </cell>
          <cell r="C1576" t="str">
            <v>Wash Attendant Express</v>
          </cell>
          <cell r="D1576" t="str">
            <v>E0123 - Shelbyville</v>
          </cell>
          <cell r="E1576" t="str">
            <v>1000 Wash Employees</v>
          </cell>
          <cell r="F1576" t="str">
            <v>Byron Barnes</v>
          </cell>
          <cell r="G1576" t="str">
            <v/>
          </cell>
          <cell r="H1576" t="str">
            <v xml:space="preserve">E0123 </v>
          </cell>
          <cell r="I1576">
            <v>123</v>
          </cell>
          <cell r="J1576" t="str">
            <v/>
          </cell>
          <cell r="K1576" t="str">
            <v>@tidalwaveautospa.com</v>
          </cell>
        </row>
        <row r="1577">
          <cell r="B1577" t="str">
            <v>Jacob Matthews</v>
          </cell>
          <cell r="C1577" t="str">
            <v>Team Lead Express</v>
          </cell>
          <cell r="D1577" t="str">
            <v>E0096 - Athens / Athens GA 1</v>
          </cell>
          <cell r="E1577" t="str">
            <v>1000 Wash Employees</v>
          </cell>
          <cell r="F1577" t="str">
            <v>Thomas Russell</v>
          </cell>
          <cell r="G1577" t="str">
            <v/>
          </cell>
          <cell r="H1577" t="str">
            <v xml:space="preserve">E0096 </v>
          </cell>
          <cell r="I1577">
            <v>96</v>
          </cell>
          <cell r="J1577" t="str">
            <v/>
          </cell>
          <cell r="K1577" t="str">
            <v>@tidalwaveautospa.com</v>
          </cell>
        </row>
        <row r="1578">
          <cell r="B1578" t="str">
            <v>Jacob McSwain</v>
          </cell>
          <cell r="C1578" t="str">
            <v>Floor Manager</v>
          </cell>
          <cell r="D1578" t="str">
            <v>SHJ Construction LLC</v>
          </cell>
          <cell r="E1578" t="str">
            <v>3000 Steel Shop</v>
          </cell>
          <cell r="F1578" t="str">
            <v>Phillip Harris</v>
          </cell>
          <cell r="G1578" t="str">
            <v/>
          </cell>
          <cell r="H1578" t="str">
            <v/>
          </cell>
          <cell r="I1578" t="str">
            <v/>
          </cell>
          <cell r="J1578" t="str">
            <v/>
          </cell>
          <cell r="K1578" t="str">
            <v>jacob.mcswain@shjconstructiongroup.com</v>
          </cell>
        </row>
        <row r="1579">
          <cell r="B1579" t="str">
            <v>Jacob Milligan</v>
          </cell>
          <cell r="C1579" t="str">
            <v>Wash Attendant Express</v>
          </cell>
          <cell r="D1579" t="str">
            <v>E0295 - Ponca City, OK</v>
          </cell>
          <cell r="E1579" t="str">
            <v>1000 Wash Employees</v>
          </cell>
          <cell r="F1579" t="str">
            <v>Abelardo Tamez</v>
          </cell>
          <cell r="G1579" t="str">
            <v/>
          </cell>
          <cell r="H1579" t="str">
            <v xml:space="preserve">E0295 </v>
          </cell>
          <cell r="I1579">
            <v>295</v>
          </cell>
          <cell r="J1579" t="str">
            <v/>
          </cell>
          <cell r="K1579" t="str">
            <v>@tidalwaveautospa.com</v>
          </cell>
        </row>
        <row r="1580">
          <cell r="B1580" t="str">
            <v>Jacob Niethe</v>
          </cell>
          <cell r="C1580" t="str">
            <v>Wash Attendant Express</v>
          </cell>
          <cell r="D1580" t="str">
            <v>E0284 - Niagara Falls, NY</v>
          </cell>
          <cell r="E1580" t="str">
            <v>1000 Wash Employees</v>
          </cell>
          <cell r="F1580" t="str">
            <v>Jon Roewer</v>
          </cell>
          <cell r="G1580" t="str">
            <v/>
          </cell>
          <cell r="H1580" t="str">
            <v xml:space="preserve">E0284 </v>
          </cell>
          <cell r="I1580">
            <v>284</v>
          </cell>
          <cell r="J1580" t="str">
            <v/>
          </cell>
          <cell r="K1580" t="str">
            <v>@tidalwaveautospa.com</v>
          </cell>
        </row>
        <row r="1581">
          <cell r="B1581" t="str">
            <v>Jacob Prebosnyak</v>
          </cell>
          <cell r="C1581" t="str">
            <v>Team Lead Express</v>
          </cell>
          <cell r="D1581" t="str">
            <v>E0313 - Hillsboro, TX</v>
          </cell>
          <cell r="E1581" t="str">
            <v>1000 Wash Employees</v>
          </cell>
          <cell r="F1581" t="str">
            <v>Cody Rubit</v>
          </cell>
          <cell r="G1581" t="str">
            <v/>
          </cell>
          <cell r="H1581" t="str">
            <v xml:space="preserve">E0313 </v>
          </cell>
          <cell r="I1581">
            <v>313</v>
          </cell>
          <cell r="J1581" t="str">
            <v/>
          </cell>
          <cell r="K1581" t="str">
            <v>@tidalwaveautospa.com</v>
          </cell>
        </row>
        <row r="1582">
          <cell r="B1582" t="str">
            <v>Jacob Randolph</v>
          </cell>
          <cell r="C1582" t="str">
            <v>Interim Site Leader Express</v>
          </cell>
          <cell r="D1582" t="str">
            <v>E0148 - Marshall</v>
          </cell>
          <cell r="E1582" t="str">
            <v>1000 Wash Employees</v>
          </cell>
          <cell r="F1582" t="str">
            <v>Derek Schillinger</v>
          </cell>
          <cell r="G1582" t="str">
            <v>Interim</v>
          </cell>
          <cell r="H1582" t="str">
            <v xml:space="preserve">E0148 </v>
          </cell>
          <cell r="I1582">
            <v>148</v>
          </cell>
          <cell r="J1582" t="str">
            <v>SL148</v>
          </cell>
          <cell r="K1582" t="str">
            <v>SL148@tidalwaveautospa.com</v>
          </cell>
        </row>
        <row r="1583">
          <cell r="B1583" t="str">
            <v>Jacob Reynolds</v>
          </cell>
          <cell r="C1583" t="str">
            <v>Team Lead Express</v>
          </cell>
          <cell r="D1583" t="str">
            <v>E0025 - Hinesville</v>
          </cell>
          <cell r="E1583" t="str">
            <v>1000 Wash Employees</v>
          </cell>
          <cell r="F1583" t="str">
            <v>Don Lettieri</v>
          </cell>
          <cell r="G1583" t="str">
            <v/>
          </cell>
          <cell r="H1583" t="str">
            <v xml:space="preserve">E0025 </v>
          </cell>
          <cell r="I1583">
            <v>25</v>
          </cell>
          <cell r="J1583" t="str">
            <v/>
          </cell>
          <cell r="K1583" t="str">
            <v>@tidalwaveautospa.com</v>
          </cell>
        </row>
        <row r="1584">
          <cell r="B1584" t="str">
            <v>Jacob Sheppard</v>
          </cell>
          <cell r="C1584" t="str">
            <v>Senior Financial Analyst</v>
          </cell>
          <cell r="D1584" t="str">
            <v>Wash Support Center</v>
          </cell>
          <cell r="E1584" t="str">
            <v>2050 Finance</v>
          </cell>
          <cell r="F1584" t="str">
            <v>Maulin Shah</v>
          </cell>
          <cell r="G1584" t="str">
            <v/>
          </cell>
          <cell r="H1584" t="str">
            <v/>
          </cell>
          <cell r="I1584" t="str">
            <v/>
          </cell>
          <cell r="J1584" t="str">
            <v/>
          </cell>
          <cell r="K1584" t="str">
            <v>jacob.sheppard@twavelead.com</v>
          </cell>
        </row>
        <row r="1585">
          <cell r="B1585" t="str">
            <v>Jacob Skouge</v>
          </cell>
          <cell r="C1585" t="str">
            <v>Site Leader Express</v>
          </cell>
          <cell r="D1585" t="str">
            <v>E0304 - Cliff Lake</v>
          </cell>
          <cell r="E1585" t="str">
            <v>1000 Wash Employees</v>
          </cell>
          <cell r="F1585" t="str">
            <v>Andrew Stephens</v>
          </cell>
          <cell r="G1585" t="str">
            <v>SL</v>
          </cell>
          <cell r="H1585" t="str">
            <v xml:space="preserve">E0304 </v>
          </cell>
          <cell r="I1585">
            <v>304</v>
          </cell>
          <cell r="J1585" t="str">
            <v>SL304</v>
          </cell>
          <cell r="K1585" t="str">
            <v>SL304@tidalwaveautospa.com</v>
          </cell>
        </row>
        <row r="1586">
          <cell r="B1586" t="str">
            <v>Jacob Smith</v>
          </cell>
          <cell r="C1586" t="str">
            <v>Team Lead Express</v>
          </cell>
          <cell r="D1586" t="str">
            <v>E0100 - Richmond</v>
          </cell>
          <cell r="E1586" t="str">
            <v>1000 Wash Employees</v>
          </cell>
          <cell r="F1586" t="str">
            <v>Joshua Smith</v>
          </cell>
          <cell r="G1586" t="str">
            <v/>
          </cell>
          <cell r="H1586" t="str">
            <v xml:space="preserve">E0100 </v>
          </cell>
          <cell r="I1586">
            <v>100</v>
          </cell>
          <cell r="J1586" t="str">
            <v/>
          </cell>
          <cell r="K1586" t="str">
            <v>@tidalwaveautospa.com</v>
          </cell>
        </row>
        <row r="1587">
          <cell r="B1587" t="str">
            <v>Jacob Steedman</v>
          </cell>
          <cell r="C1587" t="str">
            <v>Wash Attendant Express</v>
          </cell>
          <cell r="D1587" t="str">
            <v>E0078 - Tyndall Pkwy</v>
          </cell>
          <cell r="E1587" t="str">
            <v>1000 Wash Employees</v>
          </cell>
          <cell r="F1587" t="str">
            <v>Ryan Earl</v>
          </cell>
          <cell r="G1587" t="str">
            <v/>
          </cell>
          <cell r="H1587" t="str">
            <v xml:space="preserve">E0078 </v>
          </cell>
          <cell r="I1587">
            <v>78</v>
          </cell>
          <cell r="J1587" t="str">
            <v/>
          </cell>
          <cell r="K1587" t="str">
            <v>@tidalwaveautospa.com</v>
          </cell>
        </row>
        <row r="1588">
          <cell r="B1588" t="str">
            <v>Jacob Strickland</v>
          </cell>
          <cell r="C1588" t="str">
            <v>Station Lead</v>
          </cell>
          <cell r="D1588" t="str">
            <v>SHJ Construction LLC</v>
          </cell>
          <cell r="E1588" t="str">
            <v>3150 Modular Shop</v>
          </cell>
          <cell r="F1588" t="str">
            <v>Matthew Allen</v>
          </cell>
          <cell r="G1588" t="str">
            <v/>
          </cell>
          <cell r="H1588" t="str">
            <v/>
          </cell>
          <cell r="I1588" t="str">
            <v/>
          </cell>
          <cell r="J1588" t="str">
            <v/>
          </cell>
          <cell r="K1588" t="str">
            <v>jacob.strickland@shjconstructiongroup.com</v>
          </cell>
        </row>
        <row r="1589">
          <cell r="B1589" t="str">
            <v>JACOB TUCKER</v>
          </cell>
          <cell r="C1589" t="str">
            <v>Wash Attendant Express</v>
          </cell>
          <cell r="D1589" t="str">
            <v>E0019 - High Point</v>
          </cell>
          <cell r="E1589" t="str">
            <v>1000 Wash Employees</v>
          </cell>
          <cell r="F1589" t="str">
            <v>Nicholas Anthony</v>
          </cell>
          <cell r="G1589" t="str">
            <v/>
          </cell>
          <cell r="H1589" t="str">
            <v xml:space="preserve">E0019 </v>
          </cell>
          <cell r="I1589">
            <v>19</v>
          </cell>
          <cell r="J1589" t="str">
            <v/>
          </cell>
          <cell r="K1589" t="str">
            <v>@tidalwaveautospa.com</v>
          </cell>
        </row>
        <row r="1590">
          <cell r="B1590" t="str">
            <v>Jacob Umphrey</v>
          </cell>
          <cell r="C1590" t="str">
            <v>Assistant SL Express</v>
          </cell>
          <cell r="D1590" t="str">
            <v>E0122 - TN Lawrenceburg</v>
          </cell>
          <cell r="E1590" t="str">
            <v>1000 Wash Employees</v>
          </cell>
          <cell r="F1590" t="str">
            <v>Howard Montes</v>
          </cell>
          <cell r="G1590" t="str">
            <v>ASL</v>
          </cell>
          <cell r="H1590" t="str">
            <v xml:space="preserve">E0122 </v>
          </cell>
          <cell r="I1590">
            <v>122</v>
          </cell>
          <cell r="J1590" t="str">
            <v>ASL122</v>
          </cell>
          <cell r="K1590" t="str">
            <v>ASL122@tidalwaveautospa.com</v>
          </cell>
        </row>
        <row r="1591">
          <cell r="B1591" t="str">
            <v>JACOB ZOLYAK</v>
          </cell>
          <cell r="C1591" t="str">
            <v>Team Lead Express</v>
          </cell>
          <cell r="D1591" t="str">
            <v>E0231 - Trinity Point</v>
          </cell>
          <cell r="E1591" t="str">
            <v>1000 Wash Employees</v>
          </cell>
          <cell r="F1591" t="str">
            <v>Brian Hanna</v>
          </cell>
          <cell r="G1591" t="str">
            <v/>
          </cell>
          <cell r="H1591" t="str">
            <v xml:space="preserve">E0231 </v>
          </cell>
          <cell r="I1591">
            <v>231</v>
          </cell>
          <cell r="J1591" t="str">
            <v/>
          </cell>
          <cell r="K1591" t="str">
            <v>@tidalwaveautospa.com</v>
          </cell>
        </row>
        <row r="1592">
          <cell r="B1592" t="str">
            <v>Jacoryon Lewis</v>
          </cell>
          <cell r="C1592" t="str">
            <v>Wash Attendant Express</v>
          </cell>
          <cell r="D1592" t="str">
            <v>E0008 - Irby</v>
          </cell>
          <cell r="E1592" t="str">
            <v>1000 Wash Employees</v>
          </cell>
          <cell r="F1592" t="str">
            <v>William Wolfenbarger</v>
          </cell>
          <cell r="G1592" t="str">
            <v/>
          </cell>
          <cell r="H1592" t="str">
            <v xml:space="preserve">E0008 </v>
          </cell>
          <cell r="I1592">
            <v>8</v>
          </cell>
          <cell r="J1592" t="str">
            <v/>
          </cell>
          <cell r="K1592" t="str">
            <v>@tidalwaveautospa.com</v>
          </cell>
        </row>
        <row r="1593">
          <cell r="B1593" t="str">
            <v>JADA MOTT</v>
          </cell>
          <cell r="C1593" t="str">
            <v>Assistant SL Express</v>
          </cell>
          <cell r="D1593" t="str">
            <v>E0197 - Timothy</v>
          </cell>
          <cell r="E1593" t="str">
            <v>1000 Wash Employees</v>
          </cell>
          <cell r="F1593" t="str">
            <v>Dennis Thompson</v>
          </cell>
          <cell r="G1593" t="str">
            <v>ASL</v>
          </cell>
          <cell r="H1593" t="str">
            <v xml:space="preserve">E0197 </v>
          </cell>
          <cell r="I1593">
            <v>197</v>
          </cell>
          <cell r="J1593" t="str">
            <v>ASL197</v>
          </cell>
          <cell r="K1593" t="str">
            <v>ASL197@tidalwaveautospa.com</v>
          </cell>
        </row>
        <row r="1594">
          <cell r="B1594" t="str">
            <v>JaDarrius Baldwin</v>
          </cell>
          <cell r="C1594" t="str">
            <v>Team Lead Express</v>
          </cell>
          <cell r="D1594" t="str">
            <v>E0094 - Statesboro</v>
          </cell>
          <cell r="E1594" t="str">
            <v>1000 Wash Employees</v>
          </cell>
          <cell r="F1594" t="str">
            <v>Robert Hane</v>
          </cell>
          <cell r="G1594" t="str">
            <v/>
          </cell>
          <cell r="H1594" t="str">
            <v xml:space="preserve">E0094 </v>
          </cell>
          <cell r="I1594">
            <v>94</v>
          </cell>
          <cell r="J1594" t="str">
            <v/>
          </cell>
          <cell r="K1594" t="str">
            <v>@tidalwaveautospa.com</v>
          </cell>
        </row>
        <row r="1595">
          <cell r="B1595" t="str">
            <v>jade edwards</v>
          </cell>
          <cell r="C1595" t="str">
            <v>Wash Attendant Express</v>
          </cell>
          <cell r="D1595" t="str">
            <v>E0269 - Schillinger Road</v>
          </cell>
          <cell r="E1595" t="str">
            <v>1000 Wash Employees</v>
          </cell>
          <cell r="F1595" t="str">
            <v>Sean Stevens</v>
          </cell>
          <cell r="G1595" t="str">
            <v/>
          </cell>
          <cell r="H1595" t="str">
            <v xml:space="preserve">E0269 </v>
          </cell>
          <cell r="I1595">
            <v>269</v>
          </cell>
          <cell r="J1595" t="str">
            <v/>
          </cell>
          <cell r="K1595" t="str">
            <v>@tidalwaveautospa.com</v>
          </cell>
        </row>
        <row r="1596">
          <cell r="B1596" t="str">
            <v>Jade Robiston</v>
          </cell>
          <cell r="C1596" t="str">
            <v>Assistant SL Express</v>
          </cell>
          <cell r="D1596" t="str">
            <v>E0307 - East Statesboro, GA</v>
          </cell>
          <cell r="E1596" t="str">
            <v>1000 Wash Employees</v>
          </cell>
          <cell r="F1596" t="str">
            <v>Veronica Wyrostek</v>
          </cell>
          <cell r="G1596" t="str">
            <v>ASL</v>
          </cell>
          <cell r="H1596" t="str">
            <v xml:space="preserve">E0307 </v>
          </cell>
          <cell r="I1596">
            <v>307</v>
          </cell>
          <cell r="J1596" t="str">
            <v>ASL307</v>
          </cell>
          <cell r="K1596" t="str">
            <v>ASL307@tidalwaveautospa.com</v>
          </cell>
        </row>
        <row r="1597">
          <cell r="B1597" t="str">
            <v>Jaden Butler-Peak</v>
          </cell>
          <cell r="C1597" t="str">
            <v>Wash Attendant Express</v>
          </cell>
          <cell r="D1597" t="str">
            <v>E0072 - Williamsburg</v>
          </cell>
          <cell r="E1597" t="str">
            <v>1000 Wash Employees</v>
          </cell>
          <cell r="F1597" t="str">
            <v>Peter Foster</v>
          </cell>
          <cell r="G1597" t="str">
            <v/>
          </cell>
          <cell r="H1597" t="str">
            <v xml:space="preserve">E0072 </v>
          </cell>
          <cell r="I1597">
            <v>72</v>
          </cell>
          <cell r="J1597" t="str">
            <v/>
          </cell>
          <cell r="K1597" t="str">
            <v>@tidalwaveautospa.com</v>
          </cell>
        </row>
        <row r="1598">
          <cell r="B1598" t="str">
            <v>Jaden Daniel</v>
          </cell>
          <cell r="C1598" t="str">
            <v>Wash Attendant Express</v>
          </cell>
          <cell r="D1598" t="str">
            <v>E0285 - Surfside Commons</v>
          </cell>
          <cell r="E1598" t="str">
            <v>1000 Wash Employees</v>
          </cell>
          <cell r="F1598" t="str">
            <v>Matthew Bridges</v>
          </cell>
          <cell r="G1598" t="str">
            <v/>
          </cell>
          <cell r="H1598" t="str">
            <v xml:space="preserve">E0285 </v>
          </cell>
          <cell r="I1598">
            <v>285</v>
          </cell>
          <cell r="J1598" t="str">
            <v/>
          </cell>
          <cell r="K1598" t="str">
            <v>@tidalwaveautospa.com</v>
          </cell>
        </row>
        <row r="1599">
          <cell r="B1599" t="str">
            <v>Jaden Davenport</v>
          </cell>
          <cell r="C1599" t="str">
            <v>Wash Attendant Express</v>
          </cell>
          <cell r="D1599" t="str">
            <v>E0011 - McDonough</v>
          </cell>
          <cell r="E1599" t="str">
            <v>1000 Wash Employees</v>
          </cell>
          <cell r="F1599" t="str">
            <v>Rodrigo Kimble</v>
          </cell>
          <cell r="G1599" t="str">
            <v/>
          </cell>
          <cell r="H1599" t="str">
            <v xml:space="preserve">E0011 </v>
          </cell>
          <cell r="I1599">
            <v>11</v>
          </cell>
          <cell r="J1599" t="str">
            <v/>
          </cell>
          <cell r="K1599" t="str">
            <v>@tidalwaveautospa.com</v>
          </cell>
        </row>
        <row r="1600">
          <cell r="B1600" t="str">
            <v>Jaden Klancke</v>
          </cell>
          <cell r="C1600" t="str">
            <v>Wash Attendant Express</v>
          </cell>
          <cell r="D1600" t="str">
            <v>E0124 - Watertown</v>
          </cell>
          <cell r="E1600" t="str">
            <v>1000 Wash Employees</v>
          </cell>
          <cell r="F1600" t="str">
            <v>Javan Cooper</v>
          </cell>
          <cell r="G1600" t="str">
            <v/>
          </cell>
          <cell r="H1600" t="str">
            <v xml:space="preserve">E0124 </v>
          </cell>
          <cell r="I1600">
            <v>124</v>
          </cell>
          <cell r="J1600" t="str">
            <v/>
          </cell>
          <cell r="K1600" t="str">
            <v>@tidalwaveautospa.com</v>
          </cell>
        </row>
        <row r="1601">
          <cell r="B1601" t="str">
            <v>Jaden Peek</v>
          </cell>
          <cell r="C1601" t="str">
            <v>Assistant SL Express</v>
          </cell>
          <cell r="D1601" t="str">
            <v>E0214 - Doe Run Blvd</v>
          </cell>
          <cell r="E1601" t="str">
            <v>1000 Wash Employees</v>
          </cell>
          <cell r="F1601" t="str">
            <v>Cecilia Pate</v>
          </cell>
          <cell r="G1601" t="str">
            <v>ASL</v>
          </cell>
          <cell r="H1601" t="str">
            <v xml:space="preserve">E0214 </v>
          </cell>
          <cell r="I1601">
            <v>214</v>
          </cell>
          <cell r="J1601" t="str">
            <v>ASL214</v>
          </cell>
          <cell r="K1601" t="str">
            <v>ASL214@tidalwaveautospa.com</v>
          </cell>
        </row>
        <row r="1602">
          <cell r="B1602" t="str">
            <v>Jaden Weinstein</v>
          </cell>
          <cell r="C1602" t="str">
            <v>Team Lead Express</v>
          </cell>
          <cell r="D1602" t="str">
            <v>E0361- Clermont, FL</v>
          </cell>
          <cell r="E1602" t="str">
            <v>1000 Wash Employees</v>
          </cell>
          <cell r="F1602" t="str">
            <v>Lenard Wright</v>
          </cell>
          <cell r="G1602" t="str">
            <v/>
          </cell>
          <cell r="H1602" t="str">
            <v xml:space="preserve">E0361- </v>
          </cell>
          <cell r="I1602" t="str">
            <v/>
          </cell>
          <cell r="J1602" t="str">
            <v/>
          </cell>
          <cell r="K1602" t="str">
            <v>@tidalwaveautospa.com</v>
          </cell>
        </row>
        <row r="1603">
          <cell r="B1603" t="str">
            <v>Jadius Jones</v>
          </cell>
          <cell r="C1603" t="str">
            <v>Wash Attendant Express</v>
          </cell>
          <cell r="D1603" t="str">
            <v>E0033 - Pinehurst</v>
          </cell>
          <cell r="E1603" t="str">
            <v>1000 Wash Employees</v>
          </cell>
          <cell r="F1603" t="str">
            <v>Michael Blackwell</v>
          </cell>
          <cell r="G1603" t="str">
            <v/>
          </cell>
          <cell r="H1603" t="str">
            <v xml:space="preserve">E0033 </v>
          </cell>
          <cell r="I1603">
            <v>33</v>
          </cell>
          <cell r="J1603" t="str">
            <v/>
          </cell>
          <cell r="K1603" t="str">
            <v>@tidalwaveautospa.com</v>
          </cell>
        </row>
        <row r="1604">
          <cell r="B1604" t="str">
            <v>Jadon Towns</v>
          </cell>
          <cell r="C1604" t="str">
            <v>Wash Attendant Flex</v>
          </cell>
          <cell r="D1604" t="str">
            <v>E0045 - Watson</v>
          </cell>
          <cell r="E1604" t="str">
            <v>1000 Wash Employees</v>
          </cell>
          <cell r="F1604" t="str">
            <v>Steven Goddard</v>
          </cell>
          <cell r="G1604" t="str">
            <v/>
          </cell>
          <cell r="H1604" t="str">
            <v xml:space="preserve">E0045 </v>
          </cell>
          <cell r="I1604">
            <v>45</v>
          </cell>
          <cell r="J1604" t="str">
            <v/>
          </cell>
          <cell r="K1604" t="str">
            <v>@tidalwaveautospa.com</v>
          </cell>
        </row>
        <row r="1605">
          <cell r="B1605" t="str">
            <v>Jaeden Barnett</v>
          </cell>
          <cell r="C1605" t="str">
            <v>Wash Attendant Express</v>
          </cell>
          <cell r="D1605" t="str">
            <v>E0126 - Charlottesville</v>
          </cell>
          <cell r="E1605" t="str">
            <v>1000 Wash Employees</v>
          </cell>
          <cell r="F1605" t="str">
            <v>Sean Bush</v>
          </cell>
          <cell r="G1605" t="str">
            <v/>
          </cell>
          <cell r="H1605" t="str">
            <v xml:space="preserve">E0126 </v>
          </cell>
          <cell r="I1605">
            <v>126</v>
          </cell>
          <cell r="J1605" t="str">
            <v/>
          </cell>
          <cell r="K1605" t="str">
            <v>@tidalwaveautospa.com</v>
          </cell>
        </row>
        <row r="1606">
          <cell r="B1606" t="str">
            <v>Jaedon Chandler</v>
          </cell>
          <cell r="C1606" t="str">
            <v>Team Lead Express</v>
          </cell>
          <cell r="D1606" t="str">
            <v>E0016 - Evans</v>
          </cell>
          <cell r="E1606" t="str">
            <v>1000 Wash Employees</v>
          </cell>
          <cell r="F1606" t="str">
            <v>Erinn Ames</v>
          </cell>
          <cell r="G1606" t="str">
            <v/>
          </cell>
          <cell r="H1606" t="str">
            <v xml:space="preserve">E0016 </v>
          </cell>
          <cell r="I1606">
            <v>16</v>
          </cell>
          <cell r="J1606" t="str">
            <v/>
          </cell>
          <cell r="K1606" t="str">
            <v>@tidalwaveautospa.com</v>
          </cell>
        </row>
        <row r="1607">
          <cell r="B1607" t="str">
            <v>jaela green</v>
          </cell>
          <cell r="C1607" t="str">
            <v>Wash Attendant Flex</v>
          </cell>
          <cell r="D1607" t="str">
            <v>E0007 - Grandview</v>
          </cell>
          <cell r="E1607" t="str">
            <v>1000 Wash Employees</v>
          </cell>
          <cell r="F1607" t="str">
            <v>Adam DeGroot</v>
          </cell>
          <cell r="G1607" t="str">
            <v/>
          </cell>
          <cell r="H1607" t="str">
            <v xml:space="preserve">E0007 </v>
          </cell>
          <cell r="I1607">
            <v>7</v>
          </cell>
          <cell r="J1607" t="str">
            <v/>
          </cell>
          <cell r="K1607" t="str">
            <v>@tidalwaveautospa.com</v>
          </cell>
        </row>
        <row r="1608">
          <cell r="B1608" t="str">
            <v>Jaelyn Evans</v>
          </cell>
          <cell r="C1608" t="str">
            <v>Team Lead Express</v>
          </cell>
          <cell r="D1608" t="str">
            <v>E0144 - Fitzgerald</v>
          </cell>
          <cell r="E1608" t="str">
            <v>1000 Wash Employees</v>
          </cell>
          <cell r="F1608" t="str">
            <v>Kane Campbell</v>
          </cell>
          <cell r="G1608" t="str">
            <v/>
          </cell>
          <cell r="H1608" t="str">
            <v xml:space="preserve">E0144 </v>
          </cell>
          <cell r="I1608">
            <v>144</v>
          </cell>
          <cell r="J1608" t="str">
            <v/>
          </cell>
          <cell r="K1608" t="str">
            <v>@tidalwaveautospa.com</v>
          </cell>
        </row>
        <row r="1609">
          <cell r="B1609" t="str">
            <v>Jae'Quon Wilder</v>
          </cell>
          <cell r="C1609" t="str">
            <v>Wash Attendant Express</v>
          </cell>
          <cell r="D1609" t="str">
            <v>E0372 - Bobby Miller Pkwy</v>
          </cell>
          <cell r="E1609" t="str">
            <v>1000 Wash Employees</v>
          </cell>
          <cell r="F1609" t="str">
            <v>Simranjeet Singh</v>
          </cell>
          <cell r="G1609" t="str">
            <v/>
          </cell>
          <cell r="H1609" t="str">
            <v xml:space="preserve">E0372 </v>
          </cell>
          <cell r="I1609">
            <v>372</v>
          </cell>
          <cell r="J1609" t="str">
            <v/>
          </cell>
          <cell r="K1609" t="str">
            <v>@tidalwaveautospa.com</v>
          </cell>
        </row>
        <row r="1610">
          <cell r="B1610" t="str">
            <v>jaevin Dillon</v>
          </cell>
          <cell r="C1610" t="str">
            <v>Wash Attendant Express</v>
          </cell>
          <cell r="D1610" t="str">
            <v>E0237 - Beau Rivage</v>
          </cell>
          <cell r="E1610" t="str">
            <v>1000 Wash Employees</v>
          </cell>
          <cell r="F1610" t="str">
            <v>James Arnett</v>
          </cell>
          <cell r="G1610" t="str">
            <v/>
          </cell>
          <cell r="H1610" t="str">
            <v xml:space="preserve">E0237 </v>
          </cell>
          <cell r="I1610">
            <v>237</v>
          </cell>
          <cell r="J1610" t="str">
            <v/>
          </cell>
          <cell r="K1610" t="str">
            <v>@tidalwaveautospa.com</v>
          </cell>
        </row>
        <row r="1611">
          <cell r="B1611" t="str">
            <v>Jaheim McDowell</v>
          </cell>
          <cell r="C1611" t="str">
            <v>Team Lead Express</v>
          </cell>
          <cell r="D1611" t="str">
            <v>E0033 - Pinehurst</v>
          </cell>
          <cell r="E1611" t="str">
            <v>1000 Wash Employees</v>
          </cell>
          <cell r="F1611" t="str">
            <v>Michael Blackwell</v>
          </cell>
          <cell r="G1611" t="str">
            <v/>
          </cell>
          <cell r="H1611" t="str">
            <v xml:space="preserve">E0033 </v>
          </cell>
          <cell r="I1611">
            <v>33</v>
          </cell>
          <cell r="J1611" t="str">
            <v/>
          </cell>
          <cell r="K1611" t="str">
            <v>@tidalwaveautospa.com</v>
          </cell>
        </row>
        <row r="1612">
          <cell r="B1612" t="str">
            <v>Jaiden Boone</v>
          </cell>
          <cell r="C1612" t="str">
            <v>Wash Attendant Express</v>
          </cell>
          <cell r="D1612" t="str">
            <v>E0231 - Trinity Point</v>
          </cell>
          <cell r="E1612" t="str">
            <v>1000 Wash Employees</v>
          </cell>
          <cell r="F1612" t="str">
            <v>Brian Hanna</v>
          </cell>
          <cell r="G1612" t="str">
            <v/>
          </cell>
          <cell r="H1612" t="str">
            <v xml:space="preserve">E0231 </v>
          </cell>
          <cell r="I1612">
            <v>231</v>
          </cell>
          <cell r="J1612" t="str">
            <v/>
          </cell>
          <cell r="K1612" t="str">
            <v>@tidalwaveautospa.com</v>
          </cell>
        </row>
        <row r="1613">
          <cell r="B1613" t="str">
            <v>Jaiden Ringwald</v>
          </cell>
          <cell r="C1613" t="str">
            <v>Wash Attendant Express</v>
          </cell>
          <cell r="D1613" t="str">
            <v>E0213 - Millington, TN</v>
          </cell>
          <cell r="E1613" t="str">
            <v>1000 Wash Employees</v>
          </cell>
          <cell r="F1613" t="str">
            <v>Brandon Dean</v>
          </cell>
          <cell r="G1613" t="str">
            <v/>
          </cell>
          <cell r="H1613" t="str">
            <v xml:space="preserve">E0213 </v>
          </cell>
          <cell r="I1613">
            <v>213</v>
          </cell>
          <cell r="J1613" t="str">
            <v/>
          </cell>
          <cell r="K1613" t="str">
            <v>@tidalwaveautospa.com</v>
          </cell>
        </row>
        <row r="1614">
          <cell r="B1614" t="str">
            <v>Jailen Hines</v>
          </cell>
          <cell r="C1614" t="str">
            <v>Team Lead Express</v>
          </cell>
          <cell r="D1614" t="str">
            <v>E0222 - Cordova, TN</v>
          </cell>
          <cell r="E1614" t="str">
            <v>1000 Wash Employees</v>
          </cell>
          <cell r="F1614" t="str">
            <v>James Bentley</v>
          </cell>
          <cell r="G1614" t="str">
            <v/>
          </cell>
          <cell r="H1614" t="str">
            <v xml:space="preserve">E0222 </v>
          </cell>
          <cell r="I1614">
            <v>222</v>
          </cell>
          <cell r="J1614" t="str">
            <v/>
          </cell>
          <cell r="K1614" t="str">
            <v>@tidalwaveautospa.com</v>
          </cell>
        </row>
        <row r="1615">
          <cell r="B1615" t="str">
            <v>jaime razo</v>
          </cell>
          <cell r="C1615" t="str">
            <v>Electrical Apprentice</v>
          </cell>
          <cell r="D1615" t="str">
            <v>Stangood-GA</v>
          </cell>
          <cell r="E1615" t="str">
            <v>3100 Stangood Electrical</v>
          </cell>
          <cell r="F1615" t="str">
            <v>Brian Swicegood</v>
          </cell>
          <cell r="G1615" t="str">
            <v/>
          </cell>
          <cell r="H1615" t="str">
            <v/>
          </cell>
          <cell r="I1615" t="str">
            <v/>
          </cell>
          <cell r="J1615" t="str">
            <v/>
          </cell>
          <cell r="K1615" t="str">
            <v/>
          </cell>
        </row>
        <row r="1616">
          <cell r="B1616" t="str">
            <v>Jaime Roben</v>
          </cell>
          <cell r="C1616" t="str">
            <v>Wash Attendant Express</v>
          </cell>
          <cell r="D1616" t="str">
            <v>E0062 - Speedway</v>
          </cell>
          <cell r="E1616" t="str">
            <v>1000 Wash Employees</v>
          </cell>
          <cell r="F1616" t="str">
            <v>Rex Humerickhouse</v>
          </cell>
          <cell r="G1616" t="str">
            <v/>
          </cell>
          <cell r="H1616" t="str">
            <v xml:space="preserve">E0062 </v>
          </cell>
          <cell r="I1616">
            <v>62</v>
          </cell>
          <cell r="J1616" t="str">
            <v/>
          </cell>
          <cell r="K1616" t="str">
            <v>@tidalwaveautospa.com</v>
          </cell>
        </row>
        <row r="1617">
          <cell r="B1617" t="str">
            <v>Jairo Gomez-Romero</v>
          </cell>
          <cell r="C1617" t="str">
            <v>Assistant SL Express</v>
          </cell>
          <cell r="D1617" t="str">
            <v>E0036 - Miller Road</v>
          </cell>
          <cell r="E1617" t="str">
            <v>1000 Wash Employees</v>
          </cell>
          <cell r="F1617" t="str">
            <v>Joel Regan</v>
          </cell>
          <cell r="G1617" t="str">
            <v>ASL</v>
          </cell>
          <cell r="H1617" t="str">
            <v xml:space="preserve">E0036 </v>
          </cell>
          <cell r="I1617">
            <v>36</v>
          </cell>
          <cell r="J1617" t="str">
            <v>ASL36</v>
          </cell>
          <cell r="K1617" t="str">
            <v>ASL36@tidalwaveautospa.com</v>
          </cell>
        </row>
        <row r="1618">
          <cell r="B1618" t="str">
            <v>Jaiveon Colbert</v>
          </cell>
          <cell r="C1618" t="str">
            <v>Wash Attendant Express</v>
          </cell>
          <cell r="D1618" t="str">
            <v>E0044 - Lake Joy</v>
          </cell>
          <cell r="E1618" t="str">
            <v>1000 Wash Employees</v>
          </cell>
          <cell r="F1618" t="str">
            <v>Richard Porter</v>
          </cell>
          <cell r="G1618" t="str">
            <v/>
          </cell>
          <cell r="H1618" t="str">
            <v xml:space="preserve">E0044 </v>
          </cell>
          <cell r="I1618">
            <v>44</v>
          </cell>
          <cell r="J1618" t="str">
            <v/>
          </cell>
          <cell r="K1618" t="str">
            <v>@tidalwaveautospa.com</v>
          </cell>
        </row>
        <row r="1619">
          <cell r="B1619" t="str">
            <v>Jake Beare</v>
          </cell>
          <cell r="C1619" t="str">
            <v>Wash Attendant Express</v>
          </cell>
          <cell r="D1619" t="str">
            <v>E0207 - Lawrenceburg, IN</v>
          </cell>
          <cell r="E1619" t="str">
            <v>1000 Wash Employees</v>
          </cell>
          <cell r="F1619" t="str">
            <v>TRAVIS BALLARD</v>
          </cell>
          <cell r="G1619" t="str">
            <v/>
          </cell>
          <cell r="H1619" t="str">
            <v xml:space="preserve">E0207 </v>
          </cell>
          <cell r="I1619">
            <v>207</v>
          </cell>
          <cell r="J1619" t="str">
            <v/>
          </cell>
          <cell r="K1619" t="str">
            <v>@tidalwaveautospa.com</v>
          </cell>
        </row>
        <row r="1620">
          <cell r="B1620" t="str">
            <v>Jakevien Clark</v>
          </cell>
          <cell r="C1620" t="str">
            <v>Wash Attendant Express</v>
          </cell>
          <cell r="D1620" t="str">
            <v>E0076 - Americus</v>
          </cell>
          <cell r="E1620" t="str">
            <v>1000 Wash Employees</v>
          </cell>
          <cell r="F1620" t="str">
            <v>Colin Williams</v>
          </cell>
          <cell r="G1620" t="str">
            <v/>
          </cell>
          <cell r="H1620" t="str">
            <v xml:space="preserve">E0076 </v>
          </cell>
          <cell r="I1620">
            <v>76</v>
          </cell>
          <cell r="J1620" t="str">
            <v/>
          </cell>
          <cell r="K1620" t="str">
            <v>@tidalwaveautospa.com</v>
          </cell>
        </row>
        <row r="1621">
          <cell r="B1621" t="str">
            <v>Jakob Freeman</v>
          </cell>
          <cell r="C1621" t="str">
            <v>Team Lead Express</v>
          </cell>
          <cell r="D1621" t="str">
            <v>E0113 - Hopkinsville</v>
          </cell>
          <cell r="E1621" t="str">
            <v>1000 Wash Employees</v>
          </cell>
          <cell r="F1621" t="str">
            <v>Rebecca Bates</v>
          </cell>
          <cell r="G1621" t="str">
            <v/>
          </cell>
          <cell r="H1621" t="str">
            <v xml:space="preserve">E0113 </v>
          </cell>
          <cell r="I1621">
            <v>113</v>
          </cell>
          <cell r="J1621" t="str">
            <v/>
          </cell>
          <cell r="K1621" t="str">
            <v>@tidalwaveautospa.com</v>
          </cell>
        </row>
        <row r="1622">
          <cell r="B1622" t="str">
            <v>Jakob Hart</v>
          </cell>
          <cell r="C1622" t="str">
            <v>Team Lead Express</v>
          </cell>
          <cell r="D1622" t="str">
            <v>E0191 - Emily Drive</v>
          </cell>
          <cell r="E1622" t="str">
            <v>1000 Wash Employees</v>
          </cell>
          <cell r="F1622" t="str">
            <v>Jonathan Ackerman</v>
          </cell>
          <cell r="G1622" t="str">
            <v/>
          </cell>
          <cell r="H1622" t="str">
            <v xml:space="preserve">E0191 </v>
          </cell>
          <cell r="I1622">
            <v>191</v>
          </cell>
          <cell r="J1622" t="str">
            <v/>
          </cell>
          <cell r="K1622" t="str">
            <v>@tidalwaveautospa.com</v>
          </cell>
        </row>
        <row r="1623">
          <cell r="B1623" t="str">
            <v>Jakob Luker</v>
          </cell>
          <cell r="C1623" t="str">
            <v>Wash Attendant Express</v>
          </cell>
          <cell r="D1623" t="str">
            <v>E0036 - Miller Road</v>
          </cell>
          <cell r="E1623" t="str">
            <v>1000 Wash Employees</v>
          </cell>
          <cell r="F1623" t="str">
            <v>Joel Regan</v>
          </cell>
          <cell r="G1623" t="str">
            <v/>
          </cell>
          <cell r="H1623" t="str">
            <v xml:space="preserve">E0036 </v>
          </cell>
          <cell r="I1623">
            <v>36</v>
          </cell>
          <cell r="J1623" t="str">
            <v/>
          </cell>
          <cell r="K1623" t="str">
            <v>@tidalwaveautospa.com</v>
          </cell>
        </row>
        <row r="1624">
          <cell r="B1624" t="str">
            <v>Jaleel Battle</v>
          </cell>
          <cell r="C1624" t="str">
            <v>Wash Attendant Express</v>
          </cell>
          <cell r="D1624" t="str">
            <v>E0001 - Candler Road</v>
          </cell>
          <cell r="E1624" t="str">
            <v>1000 Wash Employees</v>
          </cell>
          <cell r="F1624" t="str">
            <v>Vincent Burt</v>
          </cell>
          <cell r="G1624" t="str">
            <v/>
          </cell>
          <cell r="H1624" t="str">
            <v xml:space="preserve">E0001 </v>
          </cell>
          <cell r="I1624">
            <v>1</v>
          </cell>
          <cell r="J1624" t="str">
            <v/>
          </cell>
          <cell r="K1624" t="str">
            <v>@tidalwaveautospa.com</v>
          </cell>
        </row>
        <row r="1625">
          <cell r="B1625" t="str">
            <v>Jalen Lebron</v>
          </cell>
          <cell r="C1625" t="str">
            <v>Wash Attendant Express</v>
          </cell>
          <cell r="D1625" t="str">
            <v>E0066 - Wesley Chapel</v>
          </cell>
          <cell r="E1625" t="str">
            <v>1000 Wash Employees</v>
          </cell>
          <cell r="F1625" t="str">
            <v>Joshua Regan</v>
          </cell>
          <cell r="G1625" t="str">
            <v/>
          </cell>
          <cell r="H1625" t="str">
            <v xml:space="preserve">E0066 </v>
          </cell>
          <cell r="I1625">
            <v>66</v>
          </cell>
          <cell r="J1625" t="str">
            <v/>
          </cell>
          <cell r="K1625" t="str">
            <v>@tidalwaveautospa.com</v>
          </cell>
        </row>
        <row r="1626">
          <cell r="B1626" t="str">
            <v>Jallen McCrary</v>
          </cell>
          <cell r="C1626" t="str">
            <v>Wash Attendant Express</v>
          </cell>
          <cell r="D1626" t="str">
            <v>E0045 - Watson</v>
          </cell>
          <cell r="E1626" t="str">
            <v>1000 Wash Employees</v>
          </cell>
          <cell r="F1626" t="str">
            <v>Steven Goddard</v>
          </cell>
          <cell r="G1626" t="str">
            <v/>
          </cell>
          <cell r="H1626" t="str">
            <v xml:space="preserve">E0045 </v>
          </cell>
          <cell r="I1626">
            <v>45</v>
          </cell>
          <cell r="J1626" t="str">
            <v/>
          </cell>
          <cell r="K1626" t="str">
            <v>@tidalwaveautospa.com</v>
          </cell>
        </row>
        <row r="1627">
          <cell r="B1627" t="str">
            <v>Jamal Chambliss</v>
          </cell>
          <cell r="C1627" t="str">
            <v>Assistant SL Express</v>
          </cell>
          <cell r="D1627" t="str">
            <v>E0256 - Sturbridge</v>
          </cell>
          <cell r="E1627" t="str">
            <v>1000 Wash Employees</v>
          </cell>
          <cell r="F1627" t="str">
            <v>Patrick Swain</v>
          </cell>
          <cell r="G1627" t="str">
            <v>ASL</v>
          </cell>
          <cell r="H1627" t="str">
            <v xml:space="preserve">E0256 </v>
          </cell>
          <cell r="I1627">
            <v>256</v>
          </cell>
          <cell r="J1627" t="str">
            <v>ASL256</v>
          </cell>
          <cell r="K1627" t="str">
            <v>ASL256@tidalwaveautospa.com</v>
          </cell>
        </row>
        <row r="1628">
          <cell r="B1628" t="str">
            <v>Jamal Forester</v>
          </cell>
          <cell r="C1628" t="str">
            <v>Wash Attendant Express</v>
          </cell>
          <cell r="D1628" t="str">
            <v>E0022 - Newnan</v>
          </cell>
          <cell r="E1628" t="str">
            <v>1000 Wash Employees</v>
          </cell>
          <cell r="F1628" t="str">
            <v>Kevin Williams</v>
          </cell>
          <cell r="G1628" t="str">
            <v/>
          </cell>
          <cell r="H1628" t="str">
            <v xml:space="preserve">E0022 </v>
          </cell>
          <cell r="I1628">
            <v>22</v>
          </cell>
          <cell r="J1628" t="str">
            <v/>
          </cell>
          <cell r="K1628" t="str">
            <v>@tidalwaveautospa.com</v>
          </cell>
        </row>
        <row r="1629">
          <cell r="B1629" t="str">
            <v>Jamal Rucker</v>
          </cell>
          <cell r="C1629" t="str">
            <v>Team Lead Express</v>
          </cell>
          <cell r="D1629" t="str">
            <v>E0302 - Paradise Crossing</v>
          </cell>
          <cell r="E1629" t="str">
            <v>1000 Wash Employees</v>
          </cell>
          <cell r="F1629" t="str">
            <v>Casey Thompson</v>
          </cell>
          <cell r="G1629" t="str">
            <v/>
          </cell>
          <cell r="H1629" t="str">
            <v xml:space="preserve">E0302 </v>
          </cell>
          <cell r="I1629">
            <v>302</v>
          </cell>
          <cell r="J1629" t="str">
            <v/>
          </cell>
          <cell r="K1629" t="str">
            <v>@tidalwaveautospa.com</v>
          </cell>
        </row>
        <row r="1630">
          <cell r="B1630" t="str">
            <v>Jamal Smith</v>
          </cell>
          <cell r="C1630" t="str">
            <v>Assistant SL Express</v>
          </cell>
          <cell r="D1630" t="str">
            <v>E0013 - Washington Road</v>
          </cell>
          <cell r="E1630" t="str">
            <v>1000 Wash Employees</v>
          </cell>
          <cell r="F1630" t="str">
            <v>Chad Stawicki</v>
          </cell>
          <cell r="G1630" t="str">
            <v>ASL</v>
          </cell>
          <cell r="H1630" t="str">
            <v xml:space="preserve">E0013 </v>
          </cell>
          <cell r="I1630">
            <v>13</v>
          </cell>
          <cell r="J1630" t="str">
            <v>ASL13</v>
          </cell>
          <cell r="K1630" t="str">
            <v>ASL13@tidalwaveautospa.com</v>
          </cell>
        </row>
        <row r="1631">
          <cell r="B1631" t="str">
            <v>Jamarcus Thomas</v>
          </cell>
          <cell r="C1631" t="str">
            <v>Team Lead Express</v>
          </cell>
          <cell r="D1631" t="str">
            <v>E0310 - Garrett</v>
          </cell>
          <cell r="E1631" t="str">
            <v>1000 Wash Employees</v>
          </cell>
          <cell r="F1631" t="str">
            <v>Jon Thornton</v>
          </cell>
          <cell r="G1631" t="str">
            <v/>
          </cell>
          <cell r="H1631" t="str">
            <v xml:space="preserve">E0310 </v>
          </cell>
          <cell r="I1631">
            <v>310</v>
          </cell>
          <cell r="J1631" t="str">
            <v/>
          </cell>
          <cell r="K1631" t="str">
            <v>@tidalwaveautospa.com</v>
          </cell>
        </row>
        <row r="1632">
          <cell r="B1632" t="str">
            <v>Jamarion Mckinnon</v>
          </cell>
          <cell r="C1632" t="str">
            <v>Wash Attendant Express</v>
          </cell>
          <cell r="D1632" t="str">
            <v>E0256 - Sturbridge</v>
          </cell>
          <cell r="E1632" t="str">
            <v>1000 Wash Employees</v>
          </cell>
          <cell r="F1632" t="str">
            <v>Patrick Swain</v>
          </cell>
          <cell r="G1632" t="str">
            <v/>
          </cell>
          <cell r="H1632" t="str">
            <v xml:space="preserve">E0256 </v>
          </cell>
          <cell r="I1632">
            <v>256</v>
          </cell>
          <cell r="J1632" t="str">
            <v/>
          </cell>
          <cell r="K1632" t="str">
            <v>@tidalwaveautospa.com</v>
          </cell>
        </row>
        <row r="1633">
          <cell r="B1633" t="str">
            <v>Jamarius Reid</v>
          </cell>
          <cell r="C1633" t="str">
            <v>Wash Attendant Express</v>
          </cell>
          <cell r="D1633" t="str">
            <v>E0012 - Rocky Mount</v>
          </cell>
          <cell r="E1633" t="str">
            <v>1000 Wash Employees</v>
          </cell>
          <cell r="F1633" t="str">
            <v>Michael Harland</v>
          </cell>
          <cell r="G1633" t="str">
            <v/>
          </cell>
          <cell r="H1633" t="str">
            <v xml:space="preserve">E0012 </v>
          </cell>
          <cell r="I1633">
            <v>12</v>
          </cell>
          <cell r="J1633" t="str">
            <v/>
          </cell>
          <cell r="K1633" t="str">
            <v>@tidalwaveautospa.com</v>
          </cell>
        </row>
        <row r="1634">
          <cell r="B1634" t="str">
            <v>James Arnett</v>
          </cell>
          <cell r="C1634" t="str">
            <v>Site Leader Express</v>
          </cell>
          <cell r="D1634" t="str">
            <v>E0237 - Beau Rivage</v>
          </cell>
          <cell r="E1634" t="str">
            <v>1000 Wash Employees</v>
          </cell>
          <cell r="F1634" t="str">
            <v>Wesley Kurtz</v>
          </cell>
          <cell r="G1634" t="str">
            <v>SL</v>
          </cell>
          <cell r="H1634" t="str">
            <v xml:space="preserve">E0237 </v>
          </cell>
          <cell r="I1634">
            <v>237</v>
          </cell>
          <cell r="J1634" t="str">
            <v>SL237</v>
          </cell>
          <cell r="K1634" t="str">
            <v>SL237@tidalwaveautospa.com</v>
          </cell>
        </row>
        <row r="1635">
          <cell r="B1635" t="str">
            <v>James Austin</v>
          </cell>
          <cell r="C1635" t="str">
            <v>Wash Attendant Express</v>
          </cell>
          <cell r="D1635" t="str">
            <v>E0096 - Athens / Athens GA 1</v>
          </cell>
          <cell r="E1635" t="str">
            <v>1000 Wash Employees</v>
          </cell>
          <cell r="F1635" t="str">
            <v>Thomas Russell</v>
          </cell>
          <cell r="G1635" t="str">
            <v/>
          </cell>
          <cell r="H1635" t="str">
            <v xml:space="preserve">E0096 </v>
          </cell>
          <cell r="I1635">
            <v>96</v>
          </cell>
          <cell r="J1635" t="str">
            <v/>
          </cell>
          <cell r="K1635" t="str">
            <v>@tidalwaveautospa.com</v>
          </cell>
        </row>
        <row r="1636">
          <cell r="B1636" t="str">
            <v>James Baker</v>
          </cell>
          <cell r="C1636" t="str">
            <v>Wash Attendant Express</v>
          </cell>
          <cell r="D1636" t="str">
            <v>E0207 - Lawrenceburg, IN</v>
          </cell>
          <cell r="E1636" t="str">
            <v>1000 Wash Employees</v>
          </cell>
          <cell r="F1636" t="str">
            <v>TRAVIS BALLARD</v>
          </cell>
          <cell r="G1636" t="str">
            <v/>
          </cell>
          <cell r="H1636" t="str">
            <v xml:space="preserve">E0207 </v>
          </cell>
          <cell r="I1636">
            <v>207</v>
          </cell>
          <cell r="J1636" t="str">
            <v/>
          </cell>
          <cell r="K1636" t="str">
            <v>@tidalwaveautospa.com</v>
          </cell>
        </row>
        <row r="1637">
          <cell r="B1637" t="str">
            <v>James Bass</v>
          </cell>
          <cell r="C1637" t="str">
            <v>Assistant SL Express</v>
          </cell>
          <cell r="D1637" t="str">
            <v>E0015 - Dacula</v>
          </cell>
          <cell r="E1637" t="str">
            <v>1000 Wash Employees</v>
          </cell>
          <cell r="F1637" t="str">
            <v>Matt Bachman</v>
          </cell>
          <cell r="G1637" t="str">
            <v>ASL</v>
          </cell>
          <cell r="H1637" t="str">
            <v xml:space="preserve">E0015 </v>
          </cell>
          <cell r="I1637">
            <v>15</v>
          </cell>
          <cell r="J1637" t="str">
            <v>ASL15</v>
          </cell>
          <cell r="K1637" t="str">
            <v>ASL15@tidalwaveautospa.com</v>
          </cell>
        </row>
        <row r="1638">
          <cell r="B1638" t="str">
            <v>James Beeler</v>
          </cell>
          <cell r="C1638" t="str">
            <v>Site Leader Express</v>
          </cell>
          <cell r="D1638" t="str">
            <v>E0194 - Jefferson City, MO</v>
          </cell>
          <cell r="E1638" t="str">
            <v>1000 Wash Employees</v>
          </cell>
          <cell r="F1638" t="str">
            <v>Michael Donnelly</v>
          </cell>
          <cell r="G1638" t="str">
            <v>SL</v>
          </cell>
          <cell r="H1638" t="str">
            <v xml:space="preserve">E0194 </v>
          </cell>
          <cell r="I1638">
            <v>194</v>
          </cell>
          <cell r="J1638" t="str">
            <v>SL194</v>
          </cell>
          <cell r="K1638" t="str">
            <v>SL194@tidalwaveautospa.com</v>
          </cell>
        </row>
        <row r="1639">
          <cell r="B1639" t="str">
            <v>James Bentley</v>
          </cell>
          <cell r="C1639" t="str">
            <v>Site Leader Express</v>
          </cell>
          <cell r="D1639" t="str">
            <v>E0222 - Cordova, TN</v>
          </cell>
          <cell r="E1639" t="str">
            <v>1000 Wash Employees</v>
          </cell>
          <cell r="F1639" t="str">
            <v>Ricky Doyle</v>
          </cell>
          <cell r="G1639" t="str">
            <v>SL</v>
          </cell>
          <cell r="H1639" t="str">
            <v xml:space="preserve">E0222 </v>
          </cell>
          <cell r="I1639">
            <v>222</v>
          </cell>
          <cell r="J1639" t="str">
            <v>SL222</v>
          </cell>
          <cell r="K1639" t="str">
            <v>SL222@tidalwaveautospa.com</v>
          </cell>
        </row>
        <row r="1640">
          <cell r="B1640" t="str">
            <v>James Boren (On Leave)</v>
          </cell>
          <cell r="C1640" t="str">
            <v>Site Leader Express</v>
          </cell>
          <cell r="D1640" t="str">
            <v>E0048 - Peake</v>
          </cell>
          <cell r="E1640" t="str">
            <v>1000 Wash Employees</v>
          </cell>
          <cell r="F1640" t="str">
            <v>Andrew Strevel</v>
          </cell>
          <cell r="G1640" t="str">
            <v>SL</v>
          </cell>
          <cell r="H1640" t="str">
            <v xml:space="preserve">E0048 </v>
          </cell>
          <cell r="I1640">
            <v>48</v>
          </cell>
          <cell r="J1640" t="str">
            <v>SL48</v>
          </cell>
          <cell r="K1640" t="str">
            <v>SL48@tidalwaveautospa.com</v>
          </cell>
        </row>
        <row r="1641">
          <cell r="B1641" t="str">
            <v>James Braddock</v>
          </cell>
          <cell r="C1641" t="str">
            <v>Team Lead Express</v>
          </cell>
          <cell r="D1641" t="str">
            <v>E0027 - Dublin</v>
          </cell>
          <cell r="E1641" t="str">
            <v>1000 Wash Employees</v>
          </cell>
          <cell r="F1641" t="str">
            <v>Sam Jarrell</v>
          </cell>
          <cell r="G1641" t="str">
            <v/>
          </cell>
          <cell r="H1641" t="str">
            <v xml:space="preserve">E0027 </v>
          </cell>
          <cell r="I1641">
            <v>27</v>
          </cell>
          <cell r="J1641" t="str">
            <v/>
          </cell>
          <cell r="K1641" t="str">
            <v>@tidalwaveautospa.com</v>
          </cell>
        </row>
        <row r="1642">
          <cell r="B1642" t="str">
            <v>James Brasby</v>
          </cell>
          <cell r="C1642" t="str">
            <v>Wash Attendant Express</v>
          </cell>
          <cell r="D1642" t="str">
            <v>E0104 - Holiday</v>
          </cell>
          <cell r="E1642" t="str">
            <v>1000 Wash Employees</v>
          </cell>
          <cell r="F1642" t="str">
            <v>Thomas Merrick</v>
          </cell>
          <cell r="G1642" t="str">
            <v/>
          </cell>
          <cell r="H1642" t="str">
            <v xml:space="preserve">E0104 </v>
          </cell>
          <cell r="I1642">
            <v>104</v>
          </cell>
          <cell r="J1642" t="str">
            <v/>
          </cell>
          <cell r="K1642" t="str">
            <v>@tidalwaveautospa.com</v>
          </cell>
        </row>
        <row r="1643">
          <cell r="B1643" t="str">
            <v>James Brown</v>
          </cell>
          <cell r="C1643" t="str">
            <v>Wash Attendant Express</v>
          </cell>
          <cell r="D1643" t="str">
            <v>E0095 - Cornelia</v>
          </cell>
          <cell r="E1643" t="str">
            <v>1000 Wash Employees</v>
          </cell>
          <cell r="F1643" t="str">
            <v>Dale Hyndman</v>
          </cell>
          <cell r="G1643" t="str">
            <v/>
          </cell>
          <cell r="H1643" t="str">
            <v xml:space="preserve">E0095 </v>
          </cell>
          <cell r="I1643">
            <v>95</v>
          </cell>
          <cell r="J1643" t="str">
            <v/>
          </cell>
          <cell r="K1643" t="str">
            <v>@tidalwaveautospa.com</v>
          </cell>
        </row>
        <row r="1644">
          <cell r="B1644" t="str">
            <v>James Brown</v>
          </cell>
          <cell r="C1644" t="str">
            <v>Assistant SL Express</v>
          </cell>
          <cell r="D1644" t="str">
            <v>E0070 - Baytown</v>
          </cell>
          <cell r="E1644" t="str">
            <v>1000 Wash Employees</v>
          </cell>
          <cell r="F1644" t="str">
            <v>Mark Campbell</v>
          </cell>
          <cell r="G1644" t="str">
            <v>ASL</v>
          </cell>
          <cell r="H1644" t="str">
            <v xml:space="preserve">E0070 </v>
          </cell>
          <cell r="I1644">
            <v>70</v>
          </cell>
          <cell r="J1644" t="str">
            <v>ASL70</v>
          </cell>
          <cell r="K1644" t="str">
            <v>ASL70@tidalwaveautospa.com</v>
          </cell>
        </row>
        <row r="1645">
          <cell r="B1645" t="str">
            <v>James Dowling</v>
          </cell>
          <cell r="C1645" t="str">
            <v>Team Lead Express</v>
          </cell>
          <cell r="D1645" t="str">
            <v>E0219 - Heritage Harbour</v>
          </cell>
          <cell r="E1645" t="str">
            <v>1000 Wash Employees</v>
          </cell>
          <cell r="F1645" t="str">
            <v>NICOLA MARIANI</v>
          </cell>
          <cell r="G1645" t="str">
            <v/>
          </cell>
          <cell r="H1645" t="str">
            <v xml:space="preserve">E0219 </v>
          </cell>
          <cell r="I1645">
            <v>219</v>
          </cell>
          <cell r="J1645" t="str">
            <v/>
          </cell>
          <cell r="K1645" t="str">
            <v>@tidalwaveautospa.com</v>
          </cell>
        </row>
        <row r="1646">
          <cell r="B1646" t="str">
            <v>james gardner</v>
          </cell>
          <cell r="C1646" t="str">
            <v>Team Lead Express</v>
          </cell>
          <cell r="D1646" t="str">
            <v>E0094 - Statesboro</v>
          </cell>
          <cell r="E1646" t="str">
            <v>1000 Wash Employees</v>
          </cell>
          <cell r="F1646" t="str">
            <v>Robert Hane</v>
          </cell>
          <cell r="G1646" t="str">
            <v/>
          </cell>
          <cell r="H1646" t="str">
            <v xml:space="preserve">E0094 </v>
          </cell>
          <cell r="I1646">
            <v>94</v>
          </cell>
          <cell r="J1646" t="str">
            <v/>
          </cell>
          <cell r="K1646" t="str">
            <v>@tidalwaveautospa.com</v>
          </cell>
        </row>
        <row r="1647">
          <cell r="B1647" t="str">
            <v>James Gill</v>
          </cell>
          <cell r="C1647" t="str">
            <v>Wash Attendant Express</v>
          </cell>
          <cell r="D1647" t="str">
            <v>E0185 - S. Oates Street</v>
          </cell>
          <cell r="E1647" t="str">
            <v>1000 Wash Employees</v>
          </cell>
          <cell r="F1647" t="str">
            <v>Frederick Pierson</v>
          </cell>
          <cell r="G1647" t="str">
            <v/>
          </cell>
          <cell r="H1647" t="str">
            <v xml:space="preserve">E0185 </v>
          </cell>
          <cell r="I1647">
            <v>185</v>
          </cell>
          <cell r="J1647" t="str">
            <v/>
          </cell>
          <cell r="K1647" t="str">
            <v>@tidalwaveautospa.com</v>
          </cell>
        </row>
        <row r="1648">
          <cell r="B1648" t="str">
            <v>James Guinan</v>
          </cell>
          <cell r="C1648" t="str">
            <v>Site Leader Express</v>
          </cell>
          <cell r="D1648" t="str">
            <v>E0135 - Omaha Millard</v>
          </cell>
          <cell r="E1648" t="str">
            <v>1000 Wash Employees</v>
          </cell>
          <cell r="F1648" t="str">
            <v>Michael Donnelly</v>
          </cell>
          <cell r="G1648" t="str">
            <v>SL</v>
          </cell>
          <cell r="H1648" t="str">
            <v xml:space="preserve">E0135 </v>
          </cell>
          <cell r="I1648">
            <v>135</v>
          </cell>
          <cell r="J1648" t="str">
            <v>SL135</v>
          </cell>
          <cell r="K1648" t="str">
            <v>SL135@tidalwaveautospa.com</v>
          </cell>
        </row>
        <row r="1649">
          <cell r="B1649" t="str">
            <v>James Gulley</v>
          </cell>
          <cell r="C1649" t="str">
            <v>Wash Attendant Express</v>
          </cell>
          <cell r="D1649" t="str">
            <v>E0028 - Raytown</v>
          </cell>
          <cell r="E1649" t="str">
            <v>1000 Wash Employees</v>
          </cell>
          <cell r="F1649" t="str">
            <v>Kyle Baker</v>
          </cell>
          <cell r="G1649" t="str">
            <v/>
          </cell>
          <cell r="H1649" t="str">
            <v xml:space="preserve">E0028 </v>
          </cell>
          <cell r="I1649">
            <v>28</v>
          </cell>
          <cell r="J1649" t="str">
            <v/>
          </cell>
          <cell r="K1649" t="str">
            <v>@tidalwaveautospa.com</v>
          </cell>
        </row>
        <row r="1650">
          <cell r="B1650" t="str">
            <v>james hester</v>
          </cell>
          <cell r="C1650" t="str">
            <v>Wash Attendant Express</v>
          </cell>
          <cell r="D1650" t="str">
            <v>E0050 - Douglas</v>
          </cell>
          <cell r="E1650" t="str">
            <v>1000 Wash Employees</v>
          </cell>
          <cell r="F1650" t="str">
            <v>Joseph Olah</v>
          </cell>
          <cell r="G1650" t="str">
            <v/>
          </cell>
          <cell r="H1650" t="str">
            <v xml:space="preserve">E0050 </v>
          </cell>
          <cell r="I1650">
            <v>50</v>
          </cell>
          <cell r="J1650" t="str">
            <v/>
          </cell>
          <cell r="K1650" t="str">
            <v>@tidalwaveautospa.com</v>
          </cell>
        </row>
        <row r="1651">
          <cell r="B1651" t="str">
            <v>James Holmes</v>
          </cell>
          <cell r="C1651" t="str">
            <v>Wash Attendant Express</v>
          </cell>
          <cell r="D1651" t="str">
            <v>E0015 - Dacula</v>
          </cell>
          <cell r="E1651" t="str">
            <v>1000 Wash Employees</v>
          </cell>
          <cell r="F1651" t="str">
            <v>Matt Bachman</v>
          </cell>
          <cell r="G1651" t="str">
            <v/>
          </cell>
          <cell r="H1651" t="str">
            <v xml:space="preserve">E0015 </v>
          </cell>
          <cell r="I1651">
            <v>15</v>
          </cell>
          <cell r="J1651" t="str">
            <v/>
          </cell>
          <cell r="K1651" t="str">
            <v>@tidalwaveautospa.com</v>
          </cell>
        </row>
        <row r="1652">
          <cell r="B1652" t="str">
            <v>James Jefcoat</v>
          </cell>
          <cell r="C1652" t="str">
            <v>Assistant SL Express</v>
          </cell>
          <cell r="D1652" t="str">
            <v>E0254 - Flowood, MS</v>
          </cell>
          <cell r="E1652" t="str">
            <v>1000 Wash Employees</v>
          </cell>
          <cell r="F1652" t="str">
            <v>Andrew Nelson</v>
          </cell>
          <cell r="G1652" t="str">
            <v>ASL</v>
          </cell>
          <cell r="H1652" t="str">
            <v xml:space="preserve">E0254 </v>
          </cell>
          <cell r="I1652">
            <v>254</v>
          </cell>
          <cell r="J1652" t="str">
            <v>ASL254</v>
          </cell>
          <cell r="K1652" t="str">
            <v>ASL254@tidalwaveautospa.com</v>
          </cell>
        </row>
        <row r="1653">
          <cell r="B1653" t="str">
            <v>James jessie</v>
          </cell>
          <cell r="C1653" t="str">
            <v>Wash Attendant Express</v>
          </cell>
          <cell r="D1653" t="str">
            <v>E0238 - Campbellsville, KY</v>
          </cell>
          <cell r="E1653" t="str">
            <v>1000 Wash Employees</v>
          </cell>
          <cell r="F1653" t="str">
            <v>Richard Saulpaw</v>
          </cell>
          <cell r="G1653" t="str">
            <v/>
          </cell>
          <cell r="H1653" t="str">
            <v xml:space="preserve">E0238 </v>
          </cell>
          <cell r="I1653">
            <v>238</v>
          </cell>
          <cell r="J1653" t="str">
            <v/>
          </cell>
          <cell r="K1653" t="str">
            <v>@tidalwaveautospa.com</v>
          </cell>
        </row>
        <row r="1654">
          <cell r="B1654" t="str">
            <v>James Kilgore</v>
          </cell>
          <cell r="C1654" t="str">
            <v>Site Leader Express</v>
          </cell>
          <cell r="D1654" t="str">
            <v>E0040 - Pace</v>
          </cell>
          <cell r="E1654" t="str">
            <v>1000 Wash Employees</v>
          </cell>
          <cell r="F1654" t="str">
            <v>Steven Kyriazis</v>
          </cell>
          <cell r="G1654" t="str">
            <v>SL</v>
          </cell>
          <cell r="H1654" t="str">
            <v xml:space="preserve">E0040 </v>
          </cell>
          <cell r="I1654">
            <v>40</v>
          </cell>
          <cell r="J1654" t="str">
            <v>SL40</v>
          </cell>
          <cell r="K1654" t="str">
            <v>SL40@tidalwaveautospa.com</v>
          </cell>
        </row>
        <row r="1655">
          <cell r="B1655" t="str">
            <v>James McKay</v>
          </cell>
          <cell r="C1655" t="str">
            <v>Wash Attendant Express</v>
          </cell>
          <cell r="D1655" t="str">
            <v>E0120 - Manassas Park</v>
          </cell>
          <cell r="E1655" t="str">
            <v>1000 Wash Employees</v>
          </cell>
          <cell r="F1655" t="str">
            <v>Jesse Ramirez Perez</v>
          </cell>
          <cell r="G1655" t="str">
            <v/>
          </cell>
          <cell r="H1655" t="str">
            <v xml:space="preserve">E0120 </v>
          </cell>
          <cell r="I1655">
            <v>120</v>
          </cell>
          <cell r="J1655" t="str">
            <v/>
          </cell>
          <cell r="K1655" t="str">
            <v>@tidalwaveautospa.com</v>
          </cell>
        </row>
        <row r="1656">
          <cell r="B1656" t="str">
            <v>James Nichols</v>
          </cell>
          <cell r="C1656" t="str">
            <v>Team Lead Express</v>
          </cell>
          <cell r="D1656" t="str">
            <v>E0144 - Fitzgerald</v>
          </cell>
          <cell r="E1656" t="str">
            <v>1000 Wash Employees</v>
          </cell>
          <cell r="F1656" t="str">
            <v>Kane Campbell</v>
          </cell>
          <cell r="G1656" t="str">
            <v/>
          </cell>
          <cell r="H1656" t="str">
            <v xml:space="preserve">E0144 </v>
          </cell>
          <cell r="I1656">
            <v>144</v>
          </cell>
          <cell r="J1656" t="str">
            <v/>
          </cell>
          <cell r="K1656" t="str">
            <v>@tidalwaveautospa.com</v>
          </cell>
        </row>
        <row r="1657">
          <cell r="B1657" t="str">
            <v>James Pettit</v>
          </cell>
          <cell r="C1657" t="str">
            <v>Team Lead Express</v>
          </cell>
          <cell r="D1657" t="str">
            <v>E0166 - Hartselle, AL</v>
          </cell>
          <cell r="E1657" t="str">
            <v>1000 Wash Employees</v>
          </cell>
          <cell r="F1657" t="str">
            <v>Stephanie Bratcher</v>
          </cell>
          <cell r="G1657" t="str">
            <v/>
          </cell>
          <cell r="H1657" t="str">
            <v xml:space="preserve">E0166 </v>
          </cell>
          <cell r="I1657">
            <v>166</v>
          </cell>
          <cell r="J1657" t="str">
            <v/>
          </cell>
          <cell r="K1657" t="str">
            <v>@tidalwaveautospa.com</v>
          </cell>
        </row>
        <row r="1658">
          <cell r="B1658" t="str">
            <v>James Ray</v>
          </cell>
          <cell r="C1658" t="str">
            <v>Wash Attendant Express</v>
          </cell>
          <cell r="D1658" t="str">
            <v>E0280 - State Line</v>
          </cell>
          <cell r="E1658" t="str">
            <v>1000 Wash Employees</v>
          </cell>
          <cell r="F1658" t="str">
            <v>Arthur Johnson</v>
          </cell>
          <cell r="G1658" t="str">
            <v/>
          </cell>
          <cell r="H1658" t="str">
            <v xml:space="preserve">E0280 </v>
          </cell>
          <cell r="I1658">
            <v>280</v>
          </cell>
          <cell r="J1658" t="str">
            <v/>
          </cell>
          <cell r="K1658" t="str">
            <v>@tidalwaveautospa.com</v>
          </cell>
        </row>
        <row r="1659">
          <cell r="B1659" t="str">
            <v>James Robertson</v>
          </cell>
          <cell r="C1659" t="str">
            <v>Wash Attendant Express</v>
          </cell>
          <cell r="D1659" t="str">
            <v>E0064 - Salem</v>
          </cell>
          <cell r="E1659" t="str">
            <v>1000 Wash Employees</v>
          </cell>
          <cell r="F1659" t="str">
            <v>DAVID PRINCE</v>
          </cell>
          <cell r="G1659" t="str">
            <v/>
          </cell>
          <cell r="H1659" t="str">
            <v xml:space="preserve">E0064 </v>
          </cell>
          <cell r="I1659">
            <v>64</v>
          </cell>
          <cell r="J1659" t="str">
            <v/>
          </cell>
          <cell r="K1659" t="str">
            <v>@tidalwaveautospa.com</v>
          </cell>
        </row>
        <row r="1660">
          <cell r="B1660" t="str">
            <v>James Roper</v>
          </cell>
          <cell r="C1660" t="str">
            <v>Wash Attendant Express</v>
          </cell>
          <cell r="D1660" t="str">
            <v>E0033 - Pinehurst</v>
          </cell>
          <cell r="E1660" t="str">
            <v>1000 Wash Employees</v>
          </cell>
          <cell r="F1660" t="str">
            <v>Michael Blackwell</v>
          </cell>
          <cell r="G1660" t="str">
            <v/>
          </cell>
          <cell r="H1660" t="str">
            <v xml:space="preserve">E0033 </v>
          </cell>
          <cell r="I1660">
            <v>33</v>
          </cell>
          <cell r="J1660" t="str">
            <v/>
          </cell>
          <cell r="K1660" t="str">
            <v>@tidalwaveautospa.com</v>
          </cell>
        </row>
        <row r="1661">
          <cell r="B1661" t="str">
            <v>James Scarborough</v>
          </cell>
          <cell r="C1661" t="str">
            <v>Wash Attendant Express</v>
          </cell>
          <cell r="D1661" t="str">
            <v>E0263 - Winchester, KY</v>
          </cell>
          <cell r="E1661" t="str">
            <v>1000 Wash Employees</v>
          </cell>
          <cell r="F1661" t="str">
            <v>Philip Crosse</v>
          </cell>
          <cell r="G1661" t="str">
            <v/>
          </cell>
          <cell r="H1661" t="str">
            <v xml:space="preserve">E0263 </v>
          </cell>
          <cell r="I1661">
            <v>263</v>
          </cell>
          <cell r="J1661" t="str">
            <v/>
          </cell>
          <cell r="K1661" t="str">
            <v>@tidalwaveautospa.com</v>
          </cell>
        </row>
        <row r="1662">
          <cell r="B1662" t="str">
            <v>James Smith</v>
          </cell>
          <cell r="C1662" t="str">
            <v>Assistant SL Express</v>
          </cell>
          <cell r="D1662" t="str">
            <v>E0126 - Charlottesville</v>
          </cell>
          <cell r="E1662" t="str">
            <v>1000 Wash Employees</v>
          </cell>
          <cell r="F1662" t="str">
            <v>Sean Bush</v>
          </cell>
          <cell r="G1662" t="str">
            <v>ASL</v>
          </cell>
          <cell r="H1662" t="str">
            <v xml:space="preserve">E0126 </v>
          </cell>
          <cell r="I1662">
            <v>126</v>
          </cell>
          <cell r="J1662" t="str">
            <v>ASL126</v>
          </cell>
          <cell r="K1662" t="str">
            <v>ASL126@tidalwaveautospa.com</v>
          </cell>
        </row>
        <row r="1663">
          <cell r="B1663" t="str">
            <v>James Southworth</v>
          </cell>
          <cell r="C1663" t="str">
            <v>Wash Attendant Express</v>
          </cell>
          <cell r="D1663" t="str">
            <v>E0118 - Staunton</v>
          </cell>
          <cell r="E1663" t="str">
            <v>1000 Wash Employees</v>
          </cell>
          <cell r="F1663" t="str">
            <v>Mark Shreffler</v>
          </cell>
          <cell r="G1663" t="str">
            <v/>
          </cell>
          <cell r="H1663" t="str">
            <v xml:space="preserve">E0118 </v>
          </cell>
          <cell r="I1663">
            <v>118</v>
          </cell>
          <cell r="J1663" t="str">
            <v/>
          </cell>
          <cell r="K1663" t="str">
            <v>@tidalwaveautospa.com</v>
          </cell>
        </row>
        <row r="1664">
          <cell r="B1664" t="str">
            <v>James Stomieroski</v>
          </cell>
          <cell r="C1664" t="str">
            <v>Site Leader Express</v>
          </cell>
          <cell r="D1664" t="str">
            <v>E0221 - Somerset, KY</v>
          </cell>
          <cell r="E1664" t="str">
            <v>1000 Wash Employees</v>
          </cell>
          <cell r="F1664" t="str">
            <v>Joe Chavez</v>
          </cell>
          <cell r="G1664" t="str">
            <v>SL</v>
          </cell>
          <cell r="H1664" t="str">
            <v xml:space="preserve">E0221 </v>
          </cell>
          <cell r="I1664">
            <v>221</v>
          </cell>
          <cell r="J1664" t="str">
            <v>SL221</v>
          </cell>
          <cell r="K1664" t="str">
            <v>SL221@tidalwaveautospa.com</v>
          </cell>
        </row>
        <row r="1665">
          <cell r="B1665" t="str">
            <v>James Stone</v>
          </cell>
          <cell r="C1665" t="str">
            <v>Site Leader Express</v>
          </cell>
          <cell r="D1665" t="str">
            <v>E0145 - Pulaski</v>
          </cell>
          <cell r="E1665" t="str">
            <v>1000 Wash Employees</v>
          </cell>
          <cell r="F1665" t="str">
            <v>Jeff Mathis</v>
          </cell>
          <cell r="G1665" t="str">
            <v>SL</v>
          </cell>
          <cell r="H1665" t="str">
            <v xml:space="preserve">E0145 </v>
          </cell>
          <cell r="I1665">
            <v>145</v>
          </cell>
          <cell r="J1665" t="str">
            <v>SL145</v>
          </cell>
          <cell r="K1665" t="str">
            <v>SL145@tidalwaveautospa.com</v>
          </cell>
        </row>
        <row r="1666">
          <cell r="B1666" t="str">
            <v>James Sumey</v>
          </cell>
          <cell r="C1666" t="str">
            <v>Assistant SL Express</v>
          </cell>
          <cell r="D1666" t="str">
            <v>E0162 - Lake City, FL</v>
          </cell>
          <cell r="E1666" t="str">
            <v>1000 Wash Employees</v>
          </cell>
          <cell r="F1666" t="str">
            <v>Joshua Hudson</v>
          </cell>
          <cell r="G1666" t="str">
            <v>ASL</v>
          </cell>
          <cell r="H1666" t="str">
            <v xml:space="preserve">E0162 </v>
          </cell>
          <cell r="I1666">
            <v>162</v>
          </cell>
          <cell r="J1666" t="str">
            <v>ASL162</v>
          </cell>
          <cell r="K1666" t="str">
            <v>ASL162@tidalwaveautospa.com</v>
          </cell>
        </row>
        <row r="1667">
          <cell r="B1667" t="str">
            <v>James Ward</v>
          </cell>
          <cell r="C1667" t="str">
            <v>Wash Attendant Express</v>
          </cell>
          <cell r="D1667" t="str">
            <v>E0100 - Richmond</v>
          </cell>
          <cell r="E1667" t="str">
            <v>1000 Wash Employees</v>
          </cell>
          <cell r="F1667" t="str">
            <v>Joshua Smith</v>
          </cell>
          <cell r="G1667" t="str">
            <v/>
          </cell>
          <cell r="H1667" t="str">
            <v xml:space="preserve">E0100 </v>
          </cell>
          <cell r="I1667">
            <v>100</v>
          </cell>
          <cell r="J1667" t="str">
            <v/>
          </cell>
          <cell r="K1667" t="str">
            <v>@tidalwaveautospa.com</v>
          </cell>
        </row>
        <row r="1668">
          <cell r="B1668" t="str">
            <v>James Wessells</v>
          </cell>
          <cell r="C1668" t="str">
            <v>Senior Network Support Engineer</v>
          </cell>
          <cell r="D1668" t="str">
            <v>Wash Support Center</v>
          </cell>
          <cell r="E1668" t="str">
            <v>2200 IT</v>
          </cell>
          <cell r="F1668" t="str">
            <v>Moran Mcgraw</v>
          </cell>
          <cell r="G1668" t="str">
            <v/>
          </cell>
          <cell r="H1668" t="str">
            <v/>
          </cell>
          <cell r="I1668" t="str">
            <v/>
          </cell>
          <cell r="J1668" t="str">
            <v/>
          </cell>
          <cell r="K1668" t="str">
            <v>james.wessells@twavelead.com</v>
          </cell>
        </row>
        <row r="1669">
          <cell r="B1669" t="str">
            <v>James Wilson</v>
          </cell>
          <cell r="C1669" t="str">
            <v>Wash Attendant Flex</v>
          </cell>
          <cell r="D1669" t="str">
            <v>E0045 - Watson</v>
          </cell>
          <cell r="E1669" t="str">
            <v>1000 Wash Employees</v>
          </cell>
          <cell r="F1669" t="str">
            <v>Steven Goddard</v>
          </cell>
          <cell r="G1669" t="str">
            <v/>
          </cell>
          <cell r="H1669" t="str">
            <v xml:space="preserve">E0045 </v>
          </cell>
          <cell r="I1669">
            <v>45</v>
          </cell>
          <cell r="J1669" t="str">
            <v/>
          </cell>
          <cell r="K1669" t="str">
            <v>@tidalwaveautospa.com</v>
          </cell>
        </row>
        <row r="1670">
          <cell r="B1670" t="str">
            <v>James York</v>
          </cell>
          <cell r="C1670" t="str">
            <v>Assistant Team Lead – Installation</v>
          </cell>
          <cell r="D1670" t="str">
            <v>SHJ Construction LLC</v>
          </cell>
          <cell r="E1670" t="str">
            <v>3050 Development</v>
          </cell>
          <cell r="F1670" t="str">
            <v>Joshua Gallant</v>
          </cell>
          <cell r="G1670" t="str">
            <v/>
          </cell>
          <cell r="H1670" t="str">
            <v/>
          </cell>
          <cell r="I1670" t="str">
            <v/>
          </cell>
          <cell r="J1670" t="str">
            <v/>
          </cell>
          <cell r="K1670" t="str">
            <v/>
          </cell>
        </row>
        <row r="1671">
          <cell r="B1671" t="str">
            <v>Jameson Rybka</v>
          </cell>
          <cell r="C1671" t="str">
            <v>Wash Attendant Express</v>
          </cell>
          <cell r="D1671" t="str">
            <v>E0097 - Brevard</v>
          </cell>
          <cell r="E1671" t="str">
            <v>1000 Wash Employees</v>
          </cell>
          <cell r="F1671" t="str">
            <v>Jensen Shearin</v>
          </cell>
          <cell r="G1671" t="str">
            <v/>
          </cell>
          <cell r="H1671" t="str">
            <v xml:space="preserve">E0097 </v>
          </cell>
          <cell r="I1671">
            <v>97</v>
          </cell>
          <cell r="J1671" t="str">
            <v/>
          </cell>
          <cell r="K1671" t="str">
            <v>@tidalwaveautospa.com</v>
          </cell>
        </row>
        <row r="1672">
          <cell r="B1672" t="str">
            <v>Jamie Lawson</v>
          </cell>
          <cell r="C1672" t="str">
            <v>Team Lead Express</v>
          </cell>
          <cell r="D1672" t="str">
            <v>E0315 - Halls Crossroads</v>
          </cell>
          <cell r="E1672" t="str">
            <v>1000 Wash Employees</v>
          </cell>
          <cell r="F1672" t="str">
            <v>Ayite Medji</v>
          </cell>
          <cell r="G1672" t="str">
            <v/>
          </cell>
          <cell r="H1672" t="str">
            <v xml:space="preserve">E0315 </v>
          </cell>
          <cell r="I1672">
            <v>315</v>
          </cell>
          <cell r="J1672" t="str">
            <v/>
          </cell>
          <cell r="K1672" t="str">
            <v>@tidalwaveautospa.com</v>
          </cell>
        </row>
        <row r="1673">
          <cell r="B1673" t="str">
            <v>Jamila Adkins</v>
          </cell>
          <cell r="C1673" t="str">
            <v>Wash Attendant Express</v>
          </cell>
          <cell r="D1673" t="str">
            <v>E0045 - Watson</v>
          </cell>
          <cell r="E1673" t="str">
            <v>1000 Wash Employees</v>
          </cell>
          <cell r="F1673" t="str">
            <v>Steven Goddard</v>
          </cell>
          <cell r="G1673" t="str">
            <v/>
          </cell>
          <cell r="H1673" t="str">
            <v xml:space="preserve">E0045 </v>
          </cell>
          <cell r="I1673">
            <v>45</v>
          </cell>
          <cell r="J1673" t="str">
            <v/>
          </cell>
          <cell r="K1673" t="str">
            <v>@tidalwaveautospa.com</v>
          </cell>
        </row>
        <row r="1674">
          <cell r="B1674" t="str">
            <v>Jamious Perkins</v>
          </cell>
          <cell r="C1674" t="str">
            <v>Wash Attendant Express</v>
          </cell>
          <cell r="D1674" t="str">
            <v>E0282 - Tupelo Commons</v>
          </cell>
          <cell r="E1674" t="str">
            <v>1000 Wash Employees</v>
          </cell>
          <cell r="F1674" t="str">
            <v>Cory Knight</v>
          </cell>
          <cell r="G1674" t="str">
            <v/>
          </cell>
          <cell r="H1674" t="str">
            <v xml:space="preserve">E0282 </v>
          </cell>
          <cell r="I1674">
            <v>282</v>
          </cell>
          <cell r="J1674" t="str">
            <v/>
          </cell>
          <cell r="K1674" t="str">
            <v>@tidalwaveautospa.com</v>
          </cell>
        </row>
        <row r="1675">
          <cell r="B1675" t="str">
            <v>Jamison Carruthers</v>
          </cell>
          <cell r="C1675" t="str">
            <v>Wash Attendant Express</v>
          </cell>
          <cell r="D1675" t="str">
            <v>E0266 - Mountain Home, ID</v>
          </cell>
          <cell r="E1675" t="str">
            <v>1000 Wash Employees</v>
          </cell>
          <cell r="F1675" t="str">
            <v>Rebecca McCallum-Cameron</v>
          </cell>
          <cell r="G1675" t="str">
            <v/>
          </cell>
          <cell r="H1675" t="str">
            <v xml:space="preserve">E0266 </v>
          </cell>
          <cell r="I1675">
            <v>266</v>
          </cell>
          <cell r="J1675" t="str">
            <v/>
          </cell>
          <cell r="K1675" t="str">
            <v>@tidalwaveautospa.com</v>
          </cell>
        </row>
        <row r="1676">
          <cell r="B1676" t="str">
            <v>Jamison Powell</v>
          </cell>
          <cell r="C1676" t="str">
            <v>Wash Attendant Express</v>
          </cell>
          <cell r="D1676" t="str">
            <v>E0102 - Bluffton</v>
          </cell>
          <cell r="E1676" t="str">
            <v>1000 Wash Employees</v>
          </cell>
          <cell r="F1676" t="str">
            <v>Tiffany Reed</v>
          </cell>
          <cell r="G1676" t="str">
            <v/>
          </cell>
          <cell r="H1676" t="str">
            <v xml:space="preserve">E0102 </v>
          </cell>
          <cell r="I1676">
            <v>102</v>
          </cell>
          <cell r="J1676" t="str">
            <v/>
          </cell>
          <cell r="K1676" t="str">
            <v>@tidalwaveautospa.com</v>
          </cell>
        </row>
        <row r="1677">
          <cell r="B1677" t="str">
            <v>Jamya King</v>
          </cell>
          <cell r="C1677" t="str">
            <v>Wash Attendant Express</v>
          </cell>
          <cell r="D1677" t="str">
            <v>E0203 - Walton Court</v>
          </cell>
          <cell r="E1677" t="str">
            <v>1000 Wash Employees</v>
          </cell>
          <cell r="F1677" t="str">
            <v>Matthew McCoy</v>
          </cell>
          <cell r="G1677" t="str">
            <v/>
          </cell>
          <cell r="H1677" t="str">
            <v xml:space="preserve">E0203 </v>
          </cell>
          <cell r="I1677">
            <v>203</v>
          </cell>
          <cell r="J1677" t="str">
            <v/>
          </cell>
          <cell r="K1677" t="str">
            <v>@tidalwaveautospa.com</v>
          </cell>
        </row>
        <row r="1678">
          <cell r="B1678" t="str">
            <v>Janell Campbell</v>
          </cell>
          <cell r="C1678" t="str">
            <v>Site Leader Express</v>
          </cell>
          <cell r="D1678" t="str">
            <v>E0115 - Temperance Hill</v>
          </cell>
          <cell r="E1678" t="str">
            <v>1000 Wash Employees</v>
          </cell>
          <cell r="F1678" t="str">
            <v>Ricky Doyle</v>
          </cell>
          <cell r="G1678" t="str">
            <v>SL</v>
          </cell>
          <cell r="H1678" t="str">
            <v xml:space="preserve">E0115 </v>
          </cell>
          <cell r="I1678">
            <v>115</v>
          </cell>
          <cell r="J1678" t="str">
            <v>SL115</v>
          </cell>
          <cell r="K1678" t="str">
            <v>SL115@tidalwaveautospa.com</v>
          </cell>
        </row>
        <row r="1679">
          <cell r="B1679" t="str">
            <v>Janet Morelock</v>
          </cell>
          <cell r="C1679" t="str">
            <v>Team Lead Express</v>
          </cell>
          <cell r="D1679" t="str">
            <v>E0271 - Arcadian Shores</v>
          </cell>
          <cell r="E1679" t="str">
            <v>1000 Wash Employees</v>
          </cell>
          <cell r="F1679" t="str">
            <v>Anthony Mazzella</v>
          </cell>
          <cell r="G1679" t="str">
            <v/>
          </cell>
          <cell r="H1679" t="str">
            <v xml:space="preserve">E0271 </v>
          </cell>
          <cell r="I1679">
            <v>271</v>
          </cell>
          <cell r="J1679" t="str">
            <v/>
          </cell>
          <cell r="K1679" t="str">
            <v>@tidalwaveautospa.com</v>
          </cell>
        </row>
        <row r="1680">
          <cell r="B1680" t="str">
            <v>Janice Brooks</v>
          </cell>
          <cell r="C1680" t="str">
            <v>Customer Service Representative</v>
          </cell>
          <cell r="D1680" t="str">
            <v>Wash Support Center</v>
          </cell>
          <cell r="E1680" t="str">
            <v>2450 Customer Care</v>
          </cell>
          <cell r="F1680" t="str">
            <v>Angela Giles</v>
          </cell>
          <cell r="G1680" t="str">
            <v/>
          </cell>
          <cell r="H1680" t="str">
            <v/>
          </cell>
          <cell r="I1680" t="str">
            <v/>
          </cell>
          <cell r="J1680" t="str">
            <v/>
          </cell>
          <cell r="K1680" t="str">
            <v/>
          </cell>
        </row>
        <row r="1681">
          <cell r="B1681" t="str">
            <v>Jaqavious Hooks</v>
          </cell>
          <cell r="C1681" t="str">
            <v>Wash Attendant Express</v>
          </cell>
          <cell r="D1681" t="str">
            <v>E0076 - Americus</v>
          </cell>
          <cell r="E1681" t="str">
            <v>1000 Wash Employees</v>
          </cell>
          <cell r="F1681" t="str">
            <v>Colin Williams</v>
          </cell>
          <cell r="G1681" t="str">
            <v/>
          </cell>
          <cell r="H1681" t="str">
            <v xml:space="preserve">E0076 </v>
          </cell>
          <cell r="I1681">
            <v>76</v>
          </cell>
          <cell r="J1681" t="str">
            <v/>
          </cell>
          <cell r="K1681" t="str">
            <v>@tidalwaveautospa.com</v>
          </cell>
        </row>
        <row r="1682">
          <cell r="B1682" t="str">
            <v>JaQuan Heard</v>
          </cell>
          <cell r="C1682" t="str">
            <v>Wash Attendant Express</v>
          </cell>
          <cell r="D1682" t="str">
            <v>E0034 - Sandy Springs</v>
          </cell>
          <cell r="E1682" t="str">
            <v>1000 Wash Employees</v>
          </cell>
          <cell r="F1682" t="str">
            <v>Kevin Smith</v>
          </cell>
          <cell r="G1682" t="str">
            <v/>
          </cell>
          <cell r="H1682" t="str">
            <v xml:space="preserve">E0034 </v>
          </cell>
          <cell r="I1682">
            <v>34</v>
          </cell>
          <cell r="J1682" t="str">
            <v/>
          </cell>
          <cell r="K1682" t="str">
            <v>@tidalwaveautospa.com</v>
          </cell>
        </row>
        <row r="1683">
          <cell r="B1683" t="str">
            <v>Jaquil Farrar</v>
          </cell>
          <cell r="C1683" t="str">
            <v>Wash Attendant Express</v>
          </cell>
          <cell r="D1683" t="str">
            <v>E0182 - Morristown, TN</v>
          </cell>
          <cell r="E1683" t="str">
            <v>1000 Wash Employees</v>
          </cell>
          <cell r="F1683" t="str">
            <v>Rebecca Jones</v>
          </cell>
          <cell r="G1683" t="str">
            <v/>
          </cell>
          <cell r="H1683" t="str">
            <v xml:space="preserve">E0182 </v>
          </cell>
          <cell r="I1683">
            <v>182</v>
          </cell>
          <cell r="J1683" t="str">
            <v/>
          </cell>
          <cell r="K1683" t="str">
            <v>@tidalwaveautospa.com</v>
          </cell>
        </row>
        <row r="1684">
          <cell r="B1684" t="str">
            <v>JaQuis Coats</v>
          </cell>
          <cell r="C1684" t="str">
            <v>Assistant SL Express</v>
          </cell>
          <cell r="D1684" t="str">
            <v>E0114 - Paris</v>
          </cell>
          <cell r="E1684" t="str">
            <v>1000 Wash Employees</v>
          </cell>
          <cell r="F1684" t="str">
            <v>Joel Cole</v>
          </cell>
          <cell r="G1684" t="str">
            <v>ASL</v>
          </cell>
          <cell r="H1684" t="str">
            <v xml:space="preserve">E0114 </v>
          </cell>
          <cell r="I1684">
            <v>114</v>
          </cell>
          <cell r="J1684" t="str">
            <v>ASL114</v>
          </cell>
          <cell r="K1684" t="str">
            <v>ASL114@tidalwaveautospa.com</v>
          </cell>
        </row>
        <row r="1685">
          <cell r="B1685" t="str">
            <v>Jarad Dorne</v>
          </cell>
          <cell r="C1685" t="str">
            <v>Assistant SL Express</v>
          </cell>
          <cell r="D1685" t="str">
            <v>E0164 - Harvest, AL</v>
          </cell>
          <cell r="E1685" t="str">
            <v>1000 Wash Employees</v>
          </cell>
          <cell r="F1685" t="str">
            <v>Lane Carr</v>
          </cell>
          <cell r="G1685" t="str">
            <v>ASL</v>
          </cell>
          <cell r="H1685" t="str">
            <v xml:space="preserve">E0164 </v>
          </cell>
          <cell r="I1685">
            <v>164</v>
          </cell>
          <cell r="J1685" t="str">
            <v>ASL164</v>
          </cell>
          <cell r="K1685" t="str">
            <v>ASL164@tidalwaveautospa.com</v>
          </cell>
        </row>
        <row r="1686">
          <cell r="B1686" t="str">
            <v>JaRahjanay Green</v>
          </cell>
          <cell r="C1686" t="str">
            <v>Wash Attendant Express</v>
          </cell>
          <cell r="D1686" t="str">
            <v>E0152 - North Charleston</v>
          </cell>
          <cell r="E1686" t="str">
            <v>1000 Wash Employees</v>
          </cell>
          <cell r="F1686" t="str">
            <v>Melissa Barker</v>
          </cell>
          <cell r="G1686" t="str">
            <v/>
          </cell>
          <cell r="H1686" t="str">
            <v xml:space="preserve">E0152 </v>
          </cell>
          <cell r="I1686">
            <v>152</v>
          </cell>
          <cell r="J1686" t="str">
            <v/>
          </cell>
          <cell r="K1686" t="str">
            <v>@tidalwaveautospa.com</v>
          </cell>
        </row>
        <row r="1687">
          <cell r="B1687" t="str">
            <v>Jared Dixon</v>
          </cell>
          <cell r="C1687" t="str">
            <v>Wash Attendant Express</v>
          </cell>
          <cell r="D1687" t="str">
            <v>E0155 - Columbia SC</v>
          </cell>
          <cell r="E1687" t="str">
            <v>1000 Wash Employees</v>
          </cell>
          <cell r="F1687" t="str">
            <v>Scott Gulasa</v>
          </cell>
          <cell r="G1687" t="str">
            <v/>
          </cell>
          <cell r="H1687" t="str">
            <v xml:space="preserve">E0155 </v>
          </cell>
          <cell r="I1687">
            <v>155</v>
          </cell>
          <cell r="J1687" t="str">
            <v/>
          </cell>
          <cell r="K1687" t="str">
            <v>@tidalwaveautospa.com</v>
          </cell>
        </row>
        <row r="1688">
          <cell r="B1688" t="str">
            <v>Jared Kushmaul</v>
          </cell>
          <cell r="C1688" t="str">
            <v>Equipment Installation</v>
          </cell>
          <cell r="D1688" t="str">
            <v>SHJ Construction LLC</v>
          </cell>
          <cell r="E1688" t="str">
            <v>3050 Development</v>
          </cell>
          <cell r="F1688" t="str">
            <v>Kyle Atherton</v>
          </cell>
          <cell r="G1688" t="str">
            <v/>
          </cell>
          <cell r="H1688" t="str">
            <v/>
          </cell>
          <cell r="I1688" t="str">
            <v/>
          </cell>
          <cell r="J1688" t="str">
            <v/>
          </cell>
          <cell r="K1688" t="str">
            <v/>
          </cell>
        </row>
        <row r="1689">
          <cell r="B1689" t="str">
            <v>Jared Slechta</v>
          </cell>
          <cell r="C1689" t="str">
            <v>Assistant SL Express</v>
          </cell>
          <cell r="D1689" t="str">
            <v>E0190 - Fort Dodge, IA</v>
          </cell>
          <cell r="E1689" t="str">
            <v>1000 Wash Employees</v>
          </cell>
          <cell r="F1689" t="str">
            <v>Grant Hendrix</v>
          </cell>
          <cell r="G1689" t="str">
            <v>ASL</v>
          </cell>
          <cell r="H1689" t="str">
            <v xml:space="preserve">E0190 </v>
          </cell>
          <cell r="I1689">
            <v>190</v>
          </cell>
          <cell r="J1689" t="str">
            <v>ASL190</v>
          </cell>
          <cell r="K1689" t="str">
            <v>ASL190@tidalwaveautospa.com</v>
          </cell>
        </row>
        <row r="1690">
          <cell r="B1690" t="str">
            <v>Jared Wright</v>
          </cell>
          <cell r="C1690" t="str">
            <v>Team Lead Express</v>
          </cell>
          <cell r="D1690" t="str">
            <v>E0203 - Walton Court</v>
          </cell>
          <cell r="E1690" t="str">
            <v>1000 Wash Employees</v>
          </cell>
          <cell r="F1690" t="str">
            <v>Matthew McCoy</v>
          </cell>
          <cell r="G1690" t="str">
            <v/>
          </cell>
          <cell r="H1690" t="str">
            <v xml:space="preserve">E0203 </v>
          </cell>
          <cell r="I1690">
            <v>203</v>
          </cell>
          <cell r="J1690" t="str">
            <v/>
          </cell>
          <cell r="K1690" t="str">
            <v>@tidalwaveautospa.com</v>
          </cell>
        </row>
        <row r="1691">
          <cell r="B1691" t="str">
            <v>Jarius Davis</v>
          </cell>
          <cell r="C1691" t="str">
            <v>Wash Attendant Express</v>
          </cell>
          <cell r="D1691" t="str">
            <v>E0005 - Florence SC</v>
          </cell>
          <cell r="E1691" t="str">
            <v>1000 Wash Employees</v>
          </cell>
          <cell r="F1691" t="str">
            <v>Raymond Otto</v>
          </cell>
          <cell r="G1691" t="str">
            <v/>
          </cell>
          <cell r="H1691" t="str">
            <v xml:space="preserve">E0005 </v>
          </cell>
          <cell r="I1691">
            <v>5</v>
          </cell>
          <cell r="J1691" t="str">
            <v/>
          </cell>
          <cell r="K1691" t="str">
            <v>@tidalwaveautospa.com</v>
          </cell>
        </row>
        <row r="1692">
          <cell r="B1692" t="str">
            <v>Jarrod Prins</v>
          </cell>
          <cell r="C1692" t="str">
            <v>Wash Attendant Express</v>
          </cell>
          <cell r="D1692" t="str">
            <v>E0296 - Weston, WI</v>
          </cell>
          <cell r="E1692" t="str">
            <v>1000 Wash Employees</v>
          </cell>
          <cell r="F1692" t="str">
            <v>Edward Bayliss</v>
          </cell>
          <cell r="G1692" t="str">
            <v/>
          </cell>
          <cell r="H1692" t="str">
            <v xml:space="preserve">E0296 </v>
          </cell>
          <cell r="I1692">
            <v>296</v>
          </cell>
          <cell r="J1692" t="str">
            <v/>
          </cell>
          <cell r="K1692" t="str">
            <v>@tidalwaveautospa.com</v>
          </cell>
        </row>
        <row r="1693">
          <cell r="B1693" t="str">
            <v>Jarvis Jordan</v>
          </cell>
          <cell r="C1693" t="str">
            <v>Team Lead Express</v>
          </cell>
          <cell r="D1693" t="str">
            <v>E0048 - Peake</v>
          </cell>
          <cell r="E1693" t="str">
            <v>1000 Wash Employees</v>
          </cell>
          <cell r="F1693" t="str">
            <v>Jermaine Goodin</v>
          </cell>
          <cell r="G1693" t="str">
            <v/>
          </cell>
          <cell r="H1693" t="str">
            <v xml:space="preserve">E0048 </v>
          </cell>
          <cell r="I1693">
            <v>48</v>
          </cell>
          <cell r="J1693" t="str">
            <v/>
          </cell>
          <cell r="K1693" t="str">
            <v>@tidalwaveautospa.com</v>
          </cell>
        </row>
        <row r="1694">
          <cell r="B1694" t="str">
            <v>Jarvis Merritt</v>
          </cell>
          <cell r="C1694" t="str">
            <v>Wash Attendant Express</v>
          </cell>
          <cell r="D1694" t="str">
            <v>E0103 - Greensboro-Oconee</v>
          </cell>
          <cell r="E1694" t="str">
            <v>1000 Wash Employees</v>
          </cell>
          <cell r="F1694" t="str">
            <v>Kenneth Dinkins</v>
          </cell>
          <cell r="G1694" t="str">
            <v/>
          </cell>
          <cell r="H1694" t="str">
            <v xml:space="preserve">E0103 </v>
          </cell>
          <cell r="I1694">
            <v>103</v>
          </cell>
          <cell r="J1694" t="str">
            <v/>
          </cell>
          <cell r="K1694" t="str">
            <v>@tidalwaveautospa.com</v>
          </cell>
        </row>
        <row r="1695">
          <cell r="B1695" t="str">
            <v>Jasean Brigman</v>
          </cell>
          <cell r="C1695" t="str">
            <v>Wash Attendant Express</v>
          </cell>
          <cell r="D1695" t="str">
            <v>E0056 - Matthews Orangeburg</v>
          </cell>
          <cell r="E1695" t="str">
            <v>1000 Wash Employees</v>
          </cell>
          <cell r="F1695" t="str">
            <v>Josh Nordgren</v>
          </cell>
          <cell r="G1695" t="str">
            <v/>
          </cell>
          <cell r="H1695" t="str">
            <v xml:space="preserve">E0056 </v>
          </cell>
          <cell r="I1695">
            <v>56</v>
          </cell>
          <cell r="J1695" t="str">
            <v/>
          </cell>
          <cell r="K1695" t="str">
            <v>@tidalwaveautospa.com</v>
          </cell>
        </row>
        <row r="1696">
          <cell r="B1696" t="str">
            <v>Jashuah Sutton</v>
          </cell>
          <cell r="C1696" t="str">
            <v>Wash Attendant Express</v>
          </cell>
          <cell r="D1696" t="str">
            <v>E0033 - Pinehurst</v>
          </cell>
          <cell r="E1696" t="str">
            <v>1000 Wash Employees</v>
          </cell>
          <cell r="F1696" t="str">
            <v>Michael Blackwell</v>
          </cell>
          <cell r="G1696" t="str">
            <v/>
          </cell>
          <cell r="H1696" t="str">
            <v xml:space="preserve">E0033 </v>
          </cell>
          <cell r="I1696">
            <v>33</v>
          </cell>
          <cell r="J1696" t="str">
            <v/>
          </cell>
          <cell r="K1696" t="str">
            <v>@tidalwaveautospa.com</v>
          </cell>
        </row>
        <row r="1697">
          <cell r="B1697" t="str">
            <v>Jasmin Poxtan</v>
          </cell>
          <cell r="C1697" t="str">
            <v>Team Lead Express</v>
          </cell>
          <cell r="D1697" t="str">
            <v>E0123 - Shelbyville</v>
          </cell>
          <cell r="E1697" t="str">
            <v>1000 Wash Employees</v>
          </cell>
          <cell r="F1697" t="str">
            <v>Byron Barnes</v>
          </cell>
          <cell r="G1697" t="str">
            <v/>
          </cell>
          <cell r="H1697" t="str">
            <v xml:space="preserve">E0123 </v>
          </cell>
          <cell r="I1697">
            <v>123</v>
          </cell>
          <cell r="J1697" t="str">
            <v/>
          </cell>
          <cell r="K1697" t="str">
            <v>@tidalwaveautospa.com</v>
          </cell>
        </row>
        <row r="1698">
          <cell r="B1698" t="str">
            <v>Jasmine Borja</v>
          </cell>
          <cell r="C1698" t="str">
            <v>Wash Attendant Express</v>
          </cell>
          <cell r="D1698" t="str">
            <v>E0060 - Guntersville</v>
          </cell>
          <cell r="E1698" t="str">
            <v>1000 Wash Employees</v>
          </cell>
          <cell r="F1698" t="str">
            <v>John Nutbrown</v>
          </cell>
          <cell r="G1698" t="str">
            <v/>
          </cell>
          <cell r="H1698" t="str">
            <v xml:space="preserve">E0060 </v>
          </cell>
          <cell r="I1698">
            <v>60</v>
          </cell>
          <cell r="J1698" t="str">
            <v/>
          </cell>
          <cell r="K1698" t="str">
            <v>@tidalwaveautospa.com</v>
          </cell>
        </row>
        <row r="1699">
          <cell r="B1699" t="str">
            <v>Jasmine Norris</v>
          </cell>
          <cell r="C1699" t="str">
            <v>Assistant SL Express</v>
          </cell>
          <cell r="D1699" t="str">
            <v>E0165 - White House, TN</v>
          </cell>
          <cell r="E1699" t="str">
            <v>1000 Wash Employees</v>
          </cell>
          <cell r="F1699" t="str">
            <v>Don Cross</v>
          </cell>
          <cell r="G1699" t="str">
            <v>ASL</v>
          </cell>
          <cell r="H1699" t="str">
            <v xml:space="preserve">E0165 </v>
          </cell>
          <cell r="I1699">
            <v>165</v>
          </cell>
          <cell r="J1699" t="str">
            <v>ASL165</v>
          </cell>
          <cell r="K1699" t="str">
            <v>ASL165@tidalwaveautospa.com</v>
          </cell>
        </row>
        <row r="1700">
          <cell r="B1700" t="str">
            <v>Jasmine Schuman</v>
          </cell>
          <cell r="C1700" t="str">
            <v>Assistant SL Express</v>
          </cell>
          <cell r="D1700" t="str">
            <v>E0293 - Lombard, IL</v>
          </cell>
          <cell r="E1700" t="str">
            <v>1000 Wash Employees</v>
          </cell>
          <cell r="F1700" t="str">
            <v>Andrew Stephens</v>
          </cell>
          <cell r="G1700" t="str">
            <v>ASL</v>
          </cell>
          <cell r="H1700" t="str">
            <v xml:space="preserve">E0293 </v>
          </cell>
          <cell r="I1700">
            <v>293</v>
          </cell>
          <cell r="J1700" t="str">
            <v>ASL293</v>
          </cell>
          <cell r="K1700" t="str">
            <v>ASL293@tidalwaveautospa.com</v>
          </cell>
        </row>
        <row r="1701">
          <cell r="B1701" t="str">
            <v>Jasminne Konwiski</v>
          </cell>
          <cell r="C1701" t="str">
            <v>Wash Attendant Express</v>
          </cell>
          <cell r="D1701" t="str">
            <v>E0055 - Gillespie</v>
          </cell>
          <cell r="E1701" t="str">
            <v>1000 Wash Employees</v>
          </cell>
          <cell r="F1701" t="str">
            <v>Michael Miller</v>
          </cell>
          <cell r="G1701" t="str">
            <v/>
          </cell>
          <cell r="H1701" t="str">
            <v xml:space="preserve">E0055 </v>
          </cell>
          <cell r="I1701">
            <v>55</v>
          </cell>
          <cell r="J1701" t="str">
            <v/>
          </cell>
          <cell r="K1701" t="str">
            <v>@tidalwaveautospa.com</v>
          </cell>
        </row>
        <row r="1702">
          <cell r="B1702" t="str">
            <v>Jason Abbott</v>
          </cell>
          <cell r="C1702" t="str">
            <v>Site Leader in Development</v>
          </cell>
          <cell r="D1702" t="str">
            <v>E0200 - Kings Mill</v>
          </cell>
          <cell r="E1702" t="str">
            <v>1000 Wash Employees</v>
          </cell>
          <cell r="F1702" t="str">
            <v>Joe Chavez</v>
          </cell>
          <cell r="G1702" t="str">
            <v>SLID</v>
          </cell>
          <cell r="H1702" t="str">
            <v xml:space="preserve">E0200 </v>
          </cell>
          <cell r="I1702">
            <v>200</v>
          </cell>
          <cell r="J1702" t="str">
            <v/>
          </cell>
          <cell r="K1702" t="str">
            <v>jason.abbott@tidalwaveautospa.com</v>
          </cell>
        </row>
        <row r="1703">
          <cell r="B1703" t="str">
            <v>Jason Aguilera</v>
          </cell>
          <cell r="C1703" t="str">
            <v>Assistant SL Express</v>
          </cell>
          <cell r="D1703" t="str">
            <v>E0107 - Gainesville</v>
          </cell>
          <cell r="E1703" t="str">
            <v>1000 Wash Employees</v>
          </cell>
          <cell r="F1703" t="str">
            <v>Kyle Busch</v>
          </cell>
          <cell r="G1703" t="str">
            <v>ASL</v>
          </cell>
          <cell r="H1703" t="str">
            <v xml:space="preserve">E0107 </v>
          </cell>
          <cell r="I1703">
            <v>107</v>
          </cell>
          <cell r="J1703" t="str">
            <v>ASL107</v>
          </cell>
          <cell r="K1703" t="str">
            <v>ASL107@tidalwaveautospa.com</v>
          </cell>
        </row>
        <row r="1704">
          <cell r="B1704" t="str">
            <v>Jason Crouse</v>
          </cell>
          <cell r="C1704" t="str">
            <v>Site Leader Express</v>
          </cell>
          <cell r="D1704" t="str">
            <v>E0014 - Elizabeth City</v>
          </cell>
          <cell r="E1704" t="str">
            <v>1000 Wash Employees</v>
          </cell>
          <cell r="F1704" t="str">
            <v>Wesley Kurtz</v>
          </cell>
          <cell r="G1704" t="str">
            <v>SL</v>
          </cell>
          <cell r="H1704" t="str">
            <v xml:space="preserve">E0014 </v>
          </cell>
          <cell r="I1704">
            <v>14</v>
          </cell>
          <cell r="J1704" t="str">
            <v>SL14</v>
          </cell>
          <cell r="K1704" t="str">
            <v>SL14@tidalwaveautospa.com</v>
          </cell>
        </row>
        <row r="1705">
          <cell r="B1705" t="str">
            <v>Jason Farish</v>
          </cell>
          <cell r="C1705" t="str">
            <v>Team Lead Express</v>
          </cell>
          <cell r="D1705" t="str">
            <v>E0070 - Baytown</v>
          </cell>
          <cell r="E1705" t="str">
            <v>1000 Wash Employees</v>
          </cell>
          <cell r="F1705" t="str">
            <v>Mark Campbell</v>
          </cell>
          <cell r="G1705" t="str">
            <v/>
          </cell>
          <cell r="H1705" t="str">
            <v xml:space="preserve">E0070 </v>
          </cell>
          <cell r="I1705">
            <v>70</v>
          </cell>
          <cell r="J1705" t="str">
            <v/>
          </cell>
          <cell r="K1705" t="str">
            <v>@tidalwaveautospa.com</v>
          </cell>
        </row>
        <row r="1706">
          <cell r="B1706" t="str">
            <v>Jason Girdler</v>
          </cell>
          <cell r="C1706" t="str">
            <v>Assistant SL Express</v>
          </cell>
          <cell r="D1706" t="str">
            <v>E0099 - Alexandria</v>
          </cell>
          <cell r="E1706" t="str">
            <v>1000 Wash Employees</v>
          </cell>
          <cell r="F1706" t="str">
            <v>Matthew Rust</v>
          </cell>
          <cell r="G1706" t="str">
            <v>ASL</v>
          </cell>
          <cell r="H1706" t="str">
            <v xml:space="preserve">E0099 </v>
          </cell>
          <cell r="I1706">
            <v>99</v>
          </cell>
          <cell r="J1706" t="str">
            <v>ASL99</v>
          </cell>
          <cell r="K1706" t="str">
            <v>ASL99@tidalwaveautospa.com</v>
          </cell>
        </row>
        <row r="1707">
          <cell r="B1707" t="str">
            <v>Jason Graham</v>
          </cell>
          <cell r="C1707" t="str">
            <v>Site Leader Express</v>
          </cell>
          <cell r="D1707" t="str">
            <v>E0038 - Kennesaw</v>
          </cell>
          <cell r="E1707" t="str">
            <v>1000 Wash Employees</v>
          </cell>
          <cell r="F1707" t="str">
            <v>Kyle Rovansek</v>
          </cell>
          <cell r="G1707" t="str">
            <v>SL</v>
          </cell>
          <cell r="H1707" t="str">
            <v xml:space="preserve">E0038 </v>
          </cell>
          <cell r="I1707">
            <v>38</v>
          </cell>
          <cell r="J1707" t="str">
            <v>SL38</v>
          </cell>
          <cell r="K1707" t="str">
            <v>SL38@tidalwaveautospa.com</v>
          </cell>
        </row>
        <row r="1708">
          <cell r="B1708" t="str">
            <v>jason jordan</v>
          </cell>
          <cell r="C1708" t="str">
            <v>Assistant SL Express</v>
          </cell>
          <cell r="D1708" t="str">
            <v>E0316 - Silsbee, TX</v>
          </cell>
          <cell r="E1708" t="str">
            <v>1000 Wash Employees</v>
          </cell>
          <cell r="F1708" t="str">
            <v>Jordan Easton</v>
          </cell>
          <cell r="G1708" t="str">
            <v>ASL</v>
          </cell>
          <cell r="H1708" t="str">
            <v xml:space="preserve">E0316 </v>
          </cell>
          <cell r="I1708">
            <v>316</v>
          </cell>
          <cell r="J1708" t="str">
            <v>ASL316</v>
          </cell>
          <cell r="K1708" t="str">
            <v>ASL316@tidalwaveautospa.com</v>
          </cell>
        </row>
        <row r="1709">
          <cell r="B1709" t="str">
            <v>Jason Max</v>
          </cell>
          <cell r="C1709" t="str">
            <v>Team Lead Express</v>
          </cell>
          <cell r="D1709" t="str">
            <v>E0213 - Millington, TN</v>
          </cell>
          <cell r="E1709" t="str">
            <v>1000 Wash Employees</v>
          </cell>
          <cell r="F1709" t="str">
            <v>Brandon Dean</v>
          </cell>
          <cell r="G1709" t="str">
            <v/>
          </cell>
          <cell r="H1709" t="str">
            <v xml:space="preserve">E0213 </v>
          </cell>
          <cell r="I1709">
            <v>213</v>
          </cell>
          <cell r="J1709" t="str">
            <v/>
          </cell>
          <cell r="K1709" t="str">
            <v>@tidalwaveautospa.com</v>
          </cell>
        </row>
        <row r="1710">
          <cell r="B1710" t="str">
            <v>Jason Montesano</v>
          </cell>
          <cell r="C1710" t="str">
            <v>Site Leader Express</v>
          </cell>
          <cell r="D1710" t="str">
            <v>E0024 - Moultrie</v>
          </cell>
          <cell r="E1710" t="str">
            <v>1000 Wash Employees</v>
          </cell>
          <cell r="F1710" t="str">
            <v>Gary Bradley</v>
          </cell>
          <cell r="G1710" t="str">
            <v>SL</v>
          </cell>
          <cell r="H1710" t="str">
            <v xml:space="preserve">E0024 </v>
          </cell>
          <cell r="I1710">
            <v>24</v>
          </cell>
          <cell r="J1710" t="str">
            <v>SL24</v>
          </cell>
          <cell r="K1710" t="str">
            <v>SL24@tidalwaveautospa.com</v>
          </cell>
        </row>
        <row r="1711">
          <cell r="B1711" t="str">
            <v>Jason Nichols</v>
          </cell>
          <cell r="C1711" t="str">
            <v>Wash Attendant Express</v>
          </cell>
          <cell r="D1711" t="str">
            <v>E0159 - Muscle Shoals, AL</v>
          </cell>
          <cell r="E1711" t="str">
            <v>1000 Wash Employees</v>
          </cell>
          <cell r="F1711" t="str">
            <v>Molly Wilson</v>
          </cell>
          <cell r="G1711" t="str">
            <v/>
          </cell>
          <cell r="H1711" t="str">
            <v xml:space="preserve">E0159 </v>
          </cell>
          <cell r="I1711">
            <v>159</v>
          </cell>
          <cell r="J1711" t="str">
            <v/>
          </cell>
          <cell r="K1711" t="str">
            <v>@tidalwaveautospa.com</v>
          </cell>
        </row>
        <row r="1712">
          <cell r="B1712" t="str">
            <v>Jason Nichols</v>
          </cell>
          <cell r="C1712" t="str">
            <v>Assistant SL Express</v>
          </cell>
          <cell r="D1712" t="str">
            <v>E0258 - Bandelier</v>
          </cell>
          <cell r="E1712" t="str">
            <v>1000 Wash Employees</v>
          </cell>
          <cell r="F1712" t="str">
            <v>Christopher Lopez</v>
          </cell>
          <cell r="G1712" t="str">
            <v>ASL</v>
          </cell>
          <cell r="H1712" t="str">
            <v xml:space="preserve">E0258 </v>
          </cell>
          <cell r="I1712">
            <v>258</v>
          </cell>
          <cell r="J1712" t="str">
            <v>ASL258</v>
          </cell>
          <cell r="K1712" t="str">
            <v>ASL258@tidalwaveautospa.com</v>
          </cell>
        </row>
        <row r="1713">
          <cell r="B1713" t="str">
            <v>Jason Swink</v>
          </cell>
          <cell r="C1713" t="str">
            <v>Team Lead Flex</v>
          </cell>
          <cell r="D1713" t="str">
            <v>E0021 - Battleground</v>
          </cell>
          <cell r="E1713" t="str">
            <v>1000 Wash Employees</v>
          </cell>
          <cell r="F1713" t="str">
            <v>Chasity Bryant</v>
          </cell>
          <cell r="G1713" t="str">
            <v/>
          </cell>
          <cell r="H1713" t="str">
            <v xml:space="preserve">E0021 </v>
          </cell>
          <cell r="I1713">
            <v>21</v>
          </cell>
          <cell r="J1713" t="str">
            <v/>
          </cell>
          <cell r="K1713" t="str">
            <v>@tidalwaveautospa.com</v>
          </cell>
        </row>
        <row r="1714">
          <cell r="B1714" t="str">
            <v>Jason Turner</v>
          </cell>
          <cell r="C1714" t="str">
            <v>Assistant SL Express</v>
          </cell>
          <cell r="D1714" t="str">
            <v>E0221 - Somerset, KY</v>
          </cell>
          <cell r="E1714" t="str">
            <v>1000 Wash Employees</v>
          </cell>
          <cell r="F1714" t="str">
            <v>James Stomieroski</v>
          </cell>
          <cell r="G1714" t="str">
            <v>ASL</v>
          </cell>
          <cell r="H1714" t="str">
            <v xml:space="preserve">E0221 </v>
          </cell>
          <cell r="I1714">
            <v>221</v>
          </cell>
          <cell r="J1714" t="str">
            <v>ASL221</v>
          </cell>
          <cell r="K1714" t="str">
            <v>ASL221@tidalwaveautospa.com</v>
          </cell>
        </row>
        <row r="1715">
          <cell r="B1715" t="str">
            <v>Jason Underwood</v>
          </cell>
          <cell r="C1715" t="str">
            <v>Assistant SL Express</v>
          </cell>
          <cell r="D1715" t="str">
            <v>E0271 - Arcadian Shores</v>
          </cell>
          <cell r="E1715" t="str">
            <v>1000 Wash Employees</v>
          </cell>
          <cell r="F1715" t="str">
            <v>Anthony Mazzella</v>
          </cell>
          <cell r="G1715" t="str">
            <v>ASL</v>
          </cell>
          <cell r="H1715" t="str">
            <v xml:space="preserve">E0271 </v>
          </cell>
          <cell r="I1715">
            <v>271</v>
          </cell>
          <cell r="J1715" t="str">
            <v>ASL271</v>
          </cell>
          <cell r="K1715" t="str">
            <v>ASL271@tidalwaveautospa.com</v>
          </cell>
        </row>
        <row r="1716">
          <cell r="B1716" t="str">
            <v>Jassmon Ball</v>
          </cell>
          <cell r="C1716" t="str">
            <v>Wash Attendant Express</v>
          </cell>
          <cell r="D1716" t="str">
            <v>E0383 - El Campo, TX</v>
          </cell>
          <cell r="E1716" t="str">
            <v>1000 Wash Employees</v>
          </cell>
          <cell r="F1716" t="str">
            <v>Joe Fonseca</v>
          </cell>
          <cell r="G1716" t="str">
            <v/>
          </cell>
          <cell r="H1716" t="str">
            <v xml:space="preserve">E0383 </v>
          </cell>
          <cell r="I1716">
            <v>383</v>
          </cell>
          <cell r="J1716" t="str">
            <v/>
          </cell>
          <cell r="K1716" t="str">
            <v>@tidalwaveautospa.com</v>
          </cell>
        </row>
        <row r="1717">
          <cell r="B1717" t="str">
            <v>Jatavias Battle</v>
          </cell>
          <cell r="C1717" t="str">
            <v>Wash Attendant Express</v>
          </cell>
          <cell r="D1717" t="str">
            <v>E0245 - E. Arlington Blvd</v>
          </cell>
          <cell r="E1717" t="str">
            <v>1000 Wash Employees</v>
          </cell>
          <cell r="F1717" t="str">
            <v>Brandon Cobb</v>
          </cell>
          <cell r="G1717" t="str">
            <v/>
          </cell>
          <cell r="H1717" t="str">
            <v xml:space="preserve">E0245 </v>
          </cell>
          <cell r="I1717">
            <v>245</v>
          </cell>
          <cell r="J1717" t="str">
            <v/>
          </cell>
          <cell r="K1717" t="str">
            <v>@tidalwaveautospa.com</v>
          </cell>
        </row>
        <row r="1718">
          <cell r="B1718" t="str">
            <v>Jatori Jones</v>
          </cell>
          <cell r="C1718" t="str">
            <v>Wash Attendant Express</v>
          </cell>
          <cell r="D1718" t="str">
            <v>E0051 - Roswell / Holcomb</v>
          </cell>
          <cell r="E1718" t="str">
            <v>1000 Wash Employees</v>
          </cell>
          <cell r="F1718" t="str">
            <v>Jeffrey Dunham, Jr</v>
          </cell>
          <cell r="G1718" t="str">
            <v/>
          </cell>
          <cell r="H1718" t="str">
            <v xml:space="preserve">E0051 </v>
          </cell>
          <cell r="I1718">
            <v>51</v>
          </cell>
          <cell r="J1718" t="str">
            <v/>
          </cell>
          <cell r="K1718" t="str">
            <v>@tidalwaveautospa.com</v>
          </cell>
        </row>
        <row r="1719">
          <cell r="B1719" t="str">
            <v>Jau'Lakin Ingram</v>
          </cell>
          <cell r="C1719" t="str">
            <v>Assistant SL Express</v>
          </cell>
          <cell r="D1719" t="str">
            <v>E0195 - Florence, AL</v>
          </cell>
          <cell r="E1719" t="str">
            <v>1000 Wash Employees</v>
          </cell>
          <cell r="F1719" t="str">
            <v>Ronald Boyett</v>
          </cell>
          <cell r="G1719" t="str">
            <v>ASL</v>
          </cell>
          <cell r="H1719" t="str">
            <v xml:space="preserve">E0195 </v>
          </cell>
          <cell r="I1719">
            <v>195</v>
          </cell>
          <cell r="J1719" t="str">
            <v>ASL195</v>
          </cell>
          <cell r="K1719" t="str">
            <v>ASL195@tidalwaveautospa.com</v>
          </cell>
        </row>
        <row r="1720">
          <cell r="B1720" t="str">
            <v>jaustin maynard</v>
          </cell>
          <cell r="C1720" t="str">
            <v>Wash Attendant Express</v>
          </cell>
          <cell r="D1720" t="str">
            <v>E0006 - Warner Robins</v>
          </cell>
          <cell r="E1720" t="str">
            <v>1000 Wash Employees</v>
          </cell>
          <cell r="F1720" t="str">
            <v>Tony Phillips</v>
          </cell>
          <cell r="G1720" t="str">
            <v/>
          </cell>
          <cell r="H1720" t="str">
            <v xml:space="preserve">E0006 </v>
          </cell>
          <cell r="I1720">
            <v>6</v>
          </cell>
          <cell r="J1720" t="str">
            <v/>
          </cell>
          <cell r="K1720" t="str">
            <v>@tidalwaveautospa.com</v>
          </cell>
        </row>
        <row r="1721">
          <cell r="B1721" t="str">
            <v>Javan Cooper</v>
          </cell>
          <cell r="C1721" t="str">
            <v>Interim Site Leader Express</v>
          </cell>
          <cell r="D1721" t="str">
            <v>E0124 - Watertown</v>
          </cell>
          <cell r="E1721" t="str">
            <v>1000 Wash Employees</v>
          </cell>
          <cell r="F1721" t="str">
            <v>Andrew Stephens</v>
          </cell>
          <cell r="G1721" t="str">
            <v>Interim</v>
          </cell>
          <cell r="H1721" t="str">
            <v xml:space="preserve">E0124 </v>
          </cell>
          <cell r="I1721">
            <v>124</v>
          </cell>
          <cell r="J1721" t="str">
            <v>SL124</v>
          </cell>
          <cell r="K1721" t="str">
            <v>SL124@tidalwaveautospa.com</v>
          </cell>
        </row>
        <row r="1722">
          <cell r="B1722" t="str">
            <v>Javez Foreman</v>
          </cell>
          <cell r="C1722" t="str">
            <v>Wash Attendant Express</v>
          </cell>
          <cell r="D1722" t="str">
            <v>E0004 - Milledgeville</v>
          </cell>
          <cell r="E1722" t="str">
            <v>1000 Wash Employees</v>
          </cell>
          <cell r="F1722" t="str">
            <v>Davy Cox</v>
          </cell>
          <cell r="G1722" t="str">
            <v/>
          </cell>
          <cell r="H1722" t="str">
            <v xml:space="preserve">E0004 </v>
          </cell>
          <cell r="I1722">
            <v>4</v>
          </cell>
          <cell r="J1722" t="str">
            <v/>
          </cell>
          <cell r="K1722" t="str">
            <v>@tidalwaveautospa.com</v>
          </cell>
        </row>
        <row r="1723">
          <cell r="B1723" t="str">
            <v>Javier Cruz</v>
          </cell>
          <cell r="C1723" t="str">
            <v>Wash Attendant Express</v>
          </cell>
          <cell r="D1723" t="str">
            <v>E0212 - Vickridge Park</v>
          </cell>
          <cell r="E1723" t="str">
            <v>1000 Wash Employees</v>
          </cell>
          <cell r="F1723" t="str">
            <v>Al Kondry</v>
          </cell>
          <cell r="G1723" t="str">
            <v/>
          </cell>
          <cell r="H1723" t="str">
            <v xml:space="preserve">E0212 </v>
          </cell>
          <cell r="I1723">
            <v>212</v>
          </cell>
          <cell r="J1723" t="str">
            <v/>
          </cell>
          <cell r="K1723" t="str">
            <v>@tidalwaveautospa.com</v>
          </cell>
        </row>
        <row r="1724">
          <cell r="B1724" t="str">
            <v>Javier Rocha</v>
          </cell>
          <cell r="C1724" t="str">
            <v>Site Leader Express</v>
          </cell>
          <cell r="D1724" t="str">
            <v>E0265 - Madison Street</v>
          </cell>
          <cell r="E1724" t="str">
            <v>1000 Wash Employees</v>
          </cell>
          <cell r="F1724" t="str">
            <v>Jeff Mathis</v>
          </cell>
          <cell r="G1724" t="str">
            <v>SL</v>
          </cell>
          <cell r="H1724" t="str">
            <v xml:space="preserve">E0265 </v>
          </cell>
          <cell r="I1724">
            <v>265</v>
          </cell>
          <cell r="J1724" t="str">
            <v>SL265</v>
          </cell>
          <cell r="K1724" t="str">
            <v>SL265@tidalwaveautospa.com</v>
          </cell>
        </row>
        <row r="1725">
          <cell r="B1725" t="str">
            <v>Javion Brown</v>
          </cell>
          <cell r="C1725" t="str">
            <v>Wash Attendant Express</v>
          </cell>
          <cell r="D1725" t="str">
            <v>E0251 - Lewisburg, TN</v>
          </cell>
          <cell r="E1725" t="str">
            <v>1000 Wash Employees</v>
          </cell>
          <cell r="F1725" t="str">
            <v>Kaleigh Welch</v>
          </cell>
          <cell r="G1725" t="str">
            <v/>
          </cell>
          <cell r="H1725" t="str">
            <v xml:space="preserve">E0251 </v>
          </cell>
          <cell r="I1725">
            <v>251</v>
          </cell>
          <cell r="J1725" t="str">
            <v/>
          </cell>
          <cell r="K1725" t="str">
            <v>@tidalwaveautospa.com</v>
          </cell>
        </row>
        <row r="1726">
          <cell r="B1726" t="str">
            <v>Javion Watley</v>
          </cell>
          <cell r="C1726" t="str">
            <v>Wash Attendant Express</v>
          </cell>
          <cell r="D1726" t="str">
            <v>E0311 - Liberty, TX</v>
          </cell>
          <cell r="E1726" t="str">
            <v>1000 Wash Employees</v>
          </cell>
          <cell r="F1726" t="str">
            <v>Casper Eckols</v>
          </cell>
          <cell r="G1726" t="str">
            <v/>
          </cell>
          <cell r="H1726" t="str">
            <v xml:space="preserve">E0311 </v>
          </cell>
          <cell r="I1726">
            <v>311</v>
          </cell>
          <cell r="J1726" t="str">
            <v/>
          </cell>
          <cell r="K1726" t="str">
            <v>@tidalwaveautospa.com</v>
          </cell>
        </row>
        <row r="1727">
          <cell r="B1727" t="str">
            <v>Javon Dunlap</v>
          </cell>
          <cell r="C1727" t="str">
            <v>Team Lead Express</v>
          </cell>
          <cell r="D1727" t="str">
            <v>E0164 - Harvest, AL</v>
          </cell>
          <cell r="E1727" t="str">
            <v>1000 Wash Employees</v>
          </cell>
          <cell r="F1727" t="str">
            <v>Lane Carr</v>
          </cell>
          <cell r="G1727" t="str">
            <v/>
          </cell>
          <cell r="H1727" t="str">
            <v xml:space="preserve">E0164 </v>
          </cell>
          <cell r="I1727">
            <v>164</v>
          </cell>
          <cell r="J1727" t="str">
            <v/>
          </cell>
          <cell r="K1727" t="str">
            <v>@tidalwaveautospa.com</v>
          </cell>
        </row>
        <row r="1728">
          <cell r="B1728" t="str">
            <v>Jaxon Lankheit</v>
          </cell>
          <cell r="C1728" t="str">
            <v>Assistant SL Express</v>
          </cell>
          <cell r="D1728" t="str">
            <v>E0129 - Fort Wright</v>
          </cell>
          <cell r="E1728" t="str">
            <v>1000 Wash Employees</v>
          </cell>
          <cell r="F1728" t="str">
            <v>Samantha Simpson</v>
          </cell>
          <cell r="G1728" t="str">
            <v>ASL</v>
          </cell>
          <cell r="H1728" t="str">
            <v xml:space="preserve">E0129 </v>
          </cell>
          <cell r="I1728">
            <v>129</v>
          </cell>
          <cell r="J1728" t="str">
            <v>ASL129</v>
          </cell>
          <cell r="K1728" t="str">
            <v>ASL129@tidalwaveautospa.com</v>
          </cell>
        </row>
        <row r="1729">
          <cell r="B1729" t="str">
            <v>Jaxon Luedy</v>
          </cell>
          <cell r="C1729" t="str">
            <v>Team Lead Express</v>
          </cell>
          <cell r="D1729" t="str">
            <v>E0037 - Lutz</v>
          </cell>
          <cell r="E1729" t="str">
            <v>1000 Wash Employees</v>
          </cell>
          <cell r="F1729" t="str">
            <v>Kesean Swint</v>
          </cell>
          <cell r="G1729" t="str">
            <v/>
          </cell>
          <cell r="H1729" t="str">
            <v xml:space="preserve">E0037 </v>
          </cell>
          <cell r="I1729">
            <v>37</v>
          </cell>
          <cell r="J1729" t="str">
            <v/>
          </cell>
          <cell r="K1729" t="str">
            <v>@tidalwaveautospa.com</v>
          </cell>
        </row>
        <row r="1730">
          <cell r="B1730" t="str">
            <v>Jaxon Ortiz</v>
          </cell>
          <cell r="C1730" t="str">
            <v>Wash Attendant Express</v>
          </cell>
          <cell r="D1730" t="str">
            <v>E0031 - Veterans</v>
          </cell>
          <cell r="E1730" t="str">
            <v>1000 Wash Employees</v>
          </cell>
          <cell r="F1730" t="str">
            <v>Kyle Robertson</v>
          </cell>
          <cell r="G1730" t="str">
            <v/>
          </cell>
          <cell r="H1730" t="str">
            <v xml:space="preserve">E0031 </v>
          </cell>
          <cell r="I1730">
            <v>31</v>
          </cell>
          <cell r="J1730" t="str">
            <v/>
          </cell>
          <cell r="K1730" t="str">
            <v>@tidalwaveautospa.com</v>
          </cell>
        </row>
        <row r="1731">
          <cell r="B1731" t="str">
            <v>Jay Byer [C]</v>
          </cell>
          <cell r="C1731" t="str">
            <v>TW IT Temporary</v>
          </cell>
          <cell r="D1731" t="str">
            <v>Wash Support Center</v>
          </cell>
          <cell r="E1731" t="str">
            <v>2050 Finance</v>
          </cell>
          <cell r="F1731" t="str">
            <v>Katherine Martin</v>
          </cell>
          <cell r="G1731" t="str">
            <v/>
          </cell>
          <cell r="H1731" t="str">
            <v/>
          </cell>
          <cell r="I1731" t="str">
            <v/>
          </cell>
          <cell r="J1731" t="str">
            <v/>
          </cell>
          <cell r="K1731" t="str">
            <v>Jay.Byer@twavelead.com</v>
          </cell>
        </row>
        <row r="1732">
          <cell r="B1732" t="str">
            <v>JAY HARMAN</v>
          </cell>
          <cell r="C1732" t="str">
            <v>Assistant SL Express</v>
          </cell>
          <cell r="D1732" t="str">
            <v>E0007 - Grandview</v>
          </cell>
          <cell r="E1732" t="str">
            <v>1000 Wash Employees</v>
          </cell>
          <cell r="F1732" t="str">
            <v>Adam DeGroot</v>
          </cell>
          <cell r="G1732" t="str">
            <v>ASL</v>
          </cell>
          <cell r="H1732" t="str">
            <v xml:space="preserve">E0007 </v>
          </cell>
          <cell r="I1732">
            <v>7</v>
          </cell>
          <cell r="J1732" t="str">
            <v>ASL7</v>
          </cell>
          <cell r="K1732" t="str">
            <v>ASL7@tidalwaveautospa.com</v>
          </cell>
        </row>
        <row r="1733">
          <cell r="B1733" t="str">
            <v>jayden bell</v>
          </cell>
          <cell r="C1733" t="str">
            <v>Team Lead Express</v>
          </cell>
          <cell r="D1733" t="str">
            <v>E0230 - 34th Street</v>
          </cell>
          <cell r="E1733" t="str">
            <v>1000 Wash Employees</v>
          </cell>
          <cell r="F1733" t="str">
            <v>Christopher Braziel</v>
          </cell>
          <cell r="G1733" t="str">
            <v/>
          </cell>
          <cell r="H1733" t="str">
            <v xml:space="preserve">E0230 </v>
          </cell>
          <cell r="I1733">
            <v>230</v>
          </cell>
          <cell r="J1733" t="str">
            <v/>
          </cell>
          <cell r="K1733" t="str">
            <v>@tidalwaveautospa.com</v>
          </cell>
        </row>
        <row r="1734">
          <cell r="B1734" t="str">
            <v>Jayden Childree</v>
          </cell>
          <cell r="C1734" t="str">
            <v>Wash Attendant Express</v>
          </cell>
          <cell r="D1734" t="str">
            <v>E0031 - Veterans</v>
          </cell>
          <cell r="E1734" t="str">
            <v>1000 Wash Employees</v>
          </cell>
          <cell r="F1734" t="str">
            <v>Kyle Robertson</v>
          </cell>
          <cell r="G1734" t="str">
            <v/>
          </cell>
          <cell r="H1734" t="str">
            <v xml:space="preserve">E0031 </v>
          </cell>
          <cell r="I1734">
            <v>31</v>
          </cell>
          <cell r="J1734" t="str">
            <v/>
          </cell>
          <cell r="K1734" t="str">
            <v>@tidalwaveautospa.com</v>
          </cell>
        </row>
        <row r="1735">
          <cell r="B1735" t="str">
            <v>jayden jackson</v>
          </cell>
          <cell r="C1735" t="str">
            <v>Team Lead Express</v>
          </cell>
          <cell r="D1735" t="str">
            <v>E0052 - Oldsmar</v>
          </cell>
          <cell r="E1735" t="str">
            <v>1000 Wash Employees</v>
          </cell>
          <cell r="F1735" t="str">
            <v>Brayton Swan</v>
          </cell>
          <cell r="G1735" t="str">
            <v/>
          </cell>
          <cell r="H1735" t="str">
            <v xml:space="preserve">E0052 </v>
          </cell>
          <cell r="I1735">
            <v>52</v>
          </cell>
          <cell r="J1735" t="str">
            <v/>
          </cell>
          <cell r="K1735" t="str">
            <v>@tidalwaveautospa.com</v>
          </cell>
        </row>
        <row r="1736">
          <cell r="B1736" t="str">
            <v>Jayden Jenkins</v>
          </cell>
          <cell r="C1736" t="str">
            <v>Wash Attendant Express</v>
          </cell>
          <cell r="D1736" t="str">
            <v>E0254 - Flowood, MS</v>
          </cell>
          <cell r="E1736" t="str">
            <v>1000 Wash Employees</v>
          </cell>
          <cell r="F1736" t="str">
            <v>Andrew Nelson</v>
          </cell>
          <cell r="G1736" t="str">
            <v/>
          </cell>
          <cell r="H1736" t="str">
            <v xml:space="preserve">E0254 </v>
          </cell>
          <cell r="I1736">
            <v>254</v>
          </cell>
          <cell r="J1736" t="str">
            <v/>
          </cell>
          <cell r="K1736" t="str">
            <v>@tidalwaveautospa.com</v>
          </cell>
        </row>
        <row r="1737">
          <cell r="B1737" t="str">
            <v>Jayden Rice</v>
          </cell>
          <cell r="C1737" t="str">
            <v>Wash Attendant Express</v>
          </cell>
          <cell r="D1737" t="str">
            <v>E0186 - Horn Lake, MS</v>
          </cell>
          <cell r="E1737" t="str">
            <v>1000 Wash Employees</v>
          </cell>
          <cell r="F1737" t="str">
            <v>RASHAD JONES</v>
          </cell>
          <cell r="G1737" t="str">
            <v/>
          </cell>
          <cell r="H1737" t="str">
            <v xml:space="preserve">E0186 </v>
          </cell>
          <cell r="I1737">
            <v>186</v>
          </cell>
          <cell r="J1737" t="str">
            <v/>
          </cell>
          <cell r="K1737" t="str">
            <v>@tidalwaveautospa.com</v>
          </cell>
        </row>
        <row r="1738">
          <cell r="B1738" t="str">
            <v>Jayden Ruiz</v>
          </cell>
          <cell r="C1738" t="str">
            <v>Team Lead Express</v>
          </cell>
          <cell r="D1738" t="str">
            <v>E0121 - Hilton Head</v>
          </cell>
          <cell r="E1738" t="str">
            <v>1000 Wash Employees</v>
          </cell>
          <cell r="F1738" t="str">
            <v>Dennis Gallegos</v>
          </cell>
          <cell r="G1738" t="str">
            <v/>
          </cell>
          <cell r="H1738" t="str">
            <v xml:space="preserve">E0121 </v>
          </cell>
          <cell r="I1738">
            <v>121</v>
          </cell>
          <cell r="J1738" t="str">
            <v/>
          </cell>
          <cell r="K1738" t="str">
            <v>@tidalwaveautospa.com</v>
          </cell>
        </row>
        <row r="1739">
          <cell r="B1739" t="str">
            <v>Jayden Tighe</v>
          </cell>
          <cell r="C1739" t="str">
            <v>Assistant SL Express</v>
          </cell>
          <cell r="D1739" t="str">
            <v>E0036 - Miller Road</v>
          </cell>
          <cell r="E1739" t="str">
            <v>1000 Wash Employees</v>
          </cell>
          <cell r="F1739" t="str">
            <v>Joel Regan</v>
          </cell>
          <cell r="G1739" t="str">
            <v>ASL</v>
          </cell>
          <cell r="H1739" t="str">
            <v xml:space="preserve">E0036 </v>
          </cell>
          <cell r="I1739">
            <v>36</v>
          </cell>
          <cell r="J1739" t="str">
            <v>ASL36</v>
          </cell>
          <cell r="K1739" t="str">
            <v>ASL36@tidalwaveautospa.com</v>
          </cell>
        </row>
        <row r="1740">
          <cell r="B1740" t="str">
            <v>Jayden Velazquez</v>
          </cell>
          <cell r="C1740" t="str">
            <v>Wash Attendant Express</v>
          </cell>
          <cell r="D1740" t="str">
            <v>E0164 - Harvest, AL</v>
          </cell>
          <cell r="E1740" t="str">
            <v>1000 Wash Employees</v>
          </cell>
          <cell r="F1740" t="str">
            <v>Lane Carr</v>
          </cell>
          <cell r="G1740" t="str">
            <v/>
          </cell>
          <cell r="H1740" t="str">
            <v xml:space="preserve">E0164 </v>
          </cell>
          <cell r="I1740">
            <v>164</v>
          </cell>
          <cell r="J1740" t="str">
            <v/>
          </cell>
          <cell r="K1740" t="str">
            <v>@tidalwaveautospa.com</v>
          </cell>
        </row>
        <row r="1741">
          <cell r="B1741" t="str">
            <v>Jayden Walter</v>
          </cell>
          <cell r="C1741" t="str">
            <v>Team Lead Express</v>
          </cell>
          <cell r="D1741" t="str">
            <v>E0073 - Bellevue NE</v>
          </cell>
          <cell r="E1741" t="str">
            <v>1000 Wash Employees</v>
          </cell>
          <cell r="F1741" t="str">
            <v>Brian Frank</v>
          </cell>
          <cell r="G1741" t="str">
            <v/>
          </cell>
          <cell r="H1741" t="str">
            <v xml:space="preserve">E0073 </v>
          </cell>
          <cell r="I1741">
            <v>73</v>
          </cell>
          <cell r="J1741" t="str">
            <v/>
          </cell>
          <cell r="K1741" t="str">
            <v>@tidalwaveautospa.com</v>
          </cell>
        </row>
        <row r="1742">
          <cell r="B1742" t="str">
            <v>Jaykob Reese</v>
          </cell>
          <cell r="C1742" t="str">
            <v>Wash Attendant Express</v>
          </cell>
          <cell r="D1742" t="str">
            <v>E0040 - Pace</v>
          </cell>
          <cell r="E1742" t="str">
            <v>1000 Wash Employees</v>
          </cell>
          <cell r="F1742" t="str">
            <v>James Kilgore</v>
          </cell>
          <cell r="G1742" t="str">
            <v/>
          </cell>
          <cell r="H1742" t="str">
            <v xml:space="preserve">E0040 </v>
          </cell>
          <cell r="I1742">
            <v>40</v>
          </cell>
          <cell r="J1742" t="str">
            <v/>
          </cell>
          <cell r="K1742" t="str">
            <v>@tidalwaveautospa.com</v>
          </cell>
        </row>
        <row r="1743">
          <cell r="B1743" t="str">
            <v>Jaylan Williams</v>
          </cell>
          <cell r="C1743" t="str">
            <v>Wash Attendant Express</v>
          </cell>
          <cell r="D1743" t="str">
            <v>E0071 - S Marietta Pkwy / Square</v>
          </cell>
          <cell r="E1743" t="str">
            <v>1000 Wash Employees</v>
          </cell>
          <cell r="F1743" t="str">
            <v>Marcus Jones</v>
          </cell>
          <cell r="G1743" t="str">
            <v/>
          </cell>
          <cell r="H1743" t="str">
            <v xml:space="preserve">E0071 </v>
          </cell>
          <cell r="I1743">
            <v>71</v>
          </cell>
          <cell r="J1743" t="str">
            <v/>
          </cell>
          <cell r="K1743" t="str">
            <v>@tidalwaveautospa.com</v>
          </cell>
        </row>
        <row r="1744">
          <cell r="B1744" t="str">
            <v>Jaylen Niceley</v>
          </cell>
          <cell r="C1744" t="str">
            <v>Wash Attendant Express</v>
          </cell>
          <cell r="D1744" t="str">
            <v>E0221 - Somerset, KY</v>
          </cell>
          <cell r="E1744" t="str">
            <v>1000 Wash Employees</v>
          </cell>
          <cell r="F1744" t="str">
            <v>James Stomieroski</v>
          </cell>
          <cell r="G1744" t="str">
            <v/>
          </cell>
          <cell r="H1744" t="str">
            <v xml:space="preserve">E0221 </v>
          </cell>
          <cell r="I1744">
            <v>221</v>
          </cell>
          <cell r="J1744" t="str">
            <v/>
          </cell>
          <cell r="K1744" t="str">
            <v>@tidalwaveautospa.com</v>
          </cell>
        </row>
        <row r="1745">
          <cell r="B1745" t="str">
            <v>Jaylen Pickett</v>
          </cell>
          <cell r="C1745" t="str">
            <v>Wash Attendant Express</v>
          </cell>
          <cell r="D1745" t="str">
            <v>E0155 - Columbia SC</v>
          </cell>
          <cell r="E1745" t="str">
            <v>1000 Wash Employees</v>
          </cell>
          <cell r="F1745" t="str">
            <v>Scott Gulasa</v>
          </cell>
          <cell r="G1745" t="str">
            <v/>
          </cell>
          <cell r="H1745" t="str">
            <v xml:space="preserve">E0155 </v>
          </cell>
          <cell r="I1745">
            <v>155</v>
          </cell>
          <cell r="J1745" t="str">
            <v/>
          </cell>
          <cell r="K1745" t="str">
            <v>@tidalwaveautospa.com</v>
          </cell>
        </row>
        <row r="1746">
          <cell r="B1746" t="str">
            <v>Jaylen Williams</v>
          </cell>
          <cell r="C1746" t="str">
            <v>Wash Attendant Express</v>
          </cell>
          <cell r="D1746" t="str">
            <v>E0012 - Rocky Mount</v>
          </cell>
          <cell r="E1746" t="str">
            <v>1000 Wash Employees</v>
          </cell>
          <cell r="F1746" t="str">
            <v>Michael Harland</v>
          </cell>
          <cell r="G1746" t="str">
            <v/>
          </cell>
          <cell r="H1746" t="str">
            <v xml:space="preserve">E0012 </v>
          </cell>
          <cell r="I1746">
            <v>12</v>
          </cell>
          <cell r="J1746" t="str">
            <v/>
          </cell>
          <cell r="K1746" t="str">
            <v>@tidalwaveautospa.com</v>
          </cell>
        </row>
        <row r="1747">
          <cell r="B1747" t="str">
            <v>jaylin castaneda</v>
          </cell>
          <cell r="C1747" t="str">
            <v>Wash Attendant Express</v>
          </cell>
          <cell r="D1747" t="str">
            <v>E0035 - Powder Springs</v>
          </cell>
          <cell r="E1747" t="str">
            <v>1000 Wash Employees</v>
          </cell>
          <cell r="F1747" t="str">
            <v>Tristan Luther</v>
          </cell>
          <cell r="G1747" t="str">
            <v/>
          </cell>
          <cell r="H1747" t="str">
            <v xml:space="preserve">E0035 </v>
          </cell>
          <cell r="I1747">
            <v>35</v>
          </cell>
          <cell r="J1747" t="str">
            <v/>
          </cell>
          <cell r="K1747" t="str">
            <v>@tidalwaveautospa.com</v>
          </cell>
        </row>
        <row r="1748">
          <cell r="B1748" t="str">
            <v>Jaylin Paul</v>
          </cell>
          <cell r="C1748" t="str">
            <v>Wash Attendant Express</v>
          </cell>
          <cell r="D1748" t="str">
            <v>E0302 - Paradise Crossing</v>
          </cell>
          <cell r="E1748" t="str">
            <v>1000 Wash Employees</v>
          </cell>
          <cell r="F1748" t="str">
            <v>Casey Thompson</v>
          </cell>
          <cell r="G1748" t="str">
            <v/>
          </cell>
          <cell r="H1748" t="str">
            <v xml:space="preserve">E0302 </v>
          </cell>
          <cell r="I1748">
            <v>302</v>
          </cell>
          <cell r="J1748" t="str">
            <v/>
          </cell>
          <cell r="K1748" t="str">
            <v>@tidalwaveautospa.com</v>
          </cell>
        </row>
        <row r="1749">
          <cell r="B1749" t="str">
            <v>Jaylon Ritchie</v>
          </cell>
          <cell r="C1749" t="str">
            <v>Wash Attendant Express</v>
          </cell>
          <cell r="D1749" t="str">
            <v>E0273 - White Bluff</v>
          </cell>
          <cell r="E1749" t="str">
            <v>1000 Wash Employees</v>
          </cell>
          <cell r="F1749" t="str">
            <v>Douglas Boeres</v>
          </cell>
          <cell r="G1749" t="str">
            <v/>
          </cell>
          <cell r="H1749" t="str">
            <v xml:space="preserve">E0273 </v>
          </cell>
          <cell r="I1749">
            <v>273</v>
          </cell>
          <cell r="J1749" t="str">
            <v/>
          </cell>
          <cell r="K1749" t="str">
            <v>@tidalwaveautospa.com</v>
          </cell>
        </row>
        <row r="1750">
          <cell r="B1750" t="str">
            <v>Jaylon White</v>
          </cell>
          <cell r="C1750" t="str">
            <v>Assistant SL Express</v>
          </cell>
          <cell r="D1750" t="str">
            <v>E0199 - Searcy, AR</v>
          </cell>
          <cell r="E1750" t="str">
            <v>1000 Wash Employees</v>
          </cell>
          <cell r="F1750" t="str">
            <v>Jessica Peevy</v>
          </cell>
          <cell r="G1750" t="str">
            <v>ASL</v>
          </cell>
          <cell r="H1750" t="str">
            <v xml:space="preserve">E0199 </v>
          </cell>
          <cell r="I1750">
            <v>199</v>
          </cell>
          <cell r="J1750" t="str">
            <v>ASL199</v>
          </cell>
          <cell r="K1750" t="str">
            <v>ASL199@tidalwaveautospa.com</v>
          </cell>
        </row>
        <row r="1751">
          <cell r="B1751" t="str">
            <v>Jayshawn Emerson williams</v>
          </cell>
          <cell r="C1751" t="str">
            <v>Wash Attendant Express</v>
          </cell>
          <cell r="D1751" t="str">
            <v>E0091 - Maplewood</v>
          </cell>
          <cell r="E1751" t="str">
            <v>1000 Wash Employees</v>
          </cell>
          <cell r="F1751" t="str">
            <v>Chad Fuller</v>
          </cell>
          <cell r="G1751" t="str">
            <v/>
          </cell>
          <cell r="H1751" t="str">
            <v xml:space="preserve">E0091 </v>
          </cell>
          <cell r="I1751">
            <v>91</v>
          </cell>
          <cell r="J1751" t="str">
            <v/>
          </cell>
          <cell r="K1751" t="str">
            <v>@tidalwaveautospa.com</v>
          </cell>
        </row>
        <row r="1752">
          <cell r="B1752" t="str">
            <v>Jayson Deese</v>
          </cell>
          <cell r="C1752" t="str">
            <v>Wash Attendant Express</v>
          </cell>
          <cell r="D1752" t="str">
            <v>E0157 - Alexander City, AL</v>
          </cell>
          <cell r="E1752" t="str">
            <v>1000 Wash Employees</v>
          </cell>
          <cell r="F1752" t="str">
            <v>Jerry Deese</v>
          </cell>
          <cell r="G1752" t="str">
            <v/>
          </cell>
          <cell r="H1752" t="str">
            <v xml:space="preserve">E0157 </v>
          </cell>
          <cell r="I1752">
            <v>157</v>
          </cell>
          <cell r="J1752" t="str">
            <v/>
          </cell>
          <cell r="K1752" t="str">
            <v>@tidalwaveautospa.com</v>
          </cell>
        </row>
        <row r="1753">
          <cell r="B1753" t="str">
            <v>Jean Arroyo-Sanabria</v>
          </cell>
          <cell r="C1753" t="str">
            <v>Electrical Apprentice</v>
          </cell>
          <cell r="D1753" t="str">
            <v>Stangood-GA</v>
          </cell>
          <cell r="E1753" t="str">
            <v>3100 Stangood Electrical</v>
          </cell>
          <cell r="F1753" t="str">
            <v>Brian Swicegood</v>
          </cell>
          <cell r="G1753" t="str">
            <v/>
          </cell>
          <cell r="H1753" t="str">
            <v/>
          </cell>
          <cell r="I1753" t="str">
            <v/>
          </cell>
          <cell r="J1753" t="str">
            <v/>
          </cell>
          <cell r="K1753" t="str">
            <v/>
          </cell>
        </row>
        <row r="1754">
          <cell r="B1754" t="str">
            <v>Jeb Plaisance</v>
          </cell>
          <cell r="C1754" t="str">
            <v>High Performance Site Leader Express</v>
          </cell>
          <cell r="D1754" t="str">
            <v>E0130 - Mobile</v>
          </cell>
          <cell r="E1754" t="str">
            <v>1000 Wash Employees</v>
          </cell>
          <cell r="F1754" t="str">
            <v>Steven Kyriazis</v>
          </cell>
          <cell r="G1754" t="str">
            <v>SL</v>
          </cell>
          <cell r="H1754" t="str">
            <v xml:space="preserve">E0130 </v>
          </cell>
          <cell r="I1754">
            <v>130</v>
          </cell>
          <cell r="J1754" t="str">
            <v>SL130</v>
          </cell>
          <cell r="K1754" t="str">
            <v>SL130@tidalwaveautospa.com</v>
          </cell>
        </row>
        <row r="1755">
          <cell r="B1755" t="str">
            <v>Jeff Demboski</v>
          </cell>
          <cell r="C1755" t="str">
            <v>Site Leader Express</v>
          </cell>
          <cell r="D1755" t="str">
            <v>E0139 - Gretna</v>
          </cell>
          <cell r="E1755" t="str">
            <v>1000 Wash Employees</v>
          </cell>
          <cell r="F1755" t="str">
            <v>Michael Donnelly</v>
          </cell>
          <cell r="G1755" t="str">
            <v>SL</v>
          </cell>
          <cell r="H1755" t="str">
            <v xml:space="preserve">E0139 </v>
          </cell>
          <cell r="I1755">
            <v>139</v>
          </cell>
          <cell r="J1755" t="str">
            <v>SL139</v>
          </cell>
          <cell r="K1755" t="str">
            <v>SL139@tidalwaveautospa.com</v>
          </cell>
        </row>
        <row r="1756">
          <cell r="B1756" t="str">
            <v>Jeff Mathis</v>
          </cell>
          <cell r="C1756" t="str">
            <v>Consultant 2</v>
          </cell>
          <cell r="D1756" t="str">
            <v>Wash Admin</v>
          </cell>
          <cell r="E1756" t="str">
            <v>2000 Operations</v>
          </cell>
          <cell r="F1756" t="str">
            <v>Bruce Maxwell</v>
          </cell>
          <cell r="G1756" t="str">
            <v/>
          </cell>
          <cell r="H1756" t="str">
            <v/>
          </cell>
          <cell r="I1756" t="str">
            <v/>
          </cell>
          <cell r="J1756" t="str">
            <v/>
          </cell>
          <cell r="K1756" t="str">
            <v>jeff.mathis@twavelead.com</v>
          </cell>
        </row>
        <row r="1757">
          <cell r="B1757" t="str">
            <v>Jeff Walker</v>
          </cell>
          <cell r="C1757" t="str">
            <v>Wash Attendant Express</v>
          </cell>
          <cell r="D1757" t="str">
            <v>E0271 - Arcadian Shores</v>
          </cell>
          <cell r="E1757" t="str">
            <v>1000 Wash Employees</v>
          </cell>
          <cell r="F1757" t="str">
            <v>Anthony Mazzella</v>
          </cell>
          <cell r="G1757" t="str">
            <v/>
          </cell>
          <cell r="H1757" t="str">
            <v xml:space="preserve">E0271 </v>
          </cell>
          <cell r="I1757">
            <v>271</v>
          </cell>
          <cell r="J1757" t="str">
            <v/>
          </cell>
          <cell r="K1757" t="str">
            <v>@tidalwaveautospa.com</v>
          </cell>
        </row>
        <row r="1758">
          <cell r="B1758" t="str">
            <v>Jeff Zamudio</v>
          </cell>
          <cell r="C1758" t="str">
            <v>Wash Attendant Express</v>
          </cell>
          <cell r="D1758" t="str">
            <v>E0107 - Gainesville</v>
          </cell>
          <cell r="E1758" t="str">
            <v>1000 Wash Employees</v>
          </cell>
          <cell r="F1758" t="str">
            <v>Kyle Busch</v>
          </cell>
          <cell r="G1758" t="str">
            <v/>
          </cell>
          <cell r="H1758" t="str">
            <v xml:space="preserve">E0107 </v>
          </cell>
          <cell r="I1758">
            <v>107</v>
          </cell>
          <cell r="J1758" t="str">
            <v/>
          </cell>
          <cell r="K1758" t="str">
            <v>@tidalwaveautospa.com</v>
          </cell>
        </row>
        <row r="1759">
          <cell r="B1759" t="str">
            <v>Jefferson Miller</v>
          </cell>
          <cell r="C1759" t="str">
            <v>Assistant SL Express</v>
          </cell>
          <cell r="D1759" t="str">
            <v>E0227 - Bolger Square</v>
          </cell>
          <cell r="E1759" t="str">
            <v>1000 Wash Employees</v>
          </cell>
          <cell r="F1759" t="str">
            <v>Todd Haley</v>
          </cell>
          <cell r="G1759" t="str">
            <v>ASL</v>
          </cell>
          <cell r="H1759" t="str">
            <v xml:space="preserve">E0227 </v>
          </cell>
          <cell r="I1759">
            <v>227</v>
          </cell>
          <cell r="J1759" t="str">
            <v>ASL227</v>
          </cell>
          <cell r="K1759" t="str">
            <v>ASL227@tidalwaveautospa.com</v>
          </cell>
        </row>
        <row r="1760">
          <cell r="B1760" t="str">
            <v>Jeffery Hornsby</v>
          </cell>
          <cell r="C1760" t="str">
            <v>High Performance Site Leader Express</v>
          </cell>
          <cell r="D1760" t="str">
            <v>E0098 - Bethlehem</v>
          </cell>
          <cell r="E1760" t="str">
            <v>1000 Wash Employees</v>
          </cell>
          <cell r="F1760" t="str">
            <v>Kyle Rovansek</v>
          </cell>
          <cell r="G1760" t="str">
            <v>SL</v>
          </cell>
          <cell r="H1760" t="str">
            <v xml:space="preserve">E0098 </v>
          </cell>
          <cell r="I1760">
            <v>98</v>
          </cell>
          <cell r="J1760" t="str">
            <v>SL98</v>
          </cell>
          <cell r="K1760" t="str">
            <v>SL98@tidalwaveautospa.com</v>
          </cell>
        </row>
        <row r="1761">
          <cell r="B1761" t="str">
            <v>Jeffery Jackson</v>
          </cell>
          <cell r="C1761" t="str">
            <v>Wash Attendant Express</v>
          </cell>
          <cell r="D1761" t="str">
            <v>E0029 - Apex</v>
          </cell>
          <cell r="E1761" t="str">
            <v>1000 Wash Employees</v>
          </cell>
          <cell r="F1761" t="str">
            <v>Daniel Richardson</v>
          </cell>
          <cell r="G1761" t="str">
            <v/>
          </cell>
          <cell r="H1761" t="str">
            <v xml:space="preserve">E0029 </v>
          </cell>
          <cell r="I1761">
            <v>29</v>
          </cell>
          <cell r="J1761" t="str">
            <v/>
          </cell>
          <cell r="K1761" t="str">
            <v>@tidalwaveautospa.com</v>
          </cell>
        </row>
        <row r="1762">
          <cell r="B1762" t="str">
            <v>Jeffrey Adler</v>
          </cell>
          <cell r="C1762" t="str">
            <v>Assistant SL Express</v>
          </cell>
          <cell r="D1762" t="str">
            <v>E0232 - North Madison</v>
          </cell>
          <cell r="E1762" t="str">
            <v>1000 Wash Employees</v>
          </cell>
          <cell r="F1762" t="str">
            <v>Bradley Estis</v>
          </cell>
          <cell r="G1762" t="str">
            <v>ASL</v>
          </cell>
          <cell r="H1762" t="str">
            <v xml:space="preserve">E0232 </v>
          </cell>
          <cell r="I1762">
            <v>232</v>
          </cell>
          <cell r="J1762" t="str">
            <v>ASL232</v>
          </cell>
          <cell r="K1762" t="str">
            <v>ASL232@tidalwaveautospa.com</v>
          </cell>
        </row>
        <row r="1763">
          <cell r="B1763" t="str">
            <v>Jeffrey Dunham, Jr</v>
          </cell>
          <cell r="C1763" t="str">
            <v>High Performance Site Leader Express</v>
          </cell>
          <cell r="D1763" t="str">
            <v>E0051 - Roswell / Holcomb</v>
          </cell>
          <cell r="E1763" t="str">
            <v>1000 Wash Employees</v>
          </cell>
          <cell r="F1763" t="str">
            <v>Kyle Rovansek</v>
          </cell>
          <cell r="G1763" t="str">
            <v>SL</v>
          </cell>
          <cell r="H1763" t="str">
            <v xml:space="preserve">E0051 </v>
          </cell>
          <cell r="I1763">
            <v>51</v>
          </cell>
          <cell r="J1763" t="str">
            <v>SL51</v>
          </cell>
          <cell r="K1763" t="str">
            <v>SL51@tidalwaveautospa.com</v>
          </cell>
        </row>
        <row r="1764">
          <cell r="B1764" t="str">
            <v>Jeffrey Gibson</v>
          </cell>
          <cell r="C1764" t="str">
            <v>Assistant SL Express</v>
          </cell>
          <cell r="D1764" t="str">
            <v>E0150 - Surf City</v>
          </cell>
          <cell r="E1764" t="str">
            <v>1000 Wash Employees</v>
          </cell>
          <cell r="F1764" t="str">
            <v>Luis Otero</v>
          </cell>
          <cell r="G1764" t="str">
            <v>ASL</v>
          </cell>
          <cell r="H1764" t="str">
            <v xml:space="preserve">E0150 </v>
          </cell>
          <cell r="I1764">
            <v>150</v>
          </cell>
          <cell r="J1764" t="str">
            <v>ASL150</v>
          </cell>
          <cell r="K1764" t="str">
            <v>ASL150@tidalwaveautospa.com</v>
          </cell>
        </row>
        <row r="1765">
          <cell r="B1765" t="str">
            <v>Jeffrey Gillett</v>
          </cell>
          <cell r="C1765" t="str">
            <v>Assistant SL Express</v>
          </cell>
          <cell r="D1765" t="str">
            <v>E0139 - Gretna</v>
          </cell>
          <cell r="E1765" t="str">
            <v>1000 Wash Employees</v>
          </cell>
          <cell r="F1765" t="str">
            <v>Jeff Demboski</v>
          </cell>
          <cell r="G1765" t="str">
            <v>ASL</v>
          </cell>
          <cell r="H1765" t="str">
            <v xml:space="preserve">E0139 </v>
          </cell>
          <cell r="I1765">
            <v>139</v>
          </cell>
          <cell r="J1765" t="str">
            <v>ASL139</v>
          </cell>
          <cell r="K1765" t="str">
            <v>ASL139@tidalwaveautospa.com</v>
          </cell>
        </row>
        <row r="1766">
          <cell r="B1766" t="str">
            <v>JEFFREY LOLLAR</v>
          </cell>
          <cell r="C1766" t="str">
            <v>Wash Attendant Express</v>
          </cell>
          <cell r="D1766" t="str">
            <v>E0372 - Bobby Miller Pkwy</v>
          </cell>
          <cell r="E1766" t="str">
            <v>1000 Wash Employees</v>
          </cell>
          <cell r="F1766" t="str">
            <v>Simranjeet Singh</v>
          </cell>
          <cell r="G1766" t="str">
            <v/>
          </cell>
          <cell r="H1766" t="str">
            <v xml:space="preserve">E0372 </v>
          </cell>
          <cell r="I1766">
            <v>372</v>
          </cell>
          <cell r="J1766" t="str">
            <v/>
          </cell>
          <cell r="K1766" t="str">
            <v>@tidalwaveautospa.com</v>
          </cell>
        </row>
        <row r="1767">
          <cell r="B1767" t="str">
            <v>JEFFREY MCDUFFIE</v>
          </cell>
          <cell r="C1767" t="str">
            <v>Site Leader Express</v>
          </cell>
          <cell r="D1767" t="str">
            <v>E0242 - Salina, KS</v>
          </cell>
          <cell r="E1767" t="str">
            <v>1000 Wash Employees</v>
          </cell>
          <cell r="F1767" t="str">
            <v>Michael Donnelly</v>
          </cell>
          <cell r="G1767" t="str">
            <v>SL</v>
          </cell>
          <cell r="H1767" t="str">
            <v xml:space="preserve">E0242 </v>
          </cell>
          <cell r="I1767">
            <v>242</v>
          </cell>
          <cell r="J1767" t="str">
            <v>SL242</v>
          </cell>
          <cell r="K1767" t="str">
            <v>SL242@tidalwaveautospa.com</v>
          </cell>
        </row>
        <row r="1768">
          <cell r="B1768" t="str">
            <v>Jeffrey McPherson</v>
          </cell>
          <cell r="C1768" t="str">
            <v>Wash Attendant Express</v>
          </cell>
          <cell r="D1768" t="str">
            <v>E0181 - Great Falls</v>
          </cell>
          <cell r="E1768" t="str">
            <v>1000 Wash Employees</v>
          </cell>
          <cell r="F1768" t="str">
            <v>Megan Moore</v>
          </cell>
          <cell r="G1768" t="str">
            <v/>
          </cell>
          <cell r="H1768" t="str">
            <v xml:space="preserve">E0181 </v>
          </cell>
          <cell r="I1768">
            <v>181</v>
          </cell>
          <cell r="J1768" t="str">
            <v/>
          </cell>
          <cell r="K1768" t="str">
            <v>@tidalwaveautospa.com</v>
          </cell>
        </row>
        <row r="1769">
          <cell r="B1769" t="str">
            <v>JEILEN JONES</v>
          </cell>
          <cell r="C1769" t="str">
            <v>Assistant SL Express</v>
          </cell>
          <cell r="D1769" t="str">
            <v>E0189 - Athens GA 2 Lexington Rd</v>
          </cell>
          <cell r="E1769" t="str">
            <v>1000 Wash Employees</v>
          </cell>
          <cell r="F1769" t="str">
            <v>Brian Thomas</v>
          </cell>
          <cell r="G1769" t="str">
            <v>ASL</v>
          </cell>
          <cell r="H1769" t="str">
            <v xml:space="preserve">E0189 </v>
          </cell>
          <cell r="I1769">
            <v>189</v>
          </cell>
          <cell r="J1769" t="str">
            <v>ASL189</v>
          </cell>
          <cell r="K1769" t="str">
            <v>ASL189@tidalwaveautospa.com</v>
          </cell>
        </row>
        <row r="1770">
          <cell r="B1770" t="str">
            <v>Jemi Zengula</v>
          </cell>
          <cell r="C1770" t="str">
            <v>Wash Attendant Express</v>
          </cell>
          <cell r="D1770" t="str">
            <v>E0071 - S Marietta Pkwy / Square</v>
          </cell>
          <cell r="E1770" t="str">
            <v>1000 Wash Employees</v>
          </cell>
          <cell r="F1770" t="str">
            <v>Marcus Jones</v>
          </cell>
          <cell r="G1770" t="str">
            <v/>
          </cell>
          <cell r="H1770" t="str">
            <v xml:space="preserve">E0071 </v>
          </cell>
          <cell r="I1770">
            <v>71</v>
          </cell>
          <cell r="J1770" t="str">
            <v/>
          </cell>
          <cell r="K1770" t="str">
            <v>@tidalwaveautospa.com</v>
          </cell>
        </row>
        <row r="1771">
          <cell r="B1771" t="str">
            <v>JEMOND SWINTON</v>
          </cell>
          <cell r="C1771" t="str">
            <v>Team Lead Express</v>
          </cell>
          <cell r="D1771" t="str">
            <v>E0152 - North Charleston</v>
          </cell>
          <cell r="E1771" t="str">
            <v>1000 Wash Employees</v>
          </cell>
          <cell r="F1771" t="str">
            <v>Melissa Barker</v>
          </cell>
          <cell r="G1771" t="str">
            <v/>
          </cell>
          <cell r="H1771" t="str">
            <v xml:space="preserve">E0152 </v>
          </cell>
          <cell r="I1771">
            <v>152</v>
          </cell>
          <cell r="J1771" t="str">
            <v/>
          </cell>
          <cell r="K1771" t="str">
            <v>@tidalwaveautospa.com</v>
          </cell>
        </row>
        <row r="1772">
          <cell r="B1772" t="str">
            <v>jeniscy nelson</v>
          </cell>
          <cell r="C1772" t="str">
            <v>Assistant SL Express</v>
          </cell>
          <cell r="D1772" t="str">
            <v>E0065 - Foley</v>
          </cell>
          <cell r="E1772" t="str">
            <v>1000 Wash Employees</v>
          </cell>
          <cell r="F1772" t="str">
            <v>Duane Alonso</v>
          </cell>
          <cell r="G1772" t="str">
            <v>ASL</v>
          </cell>
          <cell r="H1772" t="str">
            <v xml:space="preserve">E0065 </v>
          </cell>
          <cell r="I1772">
            <v>65</v>
          </cell>
          <cell r="J1772" t="str">
            <v>ASL65</v>
          </cell>
          <cell r="K1772" t="str">
            <v>ASL65@tidalwaveautospa.com</v>
          </cell>
        </row>
        <row r="1773">
          <cell r="B1773" t="str">
            <v>Jennifer Babbitt</v>
          </cell>
          <cell r="C1773" t="str">
            <v>Assistant SL Express</v>
          </cell>
          <cell r="D1773" t="str">
            <v>E0053 - Vivion</v>
          </cell>
          <cell r="E1773" t="str">
            <v>1000 Wash Employees</v>
          </cell>
          <cell r="F1773" t="str">
            <v>Austin Tudor</v>
          </cell>
          <cell r="G1773" t="str">
            <v>ASL</v>
          </cell>
          <cell r="H1773" t="str">
            <v xml:space="preserve">E0053 </v>
          </cell>
          <cell r="I1773">
            <v>53</v>
          </cell>
          <cell r="J1773" t="str">
            <v>ASL53</v>
          </cell>
          <cell r="K1773" t="str">
            <v>ASL53@tidalwaveautospa.com</v>
          </cell>
        </row>
        <row r="1774">
          <cell r="B1774" t="str">
            <v>Jennifer Hooper</v>
          </cell>
          <cell r="C1774" t="str">
            <v>Site Leader Express</v>
          </cell>
          <cell r="D1774" t="str">
            <v>E0303 - Hanover Crossing</v>
          </cell>
          <cell r="E1774" t="str">
            <v>1000 Wash Employees</v>
          </cell>
          <cell r="F1774" t="str">
            <v>Patrick Rollins</v>
          </cell>
          <cell r="G1774" t="str">
            <v>SL</v>
          </cell>
          <cell r="H1774" t="str">
            <v xml:space="preserve">E0303 </v>
          </cell>
          <cell r="I1774">
            <v>303</v>
          </cell>
          <cell r="J1774" t="str">
            <v>SL303</v>
          </cell>
          <cell r="K1774" t="str">
            <v>SL303@tidalwaveautospa.com</v>
          </cell>
        </row>
        <row r="1775">
          <cell r="B1775" t="str">
            <v>Jennifer Machen</v>
          </cell>
          <cell r="C1775" t="str">
            <v>Graphic Designer</v>
          </cell>
          <cell r="D1775" t="str">
            <v>WSC-Birmingham</v>
          </cell>
          <cell r="E1775" t="str">
            <v>2300 Marketing</v>
          </cell>
          <cell r="F1775" t="str">
            <v>Christopher George</v>
          </cell>
          <cell r="G1775" t="str">
            <v/>
          </cell>
          <cell r="H1775" t="str">
            <v/>
          </cell>
          <cell r="I1775" t="str">
            <v/>
          </cell>
          <cell r="J1775" t="str">
            <v/>
          </cell>
          <cell r="K1775" t="str">
            <v>jennifer.machen@twavelead.com</v>
          </cell>
        </row>
        <row r="1776">
          <cell r="B1776" t="str">
            <v>Jennifer Ocana</v>
          </cell>
          <cell r="C1776" t="str">
            <v>Wash Attendant Express</v>
          </cell>
          <cell r="D1776" t="str">
            <v>E0384 - Alice, TX</v>
          </cell>
          <cell r="E1776" t="str">
            <v>1000 Wash Employees</v>
          </cell>
          <cell r="F1776" t="str">
            <v>Maurice Moorman</v>
          </cell>
          <cell r="G1776" t="str">
            <v/>
          </cell>
          <cell r="H1776" t="str">
            <v xml:space="preserve">E0384 </v>
          </cell>
          <cell r="I1776">
            <v>384</v>
          </cell>
          <cell r="J1776" t="str">
            <v/>
          </cell>
          <cell r="K1776" t="str">
            <v>@tidalwaveautospa.com</v>
          </cell>
        </row>
        <row r="1777">
          <cell r="B1777" t="str">
            <v>Jennifer Paris</v>
          </cell>
          <cell r="C1777" t="str">
            <v>Regional Training Leader</v>
          </cell>
          <cell r="D1777" t="str">
            <v>Wash Openings</v>
          </cell>
          <cell r="E1777" t="str">
            <v>2500 Training</v>
          </cell>
          <cell r="F1777" t="str">
            <v>Emily Popple</v>
          </cell>
          <cell r="G1777" t="str">
            <v/>
          </cell>
          <cell r="H1777" t="str">
            <v/>
          </cell>
          <cell r="I1777" t="str">
            <v/>
          </cell>
          <cell r="J1777" t="str">
            <v/>
          </cell>
          <cell r="K1777" t="str">
            <v>jennifer.paris@twavelead.com</v>
          </cell>
        </row>
        <row r="1778">
          <cell r="B1778" t="str">
            <v>Jennifer Rogers</v>
          </cell>
          <cell r="C1778" t="str">
            <v>Manager of Culture</v>
          </cell>
          <cell r="D1778" t="str">
            <v>Wash Support Center</v>
          </cell>
          <cell r="E1778" t="str">
            <v>2400 Administration</v>
          </cell>
          <cell r="F1778" t="str">
            <v>Mary Hightower</v>
          </cell>
          <cell r="G1778" t="str">
            <v/>
          </cell>
          <cell r="H1778" t="str">
            <v/>
          </cell>
          <cell r="I1778" t="str">
            <v/>
          </cell>
          <cell r="J1778" t="str">
            <v/>
          </cell>
          <cell r="K1778" t="str">
            <v>jennifer@tidalwaveautospa.com</v>
          </cell>
        </row>
        <row r="1779">
          <cell r="B1779" t="str">
            <v>Jennifer Rollins</v>
          </cell>
          <cell r="C1779" t="str">
            <v>Accounts Payable</v>
          </cell>
          <cell r="D1779" t="str">
            <v>Wash Support Center</v>
          </cell>
          <cell r="E1779" t="str">
            <v>2100 Accounting</v>
          </cell>
          <cell r="F1779" t="str">
            <v>Amy Eldridge</v>
          </cell>
          <cell r="G1779" t="str">
            <v/>
          </cell>
          <cell r="H1779" t="str">
            <v/>
          </cell>
          <cell r="I1779" t="str">
            <v/>
          </cell>
          <cell r="J1779" t="str">
            <v/>
          </cell>
          <cell r="K1779" t="str">
            <v>jennifer.rollins@twavelead.com</v>
          </cell>
        </row>
        <row r="1780">
          <cell r="B1780" t="str">
            <v>Jensen Shearin</v>
          </cell>
          <cell r="C1780" t="str">
            <v>Site Leader Express</v>
          </cell>
          <cell r="D1780" t="str">
            <v>E0097 - Brevard</v>
          </cell>
          <cell r="E1780" t="str">
            <v>1000 Wash Employees</v>
          </cell>
          <cell r="F1780" t="str">
            <v>Michael Dodge</v>
          </cell>
          <cell r="G1780" t="str">
            <v>SL</v>
          </cell>
          <cell r="H1780" t="str">
            <v xml:space="preserve">E0097 </v>
          </cell>
          <cell r="I1780">
            <v>97</v>
          </cell>
          <cell r="J1780" t="str">
            <v>SL97</v>
          </cell>
          <cell r="K1780" t="str">
            <v>SL97@tidalwaveautospa.com</v>
          </cell>
        </row>
        <row r="1781">
          <cell r="B1781" t="str">
            <v>Jeovani Reyna</v>
          </cell>
          <cell r="C1781" t="str">
            <v>Team Lead Express</v>
          </cell>
          <cell r="D1781" t="str">
            <v>E0219 - Heritage Harbour</v>
          </cell>
          <cell r="E1781" t="str">
            <v>1000 Wash Employees</v>
          </cell>
          <cell r="F1781" t="str">
            <v>NICOLA MARIANI</v>
          </cell>
          <cell r="G1781" t="str">
            <v/>
          </cell>
          <cell r="H1781" t="str">
            <v xml:space="preserve">E0219 </v>
          </cell>
          <cell r="I1781">
            <v>219</v>
          </cell>
          <cell r="J1781" t="str">
            <v/>
          </cell>
          <cell r="K1781" t="str">
            <v>@tidalwaveautospa.com</v>
          </cell>
        </row>
        <row r="1782">
          <cell r="B1782" t="str">
            <v>Jeramy Hines</v>
          </cell>
          <cell r="C1782" t="str">
            <v>Team Lead Express</v>
          </cell>
          <cell r="D1782" t="str">
            <v>E0182 - Morristown, TN</v>
          </cell>
          <cell r="E1782" t="str">
            <v>1000 Wash Employees</v>
          </cell>
          <cell r="F1782" t="str">
            <v>Rebecca Jones</v>
          </cell>
          <cell r="G1782" t="str">
            <v/>
          </cell>
          <cell r="H1782" t="str">
            <v xml:space="preserve">E0182 </v>
          </cell>
          <cell r="I1782">
            <v>182</v>
          </cell>
          <cell r="J1782" t="str">
            <v/>
          </cell>
          <cell r="K1782" t="str">
            <v>@tidalwaveautospa.com</v>
          </cell>
        </row>
        <row r="1783">
          <cell r="B1783" t="str">
            <v>Jeraya Demby</v>
          </cell>
          <cell r="C1783" t="str">
            <v>Wash Attendant Express</v>
          </cell>
          <cell r="D1783" t="str">
            <v>E0121 - Hilton Head</v>
          </cell>
          <cell r="E1783" t="str">
            <v>1000 Wash Employees</v>
          </cell>
          <cell r="F1783" t="str">
            <v>Dennis Gallegos</v>
          </cell>
          <cell r="G1783" t="str">
            <v/>
          </cell>
          <cell r="H1783" t="str">
            <v xml:space="preserve">E0121 </v>
          </cell>
          <cell r="I1783">
            <v>121</v>
          </cell>
          <cell r="J1783" t="str">
            <v/>
          </cell>
          <cell r="K1783" t="str">
            <v>@tidalwaveautospa.com</v>
          </cell>
        </row>
        <row r="1784">
          <cell r="B1784" t="str">
            <v>Jere Edwards</v>
          </cell>
          <cell r="C1784" t="str">
            <v>Equipment Installation</v>
          </cell>
          <cell r="D1784" t="str">
            <v>SHJ Construction LLC</v>
          </cell>
          <cell r="E1784" t="str">
            <v>3050 Development</v>
          </cell>
          <cell r="F1784" t="str">
            <v>Joshua Kushmaul</v>
          </cell>
          <cell r="G1784" t="str">
            <v/>
          </cell>
          <cell r="H1784" t="str">
            <v/>
          </cell>
          <cell r="I1784" t="str">
            <v/>
          </cell>
          <cell r="J1784" t="str">
            <v/>
          </cell>
          <cell r="K1784" t="str">
            <v/>
          </cell>
        </row>
        <row r="1785">
          <cell r="B1785" t="str">
            <v>Jeremiah Brown</v>
          </cell>
          <cell r="C1785" t="str">
            <v>Wash Attendant Express</v>
          </cell>
          <cell r="D1785" t="str">
            <v>E0013 - Washington Road</v>
          </cell>
          <cell r="E1785" t="str">
            <v>1000 Wash Employees</v>
          </cell>
          <cell r="F1785" t="str">
            <v>Chad Stawicki</v>
          </cell>
          <cell r="G1785" t="str">
            <v/>
          </cell>
          <cell r="H1785" t="str">
            <v xml:space="preserve">E0013 </v>
          </cell>
          <cell r="I1785">
            <v>13</v>
          </cell>
          <cell r="J1785" t="str">
            <v/>
          </cell>
          <cell r="K1785" t="str">
            <v>@tidalwaveautospa.com</v>
          </cell>
        </row>
        <row r="1786">
          <cell r="B1786" t="str">
            <v>Jeremiah Clemons</v>
          </cell>
          <cell r="C1786" t="str">
            <v>Team Lead Express</v>
          </cell>
          <cell r="D1786" t="str">
            <v>E0130 - Mobile</v>
          </cell>
          <cell r="E1786" t="str">
            <v>1000 Wash Employees</v>
          </cell>
          <cell r="F1786" t="str">
            <v>Jeb Plaisance</v>
          </cell>
          <cell r="G1786" t="str">
            <v/>
          </cell>
          <cell r="H1786" t="str">
            <v xml:space="preserve">E0130 </v>
          </cell>
          <cell r="I1786">
            <v>130</v>
          </cell>
          <cell r="J1786" t="str">
            <v/>
          </cell>
          <cell r="K1786" t="str">
            <v>@tidalwaveautospa.com</v>
          </cell>
        </row>
        <row r="1787">
          <cell r="B1787" t="str">
            <v>Jeremiah Crenshaw</v>
          </cell>
          <cell r="C1787" t="str">
            <v>Wash Attendant Express</v>
          </cell>
          <cell r="D1787" t="str">
            <v>E0057 - Ocean Springs</v>
          </cell>
          <cell r="E1787" t="str">
            <v>1000 Wash Employees</v>
          </cell>
          <cell r="F1787" t="str">
            <v>David Seymour</v>
          </cell>
          <cell r="G1787" t="str">
            <v/>
          </cell>
          <cell r="H1787" t="str">
            <v xml:space="preserve">E0057 </v>
          </cell>
          <cell r="I1787">
            <v>57</v>
          </cell>
          <cell r="J1787" t="str">
            <v/>
          </cell>
          <cell r="K1787" t="str">
            <v>@tidalwaveautospa.com</v>
          </cell>
        </row>
        <row r="1788">
          <cell r="B1788" t="str">
            <v>Jeremiah Gordon</v>
          </cell>
          <cell r="C1788" t="str">
            <v>Wash Attendant Express</v>
          </cell>
          <cell r="D1788" t="str">
            <v>E0310 - Garrett</v>
          </cell>
          <cell r="E1788" t="str">
            <v>1000 Wash Employees</v>
          </cell>
          <cell r="F1788" t="str">
            <v>Jon Thornton</v>
          </cell>
          <cell r="G1788" t="str">
            <v/>
          </cell>
          <cell r="H1788" t="str">
            <v xml:space="preserve">E0310 </v>
          </cell>
          <cell r="I1788">
            <v>310</v>
          </cell>
          <cell r="J1788" t="str">
            <v/>
          </cell>
          <cell r="K1788" t="str">
            <v>@tidalwaveautospa.com</v>
          </cell>
        </row>
        <row r="1789">
          <cell r="B1789" t="str">
            <v>Jeremiah Johnson</v>
          </cell>
          <cell r="C1789" t="str">
            <v>Wash Attendant Express</v>
          </cell>
          <cell r="D1789" t="str">
            <v>E0009 - Peachtree City/Sharpsburg</v>
          </cell>
          <cell r="E1789" t="str">
            <v>1000 Wash Employees</v>
          </cell>
          <cell r="F1789" t="str">
            <v>Charles Best</v>
          </cell>
          <cell r="G1789" t="str">
            <v/>
          </cell>
          <cell r="H1789" t="str">
            <v xml:space="preserve">E0009 </v>
          </cell>
          <cell r="I1789">
            <v>9</v>
          </cell>
          <cell r="J1789" t="str">
            <v/>
          </cell>
          <cell r="K1789" t="str">
            <v>@tidalwaveautospa.com</v>
          </cell>
        </row>
        <row r="1790">
          <cell r="B1790" t="str">
            <v>Jeremiah Roberts</v>
          </cell>
          <cell r="C1790" t="str">
            <v>Wash Attendant Express</v>
          </cell>
          <cell r="D1790" t="str">
            <v>E0025 - Hinesville</v>
          </cell>
          <cell r="E1790" t="str">
            <v>1000 Wash Employees</v>
          </cell>
          <cell r="F1790" t="str">
            <v>Don Lettieri</v>
          </cell>
          <cell r="G1790" t="str">
            <v/>
          </cell>
          <cell r="H1790" t="str">
            <v xml:space="preserve">E0025 </v>
          </cell>
          <cell r="I1790">
            <v>25</v>
          </cell>
          <cell r="J1790" t="str">
            <v/>
          </cell>
          <cell r="K1790" t="str">
            <v>@tidalwaveautospa.com</v>
          </cell>
        </row>
        <row r="1791">
          <cell r="B1791" t="str">
            <v>Jeremiah Robinson</v>
          </cell>
          <cell r="C1791" t="str">
            <v>Team Lead Express</v>
          </cell>
          <cell r="D1791" t="str">
            <v>E0064 - Salem</v>
          </cell>
          <cell r="E1791" t="str">
            <v>1000 Wash Employees</v>
          </cell>
          <cell r="F1791" t="str">
            <v>DAVID PRINCE</v>
          </cell>
          <cell r="G1791" t="str">
            <v/>
          </cell>
          <cell r="H1791" t="str">
            <v xml:space="preserve">E0064 </v>
          </cell>
          <cell r="I1791">
            <v>64</v>
          </cell>
          <cell r="J1791" t="str">
            <v/>
          </cell>
          <cell r="K1791" t="str">
            <v>@tidalwaveautospa.com</v>
          </cell>
        </row>
        <row r="1792">
          <cell r="B1792" t="str">
            <v>Jeremiah Turner</v>
          </cell>
          <cell r="C1792" t="str">
            <v>Wash Attendant Express</v>
          </cell>
          <cell r="D1792" t="str">
            <v>E0109 - Madison Heights</v>
          </cell>
          <cell r="E1792" t="str">
            <v>1000 Wash Employees</v>
          </cell>
          <cell r="F1792" t="str">
            <v>Reyvin Siegel</v>
          </cell>
          <cell r="G1792" t="str">
            <v/>
          </cell>
          <cell r="H1792" t="str">
            <v xml:space="preserve">E0109 </v>
          </cell>
          <cell r="I1792">
            <v>109</v>
          </cell>
          <cell r="J1792" t="str">
            <v/>
          </cell>
          <cell r="K1792" t="str">
            <v>@tidalwaveautospa.com</v>
          </cell>
        </row>
        <row r="1793">
          <cell r="B1793" t="str">
            <v>Jeremiah Vincent</v>
          </cell>
          <cell r="C1793" t="str">
            <v>Site Leader Flex</v>
          </cell>
          <cell r="D1793" t="str">
            <v>E0017 - Kernersville</v>
          </cell>
          <cell r="E1793" t="str">
            <v>1000 Wash Employees</v>
          </cell>
          <cell r="F1793" t="str">
            <v>Wesley Kurtz</v>
          </cell>
          <cell r="G1793" t="str">
            <v>SL</v>
          </cell>
          <cell r="H1793" t="str">
            <v xml:space="preserve">E0017 </v>
          </cell>
          <cell r="I1793">
            <v>17</v>
          </cell>
          <cell r="J1793" t="str">
            <v>SL17</v>
          </cell>
          <cell r="K1793" t="str">
            <v>SL17@tidalwaveautospa.com</v>
          </cell>
        </row>
        <row r="1794">
          <cell r="B1794" t="str">
            <v>Jeremy Amburgey</v>
          </cell>
          <cell r="C1794" t="str">
            <v>Site Leader Express</v>
          </cell>
          <cell r="D1794" t="str">
            <v>E0042 - GA Lawrenceville</v>
          </cell>
          <cell r="E1794" t="str">
            <v>1000 Wash Employees</v>
          </cell>
          <cell r="F1794" t="str">
            <v>Andrew Strevel</v>
          </cell>
          <cell r="G1794" t="str">
            <v>SL</v>
          </cell>
          <cell r="H1794" t="str">
            <v xml:space="preserve">E0042 </v>
          </cell>
          <cell r="I1794">
            <v>42</v>
          </cell>
          <cell r="J1794" t="str">
            <v>SL42</v>
          </cell>
          <cell r="K1794" t="str">
            <v>SL42@tidalwaveautospa.com</v>
          </cell>
        </row>
        <row r="1795">
          <cell r="B1795" t="str">
            <v>Jeremy Aparicio</v>
          </cell>
          <cell r="C1795" t="str">
            <v>Wash Attendant Express</v>
          </cell>
          <cell r="D1795" t="str">
            <v>E0059 - Albemarle</v>
          </cell>
          <cell r="E1795" t="str">
            <v>1000 Wash Employees</v>
          </cell>
          <cell r="F1795" t="str">
            <v>Joshua Stone</v>
          </cell>
          <cell r="G1795" t="str">
            <v/>
          </cell>
          <cell r="H1795" t="str">
            <v xml:space="preserve">E0059 </v>
          </cell>
          <cell r="I1795">
            <v>59</v>
          </cell>
          <cell r="J1795" t="str">
            <v/>
          </cell>
          <cell r="K1795" t="str">
            <v>@tidalwaveautospa.com</v>
          </cell>
        </row>
        <row r="1796">
          <cell r="B1796" t="str">
            <v>Jeremy Bennett</v>
          </cell>
          <cell r="C1796" t="str">
            <v>Team Lead Express</v>
          </cell>
          <cell r="D1796" t="str">
            <v>E0218 - Borger, TX</v>
          </cell>
          <cell r="E1796" t="str">
            <v>1000 Wash Employees</v>
          </cell>
          <cell r="F1796" t="str">
            <v>Tyra Payne</v>
          </cell>
          <cell r="G1796" t="str">
            <v/>
          </cell>
          <cell r="H1796" t="str">
            <v xml:space="preserve">E0218 </v>
          </cell>
          <cell r="I1796">
            <v>218</v>
          </cell>
          <cell r="J1796" t="str">
            <v/>
          </cell>
          <cell r="K1796" t="str">
            <v>@tidalwaveautospa.com</v>
          </cell>
        </row>
        <row r="1797">
          <cell r="B1797" t="str">
            <v>Jeremy Carnley</v>
          </cell>
          <cell r="C1797" t="str">
            <v>Assistant SL Express</v>
          </cell>
          <cell r="D1797" t="str">
            <v>E0197 - Timothy</v>
          </cell>
          <cell r="E1797" t="str">
            <v>1000 Wash Employees</v>
          </cell>
          <cell r="F1797" t="str">
            <v>Dennis Thompson</v>
          </cell>
          <cell r="G1797" t="str">
            <v>ASL</v>
          </cell>
          <cell r="H1797" t="str">
            <v xml:space="preserve">E0197 </v>
          </cell>
          <cell r="I1797">
            <v>197</v>
          </cell>
          <cell r="J1797" t="str">
            <v>ASL197</v>
          </cell>
          <cell r="K1797" t="str">
            <v>ASL197@tidalwaveautospa.com</v>
          </cell>
        </row>
        <row r="1798">
          <cell r="B1798" t="str">
            <v>Jeremy Hansen</v>
          </cell>
          <cell r="C1798" t="str">
            <v>Team Lead Express</v>
          </cell>
          <cell r="D1798" t="str">
            <v>E0212 - Vickridge Park</v>
          </cell>
          <cell r="E1798" t="str">
            <v>1000 Wash Employees</v>
          </cell>
          <cell r="F1798" t="str">
            <v>Al Kondry</v>
          </cell>
          <cell r="G1798" t="str">
            <v/>
          </cell>
          <cell r="H1798" t="str">
            <v xml:space="preserve">E0212 </v>
          </cell>
          <cell r="I1798">
            <v>212</v>
          </cell>
          <cell r="J1798" t="str">
            <v/>
          </cell>
          <cell r="K1798" t="str">
            <v>@tidalwaveautospa.com</v>
          </cell>
        </row>
        <row r="1799">
          <cell r="B1799" t="str">
            <v>Jeremy Roberts (On Leave)</v>
          </cell>
          <cell r="C1799" t="str">
            <v>Site Leader Express</v>
          </cell>
          <cell r="D1799" t="str">
            <v>E0148 - Marshall</v>
          </cell>
          <cell r="E1799" t="str">
            <v>1000 Wash Employees</v>
          </cell>
          <cell r="F1799" t="str">
            <v>Derek Schillinger</v>
          </cell>
          <cell r="G1799" t="str">
            <v>SL</v>
          </cell>
          <cell r="H1799" t="str">
            <v xml:space="preserve">E0148 </v>
          </cell>
          <cell r="I1799">
            <v>148</v>
          </cell>
          <cell r="J1799" t="str">
            <v>SL148</v>
          </cell>
          <cell r="K1799" t="str">
            <v>SL148@tidalwaveautospa.com</v>
          </cell>
        </row>
        <row r="1800">
          <cell r="B1800" t="str">
            <v>Jeremy Southerland</v>
          </cell>
          <cell r="C1800" t="str">
            <v>Wash Attendant Express</v>
          </cell>
          <cell r="D1800" t="str">
            <v>E0241 - Tusculum</v>
          </cell>
          <cell r="E1800" t="str">
            <v>1000 Wash Employees</v>
          </cell>
          <cell r="F1800" t="str">
            <v>Matthew Roberts</v>
          </cell>
          <cell r="G1800" t="str">
            <v/>
          </cell>
          <cell r="H1800" t="str">
            <v xml:space="preserve">E0241 </v>
          </cell>
          <cell r="I1800">
            <v>241</v>
          </cell>
          <cell r="J1800" t="str">
            <v/>
          </cell>
          <cell r="K1800" t="str">
            <v>@tidalwaveautospa.com</v>
          </cell>
        </row>
        <row r="1801">
          <cell r="B1801" t="str">
            <v>Jeremy Weipert</v>
          </cell>
          <cell r="C1801" t="str">
            <v>Team Lead Express</v>
          </cell>
          <cell r="D1801" t="str">
            <v>E0364 - Platteville, WI</v>
          </cell>
          <cell r="E1801" t="str">
            <v>1000 Wash Employees</v>
          </cell>
          <cell r="F1801" t="str">
            <v>Aaron McVicker</v>
          </cell>
          <cell r="G1801" t="str">
            <v/>
          </cell>
          <cell r="H1801" t="str">
            <v xml:space="preserve">E0364 </v>
          </cell>
          <cell r="I1801">
            <v>364</v>
          </cell>
          <cell r="J1801" t="str">
            <v/>
          </cell>
          <cell r="K1801" t="str">
            <v>@tidalwaveautospa.com</v>
          </cell>
        </row>
        <row r="1802">
          <cell r="B1802" t="str">
            <v>Jerkasey Stanford</v>
          </cell>
          <cell r="C1802" t="str">
            <v>Wash Attendant Express</v>
          </cell>
          <cell r="D1802" t="str">
            <v>E0247 - Estes Pkwy</v>
          </cell>
          <cell r="E1802" t="str">
            <v>1000 Wash Employees</v>
          </cell>
          <cell r="F1802" t="str">
            <v>Stephanie Ratcliffe</v>
          </cell>
          <cell r="G1802" t="str">
            <v/>
          </cell>
          <cell r="H1802" t="str">
            <v xml:space="preserve">E0247 </v>
          </cell>
          <cell r="I1802">
            <v>247</v>
          </cell>
          <cell r="J1802" t="str">
            <v/>
          </cell>
          <cell r="K1802" t="str">
            <v>@tidalwaveautospa.com</v>
          </cell>
        </row>
        <row r="1803">
          <cell r="B1803" t="str">
            <v>Jermaine Davis</v>
          </cell>
          <cell r="C1803" t="str">
            <v>Team Lead Express</v>
          </cell>
          <cell r="D1803" t="str">
            <v>E0031 - Veterans</v>
          </cell>
          <cell r="E1803" t="str">
            <v>1000 Wash Employees</v>
          </cell>
          <cell r="F1803" t="str">
            <v>Kyle Robertson</v>
          </cell>
          <cell r="G1803" t="str">
            <v/>
          </cell>
          <cell r="H1803" t="str">
            <v xml:space="preserve">E0031 </v>
          </cell>
          <cell r="I1803">
            <v>31</v>
          </cell>
          <cell r="J1803" t="str">
            <v/>
          </cell>
          <cell r="K1803" t="str">
            <v>@tidalwaveautospa.com</v>
          </cell>
        </row>
        <row r="1804">
          <cell r="B1804" t="str">
            <v>Jermaine Goodin</v>
          </cell>
          <cell r="C1804" t="str">
            <v>Interim Site Leader Express</v>
          </cell>
          <cell r="D1804" t="str">
            <v>E0048 - Peake</v>
          </cell>
          <cell r="E1804" t="str">
            <v>1000 Wash Employees</v>
          </cell>
          <cell r="F1804" t="str">
            <v>Andrew Strevel</v>
          </cell>
          <cell r="G1804" t="str">
            <v>Interim</v>
          </cell>
          <cell r="H1804" t="str">
            <v xml:space="preserve">E0048 </v>
          </cell>
          <cell r="I1804">
            <v>48</v>
          </cell>
          <cell r="J1804" t="str">
            <v>SL48</v>
          </cell>
          <cell r="K1804" t="str">
            <v>SL48@tidalwaveautospa.com</v>
          </cell>
        </row>
        <row r="1805">
          <cell r="B1805" t="str">
            <v>Jermaine Thomas</v>
          </cell>
          <cell r="C1805" t="str">
            <v>Assistant SL Express</v>
          </cell>
          <cell r="D1805" t="str">
            <v>E0248 - Ridge Road</v>
          </cell>
          <cell r="E1805" t="str">
            <v>1000 Wash Employees</v>
          </cell>
          <cell r="F1805" t="str">
            <v>John Womble</v>
          </cell>
          <cell r="G1805" t="str">
            <v>ASL</v>
          </cell>
          <cell r="H1805" t="str">
            <v xml:space="preserve">E0248 </v>
          </cell>
          <cell r="I1805">
            <v>248</v>
          </cell>
          <cell r="J1805" t="str">
            <v>ASL248</v>
          </cell>
          <cell r="K1805" t="str">
            <v>ASL248@tidalwaveautospa.com</v>
          </cell>
        </row>
        <row r="1806">
          <cell r="B1806" t="str">
            <v>Jermiah Gill</v>
          </cell>
          <cell r="C1806" t="str">
            <v>Wash Attendant Express</v>
          </cell>
          <cell r="D1806" t="str">
            <v>E0014 - Elizabeth City</v>
          </cell>
          <cell r="E1806" t="str">
            <v>1000 Wash Employees</v>
          </cell>
          <cell r="F1806" t="str">
            <v>Jason Crouse</v>
          </cell>
          <cell r="G1806" t="str">
            <v/>
          </cell>
          <cell r="H1806" t="str">
            <v xml:space="preserve">E0014 </v>
          </cell>
          <cell r="I1806">
            <v>14</v>
          </cell>
          <cell r="J1806" t="str">
            <v/>
          </cell>
          <cell r="K1806" t="str">
            <v>@tidalwaveautospa.com</v>
          </cell>
        </row>
        <row r="1807">
          <cell r="B1807" t="str">
            <v>JEROME STEVENSON</v>
          </cell>
          <cell r="C1807" t="str">
            <v>Site Safety &amp; Compliance Leader</v>
          </cell>
          <cell r="D1807" t="str">
            <v>Wash Support Center</v>
          </cell>
          <cell r="E1807" t="str">
            <v>2250 Human Resources</v>
          </cell>
          <cell r="F1807" t="str">
            <v>Lee Davis</v>
          </cell>
          <cell r="G1807" t="str">
            <v/>
          </cell>
          <cell r="H1807" t="str">
            <v/>
          </cell>
          <cell r="I1807" t="str">
            <v/>
          </cell>
          <cell r="J1807" t="str">
            <v/>
          </cell>
          <cell r="K1807" t="str">
            <v>jerome.stevenson@twavelead.com</v>
          </cell>
        </row>
        <row r="1808">
          <cell r="B1808" t="str">
            <v>Jerrick Serna - Fontenot</v>
          </cell>
          <cell r="C1808" t="str">
            <v>Wash Attendant Express</v>
          </cell>
          <cell r="D1808" t="str">
            <v>E0316 - Silsbee, TX</v>
          </cell>
          <cell r="E1808" t="str">
            <v>1000 Wash Employees</v>
          </cell>
          <cell r="F1808" t="str">
            <v>Jordan Easton</v>
          </cell>
          <cell r="G1808" t="str">
            <v/>
          </cell>
          <cell r="H1808" t="str">
            <v xml:space="preserve">E0316 </v>
          </cell>
          <cell r="I1808">
            <v>316</v>
          </cell>
          <cell r="J1808" t="str">
            <v/>
          </cell>
          <cell r="K1808" t="str">
            <v>@tidalwaveautospa.com</v>
          </cell>
        </row>
        <row r="1809">
          <cell r="B1809" t="str">
            <v>Jerrod Bricker</v>
          </cell>
          <cell r="C1809" t="str">
            <v>General Assembler</v>
          </cell>
          <cell r="D1809" t="str">
            <v>SHJ Construction LLC</v>
          </cell>
          <cell r="E1809" t="str">
            <v>3000 Steel Shop</v>
          </cell>
          <cell r="F1809" t="str">
            <v>Michael Wade</v>
          </cell>
          <cell r="G1809" t="str">
            <v/>
          </cell>
          <cell r="H1809" t="str">
            <v/>
          </cell>
          <cell r="I1809" t="str">
            <v/>
          </cell>
          <cell r="J1809" t="str">
            <v/>
          </cell>
          <cell r="K1809" t="str">
            <v/>
          </cell>
        </row>
        <row r="1810">
          <cell r="B1810" t="str">
            <v>Jerry Allen</v>
          </cell>
          <cell r="C1810" t="str">
            <v>Assistant SL Express</v>
          </cell>
          <cell r="D1810" t="str">
            <v>E0142 - Bristol</v>
          </cell>
          <cell r="E1810" t="str">
            <v>1000 Wash Employees</v>
          </cell>
          <cell r="F1810" t="str">
            <v>Christopher Cox</v>
          </cell>
          <cell r="G1810" t="str">
            <v>ASL</v>
          </cell>
          <cell r="H1810" t="str">
            <v xml:space="preserve">E0142 </v>
          </cell>
          <cell r="I1810">
            <v>142</v>
          </cell>
          <cell r="J1810" t="str">
            <v>ASL142</v>
          </cell>
          <cell r="K1810" t="str">
            <v>ASL142@tidalwaveautospa.com</v>
          </cell>
        </row>
        <row r="1811">
          <cell r="B1811" t="str">
            <v>Jerry Burnett</v>
          </cell>
          <cell r="C1811" t="str">
            <v>Wash Attendant Express</v>
          </cell>
          <cell r="D1811" t="str">
            <v>E0313 - Hillsboro, TX</v>
          </cell>
          <cell r="E1811" t="str">
            <v>1000 Wash Employees</v>
          </cell>
          <cell r="F1811" t="str">
            <v>Cody Rubit</v>
          </cell>
          <cell r="G1811" t="str">
            <v/>
          </cell>
          <cell r="H1811" t="str">
            <v xml:space="preserve">E0313 </v>
          </cell>
          <cell r="I1811">
            <v>313</v>
          </cell>
          <cell r="J1811" t="str">
            <v/>
          </cell>
          <cell r="K1811" t="str">
            <v>@tidalwaveautospa.com</v>
          </cell>
        </row>
        <row r="1812">
          <cell r="B1812" t="str">
            <v>Jerry Deese</v>
          </cell>
          <cell r="C1812" t="str">
            <v>Site Leader Express</v>
          </cell>
          <cell r="D1812" t="str">
            <v>E0157 - Alexander City, AL</v>
          </cell>
          <cell r="E1812" t="str">
            <v>1000 Wash Employees</v>
          </cell>
          <cell r="F1812" t="str">
            <v>Cory Cummings</v>
          </cell>
          <cell r="G1812" t="str">
            <v>SL</v>
          </cell>
          <cell r="H1812" t="str">
            <v xml:space="preserve">E0157 </v>
          </cell>
          <cell r="I1812">
            <v>157</v>
          </cell>
          <cell r="J1812" t="str">
            <v>SL157</v>
          </cell>
          <cell r="K1812" t="str">
            <v>SL157@tidalwaveautospa.com</v>
          </cell>
        </row>
        <row r="1813">
          <cell r="B1813" t="str">
            <v>jerry lemieux</v>
          </cell>
          <cell r="C1813" t="str">
            <v>Wash Attendant Express</v>
          </cell>
          <cell r="D1813" t="str">
            <v>E0199 - Searcy, AR</v>
          </cell>
          <cell r="E1813" t="str">
            <v>1000 Wash Employees</v>
          </cell>
          <cell r="F1813" t="str">
            <v>Jessica Peevy</v>
          </cell>
          <cell r="G1813" t="str">
            <v/>
          </cell>
          <cell r="H1813" t="str">
            <v xml:space="preserve">E0199 </v>
          </cell>
          <cell r="I1813">
            <v>199</v>
          </cell>
          <cell r="J1813" t="str">
            <v/>
          </cell>
          <cell r="K1813" t="str">
            <v>@tidalwaveautospa.com</v>
          </cell>
        </row>
        <row r="1814">
          <cell r="B1814" t="str">
            <v>Jerry Owens (On Leave)</v>
          </cell>
          <cell r="C1814" t="str">
            <v>Site Leader Express</v>
          </cell>
          <cell r="D1814" t="str">
            <v>E0123 - Shelbyville</v>
          </cell>
          <cell r="E1814" t="str">
            <v>1000 Wash Employees</v>
          </cell>
          <cell r="F1814" t="str">
            <v>Jeff Mathis</v>
          </cell>
          <cell r="G1814" t="str">
            <v>SL</v>
          </cell>
          <cell r="H1814" t="str">
            <v xml:space="preserve">E0123 </v>
          </cell>
          <cell r="I1814">
            <v>123</v>
          </cell>
          <cell r="J1814" t="str">
            <v>SL123</v>
          </cell>
          <cell r="K1814" t="str">
            <v>SL123@tidalwaveautospa.com</v>
          </cell>
        </row>
        <row r="1815">
          <cell r="B1815" t="str">
            <v>Jerry Plymel</v>
          </cell>
          <cell r="C1815" t="str">
            <v>Assistant SL Express</v>
          </cell>
          <cell r="D1815" t="str">
            <v>E0024 - Moultrie</v>
          </cell>
          <cell r="E1815" t="str">
            <v>1000 Wash Employees</v>
          </cell>
          <cell r="F1815" t="str">
            <v>Jason Montesano</v>
          </cell>
          <cell r="G1815" t="str">
            <v>ASL</v>
          </cell>
          <cell r="H1815" t="str">
            <v xml:space="preserve">E0024 </v>
          </cell>
          <cell r="I1815">
            <v>24</v>
          </cell>
          <cell r="J1815" t="str">
            <v>ASL24</v>
          </cell>
          <cell r="K1815" t="str">
            <v>ASL24@tidalwaveautospa.com</v>
          </cell>
        </row>
        <row r="1816">
          <cell r="B1816" t="str">
            <v>Jerry Thomason</v>
          </cell>
          <cell r="C1816" t="str">
            <v>Wash Attendant Express</v>
          </cell>
          <cell r="D1816" t="str">
            <v>E0040 - Pace</v>
          </cell>
          <cell r="E1816" t="str">
            <v>1000 Wash Employees</v>
          </cell>
          <cell r="F1816" t="str">
            <v>James Kilgore</v>
          </cell>
          <cell r="G1816" t="str">
            <v/>
          </cell>
          <cell r="H1816" t="str">
            <v xml:space="preserve">E0040 </v>
          </cell>
          <cell r="I1816">
            <v>40</v>
          </cell>
          <cell r="J1816" t="str">
            <v/>
          </cell>
          <cell r="K1816" t="str">
            <v>@tidalwaveautospa.com</v>
          </cell>
        </row>
        <row r="1817">
          <cell r="B1817" t="str">
            <v>jeslyn baldridge</v>
          </cell>
          <cell r="C1817" t="str">
            <v>Wash Attendant Express</v>
          </cell>
          <cell r="D1817" t="str">
            <v>E0263 - Winchester, KY</v>
          </cell>
          <cell r="E1817" t="str">
            <v>1000 Wash Employees</v>
          </cell>
          <cell r="F1817" t="str">
            <v>Philip Crosse</v>
          </cell>
          <cell r="G1817" t="str">
            <v/>
          </cell>
          <cell r="H1817" t="str">
            <v xml:space="preserve">E0263 </v>
          </cell>
          <cell r="I1817">
            <v>263</v>
          </cell>
          <cell r="J1817" t="str">
            <v/>
          </cell>
          <cell r="K1817" t="str">
            <v>@tidalwaveautospa.com</v>
          </cell>
        </row>
        <row r="1818">
          <cell r="B1818" t="str">
            <v>Jesse Freeman</v>
          </cell>
          <cell r="C1818" t="str">
            <v>Team Lead Express</v>
          </cell>
          <cell r="D1818" t="str">
            <v>E0242 - Salina, KS</v>
          </cell>
          <cell r="E1818" t="str">
            <v>1000 Wash Employees</v>
          </cell>
          <cell r="F1818" t="str">
            <v>JEFFREY MCDUFFIE</v>
          </cell>
          <cell r="G1818" t="str">
            <v/>
          </cell>
          <cell r="H1818" t="str">
            <v xml:space="preserve">E0242 </v>
          </cell>
          <cell r="I1818">
            <v>242</v>
          </cell>
          <cell r="J1818" t="str">
            <v/>
          </cell>
          <cell r="K1818" t="str">
            <v>@tidalwaveautospa.com</v>
          </cell>
        </row>
        <row r="1819">
          <cell r="B1819" t="str">
            <v>Jesse Kephart</v>
          </cell>
          <cell r="C1819" t="str">
            <v>Assistant SL Express</v>
          </cell>
          <cell r="D1819" t="str">
            <v>E0216 - West Manheim</v>
          </cell>
          <cell r="E1819" t="str">
            <v>1000 Wash Employees</v>
          </cell>
          <cell r="F1819" t="str">
            <v>John Sauers</v>
          </cell>
          <cell r="G1819" t="str">
            <v>ASL</v>
          </cell>
          <cell r="H1819" t="str">
            <v xml:space="preserve">E0216 </v>
          </cell>
          <cell r="I1819">
            <v>216</v>
          </cell>
          <cell r="J1819" t="str">
            <v>ASL216</v>
          </cell>
          <cell r="K1819" t="str">
            <v>ASL216@tidalwaveautospa.com</v>
          </cell>
        </row>
        <row r="1820">
          <cell r="B1820" t="str">
            <v>Jesse Mackey</v>
          </cell>
          <cell r="C1820" t="str">
            <v>Team Lead Express</v>
          </cell>
          <cell r="D1820" t="str">
            <v>E0046 - Overland Park</v>
          </cell>
          <cell r="E1820" t="str">
            <v>1000 Wash Employees</v>
          </cell>
          <cell r="F1820" t="str">
            <v>Jacob Johnston</v>
          </cell>
          <cell r="G1820" t="str">
            <v/>
          </cell>
          <cell r="H1820" t="str">
            <v xml:space="preserve">E0046 </v>
          </cell>
          <cell r="I1820">
            <v>46</v>
          </cell>
          <cell r="J1820" t="str">
            <v/>
          </cell>
          <cell r="K1820" t="str">
            <v>@tidalwaveautospa.com</v>
          </cell>
        </row>
        <row r="1821">
          <cell r="B1821" t="str">
            <v>Jesse Montoya</v>
          </cell>
          <cell r="C1821" t="str">
            <v>Assistant SL Express</v>
          </cell>
          <cell r="D1821" t="str">
            <v>E0116 - Clive</v>
          </cell>
          <cell r="E1821" t="str">
            <v>1000 Wash Employees</v>
          </cell>
          <cell r="F1821" t="str">
            <v>Harrison Johnson</v>
          </cell>
          <cell r="G1821" t="str">
            <v>ASL</v>
          </cell>
          <cell r="H1821" t="str">
            <v xml:space="preserve">E0116 </v>
          </cell>
          <cell r="I1821">
            <v>116</v>
          </cell>
          <cell r="J1821" t="str">
            <v>ASL116</v>
          </cell>
          <cell r="K1821" t="str">
            <v>ASL116@tidalwaveautospa.com</v>
          </cell>
        </row>
        <row r="1822">
          <cell r="B1822" t="str">
            <v>Jesse Ramirez Perez</v>
          </cell>
          <cell r="C1822" t="str">
            <v>Site Leader in Development 2</v>
          </cell>
          <cell r="D1822" t="str">
            <v>Wash Openings</v>
          </cell>
          <cell r="E1822" t="str">
            <v>1000 Wash Employees</v>
          </cell>
          <cell r="F1822" t="str">
            <v>Bruce Maxwell</v>
          </cell>
          <cell r="G1822" t="str">
            <v>SLID</v>
          </cell>
          <cell r="H1822" t="str">
            <v/>
          </cell>
          <cell r="I1822" t="str">
            <v/>
          </cell>
          <cell r="J1822" t="str">
            <v/>
          </cell>
          <cell r="K1822" t="str">
            <v>Jesse.Ramirez@tidalwaveautospa.com</v>
          </cell>
        </row>
        <row r="1823">
          <cell r="B1823" t="str">
            <v>Jessee Knolton</v>
          </cell>
          <cell r="C1823" t="str">
            <v>Assistant SL Express</v>
          </cell>
          <cell r="D1823" t="str">
            <v>E0202 - Petoskey, MI</v>
          </cell>
          <cell r="E1823" t="str">
            <v>1000 Wash Employees</v>
          </cell>
          <cell r="F1823" t="str">
            <v>Matthew Carter</v>
          </cell>
          <cell r="G1823" t="str">
            <v>ASL</v>
          </cell>
          <cell r="H1823" t="str">
            <v xml:space="preserve">E0202 </v>
          </cell>
          <cell r="I1823">
            <v>202</v>
          </cell>
          <cell r="J1823" t="str">
            <v>ASL202</v>
          </cell>
          <cell r="K1823" t="str">
            <v>ASL202@tidalwaveautospa.com</v>
          </cell>
        </row>
        <row r="1824">
          <cell r="B1824" t="str">
            <v>Jessi Linstrom</v>
          </cell>
          <cell r="C1824" t="str">
            <v>Wash Attendant Express</v>
          </cell>
          <cell r="D1824" t="str">
            <v>E0135 - Omaha Millard</v>
          </cell>
          <cell r="E1824" t="str">
            <v>1000 Wash Employees</v>
          </cell>
          <cell r="F1824" t="str">
            <v>James Guinan</v>
          </cell>
          <cell r="G1824" t="str">
            <v/>
          </cell>
          <cell r="H1824" t="str">
            <v xml:space="preserve">E0135 </v>
          </cell>
          <cell r="I1824">
            <v>135</v>
          </cell>
          <cell r="J1824" t="str">
            <v/>
          </cell>
          <cell r="K1824" t="str">
            <v>@tidalwaveautospa.com</v>
          </cell>
        </row>
        <row r="1825">
          <cell r="B1825" t="str">
            <v>Jessica Anderson</v>
          </cell>
          <cell r="C1825" t="str">
            <v>Assistant SL Express</v>
          </cell>
          <cell r="D1825" t="str">
            <v>E0239 - Pampa, TX</v>
          </cell>
          <cell r="E1825" t="str">
            <v>1000 Wash Employees</v>
          </cell>
          <cell r="F1825" t="str">
            <v>Katherine Hockaday</v>
          </cell>
          <cell r="G1825" t="str">
            <v>ASL</v>
          </cell>
          <cell r="H1825" t="str">
            <v xml:space="preserve">E0239 </v>
          </cell>
          <cell r="I1825">
            <v>239</v>
          </cell>
          <cell r="J1825" t="str">
            <v>ASL239</v>
          </cell>
          <cell r="K1825" t="str">
            <v>ASL239@tidalwaveautospa.com</v>
          </cell>
        </row>
        <row r="1826">
          <cell r="B1826" t="str">
            <v>Jessica Carmichael</v>
          </cell>
          <cell r="C1826" t="str">
            <v>Wash Attendant Express</v>
          </cell>
          <cell r="D1826" t="str">
            <v>E0093 - Huntsville</v>
          </cell>
          <cell r="E1826" t="str">
            <v>1000 Wash Employees</v>
          </cell>
          <cell r="F1826" t="str">
            <v>Mark Busby</v>
          </cell>
          <cell r="G1826" t="str">
            <v/>
          </cell>
          <cell r="H1826" t="str">
            <v xml:space="preserve">E0093 </v>
          </cell>
          <cell r="I1826">
            <v>93</v>
          </cell>
          <cell r="J1826" t="str">
            <v/>
          </cell>
          <cell r="K1826" t="str">
            <v>@tidalwaveautospa.com</v>
          </cell>
        </row>
        <row r="1827">
          <cell r="B1827" t="str">
            <v>Jessica Fernandez</v>
          </cell>
          <cell r="C1827" t="str">
            <v>Customer Service Representative</v>
          </cell>
          <cell r="D1827" t="str">
            <v>Wash Support Center</v>
          </cell>
          <cell r="E1827" t="str">
            <v>2450 Customer Care</v>
          </cell>
          <cell r="F1827" t="str">
            <v>Angela Giles</v>
          </cell>
          <cell r="G1827" t="str">
            <v/>
          </cell>
          <cell r="H1827" t="str">
            <v/>
          </cell>
          <cell r="I1827" t="str">
            <v/>
          </cell>
          <cell r="J1827" t="str">
            <v/>
          </cell>
          <cell r="K1827" t="str">
            <v/>
          </cell>
        </row>
        <row r="1828">
          <cell r="B1828" t="str">
            <v>Jessica Harris</v>
          </cell>
          <cell r="C1828" t="str">
            <v>Constroller 2</v>
          </cell>
          <cell r="D1828" t="str">
            <v>SHJ Construction LLC</v>
          </cell>
          <cell r="E1828" t="str">
            <v>3050 Development</v>
          </cell>
          <cell r="F1828" t="str">
            <v>Ryan Crumley</v>
          </cell>
          <cell r="G1828" t="str">
            <v/>
          </cell>
          <cell r="H1828" t="str">
            <v/>
          </cell>
          <cell r="I1828" t="str">
            <v/>
          </cell>
          <cell r="J1828" t="str">
            <v/>
          </cell>
          <cell r="K1828" t="str">
            <v>jessica@shjconstructiongroup.com</v>
          </cell>
        </row>
        <row r="1829">
          <cell r="B1829" t="str">
            <v>Jessica Kranz</v>
          </cell>
          <cell r="C1829" t="str">
            <v>Senior Real Estate Counsel</v>
          </cell>
          <cell r="D1829" t="str">
            <v>Wash Support Center</v>
          </cell>
          <cell r="E1829" t="str">
            <v>2150 Legal</v>
          </cell>
          <cell r="F1829" t="str">
            <v>John Sillay</v>
          </cell>
          <cell r="G1829" t="str">
            <v/>
          </cell>
          <cell r="H1829" t="str">
            <v/>
          </cell>
          <cell r="I1829" t="str">
            <v/>
          </cell>
          <cell r="J1829" t="str">
            <v/>
          </cell>
          <cell r="K1829" t="str">
            <v>jessica.kranz@twavelead.com</v>
          </cell>
        </row>
        <row r="1830">
          <cell r="B1830" t="str">
            <v>Jessica Maddox</v>
          </cell>
          <cell r="C1830" t="str">
            <v>Security Specialist</v>
          </cell>
          <cell r="D1830" t="str">
            <v>Wash Support Center</v>
          </cell>
          <cell r="E1830" t="str">
            <v>2450 Customer Care</v>
          </cell>
          <cell r="F1830" t="str">
            <v>Ira White</v>
          </cell>
          <cell r="G1830" t="str">
            <v/>
          </cell>
          <cell r="H1830" t="str">
            <v/>
          </cell>
          <cell r="I1830" t="str">
            <v/>
          </cell>
          <cell r="J1830" t="str">
            <v/>
          </cell>
          <cell r="K1830" t="str">
            <v>starr.maddox@twavelead.com</v>
          </cell>
        </row>
        <row r="1831">
          <cell r="B1831" t="str">
            <v>Jessica Moon</v>
          </cell>
          <cell r="C1831" t="str">
            <v>Wash Attendant Express</v>
          </cell>
          <cell r="D1831" t="str">
            <v>E0199 - Searcy, AR</v>
          </cell>
          <cell r="E1831" t="str">
            <v>1000 Wash Employees</v>
          </cell>
          <cell r="F1831" t="str">
            <v>Jessica Peevy</v>
          </cell>
          <cell r="G1831" t="str">
            <v/>
          </cell>
          <cell r="H1831" t="str">
            <v xml:space="preserve">E0199 </v>
          </cell>
          <cell r="I1831">
            <v>199</v>
          </cell>
          <cell r="J1831" t="str">
            <v/>
          </cell>
          <cell r="K1831" t="str">
            <v>@tidalwaveautospa.com</v>
          </cell>
        </row>
        <row r="1832">
          <cell r="B1832" t="str">
            <v>Jessica Peevy</v>
          </cell>
          <cell r="C1832" t="str">
            <v>Site Leader Express</v>
          </cell>
          <cell r="D1832" t="str">
            <v>E0199 - Searcy, AR</v>
          </cell>
          <cell r="E1832" t="str">
            <v>1000 Wash Employees</v>
          </cell>
          <cell r="F1832" t="str">
            <v>Ricky Doyle</v>
          </cell>
          <cell r="G1832" t="str">
            <v>SL</v>
          </cell>
          <cell r="H1832" t="str">
            <v xml:space="preserve">E0199 </v>
          </cell>
          <cell r="I1832">
            <v>199</v>
          </cell>
          <cell r="J1832" t="str">
            <v>SL199</v>
          </cell>
          <cell r="K1832" t="str">
            <v>SL199@tidalwaveautospa.com</v>
          </cell>
        </row>
        <row r="1833">
          <cell r="B1833" t="str">
            <v>Jessica Tomblin</v>
          </cell>
          <cell r="C1833" t="str">
            <v>Assistant SL Express</v>
          </cell>
          <cell r="D1833" t="str">
            <v>E0054 - Canton</v>
          </cell>
          <cell r="E1833" t="str">
            <v>1000 Wash Employees</v>
          </cell>
          <cell r="F1833" t="str">
            <v>Patrick Powers</v>
          </cell>
          <cell r="G1833" t="str">
            <v>ASL</v>
          </cell>
          <cell r="H1833" t="str">
            <v xml:space="preserve">E0054 </v>
          </cell>
          <cell r="I1833">
            <v>54</v>
          </cell>
          <cell r="J1833" t="str">
            <v>ASL54</v>
          </cell>
          <cell r="K1833" t="str">
            <v>ASL54@tidalwaveautospa.com</v>
          </cell>
        </row>
        <row r="1834">
          <cell r="B1834" t="str">
            <v>Jessie Johnson</v>
          </cell>
          <cell r="C1834" t="str">
            <v>Wash Attendant Express</v>
          </cell>
          <cell r="D1834" t="str">
            <v>E0190 - Fort Dodge, IA</v>
          </cell>
          <cell r="E1834" t="str">
            <v>1000 Wash Employees</v>
          </cell>
          <cell r="F1834" t="str">
            <v>Grant Hendrix</v>
          </cell>
          <cell r="G1834" t="str">
            <v/>
          </cell>
          <cell r="H1834" t="str">
            <v xml:space="preserve">E0190 </v>
          </cell>
          <cell r="I1834">
            <v>190</v>
          </cell>
          <cell r="J1834" t="str">
            <v/>
          </cell>
          <cell r="K1834" t="str">
            <v>@tidalwaveautospa.com</v>
          </cell>
        </row>
        <row r="1835">
          <cell r="B1835" t="str">
            <v>Jessie Reeder</v>
          </cell>
          <cell r="C1835" t="str">
            <v>Wash Attendant Express</v>
          </cell>
          <cell r="D1835" t="str">
            <v>E0159 - Muscle Shoals, AL</v>
          </cell>
          <cell r="E1835" t="str">
            <v>1000 Wash Employees</v>
          </cell>
          <cell r="F1835" t="str">
            <v>Molly Wilson</v>
          </cell>
          <cell r="G1835" t="str">
            <v/>
          </cell>
          <cell r="H1835" t="str">
            <v xml:space="preserve">E0159 </v>
          </cell>
          <cell r="I1835">
            <v>159</v>
          </cell>
          <cell r="J1835" t="str">
            <v/>
          </cell>
          <cell r="K1835" t="str">
            <v>@tidalwaveautospa.com</v>
          </cell>
        </row>
        <row r="1836">
          <cell r="B1836" t="str">
            <v>Jesus Robles</v>
          </cell>
          <cell r="C1836" t="str">
            <v>Team Lead Express</v>
          </cell>
          <cell r="D1836" t="str">
            <v>E0153 - Willmar</v>
          </cell>
          <cell r="E1836" t="str">
            <v>1000 Wash Employees</v>
          </cell>
          <cell r="F1836" t="str">
            <v>Joseph Peterson</v>
          </cell>
          <cell r="G1836" t="str">
            <v/>
          </cell>
          <cell r="H1836" t="str">
            <v xml:space="preserve">E0153 </v>
          </cell>
          <cell r="I1836">
            <v>153</v>
          </cell>
          <cell r="J1836" t="str">
            <v/>
          </cell>
          <cell r="K1836" t="str">
            <v>@tidalwaveautospa.com</v>
          </cell>
        </row>
        <row r="1837">
          <cell r="B1837" t="str">
            <v>Jetta Reeves</v>
          </cell>
          <cell r="C1837" t="str">
            <v>Wash Attendant Express</v>
          </cell>
          <cell r="D1837" t="str">
            <v>E0195 - Florence, AL</v>
          </cell>
          <cell r="E1837" t="str">
            <v>1000 Wash Employees</v>
          </cell>
          <cell r="F1837" t="str">
            <v>Ronald Boyett</v>
          </cell>
          <cell r="G1837" t="str">
            <v/>
          </cell>
          <cell r="H1837" t="str">
            <v xml:space="preserve">E0195 </v>
          </cell>
          <cell r="I1837">
            <v>195</v>
          </cell>
          <cell r="J1837" t="str">
            <v/>
          </cell>
          <cell r="K1837" t="str">
            <v>@tidalwaveautospa.com</v>
          </cell>
        </row>
        <row r="1838">
          <cell r="B1838" t="str">
            <v>Jevonte Williams</v>
          </cell>
          <cell r="C1838" t="str">
            <v>Wash Attendant Express</v>
          </cell>
          <cell r="D1838" t="str">
            <v>E0014 - Elizabeth City</v>
          </cell>
          <cell r="E1838" t="str">
            <v>1000 Wash Employees</v>
          </cell>
          <cell r="F1838" t="str">
            <v>Jason Crouse</v>
          </cell>
          <cell r="G1838" t="str">
            <v/>
          </cell>
          <cell r="H1838" t="str">
            <v xml:space="preserve">E0014 </v>
          </cell>
          <cell r="I1838">
            <v>14</v>
          </cell>
          <cell r="J1838" t="str">
            <v/>
          </cell>
          <cell r="K1838" t="str">
            <v>@tidalwaveautospa.com</v>
          </cell>
        </row>
        <row r="1839">
          <cell r="B1839" t="str">
            <v>Jhalen Hardy</v>
          </cell>
          <cell r="C1839" t="str">
            <v>Wash Attendant Express</v>
          </cell>
          <cell r="D1839" t="str">
            <v>E0056 - Matthews Orangeburg</v>
          </cell>
          <cell r="E1839" t="str">
            <v>1000 Wash Employees</v>
          </cell>
          <cell r="F1839" t="str">
            <v>Josh Nordgren</v>
          </cell>
          <cell r="G1839" t="str">
            <v/>
          </cell>
          <cell r="H1839" t="str">
            <v xml:space="preserve">E0056 </v>
          </cell>
          <cell r="I1839">
            <v>56</v>
          </cell>
          <cell r="J1839" t="str">
            <v/>
          </cell>
          <cell r="K1839" t="str">
            <v>@tidalwaveautospa.com</v>
          </cell>
        </row>
        <row r="1840">
          <cell r="B1840" t="str">
            <v>JIALYN STEWART</v>
          </cell>
          <cell r="C1840" t="str">
            <v>Wash Attendant Express</v>
          </cell>
          <cell r="D1840" t="str">
            <v>E0050 - Douglas</v>
          </cell>
          <cell r="E1840" t="str">
            <v>1000 Wash Employees</v>
          </cell>
          <cell r="F1840" t="str">
            <v>Joseph Olah</v>
          </cell>
          <cell r="G1840" t="str">
            <v/>
          </cell>
          <cell r="H1840" t="str">
            <v xml:space="preserve">E0050 </v>
          </cell>
          <cell r="I1840">
            <v>50</v>
          </cell>
          <cell r="J1840" t="str">
            <v/>
          </cell>
          <cell r="K1840" t="str">
            <v>@tidalwaveautospa.com</v>
          </cell>
        </row>
        <row r="1841">
          <cell r="B1841" t="str">
            <v>JiLaun Goldson</v>
          </cell>
          <cell r="C1841" t="str">
            <v>Wash Attendant Express</v>
          </cell>
          <cell r="D1841" t="str">
            <v>E0056 - Matthews Orangeburg</v>
          </cell>
          <cell r="E1841" t="str">
            <v>1000 Wash Employees</v>
          </cell>
          <cell r="F1841" t="str">
            <v>Josh Nordgren</v>
          </cell>
          <cell r="G1841" t="str">
            <v/>
          </cell>
          <cell r="H1841" t="str">
            <v xml:space="preserve">E0056 </v>
          </cell>
          <cell r="I1841">
            <v>56</v>
          </cell>
          <cell r="J1841" t="str">
            <v/>
          </cell>
          <cell r="K1841" t="str">
            <v>@tidalwaveautospa.com</v>
          </cell>
        </row>
        <row r="1842">
          <cell r="B1842" t="str">
            <v>Jill Jarrell</v>
          </cell>
          <cell r="C1842" t="str">
            <v>Senior Manager of Workship</v>
          </cell>
          <cell r="D1842" t="str">
            <v>Wash Support Center</v>
          </cell>
          <cell r="E1842" t="str">
            <v>2400 Administration</v>
          </cell>
          <cell r="F1842" t="str">
            <v>Mary Hightower</v>
          </cell>
          <cell r="G1842" t="str">
            <v/>
          </cell>
          <cell r="H1842" t="str">
            <v/>
          </cell>
          <cell r="I1842" t="str">
            <v/>
          </cell>
          <cell r="J1842" t="str">
            <v/>
          </cell>
          <cell r="K1842" t="str">
            <v>jill@twavelead.com</v>
          </cell>
        </row>
        <row r="1843">
          <cell r="B1843" t="str">
            <v>Jimmy Foster</v>
          </cell>
          <cell r="C1843" t="str">
            <v>High Performance Site Leader Express</v>
          </cell>
          <cell r="D1843" t="str">
            <v>E0043 - Boulder Creek</v>
          </cell>
          <cell r="E1843" t="str">
            <v>1000 Wash Employees</v>
          </cell>
          <cell r="F1843" t="str">
            <v>Derek Schillinger</v>
          </cell>
          <cell r="G1843" t="str">
            <v>SL</v>
          </cell>
          <cell r="H1843" t="str">
            <v xml:space="preserve">E0043 </v>
          </cell>
          <cell r="I1843">
            <v>43</v>
          </cell>
          <cell r="J1843" t="str">
            <v>SL43</v>
          </cell>
          <cell r="K1843" t="str">
            <v>SL43@tidalwaveautospa.com</v>
          </cell>
        </row>
        <row r="1844">
          <cell r="B1844" t="str">
            <v>Jimmy Gonzalez</v>
          </cell>
          <cell r="C1844" t="str">
            <v>Team Lead Express</v>
          </cell>
          <cell r="D1844" t="str">
            <v>E0087 - Grand Forks</v>
          </cell>
          <cell r="E1844" t="str">
            <v>1000 Wash Employees</v>
          </cell>
          <cell r="F1844" t="str">
            <v>Anthony Nagy</v>
          </cell>
          <cell r="G1844" t="str">
            <v/>
          </cell>
          <cell r="H1844" t="str">
            <v xml:space="preserve">E0087 </v>
          </cell>
          <cell r="I1844">
            <v>87</v>
          </cell>
          <cell r="J1844" t="str">
            <v/>
          </cell>
          <cell r="K1844" t="str">
            <v>@tidalwaveautospa.com</v>
          </cell>
        </row>
        <row r="1845">
          <cell r="B1845" t="str">
            <v>Jimmy Thompson</v>
          </cell>
          <cell r="C1845" t="str">
            <v>Wash Attendant Express</v>
          </cell>
          <cell r="D1845" t="str">
            <v>E0075 - Chesapeake</v>
          </cell>
          <cell r="E1845" t="str">
            <v>1000 Wash Employees</v>
          </cell>
          <cell r="F1845" t="str">
            <v>Andrew Millard</v>
          </cell>
          <cell r="G1845" t="str">
            <v/>
          </cell>
          <cell r="H1845" t="str">
            <v xml:space="preserve">E0075 </v>
          </cell>
          <cell r="I1845">
            <v>75</v>
          </cell>
          <cell r="J1845" t="str">
            <v/>
          </cell>
          <cell r="K1845" t="str">
            <v>@tidalwaveautospa.com</v>
          </cell>
        </row>
        <row r="1846">
          <cell r="B1846" t="str">
            <v>Joe Chavez</v>
          </cell>
          <cell r="C1846" t="str">
            <v>Consultant 2</v>
          </cell>
          <cell r="D1846" t="str">
            <v>Wash Admin</v>
          </cell>
          <cell r="E1846" t="str">
            <v>2000 Operations</v>
          </cell>
          <cell r="F1846" t="str">
            <v>Bruce Maxwell</v>
          </cell>
          <cell r="G1846" t="str">
            <v/>
          </cell>
          <cell r="H1846" t="str">
            <v/>
          </cell>
          <cell r="I1846" t="str">
            <v/>
          </cell>
          <cell r="J1846" t="str">
            <v/>
          </cell>
          <cell r="K1846" t="str">
            <v>joe.chavez@twavelead.com</v>
          </cell>
        </row>
        <row r="1847">
          <cell r="B1847" t="str">
            <v>Joe Fonseca</v>
          </cell>
          <cell r="C1847" t="str">
            <v>Site Leader Express</v>
          </cell>
          <cell r="D1847" t="str">
            <v>E0383 - El Campo, TX</v>
          </cell>
          <cell r="E1847" t="str">
            <v>1000 Wash Employees</v>
          </cell>
          <cell r="F1847" t="str">
            <v>Derek Schillinger</v>
          </cell>
          <cell r="G1847" t="str">
            <v>SL</v>
          </cell>
          <cell r="H1847" t="str">
            <v xml:space="preserve">E0383 </v>
          </cell>
          <cell r="I1847">
            <v>383</v>
          </cell>
          <cell r="J1847" t="str">
            <v>SL383</v>
          </cell>
          <cell r="K1847" t="str">
            <v>SL383@tidalwaveautospa.com</v>
          </cell>
        </row>
        <row r="1848">
          <cell r="B1848" t="str">
            <v>Joel Boykin</v>
          </cell>
          <cell r="C1848" t="str">
            <v>Assistant SL Express</v>
          </cell>
          <cell r="D1848" t="str">
            <v>E0032 - Camden</v>
          </cell>
          <cell r="E1848" t="str">
            <v>1000 Wash Employees</v>
          </cell>
          <cell r="F1848" t="str">
            <v>Joshua Huffstetler</v>
          </cell>
          <cell r="G1848" t="str">
            <v>ASL</v>
          </cell>
          <cell r="H1848" t="str">
            <v xml:space="preserve">E0032 </v>
          </cell>
          <cell r="I1848">
            <v>32</v>
          </cell>
          <cell r="J1848" t="str">
            <v>ASL32</v>
          </cell>
          <cell r="K1848" t="str">
            <v>ASL32@tidalwaveautospa.com</v>
          </cell>
        </row>
        <row r="1849">
          <cell r="B1849" t="str">
            <v>Joel Cole</v>
          </cell>
          <cell r="C1849" t="str">
            <v>High Performance Site Leader Express</v>
          </cell>
          <cell r="D1849" t="str">
            <v>E0114 - Paris</v>
          </cell>
          <cell r="E1849" t="str">
            <v>1000 Wash Employees</v>
          </cell>
          <cell r="F1849" t="str">
            <v>Jeff Mathis</v>
          </cell>
          <cell r="G1849" t="str">
            <v>SL</v>
          </cell>
          <cell r="H1849" t="str">
            <v xml:space="preserve">E0114 </v>
          </cell>
          <cell r="I1849">
            <v>114</v>
          </cell>
          <cell r="J1849" t="str">
            <v>SL114</v>
          </cell>
          <cell r="K1849" t="str">
            <v>SL114@tidalwaveautospa.com</v>
          </cell>
        </row>
        <row r="1850">
          <cell r="B1850" t="str">
            <v>Joel Izquierdo Rivera</v>
          </cell>
          <cell r="C1850" t="str">
            <v>Wash Attendant Express</v>
          </cell>
          <cell r="D1850" t="str">
            <v>E0102 - Bluffton</v>
          </cell>
          <cell r="E1850" t="str">
            <v>1000 Wash Employees</v>
          </cell>
          <cell r="F1850" t="str">
            <v>Tiffany Reed</v>
          </cell>
          <cell r="G1850" t="str">
            <v/>
          </cell>
          <cell r="H1850" t="str">
            <v xml:space="preserve">E0102 </v>
          </cell>
          <cell r="I1850">
            <v>102</v>
          </cell>
          <cell r="J1850" t="str">
            <v/>
          </cell>
          <cell r="K1850" t="str">
            <v>@tidalwaveautospa.com</v>
          </cell>
        </row>
        <row r="1851">
          <cell r="B1851" t="str">
            <v>Joel Regan</v>
          </cell>
          <cell r="C1851" t="str">
            <v>High Performance Site Leader Express</v>
          </cell>
          <cell r="D1851" t="str">
            <v>E0036 - Miller Road</v>
          </cell>
          <cell r="E1851" t="str">
            <v>1000 Wash Employees</v>
          </cell>
          <cell r="F1851" t="str">
            <v>Gary Bradley</v>
          </cell>
          <cell r="G1851" t="str">
            <v>SL</v>
          </cell>
          <cell r="H1851" t="str">
            <v xml:space="preserve">E0036 </v>
          </cell>
          <cell r="I1851">
            <v>36</v>
          </cell>
          <cell r="J1851" t="str">
            <v>SL36</v>
          </cell>
          <cell r="K1851" t="str">
            <v>SL36@tidalwaveautospa.com</v>
          </cell>
        </row>
        <row r="1852">
          <cell r="B1852" t="str">
            <v>John Andrews</v>
          </cell>
          <cell r="C1852" t="str">
            <v>Wash Attendant Express</v>
          </cell>
          <cell r="D1852" t="str">
            <v>E0112 - Scottsboro</v>
          </cell>
          <cell r="E1852" t="str">
            <v>1000 Wash Employees</v>
          </cell>
          <cell r="F1852" t="str">
            <v>Blake Akins</v>
          </cell>
          <cell r="G1852" t="str">
            <v/>
          </cell>
          <cell r="H1852" t="str">
            <v xml:space="preserve">E0112 </v>
          </cell>
          <cell r="I1852">
            <v>112</v>
          </cell>
          <cell r="J1852" t="str">
            <v/>
          </cell>
          <cell r="K1852" t="str">
            <v>@tidalwaveautospa.com</v>
          </cell>
        </row>
        <row r="1853">
          <cell r="B1853" t="str">
            <v>John Arguello</v>
          </cell>
          <cell r="C1853" t="str">
            <v>Wash Attendant Express</v>
          </cell>
          <cell r="D1853" t="str">
            <v>E0019 - High Point</v>
          </cell>
          <cell r="E1853" t="str">
            <v>1000 Wash Employees</v>
          </cell>
          <cell r="F1853" t="str">
            <v>Nicholas Anthony</v>
          </cell>
          <cell r="G1853" t="str">
            <v/>
          </cell>
          <cell r="H1853" t="str">
            <v xml:space="preserve">E0019 </v>
          </cell>
          <cell r="I1853">
            <v>19</v>
          </cell>
          <cell r="J1853" t="str">
            <v/>
          </cell>
          <cell r="K1853" t="str">
            <v>@tidalwaveautospa.com</v>
          </cell>
        </row>
        <row r="1854">
          <cell r="B1854" t="str">
            <v>John Atkinson</v>
          </cell>
          <cell r="C1854" t="str">
            <v>Assistant SL Express</v>
          </cell>
          <cell r="D1854" t="str">
            <v>E0082 - Ocala</v>
          </cell>
          <cell r="E1854" t="str">
            <v>1000 Wash Employees</v>
          </cell>
          <cell r="F1854" t="str">
            <v>Marquis Scott</v>
          </cell>
          <cell r="G1854" t="str">
            <v>ASL</v>
          </cell>
          <cell r="H1854" t="str">
            <v xml:space="preserve">E0082 </v>
          </cell>
          <cell r="I1854">
            <v>82</v>
          </cell>
          <cell r="J1854" t="str">
            <v>ASL82</v>
          </cell>
          <cell r="K1854" t="str">
            <v>ASL82@tidalwaveautospa.com</v>
          </cell>
        </row>
        <row r="1855">
          <cell r="B1855" t="str">
            <v>John Coble</v>
          </cell>
          <cell r="C1855" t="str">
            <v>Wash Attendant Express</v>
          </cell>
          <cell r="D1855" t="str">
            <v>E0012 - Rocky Mount</v>
          </cell>
          <cell r="E1855" t="str">
            <v>1000 Wash Employees</v>
          </cell>
          <cell r="F1855" t="str">
            <v>Michael Harland</v>
          </cell>
          <cell r="G1855" t="str">
            <v/>
          </cell>
          <cell r="H1855" t="str">
            <v xml:space="preserve">E0012 </v>
          </cell>
          <cell r="I1855">
            <v>12</v>
          </cell>
          <cell r="J1855" t="str">
            <v/>
          </cell>
          <cell r="K1855" t="str">
            <v>@tidalwaveautospa.com</v>
          </cell>
        </row>
        <row r="1856">
          <cell r="B1856" t="str">
            <v>John DiCarlo</v>
          </cell>
          <cell r="C1856" t="str">
            <v>Assistant SL Express</v>
          </cell>
          <cell r="D1856" t="str">
            <v>E0284 - Niagara Falls, NY</v>
          </cell>
          <cell r="E1856" t="str">
            <v>1000 Wash Employees</v>
          </cell>
          <cell r="F1856" t="str">
            <v>Jon Roewer</v>
          </cell>
          <cell r="G1856" t="str">
            <v>ASL</v>
          </cell>
          <cell r="H1856" t="str">
            <v xml:space="preserve">E0284 </v>
          </cell>
          <cell r="I1856">
            <v>284</v>
          </cell>
          <cell r="J1856" t="str">
            <v>ASL284</v>
          </cell>
          <cell r="K1856" t="str">
            <v>ASL284@tidalwaveautospa.com</v>
          </cell>
        </row>
        <row r="1857">
          <cell r="B1857" t="str">
            <v>John Eric Calica</v>
          </cell>
          <cell r="C1857" t="str">
            <v>Team Lead Express</v>
          </cell>
          <cell r="D1857" t="str">
            <v>E0181 - Great Falls</v>
          </cell>
          <cell r="E1857" t="str">
            <v>1000 Wash Employees</v>
          </cell>
          <cell r="F1857" t="str">
            <v>Megan Moore</v>
          </cell>
          <cell r="G1857" t="str">
            <v/>
          </cell>
          <cell r="H1857" t="str">
            <v xml:space="preserve">E0181 </v>
          </cell>
          <cell r="I1857">
            <v>181</v>
          </cell>
          <cell r="J1857" t="str">
            <v/>
          </cell>
          <cell r="K1857" t="str">
            <v>@tidalwaveautospa.com</v>
          </cell>
        </row>
        <row r="1858">
          <cell r="B1858" t="str">
            <v>John Fenchak</v>
          </cell>
          <cell r="C1858" t="str">
            <v>Wash Attendant Express</v>
          </cell>
          <cell r="D1858" t="str">
            <v>E0198 - Wesleyan Road</v>
          </cell>
          <cell r="E1858" t="str">
            <v>1000 Wash Employees</v>
          </cell>
          <cell r="F1858" t="str">
            <v>Lindsay Schultz</v>
          </cell>
          <cell r="G1858" t="str">
            <v/>
          </cell>
          <cell r="H1858" t="str">
            <v xml:space="preserve">E0198 </v>
          </cell>
          <cell r="I1858">
            <v>198</v>
          </cell>
          <cell r="J1858" t="str">
            <v/>
          </cell>
          <cell r="K1858" t="str">
            <v>@tidalwaveautospa.com</v>
          </cell>
        </row>
        <row r="1859">
          <cell r="B1859" t="str">
            <v>John Frisbee</v>
          </cell>
          <cell r="C1859" t="str">
            <v>Wash Attendant Express</v>
          </cell>
          <cell r="D1859" t="str">
            <v>E0160 - Cookeville,TN</v>
          </cell>
          <cell r="E1859" t="str">
            <v>1000 Wash Employees</v>
          </cell>
          <cell r="F1859" t="str">
            <v>Caitlin Toner</v>
          </cell>
          <cell r="G1859" t="str">
            <v/>
          </cell>
          <cell r="H1859" t="str">
            <v xml:space="preserve">E0160 </v>
          </cell>
          <cell r="I1859">
            <v>160</v>
          </cell>
          <cell r="J1859" t="str">
            <v/>
          </cell>
          <cell r="K1859" t="str">
            <v>@tidalwaveautospa.com</v>
          </cell>
        </row>
        <row r="1860">
          <cell r="B1860" t="str">
            <v>John Gerrety</v>
          </cell>
          <cell r="C1860" t="str">
            <v>Wash Attendant Express</v>
          </cell>
          <cell r="D1860" t="str">
            <v>E0110 - Bon Air</v>
          </cell>
          <cell r="E1860" t="str">
            <v>1000 Wash Employees</v>
          </cell>
          <cell r="F1860" t="str">
            <v>Micah Pinero</v>
          </cell>
          <cell r="G1860" t="str">
            <v/>
          </cell>
          <cell r="H1860" t="str">
            <v xml:space="preserve">E0110 </v>
          </cell>
          <cell r="I1860">
            <v>110</v>
          </cell>
          <cell r="J1860" t="str">
            <v/>
          </cell>
          <cell r="K1860" t="str">
            <v>@tidalwaveautospa.com</v>
          </cell>
        </row>
        <row r="1861">
          <cell r="B1861" t="str">
            <v>John Grotta</v>
          </cell>
          <cell r="C1861" t="str">
            <v>Assistant SL Express</v>
          </cell>
          <cell r="D1861" t="str">
            <v>E0264 - Red Dog Way</v>
          </cell>
          <cell r="E1861" t="str">
            <v>1000 Wash Employees</v>
          </cell>
          <cell r="F1861" t="str">
            <v>Daniel Hanst</v>
          </cell>
          <cell r="G1861" t="str">
            <v>ASL</v>
          </cell>
          <cell r="H1861" t="str">
            <v xml:space="preserve">E0264 </v>
          </cell>
          <cell r="I1861">
            <v>264</v>
          </cell>
          <cell r="J1861" t="str">
            <v>ASL264</v>
          </cell>
          <cell r="K1861" t="str">
            <v>ASL264@tidalwaveautospa.com</v>
          </cell>
        </row>
        <row r="1862">
          <cell r="B1862" t="str">
            <v>John Harlas</v>
          </cell>
          <cell r="C1862" t="str">
            <v>Assistant SL Express</v>
          </cell>
          <cell r="D1862" t="str">
            <v>E0384 - Alice, TX</v>
          </cell>
          <cell r="E1862" t="str">
            <v>1000 Wash Employees</v>
          </cell>
          <cell r="F1862" t="str">
            <v>Maurice Moorman</v>
          </cell>
          <cell r="G1862" t="str">
            <v>ASL</v>
          </cell>
          <cell r="H1862" t="str">
            <v xml:space="preserve">E0384 </v>
          </cell>
          <cell r="I1862">
            <v>384</v>
          </cell>
          <cell r="J1862" t="str">
            <v>ASL384</v>
          </cell>
          <cell r="K1862" t="str">
            <v>ASL384@tidalwaveautospa.com</v>
          </cell>
        </row>
        <row r="1863">
          <cell r="B1863" t="str">
            <v>John Hightower [C]</v>
          </cell>
          <cell r="C1863" t="str">
            <v>TW IT Temporary</v>
          </cell>
          <cell r="D1863" t="str">
            <v>Wash Support Center</v>
          </cell>
          <cell r="E1863" t="str">
            <v>2200 IT</v>
          </cell>
          <cell r="F1863" t="str">
            <v>Mark Kelly</v>
          </cell>
          <cell r="G1863" t="str">
            <v/>
          </cell>
          <cell r="H1863" t="str">
            <v/>
          </cell>
          <cell r="I1863" t="str">
            <v/>
          </cell>
          <cell r="J1863" t="str">
            <v/>
          </cell>
          <cell r="K1863" t="str">
            <v/>
          </cell>
        </row>
        <row r="1864">
          <cell r="B1864" t="str">
            <v>John Holoubek</v>
          </cell>
          <cell r="C1864" t="str">
            <v>Wash Attendant Express</v>
          </cell>
          <cell r="D1864" t="str">
            <v>E0135 - Omaha Millard</v>
          </cell>
          <cell r="E1864" t="str">
            <v>1000 Wash Employees</v>
          </cell>
          <cell r="F1864" t="str">
            <v>James Guinan</v>
          </cell>
          <cell r="G1864" t="str">
            <v/>
          </cell>
          <cell r="H1864" t="str">
            <v xml:space="preserve">E0135 </v>
          </cell>
          <cell r="I1864">
            <v>135</v>
          </cell>
          <cell r="J1864" t="str">
            <v/>
          </cell>
          <cell r="K1864" t="str">
            <v>@tidalwaveautospa.com</v>
          </cell>
        </row>
        <row r="1865">
          <cell r="B1865" t="str">
            <v>John Hunter</v>
          </cell>
          <cell r="C1865" t="str">
            <v>Team Lead Express</v>
          </cell>
          <cell r="D1865" t="str">
            <v>E0219 - Heritage Harbour</v>
          </cell>
          <cell r="E1865" t="str">
            <v>1000 Wash Employees</v>
          </cell>
          <cell r="F1865" t="str">
            <v>NICOLA MARIANI</v>
          </cell>
          <cell r="G1865" t="str">
            <v/>
          </cell>
          <cell r="H1865" t="str">
            <v xml:space="preserve">E0219 </v>
          </cell>
          <cell r="I1865">
            <v>219</v>
          </cell>
          <cell r="J1865" t="str">
            <v/>
          </cell>
          <cell r="K1865" t="str">
            <v>@tidalwaveautospa.com</v>
          </cell>
        </row>
        <row r="1866">
          <cell r="B1866" t="str">
            <v>John Johnson</v>
          </cell>
          <cell r="C1866" t="str">
            <v>Wash Attendant Express</v>
          </cell>
          <cell r="D1866" t="str">
            <v>E0254 - Flowood, MS</v>
          </cell>
          <cell r="E1866" t="str">
            <v>1000 Wash Employees</v>
          </cell>
          <cell r="F1866" t="str">
            <v>Andrew Nelson</v>
          </cell>
          <cell r="G1866" t="str">
            <v/>
          </cell>
          <cell r="H1866" t="str">
            <v xml:space="preserve">E0254 </v>
          </cell>
          <cell r="I1866">
            <v>254</v>
          </cell>
          <cell r="J1866" t="str">
            <v/>
          </cell>
          <cell r="K1866" t="str">
            <v>@tidalwaveautospa.com</v>
          </cell>
        </row>
        <row r="1867">
          <cell r="B1867" t="str">
            <v>John Juricek</v>
          </cell>
          <cell r="C1867" t="str">
            <v>Wash Attendant Express</v>
          </cell>
          <cell r="D1867" t="str">
            <v>E0026 - Moncks Corner</v>
          </cell>
          <cell r="E1867" t="str">
            <v>1000 Wash Employees</v>
          </cell>
          <cell r="F1867" t="str">
            <v>Justin Cooper</v>
          </cell>
          <cell r="G1867" t="str">
            <v/>
          </cell>
          <cell r="H1867" t="str">
            <v xml:space="preserve">E0026 </v>
          </cell>
          <cell r="I1867">
            <v>26</v>
          </cell>
          <cell r="J1867" t="str">
            <v/>
          </cell>
          <cell r="K1867" t="str">
            <v>@tidalwaveautospa.com</v>
          </cell>
        </row>
        <row r="1868">
          <cell r="B1868" t="str">
            <v>john lund</v>
          </cell>
          <cell r="C1868" t="str">
            <v>Wash Attendant Express</v>
          </cell>
          <cell r="D1868" t="str">
            <v>E0091 - Maplewood</v>
          </cell>
          <cell r="E1868" t="str">
            <v>1000 Wash Employees</v>
          </cell>
          <cell r="F1868" t="str">
            <v>Chad Fuller</v>
          </cell>
          <cell r="G1868" t="str">
            <v/>
          </cell>
          <cell r="H1868" t="str">
            <v xml:space="preserve">E0091 </v>
          </cell>
          <cell r="I1868">
            <v>91</v>
          </cell>
          <cell r="J1868" t="str">
            <v/>
          </cell>
          <cell r="K1868" t="str">
            <v>@tidalwaveautospa.com</v>
          </cell>
        </row>
        <row r="1869">
          <cell r="B1869" t="str">
            <v>John Lusk</v>
          </cell>
          <cell r="C1869" t="str">
            <v>Wash Attendant Express</v>
          </cell>
          <cell r="D1869" t="str">
            <v>E0252 - Jacksonville, TX</v>
          </cell>
          <cell r="E1869" t="str">
            <v>1000 Wash Employees</v>
          </cell>
          <cell r="F1869" t="str">
            <v>Brandon Zarecor</v>
          </cell>
          <cell r="G1869" t="str">
            <v/>
          </cell>
          <cell r="H1869" t="str">
            <v xml:space="preserve">E0252 </v>
          </cell>
          <cell r="I1869">
            <v>252</v>
          </cell>
          <cell r="J1869" t="str">
            <v/>
          </cell>
          <cell r="K1869" t="str">
            <v>@tidalwaveautospa.com</v>
          </cell>
        </row>
        <row r="1870">
          <cell r="B1870" t="str">
            <v>John Norris</v>
          </cell>
          <cell r="C1870" t="str">
            <v>Site Leader Express</v>
          </cell>
          <cell r="D1870" t="str">
            <v>E0275 - Cheraw, SC</v>
          </cell>
          <cell r="E1870" t="str">
            <v>1000 Wash Employees</v>
          </cell>
          <cell r="F1870" t="str">
            <v>Michael Dodge</v>
          </cell>
          <cell r="G1870" t="str">
            <v>SL</v>
          </cell>
          <cell r="H1870" t="str">
            <v xml:space="preserve">E0275 </v>
          </cell>
          <cell r="I1870">
            <v>275</v>
          </cell>
          <cell r="J1870" t="str">
            <v>SL275</v>
          </cell>
          <cell r="K1870" t="str">
            <v>SL275@tidalwaveautospa.com</v>
          </cell>
        </row>
        <row r="1871">
          <cell r="B1871" t="str">
            <v>John Nutbrown</v>
          </cell>
          <cell r="C1871" t="str">
            <v>High Performance Site Leader Express</v>
          </cell>
          <cell r="D1871" t="str">
            <v>E0060 - Guntersville</v>
          </cell>
          <cell r="E1871" t="str">
            <v>1000 Wash Employees</v>
          </cell>
          <cell r="F1871" t="str">
            <v>Cory Cummings</v>
          </cell>
          <cell r="G1871" t="str">
            <v>SL</v>
          </cell>
          <cell r="H1871" t="str">
            <v xml:space="preserve">E0060 </v>
          </cell>
          <cell r="I1871">
            <v>60</v>
          </cell>
          <cell r="J1871" t="str">
            <v>SL60</v>
          </cell>
          <cell r="K1871" t="str">
            <v>SL60@tidalwaveautospa.com</v>
          </cell>
        </row>
        <row r="1872">
          <cell r="B1872" t="str">
            <v>John Ray</v>
          </cell>
          <cell r="C1872" t="str">
            <v>Wash Attendant Express</v>
          </cell>
          <cell r="D1872" t="str">
            <v>E0160 - Cookeville,TN</v>
          </cell>
          <cell r="E1872" t="str">
            <v>1000 Wash Employees</v>
          </cell>
          <cell r="F1872" t="str">
            <v>Caitlin Toner</v>
          </cell>
          <cell r="G1872" t="str">
            <v/>
          </cell>
          <cell r="H1872" t="str">
            <v xml:space="preserve">E0160 </v>
          </cell>
          <cell r="I1872">
            <v>160</v>
          </cell>
          <cell r="J1872" t="str">
            <v/>
          </cell>
          <cell r="K1872" t="str">
            <v>@tidalwaveautospa.com</v>
          </cell>
        </row>
        <row r="1873">
          <cell r="B1873" t="str">
            <v>John Robert Ellington</v>
          </cell>
          <cell r="C1873" t="str">
            <v>Wash Attendant Express</v>
          </cell>
          <cell r="D1873" t="str">
            <v>E0189 - Athens GA 2 Lexington Rd</v>
          </cell>
          <cell r="E1873" t="str">
            <v>1000 Wash Employees</v>
          </cell>
          <cell r="F1873" t="str">
            <v>Brian Thomas</v>
          </cell>
          <cell r="G1873" t="str">
            <v/>
          </cell>
          <cell r="H1873" t="str">
            <v xml:space="preserve">E0189 </v>
          </cell>
          <cell r="I1873">
            <v>189</v>
          </cell>
          <cell r="J1873" t="str">
            <v/>
          </cell>
          <cell r="K1873" t="str">
            <v>@tidalwaveautospa.com</v>
          </cell>
        </row>
        <row r="1874">
          <cell r="B1874" t="str">
            <v>John Sauers</v>
          </cell>
          <cell r="C1874" t="str">
            <v>Site Leader Express</v>
          </cell>
          <cell r="D1874" t="str">
            <v>E0216 - West Manheim</v>
          </cell>
          <cell r="E1874" t="str">
            <v>1000 Wash Employees</v>
          </cell>
          <cell r="F1874" t="str">
            <v>Patrick Rollins</v>
          </cell>
          <cell r="G1874" t="str">
            <v>SL</v>
          </cell>
          <cell r="H1874" t="str">
            <v xml:space="preserve">E0216 </v>
          </cell>
          <cell r="I1874">
            <v>216</v>
          </cell>
          <cell r="J1874" t="str">
            <v>SL216</v>
          </cell>
          <cell r="K1874" t="str">
            <v>SL216@tidalwaveautospa.com</v>
          </cell>
        </row>
        <row r="1875">
          <cell r="B1875" t="str">
            <v>John Shevlin</v>
          </cell>
          <cell r="C1875" t="str">
            <v>Senior Director of Tax</v>
          </cell>
          <cell r="D1875" t="str">
            <v>Wash Support Center</v>
          </cell>
          <cell r="E1875" t="str">
            <v>2100 Accounting</v>
          </cell>
          <cell r="F1875" t="str">
            <v>Kevin McGonigle</v>
          </cell>
          <cell r="G1875" t="str">
            <v/>
          </cell>
          <cell r="H1875" t="str">
            <v/>
          </cell>
          <cell r="I1875" t="str">
            <v/>
          </cell>
          <cell r="J1875" t="str">
            <v/>
          </cell>
          <cell r="K1875" t="str">
            <v/>
          </cell>
        </row>
        <row r="1876">
          <cell r="B1876" t="str">
            <v>John Sillay</v>
          </cell>
          <cell r="C1876" t="str">
            <v>General Counsel</v>
          </cell>
          <cell r="D1876" t="str">
            <v>Wash Support Center</v>
          </cell>
          <cell r="E1876" t="str">
            <v>2150 Legal</v>
          </cell>
          <cell r="F1876" t="str">
            <v>Glenn Jarrell</v>
          </cell>
          <cell r="G1876" t="str">
            <v/>
          </cell>
          <cell r="H1876" t="str">
            <v/>
          </cell>
          <cell r="I1876" t="str">
            <v/>
          </cell>
          <cell r="J1876" t="str">
            <v/>
          </cell>
          <cell r="K1876" t="str">
            <v>jSillay@twavelead.com</v>
          </cell>
        </row>
        <row r="1877">
          <cell r="B1877" t="str">
            <v>John Thompson</v>
          </cell>
          <cell r="C1877" t="str">
            <v>Wash Attendant Express</v>
          </cell>
          <cell r="D1877" t="str">
            <v>E0140 - Moore</v>
          </cell>
          <cell r="E1877" t="str">
            <v>1000 Wash Employees</v>
          </cell>
          <cell r="F1877" t="str">
            <v>William Allen</v>
          </cell>
          <cell r="G1877" t="str">
            <v/>
          </cell>
          <cell r="H1877" t="str">
            <v xml:space="preserve">E0140 </v>
          </cell>
          <cell r="I1877">
            <v>140</v>
          </cell>
          <cell r="J1877" t="str">
            <v/>
          </cell>
          <cell r="K1877" t="str">
            <v>@tidalwaveautospa.com</v>
          </cell>
        </row>
        <row r="1878">
          <cell r="B1878" t="str">
            <v>John Watson</v>
          </cell>
          <cell r="C1878" t="str">
            <v>Team Lead Express</v>
          </cell>
          <cell r="D1878" t="str">
            <v>E0014 - Elizabeth City</v>
          </cell>
          <cell r="E1878" t="str">
            <v>1000 Wash Employees</v>
          </cell>
          <cell r="F1878" t="str">
            <v>Jason Crouse</v>
          </cell>
          <cell r="G1878" t="str">
            <v/>
          </cell>
          <cell r="H1878" t="str">
            <v xml:space="preserve">E0014 </v>
          </cell>
          <cell r="I1878">
            <v>14</v>
          </cell>
          <cell r="J1878" t="str">
            <v/>
          </cell>
          <cell r="K1878" t="str">
            <v>@tidalwaveautospa.com</v>
          </cell>
        </row>
        <row r="1879">
          <cell r="B1879" t="str">
            <v>John Wells</v>
          </cell>
          <cell r="C1879" t="str">
            <v>Construction Manager</v>
          </cell>
          <cell r="D1879" t="str">
            <v>SHJ Construction LLC</v>
          </cell>
          <cell r="E1879" t="str">
            <v>3050 Development</v>
          </cell>
          <cell r="F1879" t="str">
            <v>Ryan Crumley</v>
          </cell>
          <cell r="G1879" t="str">
            <v/>
          </cell>
          <cell r="H1879" t="str">
            <v/>
          </cell>
          <cell r="I1879" t="str">
            <v/>
          </cell>
          <cell r="J1879" t="str">
            <v/>
          </cell>
          <cell r="K1879" t="str">
            <v>john@shjconstructiongroup.com</v>
          </cell>
        </row>
        <row r="1880">
          <cell r="B1880" t="str">
            <v>John Williams</v>
          </cell>
          <cell r="C1880" t="str">
            <v>Wash Attendant Express</v>
          </cell>
          <cell r="D1880" t="str">
            <v>E0005 - Florence SC</v>
          </cell>
          <cell r="E1880" t="str">
            <v>1000 Wash Employees</v>
          </cell>
          <cell r="F1880" t="str">
            <v>Raymond Otto</v>
          </cell>
          <cell r="G1880" t="str">
            <v/>
          </cell>
          <cell r="H1880" t="str">
            <v xml:space="preserve">E0005 </v>
          </cell>
          <cell r="I1880">
            <v>5</v>
          </cell>
          <cell r="J1880" t="str">
            <v/>
          </cell>
          <cell r="K1880" t="str">
            <v>@tidalwaveautospa.com</v>
          </cell>
        </row>
        <row r="1881">
          <cell r="B1881" t="str">
            <v>John Womble</v>
          </cell>
          <cell r="C1881" t="str">
            <v>Site Leader Express</v>
          </cell>
          <cell r="D1881" t="str">
            <v>E0248 - Ridge Road</v>
          </cell>
          <cell r="E1881" t="str">
            <v>1000 Wash Employees</v>
          </cell>
          <cell r="F1881" t="str">
            <v>Steven Kyriazis</v>
          </cell>
          <cell r="G1881" t="str">
            <v>SL</v>
          </cell>
          <cell r="H1881" t="str">
            <v xml:space="preserve">E0248 </v>
          </cell>
          <cell r="I1881">
            <v>248</v>
          </cell>
          <cell r="J1881" t="str">
            <v>SL248</v>
          </cell>
          <cell r="K1881" t="str">
            <v>SL248@tidalwaveautospa.com</v>
          </cell>
        </row>
        <row r="1882">
          <cell r="B1882" t="str">
            <v>Johnathan Brown</v>
          </cell>
          <cell r="C1882" t="str">
            <v>Team Lead Express</v>
          </cell>
          <cell r="D1882" t="str">
            <v>E0372 - Bobby Miller Pkwy</v>
          </cell>
          <cell r="E1882" t="str">
            <v>1000 Wash Employees</v>
          </cell>
          <cell r="F1882" t="str">
            <v>Simranjeet Singh</v>
          </cell>
          <cell r="G1882" t="str">
            <v/>
          </cell>
          <cell r="H1882" t="str">
            <v xml:space="preserve">E0372 </v>
          </cell>
          <cell r="I1882">
            <v>372</v>
          </cell>
          <cell r="J1882" t="str">
            <v/>
          </cell>
          <cell r="K1882" t="str">
            <v>@tidalwaveautospa.com</v>
          </cell>
        </row>
        <row r="1883">
          <cell r="B1883" t="str">
            <v>Johnathan Chandler</v>
          </cell>
          <cell r="C1883" t="str">
            <v>Team Lead Express</v>
          </cell>
          <cell r="D1883" t="str">
            <v>E0088 - Fargo</v>
          </cell>
          <cell r="E1883" t="str">
            <v>1000 Wash Employees</v>
          </cell>
          <cell r="F1883" t="str">
            <v>Justin Murray</v>
          </cell>
          <cell r="G1883" t="str">
            <v/>
          </cell>
          <cell r="H1883" t="str">
            <v xml:space="preserve">E0088 </v>
          </cell>
          <cell r="I1883">
            <v>88</v>
          </cell>
          <cell r="J1883" t="str">
            <v/>
          </cell>
          <cell r="K1883" t="str">
            <v>@tidalwaveautospa.com</v>
          </cell>
        </row>
        <row r="1884">
          <cell r="B1884" t="str">
            <v>Johnathan Cobb</v>
          </cell>
          <cell r="C1884" t="str">
            <v>Assistant SL Express</v>
          </cell>
          <cell r="D1884" t="str">
            <v>E0144 - Fitzgerald</v>
          </cell>
          <cell r="E1884" t="str">
            <v>1000 Wash Employees</v>
          </cell>
          <cell r="F1884" t="str">
            <v>Kane Campbell</v>
          </cell>
          <cell r="G1884" t="str">
            <v>ASL</v>
          </cell>
          <cell r="H1884" t="str">
            <v xml:space="preserve">E0144 </v>
          </cell>
          <cell r="I1884">
            <v>144</v>
          </cell>
          <cell r="J1884" t="str">
            <v>ASL144</v>
          </cell>
          <cell r="K1884" t="str">
            <v>ASL144@tidalwaveautospa.com</v>
          </cell>
        </row>
        <row r="1885">
          <cell r="B1885" t="str">
            <v>Johnathan Harshbarger</v>
          </cell>
          <cell r="C1885" t="str">
            <v>Program Leader Site Leader Trainer</v>
          </cell>
          <cell r="D1885" t="str">
            <v>Wash Admin</v>
          </cell>
          <cell r="E1885" t="str">
            <v>2500 Training</v>
          </cell>
          <cell r="F1885" t="str">
            <v>Coty Stevens</v>
          </cell>
          <cell r="G1885" t="str">
            <v/>
          </cell>
          <cell r="H1885" t="str">
            <v/>
          </cell>
          <cell r="I1885" t="str">
            <v/>
          </cell>
          <cell r="J1885" t="str">
            <v/>
          </cell>
          <cell r="K1885" t="str">
            <v>johnathan.harshbarger@tidalwaveautospa.com</v>
          </cell>
        </row>
        <row r="1886">
          <cell r="B1886" t="str">
            <v>Johnathan Pate</v>
          </cell>
          <cell r="C1886" t="str">
            <v>Wash Attendant Express</v>
          </cell>
          <cell r="D1886" t="str">
            <v>E0196 - Theydon Bend</v>
          </cell>
          <cell r="E1886" t="str">
            <v>1000 Wash Employees</v>
          </cell>
          <cell r="F1886" t="str">
            <v>Nathan Clement</v>
          </cell>
          <cell r="G1886" t="str">
            <v/>
          </cell>
          <cell r="H1886" t="str">
            <v xml:space="preserve">E0196 </v>
          </cell>
          <cell r="I1886">
            <v>196</v>
          </cell>
          <cell r="J1886" t="str">
            <v/>
          </cell>
          <cell r="K1886" t="str">
            <v>@tidalwaveautospa.com</v>
          </cell>
        </row>
        <row r="1887">
          <cell r="B1887" t="str">
            <v>Johnell Beckett</v>
          </cell>
          <cell r="C1887" t="str">
            <v>Wash Attendant Express</v>
          </cell>
          <cell r="D1887" t="str">
            <v>E0101 - Victory Square</v>
          </cell>
          <cell r="E1887" t="str">
            <v>1000 Wash Employees</v>
          </cell>
          <cell r="F1887" t="str">
            <v>Alphonso Dyer</v>
          </cell>
          <cell r="G1887" t="str">
            <v/>
          </cell>
          <cell r="H1887" t="str">
            <v xml:space="preserve">E0101 </v>
          </cell>
          <cell r="I1887">
            <v>101</v>
          </cell>
          <cell r="J1887" t="str">
            <v/>
          </cell>
          <cell r="K1887" t="str">
            <v>@tidalwaveautospa.com</v>
          </cell>
        </row>
        <row r="1888">
          <cell r="B1888" t="str">
            <v>Johnna JOHN</v>
          </cell>
          <cell r="C1888" t="str">
            <v>Assistant SL Express</v>
          </cell>
          <cell r="D1888" t="str">
            <v>E0266 - Mountain Home, ID</v>
          </cell>
          <cell r="E1888" t="str">
            <v>1000 Wash Employees</v>
          </cell>
          <cell r="F1888" t="str">
            <v>Rebecca McCallum-Cameron</v>
          </cell>
          <cell r="G1888" t="str">
            <v>ASL</v>
          </cell>
          <cell r="H1888" t="str">
            <v xml:space="preserve">E0266 </v>
          </cell>
          <cell r="I1888">
            <v>266</v>
          </cell>
          <cell r="J1888" t="str">
            <v>ASL266</v>
          </cell>
          <cell r="K1888" t="str">
            <v>ASL266@tidalwaveautospa.com</v>
          </cell>
        </row>
        <row r="1889">
          <cell r="B1889" t="str">
            <v>Johnny Chapman</v>
          </cell>
          <cell r="C1889" t="str">
            <v>Wash Attendant Flex</v>
          </cell>
          <cell r="D1889" t="str">
            <v>E0022 - Newnan</v>
          </cell>
          <cell r="E1889" t="str">
            <v>1000 Wash Employees</v>
          </cell>
          <cell r="F1889" t="str">
            <v>Kevin Williams</v>
          </cell>
          <cell r="G1889" t="str">
            <v/>
          </cell>
          <cell r="H1889" t="str">
            <v xml:space="preserve">E0022 </v>
          </cell>
          <cell r="I1889">
            <v>22</v>
          </cell>
          <cell r="J1889" t="str">
            <v/>
          </cell>
          <cell r="K1889" t="str">
            <v>@tidalwaveautospa.com</v>
          </cell>
        </row>
        <row r="1890">
          <cell r="B1890" t="str">
            <v>Johnny Cisneros</v>
          </cell>
          <cell r="C1890" t="str">
            <v>Assistant SL Express</v>
          </cell>
          <cell r="D1890" t="str">
            <v>E0117 - Springdale</v>
          </cell>
          <cell r="E1890" t="str">
            <v>1000 Wash Employees</v>
          </cell>
          <cell r="F1890" t="str">
            <v>Danielle Carroll</v>
          </cell>
          <cell r="G1890" t="str">
            <v>ASL</v>
          </cell>
          <cell r="H1890" t="str">
            <v xml:space="preserve">E0117 </v>
          </cell>
          <cell r="I1890">
            <v>117</v>
          </cell>
          <cell r="J1890" t="str">
            <v>ASL117</v>
          </cell>
          <cell r="K1890" t="str">
            <v>ASL117@tidalwaveautospa.com</v>
          </cell>
        </row>
        <row r="1891">
          <cell r="B1891" t="str">
            <v>Johntae Norman</v>
          </cell>
          <cell r="C1891" t="str">
            <v>Wash Attendant Express</v>
          </cell>
          <cell r="D1891" t="str">
            <v>E0075 - Chesapeake</v>
          </cell>
          <cell r="E1891" t="str">
            <v>1000 Wash Employees</v>
          </cell>
          <cell r="F1891" t="str">
            <v>Andrew Millard</v>
          </cell>
          <cell r="G1891" t="str">
            <v/>
          </cell>
          <cell r="H1891" t="str">
            <v xml:space="preserve">E0075 </v>
          </cell>
          <cell r="I1891">
            <v>75</v>
          </cell>
          <cell r="J1891" t="str">
            <v/>
          </cell>
          <cell r="K1891" t="str">
            <v>@tidalwaveautospa.com</v>
          </cell>
        </row>
        <row r="1892">
          <cell r="B1892" t="str">
            <v>Jolyn Stuart</v>
          </cell>
          <cell r="C1892" t="str">
            <v>Wash Attendant Express</v>
          </cell>
          <cell r="D1892" t="str">
            <v>E0264 - Red Dog Way</v>
          </cell>
          <cell r="E1892" t="str">
            <v>1000 Wash Employees</v>
          </cell>
          <cell r="F1892" t="str">
            <v>Daniel Hanst</v>
          </cell>
          <cell r="G1892" t="str">
            <v/>
          </cell>
          <cell r="H1892" t="str">
            <v xml:space="preserve">E0264 </v>
          </cell>
          <cell r="I1892">
            <v>264</v>
          </cell>
          <cell r="J1892" t="str">
            <v/>
          </cell>
          <cell r="K1892" t="str">
            <v>@tidalwaveautospa.com</v>
          </cell>
        </row>
        <row r="1893">
          <cell r="B1893" t="str">
            <v>JoLynn Graves-Heidtman</v>
          </cell>
          <cell r="C1893" t="str">
            <v>Wash Attendant Express</v>
          </cell>
          <cell r="D1893" t="str">
            <v>E0202 - Petoskey, MI</v>
          </cell>
          <cell r="E1893" t="str">
            <v>1000 Wash Employees</v>
          </cell>
          <cell r="F1893" t="str">
            <v>Matthew Carter</v>
          </cell>
          <cell r="G1893" t="str">
            <v/>
          </cell>
          <cell r="H1893" t="str">
            <v xml:space="preserve">E0202 </v>
          </cell>
          <cell r="I1893">
            <v>202</v>
          </cell>
          <cell r="J1893" t="str">
            <v/>
          </cell>
          <cell r="K1893" t="str">
            <v>@tidalwaveautospa.com</v>
          </cell>
        </row>
        <row r="1894">
          <cell r="B1894" t="str">
            <v>Jon Roewer</v>
          </cell>
          <cell r="C1894" t="str">
            <v>Site Leader Express</v>
          </cell>
          <cell r="D1894" t="str">
            <v>E0284 - Niagara Falls, NY</v>
          </cell>
          <cell r="E1894" t="str">
            <v>1000 Wash Employees</v>
          </cell>
          <cell r="F1894" t="str">
            <v>Patrick Rollins</v>
          </cell>
          <cell r="G1894" t="str">
            <v>SL</v>
          </cell>
          <cell r="H1894" t="str">
            <v xml:space="preserve">E0284 </v>
          </cell>
          <cell r="I1894">
            <v>284</v>
          </cell>
          <cell r="J1894" t="str">
            <v>SL284</v>
          </cell>
          <cell r="K1894" t="str">
            <v>SL284@tidalwaveautospa.com</v>
          </cell>
        </row>
        <row r="1895">
          <cell r="B1895" t="str">
            <v>Jon Thornton</v>
          </cell>
          <cell r="C1895" t="str">
            <v>Site Leader Express</v>
          </cell>
          <cell r="D1895" t="str">
            <v>E0310 - Garrett</v>
          </cell>
          <cell r="E1895" t="str">
            <v>1000 Wash Employees</v>
          </cell>
          <cell r="F1895" t="str">
            <v>Cory Cummings</v>
          </cell>
          <cell r="G1895" t="str">
            <v>SL</v>
          </cell>
          <cell r="H1895" t="str">
            <v xml:space="preserve">E0310 </v>
          </cell>
          <cell r="I1895">
            <v>310</v>
          </cell>
          <cell r="J1895" t="str">
            <v>SL310</v>
          </cell>
          <cell r="K1895" t="str">
            <v>SL310@tidalwaveautospa.com</v>
          </cell>
        </row>
        <row r="1896">
          <cell r="B1896" t="str">
            <v>Jonah Beckwith</v>
          </cell>
          <cell r="C1896" t="str">
            <v>Wash Attendant Express</v>
          </cell>
          <cell r="D1896" t="str">
            <v>E0250 - Aiken, SC</v>
          </cell>
          <cell r="E1896" t="str">
            <v>1000 Wash Employees</v>
          </cell>
          <cell r="F1896" t="str">
            <v>David Beckum</v>
          </cell>
          <cell r="G1896" t="str">
            <v/>
          </cell>
          <cell r="H1896" t="str">
            <v xml:space="preserve">E0250 </v>
          </cell>
          <cell r="I1896">
            <v>250</v>
          </cell>
          <cell r="J1896" t="str">
            <v/>
          </cell>
          <cell r="K1896" t="str">
            <v>@tidalwaveautospa.com</v>
          </cell>
        </row>
        <row r="1897">
          <cell r="B1897" t="str">
            <v>Jonah Schoessow-Holmes</v>
          </cell>
          <cell r="C1897" t="str">
            <v>Wash Attendant Express</v>
          </cell>
          <cell r="D1897" t="str">
            <v>E0364 - Platteville, WI</v>
          </cell>
          <cell r="E1897" t="str">
            <v>1000 Wash Employees</v>
          </cell>
          <cell r="F1897" t="str">
            <v>Aaron McVicker</v>
          </cell>
          <cell r="G1897" t="str">
            <v/>
          </cell>
          <cell r="H1897" t="str">
            <v xml:space="preserve">E0364 </v>
          </cell>
          <cell r="I1897">
            <v>364</v>
          </cell>
          <cell r="J1897" t="str">
            <v/>
          </cell>
          <cell r="K1897" t="str">
            <v>@tidalwaveautospa.com</v>
          </cell>
        </row>
        <row r="1898">
          <cell r="B1898" t="str">
            <v>Jonathan Ackerman</v>
          </cell>
          <cell r="C1898" t="str">
            <v>Site Leader Express</v>
          </cell>
          <cell r="D1898" t="str">
            <v>E0191 - Emily Drive</v>
          </cell>
          <cell r="E1898" t="str">
            <v>1000 Wash Employees</v>
          </cell>
          <cell r="F1898" t="str">
            <v>Joe Chavez</v>
          </cell>
          <cell r="G1898" t="str">
            <v>SL</v>
          </cell>
          <cell r="H1898" t="str">
            <v xml:space="preserve">E0191 </v>
          </cell>
          <cell r="I1898">
            <v>191</v>
          </cell>
          <cell r="J1898" t="str">
            <v>SL191</v>
          </cell>
          <cell r="K1898" t="str">
            <v>SL191@tidalwaveautospa.com</v>
          </cell>
        </row>
        <row r="1899">
          <cell r="B1899" t="str">
            <v>Jonathan Alban</v>
          </cell>
          <cell r="C1899" t="str">
            <v>Wash Attendant Express</v>
          </cell>
          <cell r="D1899" t="str">
            <v>E0008 - Irby</v>
          </cell>
          <cell r="E1899" t="str">
            <v>1000 Wash Employees</v>
          </cell>
          <cell r="F1899" t="str">
            <v>William Wolfenbarger</v>
          </cell>
          <cell r="G1899" t="str">
            <v/>
          </cell>
          <cell r="H1899" t="str">
            <v xml:space="preserve">E0008 </v>
          </cell>
          <cell r="I1899">
            <v>8</v>
          </cell>
          <cell r="J1899" t="str">
            <v/>
          </cell>
          <cell r="K1899" t="str">
            <v>@tidalwaveautospa.com</v>
          </cell>
        </row>
        <row r="1900">
          <cell r="B1900" t="str">
            <v>Jonathan Barnwell</v>
          </cell>
          <cell r="C1900" t="str">
            <v>Team Lead Express</v>
          </cell>
          <cell r="D1900" t="str">
            <v>E0285 - Surfside Commons</v>
          </cell>
          <cell r="E1900" t="str">
            <v>1000 Wash Employees</v>
          </cell>
          <cell r="F1900" t="str">
            <v>Matthew Bridges</v>
          </cell>
          <cell r="G1900" t="str">
            <v/>
          </cell>
          <cell r="H1900" t="str">
            <v xml:space="preserve">E0285 </v>
          </cell>
          <cell r="I1900">
            <v>285</v>
          </cell>
          <cell r="J1900" t="str">
            <v/>
          </cell>
          <cell r="K1900" t="str">
            <v>@tidalwaveautospa.com</v>
          </cell>
        </row>
        <row r="1901">
          <cell r="B1901" t="str">
            <v>Jonathan Brummitt</v>
          </cell>
          <cell r="C1901" t="str">
            <v>Team Lead Express</v>
          </cell>
          <cell r="D1901" t="str">
            <v>E0103 - Greensboro-Oconee</v>
          </cell>
          <cell r="E1901" t="str">
            <v>1000 Wash Employees</v>
          </cell>
          <cell r="F1901" t="str">
            <v>Kenneth Dinkins</v>
          </cell>
          <cell r="G1901" t="str">
            <v/>
          </cell>
          <cell r="H1901" t="str">
            <v xml:space="preserve">E0103 </v>
          </cell>
          <cell r="I1901">
            <v>103</v>
          </cell>
          <cell r="J1901" t="str">
            <v/>
          </cell>
          <cell r="K1901" t="str">
            <v>@tidalwaveautospa.com</v>
          </cell>
        </row>
        <row r="1902">
          <cell r="B1902" t="str">
            <v>jonathan carrillo</v>
          </cell>
          <cell r="C1902" t="str">
            <v>Team Lead Express</v>
          </cell>
          <cell r="D1902" t="str">
            <v>E0034 - Sandy Springs</v>
          </cell>
          <cell r="E1902" t="str">
            <v>1000 Wash Employees</v>
          </cell>
          <cell r="F1902" t="str">
            <v>Kevin Smith</v>
          </cell>
          <cell r="G1902" t="str">
            <v/>
          </cell>
          <cell r="H1902" t="str">
            <v xml:space="preserve">E0034 </v>
          </cell>
          <cell r="I1902">
            <v>34</v>
          </cell>
          <cell r="J1902" t="str">
            <v/>
          </cell>
          <cell r="K1902" t="str">
            <v>@tidalwaveautospa.com</v>
          </cell>
        </row>
        <row r="1903">
          <cell r="B1903" t="str">
            <v>Jonathan Davis</v>
          </cell>
          <cell r="C1903" t="str">
            <v>Assistant SL Express</v>
          </cell>
          <cell r="D1903" t="str">
            <v>E0146 - N Road Orangeburg</v>
          </cell>
          <cell r="E1903" t="str">
            <v>1000 Wash Employees</v>
          </cell>
          <cell r="F1903" t="str">
            <v>Lee Card</v>
          </cell>
          <cell r="G1903" t="str">
            <v>ASL</v>
          </cell>
          <cell r="H1903" t="str">
            <v xml:space="preserve">E0146 </v>
          </cell>
          <cell r="I1903">
            <v>146</v>
          </cell>
          <cell r="J1903" t="str">
            <v>ASL146</v>
          </cell>
          <cell r="K1903" t="str">
            <v>ASL146@tidalwaveautospa.com</v>
          </cell>
        </row>
        <row r="1904">
          <cell r="B1904" t="str">
            <v>Jonathan Davis</v>
          </cell>
          <cell r="C1904" t="str">
            <v>Assistant SL Express</v>
          </cell>
          <cell r="D1904" t="str">
            <v>E0159 - Muscle Shoals, AL</v>
          </cell>
          <cell r="E1904" t="str">
            <v>1000 Wash Employees</v>
          </cell>
          <cell r="F1904" t="str">
            <v>Molly Wilson</v>
          </cell>
          <cell r="G1904" t="str">
            <v>ASL</v>
          </cell>
          <cell r="H1904" t="str">
            <v xml:space="preserve">E0159 </v>
          </cell>
          <cell r="I1904">
            <v>159</v>
          </cell>
          <cell r="J1904" t="str">
            <v>ASL159</v>
          </cell>
          <cell r="K1904" t="str">
            <v>ASL159@tidalwaveautospa.com</v>
          </cell>
        </row>
        <row r="1905">
          <cell r="B1905" t="str">
            <v>Jonathan Gardner</v>
          </cell>
          <cell r="C1905" t="str">
            <v>Wash Attendant Express</v>
          </cell>
          <cell r="D1905" t="str">
            <v>E0053 - Vivion</v>
          </cell>
          <cell r="E1905" t="str">
            <v>1000 Wash Employees</v>
          </cell>
          <cell r="F1905" t="str">
            <v>Austin Tudor</v>
          </cell>
          <cell r="G1905" t="str">
            <v/>
          </cell>
          <cell r="H1905" t="str">
            <v xml:space="preserve">E0053 </v>
          </cell>
          <cell r="I1905">
            <v>53</v>
          </cell>
          <cell r="J1905" t="str">
            <v/>
          </cell>
          <cell r="K1905" t="str">
            <v>@tidalwaveautospa.com</v>
          </cell>
        </row>
        <row r="1906">
          <cell r="B1906" t="str">
            <v>Jonathan Hamm</v>
          </cell>
          <cell r="C1906" t="str">
            <v>Wash Attendant Express</v>
          </cell>
          <cell r="D1906" t="str">
            <v>E0227 - Bolger Square</v>
          </cell>
          <cell r="E1906" t="str">
            <v>1000 Wash Employees</v>
          </cell>
          <cell r="F1906" t="str">
            <v>Todd Haley</v>
          </cell>
          <cell r="G1906" t="str">
            <v/>
          </cell>
          <cell r="H1906" t="str">
            <v xml:space="preserve">E0227 </v>
          </cell>
          <cell r="I1906">
            <v>227</v>
          </cell>
          <cell r="J1906" t="str">
            <v/>
          </cell>
          <cell r="K1906" t="str">
            <v>@tidalwaveautospa.com</v>
          </cell>
        </row>
        <row r="1907">
          <cell r="B1907" t="str">
            <v>Jonathan Hardage</v>
          </cell>
          <cell r="C1907" t="str">
            <v>Wash Attendant Express</v>
          </cell>
          <cell r="D1907" t="str">
            <v>E0044 - Lake Joy</v>
          </cell>
          <cell r="E1907" t="str">
            <v>1000 Wash Employees</v>
          </cell>
          <cell r="F1907" t="str">
            <v>Richard Porter</v>
          </cell>
          <cell r="G1907" t="str">
            <v/>
          </cell>
          <cell r="H1907" t="str">
            <v xml:space="preserve">E0044 </v>
          </cell>
          <cell r="I1907">
            <v>44</v>
          </cell>
          <cell r="J1907" t="str">
            <v/>
          </cell>
          <cell r="K1907" t="str">
            <v>@tidalwaveautospa.com</v>
          </cell>
        </row>
        <row r="1908">
          <cell r="B1908" t="str">
            <v>Jonathan Hulme</v>
          </cell>
          <cell r="C1908" t="str">
            <v>Team Lead Express</v>
          </cell>
          <cell r="D1908" t="str">
            <v>E0136 - Kirksville</v>
          </cell>
          <cell r="E1908" t="str">
            <v>1000 Wash Employees</v>
          </cell>
          <cell r="F1908" t="str">
            <v>Gerald Carter</v>
          </cell>
          <cell r="G1908" t="str">
            <v/>
          </cell>
          <cell r="H1908" t="str">
            <v xml:space="preserve">E0136 </v>
          </cell>
          <cell r="I1908">
            <v>136</v>
          </cell>
          <cell r="J1908" t="str">
            <v/>
          </cell>
          <cell r="K1908" t="str">
            <v>@tidalwaveautospa.com</v>
          </cell>
        </row>
        <row r="1909">
          <cell r="B1909" t="str">
            <v>Jonathan Joiner</v>
          </cell>
          <cell r="C1909" t="str">
            <v>Team Lead Flex</v>
          </cell>
          <cell r="D1909" t="str">
            <v>E0045 - Watson</v>
          </cell>
          <cell r="E1909" t="str">
            <v>1000 Wash Employees</v>
          </cell>
          <cell r="F1909" t="str">
            <v>Steven Goddard</v>
          </cell>
          <cell r="G1909" t="str">
            <v/>
          </cell>
          <cell r="H1909" t="str">
            <v xml:space="preserve">E0045 </v>
          </cell>
          <cell r="I1909">
            <v>45</v>
          </cell>
          <cell r="J1909" t="str">
            <v/>
          </cell>
          <cell r="K1909" t="str">
            <v>@tidalwaveautospa.com</v>
          </cell>
        </row>
        <row r="1910">
          <cell r="B1910" t="str">
            <v>Jonathan Kennedy</v>
          </cell>
          <cell r="C1910" t="str">
            <v>Assistant SL Express</v>
          </cell>
          <cell r="D1910" t="str">
            <v>E0242 - Salina, KS</v>
          </cell>
          <cell r="E1910" t="str">
            <v>1000 Wash Employees</v>
          </cell>
          <cell r="F1910" t="str">
            <v>JEFFREY MCDUFFIE</v>
          </cell>
          <cell r="G1910" t="str">
            <v>ASL</v>
          </cell>
          <cell r="H1910" t="str">
            <v xml:space="preserve">E0242 </v>
          </cell>
          <cell r="I1910">
            <v>242</v>
          </cell>
          <cell r="J1910" t="str">
            <v>ASL242</v>
          </cell>
          <cell r="K1910" t="str">
            <v>ASL242@tidalwaveautospa.com</v>
          </cell>
        </row>
        <row r="1911">
          <cell r="B1911" t="str">
            <v>Jonathan Lewis</v>
          </cell>
          <cell r="C1911" t="str">
            <v>Assistant SL Express</v>
          </cell>
          <cell r="D1911" t="str">
            <v>E0030 - Cascade</v>
          </cell>
          <cell r="E1911" t="str">
            <v>1000 Wash Employees</v>
          </cell>
          <cell r="F1911" t="str">
            <v>RITCHIE NORFLEET</v>
          </cell>
          <cell r="G1911" t="str">
            <v>ASL</v>
          </cell>
          <cell r="H1911" t="str">
            <v xml:space="preserve">E0030 </v>
          </cell>
          <cell r="I1911">
            <v>30</v>
          </cell>
          <cell r="J1911" t="str">
            <v>ASL30</v>
          </cell>
          <cell r="K1911" t="str">
            <v>ASL30@tidalwaveautospa.com</v>
          </cell>
        </row>
        <row r="1912">
          <cell r="B1912" t="str">
            <v>Jonathan Palmer</v>
          </cell>
          <cell r="C1912" t="str">
            <v>Assistant SL Express</v>
          </cell>
          <cell r="D1912" t="str">
            <v>E0202 - Petoskey, MI</v>
          </cell>
          <cell r="E1912" t="str">
            <v>1000 Wash Employees</v>
          </cell>
          <cell r="F1912" t="str">
            <v>Matthew Carter</v>
          </cell>
          <cell r="G1912" t="str">
            <v>ASL</v>
          </cell>
          <cell r="H1912" t="str">
            <v xml:space="preserve">E0202 </v>
          </cell>
          <cell r="I1912">
            <v>202</v>
          </cell>
          <cell r="J1912" t="str">
            <v>ASL202</v>
          </cell>
          <cell r="K1912" t="str">
            <v>ASL202@tidalwaveautospa.com</v>
          </cell>
        </row>
        <row r="1913">
          <cell r="B1913" t="str">
            <v>Jonathan Purkett</v>
          </cell>
          <cell r="C1913" t="str">
            <v>Team Lead Express</v>
          </cell>
          <cell r="D1913" t="str">
            <v>E0012 - Rocky Mount</v>
          </cell>
          <cell r="E1913" t="str">
            <v>1000 Wash Employees</v>
          </cell>
          <cell r="F1913" t="str">
            <v>Michael Harland</v>
          </cell>
          <cell r="G1913" t="str">
            <v/>
          </cell>
          <cell r="H1913" t="str">
            <v xml:space="preserve">E0012 </v>
          </cell>
          <cell r="I1913">
            <v>12</v>
          </cell>
          <cell r="J1913" t="str">
            <v/>
          </cell>
          <cell r="K1913" t="str">
            <v>@tidalwaveautospa.com</v>
          </cell>
        </row>
        <row r="1914">
          <cell r="B1914" t="str">
            <v>Jonathan Richardson</v>
          </cell>
          <cell r="C1914" t="str">
            <v>High Performance Site Leader Express</v>
          </cell>
          <cell r="D1914" t="str">
            <v>E0002 - Thomaston</v>
          </cell>
          <cell r="E1914" t="str">
            <v>1000 Wash Employees</v>
          </cell>
          <cell r="F1914" t="str">
            <v>Kyle Rovansek</v>
          </cell>
          <cell r="G1914" t="str">
            <v>SL</v>
          </cell>
          <cell r="H1914" t="str">
            <v xml:space="preserve">E0002 </v>
          </cell>
          <cell r="I1914">
            <v>2</v>
          </cell>
          <cell r="J1914" t="str">
            <v>SL2</v>
          </cell>
          <cell r="K1914" t="str">
            <v>SL2@tidalwaveautospa.com</v>
          </cell>
        </row>
        <row r="1915">
          <cell r="B1915" t="str">
            <v>Jonathan Roberson</v>
          </cell>
          <cell r="C1915" t="str">
            <v>Wash Attendant Express</v>
          </cell>
          <cell r="D1915" t="str">
            <v>E0160 - Cookeville,TN</v>
          </cell>
          <cell r="E1915" t="str">
            <v>1000 Wash Employees</v>
          </cell>
          <cell r="F1915" t="str">
            <v>Caitlin Toner</v>
          </cell>
          <cell r="G1915" t="str">
            <v/>
          </cell>
          <cell r="H1915" t="str">
            <v xml:space="preserve">E0160 </v>
          </cell>
          <cell r="I1915">
            <v>160</v>
          </cell>
          <cell r="J1915" t="str">
            <v/>
          </cell>
          <cell r="K1915" t="str">
            <v>@tidalwaveautospa.com</v>
          </cell>
        </row>
        <row r="1916">
          <cell r="B1916" t="str">
            <v>Jonathan Rodriguez</v>
          </cell>
          <cell r="C1916" t="str">
            <v>Assistant Team Lead – Installation</v>
          </cell>
          <cell r="D1916" t="str">
            <v>SHJ Construction LLC</v>
          </cell>
          <cell r="E1916" t="str">
            <v>3050 Development</v>
          </cell>
          <cell r="F1916" t="str">
            <v>Kyle Atherton</v>
          </cell>
          <cell r="G1916" t="str">
            <v/>
          </cell>
          <cell r="H1916" t="str">
            <v/>
          </cell>
          <cell r="I1916" t="str">
            <v/>
          </cell>
          <cell r="J1916" t="str">
            <v/>
          </cell>
          <cell r="K1916" t="str">
            <v>jonathan.rodriguez@shjconstructiongroup.com</v>
          </cell>
        </row>
        <row r="1917">
          <cell r="B1917" t="str">
            <v>Jonathan Rodriguez</v>
          </cell>
          <cell r="C1917" t="str">
            <v>Wash Attendant Express</v>
          </cell>
          <cell r="D1917" t="str">
            <v>E0062 - Speedway</v>
          </cell>
          <cell r="E1917" t="str">
            <v>1000 Wash Employees</v>
          </cell>
          <cell r="F1917" t="str">
            <v>Rex Humerickhouse</v>
          </cell>
          <cell r="G1917" t="str">
            <v/>
          </cell>
          <cell r="H1917" t="str">
            <v xml:space="preserve">E0062 </v>
          </cell>
          <cell r="I1917">
            <v>62</v>
          </cell>
          <cell r="J1917" t="str">
            <v/>
          </cell>
          <cell r="K1917" t="str">
            <v>@tidalwaveautospa.com</v>
          </cell>
        </row>
        <row r="1918">
          <cell r="B1918" t="str">
            <v>Jonathan Whitehead</v>
          </cell>
          <cell r="C1918" t="str">
            <v>Team Lead Express</v>
          </cell>
          <cell r="D1918" t="str">
            <v>E0103 - Greensboro-Oconee</v>
          </cell>
          <cell r="E1918" t="str">
            <v>1000 Wash Employees</v>
          </cell>
          <cell r="F1918" t="str">
            <v>Kenneth Dinkins</v>
          </cell>
          <cell r="G1918" t="str">
            <v/>
          </cell>
          <cell r="H1918" t="str">
            <v xml:space="preserve">E0103 </v>
          </cell>
          <cell r="I1918">
            <v>103</v>
          </cell>
          <cell r="J1918" t="str">
            <v/>
          </cell>
          <cell r="K1918" t="str">
            <v>@tidalwaveautospa.com</v>
          </cell>
        </row>
        <row r="1919">
          <cell r="B1919" t="str">
            <v>Jonathan Wilson</v>
          </cell>
          <cell r="C1919" t="str">
            <v>Wash Attendant Express</v>
          </cell>
          <cell r="D1919" t="str">
            <v>E0096 - Athens / Athens GA 1</v>
          </cell>
          <cell r="E1919" t="str">
            <v>1000 Wash Employees</v>
          </cell>
          <cell r="F1919" t="str">
            <v>Thomas Russell</v>
          </cell>
          <cell r="G1919" t="str">
            <v/>
          </cell>
          <cell r="H1919" t="str">
            <v xml:space="preserve">E0096 </v>
          </cell>
          <cell r="I1919">
            <v>96</v>
          </cell>
          <cell r="J1919" t="str">
            <v/>
          </cell>
          <cell r="K1919" t="str">
            <v>@tidalwaveautospa.com</v>
          </cell>
        </row>
        <row r="1920">
          <cell r="B1920" t="str">
            <v>Jonathan Wylly</v>
          </cell>
          <cell r="C1920" t="str">
            <v>Wash Attendant Express</v>
          </cell>
          <cell r="D1920" t="str">
            <v>E0004 - Milledgeville</v>
          </cell>
          <cell r="E1920" t="str">
            <v>1000 Wash Employees</v>
          </cell>
          <cell r="F1920" t="str">
            <v>Davy Cox</v>
          </cell>
          <cell r="G1920" t="str">
            <v/>
          </cell>
          <cell r="H1920" t="str">
            <v xml:space="preserve">E0004 </v>
          </cell>
          <cell r="I1920">
            <v>4</v>
          </cell>
          <cell r="J1920" t="str">
            <v/>
          </cell>
          <cell r="K1920" t="str">
            <v>@tidalwaveautospa.com</v>
          </cell>
        </row>
        <row r="1921">
          <cell r="B1921" t="str">
            <v>Jonathon Stanfield</v>
          </cell>
          <cell r="C1921" t="str">
            <v>Wash Attendant Flex</v>
          </cell>
          <cell r="D1921" t="str">
            <v>E0007 - Grandview</v>
          </cell>
          <cell r="E1921" t="str">
            <v>1000 Wash Employees</v>
          </cell>
          <cell r="F1921" t="str">
            <v>Adam DeGroot</v>
          </cell>
          <cell r="G1921" t="str">
            <v/>
          </cell>
          <cell r="H1921" t="str">
            <v xml:space="preserve">E0007 </v>
          </cell>
          <cell r="I1921">
            <v>7</v>
          </cell>
          <cell r="J1921" t="str">
            <v/>
          </cell>
          <cell r="K1921" t="str">
            <v>@tidalwaveautospa.com</v>
          </cell>
        </row>
        <row r="1922">
          <cell r="B1922" t="str">
            <v>Jonnathon McCorkle</v>
          </cell>
          <cell r="C1922" t="str">
            <v>Wash Attendant Express</v>
          </cell>
          <cell r="D1922" t="str">
            <v>E0124 - Watertown</v>
          </cell>
          <cell r="E1922" t="str">
            <v>1000 Wash Employees</v>
          </cell>
          <cell r="F1922" t="str">
            <v>Javan Cooper</v>
          </cell>
          <cell r="G1922" t="str">
            <v/>
          </cell>
          <cell r="H1922" t="str">
            <v xml:space="preserve">E0124 </v>
          </cell>
          <cell r="I1922">
            <v>124</v>
          </cell>
          <cell r="J1922" t="str">
            <v/>
          </cell>
          <cell r="K1922" t="str">
            <v>@tidalwaveautospa.com</v>
          </cell>
        </row>
        <row r="1923">
          <cell r="B1923" t="str">
            <v>Jordan Adams</v>
          </cell>
          <cell r="C1923" t="str">
            <v>Team Lead Express</v>
          </cell>
          <cell r="D1923" t="str">
            <v>E0018 - Beaufort</v>
          </cell>
          <cell r="E1923" t="str">
            <v>1000 Wash Employees</v>
          </cell>
          <cell r="F1923" t="str">
            <v>Rex Alvarez</v>
          </cell>
          <cell r="G1923" t="str">
            <v/>
          </cell>
          <cell r="H1923" t="str">
            <v xml:space="preserve">E0018 </v>
          </cell>
          <cell r="I1923">
            <v>18</v>
          </cell>
          <cell r="J1923" t="str">
            <v/>
          </cell>
          <cell r="K1923" t="str">
            <v>@tidalwaveautospa.com</v>
          </cell>
        </row>
        <row r="1924">
          <cell r="B1924" t="str">
            <v>Jordan Allen</v>
          </cell>
          <cell r="C1924" t="str">
            <v>Wash Attendant Express</v>
          </cell>
          <cell r="D1924" t="str">
            <v>E0115 - Temperance Hill</v>
          </cell>
          <cell r="E1924" t="str">
            <v>1000 Wash Employees</v>
          </cell>
          <cell r="F1924" t="str">
            <v>Janell Campbell</v>
          </cell>
          <cell r="G1924" t="str">
            <v/>
          </cell>
          <cell r="H1924" t="str">
            <v xml:space="preserve">E0115 </v>
          </cell>
          <cell r="I1924">
            <v>115</v>
          </cell>
          <cell r="J1924" t="str">
            <v/>
          </cell>
          <cell r="K1924" t="str">
            <v>@tidalwaveautospa.com</v>
          </cell>
        </row>
        <row r="1925">
          <cell r="B1925" t="str">
            <v>Jordan Boerum</v>
          </cell>
          <cell r="C1925" t="str">
            <v>Wash Attendant Express</v>
          </cell>
          <cell r="D1925" t="str">
            <v>E0223 - Otter Lake Road</v>
          </cell>
          <cell r="E1925" t="str">
            <v>1000 Wash Employees</v>
          </cell>
          <cell r="F1925" t="str">
            <v>Kendall Cannimore</v>
          </cell>
          <cell r="G1925" t="str">
            <v/>
          </cell>
          <cell r="H1925" t="str">
            <v xml:space="preserve">E0223 </v>
          </cell>
          <cell r="I1925">
            <v>223</v>
          </cell>
          <cell r="J1925" t="str">
            <v/>
          </cell>
          <cell r="K1925" t="str">
            <v>@tidalwaveautospa.com</v>
          </cell>
        </row>
        <row r="1926">
          <cell r="B1926" t="str">
            <v>Jordan Brohm</v>
          </cell>
          <cell r="C1926" t="str">
            <v>Assistant Controller</v>
          </cell>
          <cell r="D1926" t="str">
            <v>Wash Support Center</v>
          </cell>
          <cell r="E1926" t="str">
            <v>2100 Accounting</v>
          </cell>
          <cell r="F1926" t="str">
            <v>Kevin McGonigle</v>
          </cell>
          <cell r="G1926" t="str">
            <v/>
          </cell>
          <cell r="H1926" t="str">
            <v/>
          </cell>
          <cell r="I1926" t="str">
            <v/>
          </cell>
          <cell r="J1926" t="str">
            <v/>
          </cell>
          <cell r="K1926" t="str">
            <v>jordan.brohm@twavelead.com</v>
          </cell>
        </row>
        <row r="1927">
          <cell r="B1927" t="str">
            <v>Jordan Easton</v>
          </cell>
          <cell r="C1927" t="str">
            <v>Site Leader Express</v>
          </cell>
          <cell r="D1927" t="str">
            <v>E0316 - Silsbee, TX</v>
          </cell>
          <cell r="E1927" t="str">
            <v>1000 Wash Employees</v>
          </cell>
          <cell r="F1927" t="str">
            <v>Derek Schillinger</v>
          </cell>
          <cell r="G1927" t="str">
            <v>SL</v>
          </cell>
          <cell r="H1927" t="str">
            <v xml:space="preserve">E0316 </v>
          </cell>
          <cell r="I1927">
            <v>316</v>
          </cell>
          <cell r="J1927" t="str">
            <v>SL316</v>
          </cell>
          <cell r="K1927" t="str">
            <v>SL316@tidalwaveautospa.com</v>
          </cell>
        </row>
        <row r="1928">
          <cell r="B1928" t="str">
            <v>Jordan Ellison</v>
          </cell>
          <cell r="C1928" t="str">
            <v>Team Lead Express</v>
          </cell>
          <cell r="D1928" t="str">
            <v>E0085 - Victoria</v>
          </cell>
          <cell r="E1928" t="str">
            <v>1000 Wash Employees</v>
          </cell>
          <cell r="F1928" t="str">
            <v>Justin Bernal</v>
          </cell>
          <cell r="G1928" t="str">
            <v/>
          </cell>
          <cell r="H1928" t="str">
            <v xml:space="preserve">E0085 </v>
          </cell>
          <cell r="I1928">
            <v>85</v>
          </cell>
          <cell r="J1928" t="str">
            <v/>
          </cell>
          <cell r="K1928" t="str">
            <v>@tidalwaveautospa.com</v>
          </cell>
        </row>
        <row r="1929">
          <cell r="B1929" t="str">
            <v>Jordan Gibert</v>
          </cell>
          <cell r="C1929" t="str">
            <v>Wash Attendant Express</v>
          </cell>
          <cell r="D1929" t="str">
            <v>E0038 - Kennesaw</v>
          </cell>
          <cell r="E1929" t="str">
            <v>1000 Wash Employees</v>
          </cell>
          <cell r="F1929" t="str">
            <v>Jason Graham</v>
          </cell>
          <cell r="G1929" t="str">
            <v/>
          </cell>
          <cell r="H1929" t="str">
            <v xml:space="preserve">E0038 </v>
          </cell>
          <cell r="I1929">
            <v>38</v>
          </cell>
          <cell r="J1929" t="str">
            <v/>
          </cell>
          <cell r="K1929" t="str">
            <v>@tidalwaveautospa.com</v>
          </cell>
        </row>
        <row r="1930">
          <cell r="B1930" t="str">
            <v>Jordan Hawk</v>
          </cell>
          <cell r="C1930" t="str">
            <v>Wash Attendant Express</v>
          </cell>
          <cell r="D1930" t="str">
            <v>E0205 - Beltline Road SW</v>
          </cell>
          <cell r="E1930" t="str">
            <v>1000 Wash Employees</v>
          </cell>
          <cell r="F1930" t="str">
            <v>Felicia Slager</v>
          </cell>
          <cell r="G1930" t="str">
            <v/>
          </cell>
          <cell r="H1930" t="str">
            <v xml:space="preserve">E0205 </v>
          </cell>
          <cell r="I1930">
            <v>205</v>
          </cell>
          <cell r="J1930" t="str">
            <v/>
          </cell>
          <cell r="K1930" t="str">
            <v>@tidalwaveautospa.com</v>
          </cell>
        </row>
        <row r="1931">
          <cell r="B1931" t="str">
            <v>Jordan Hunt</v>
          </cell>
          <cell r="C1931" t="str">
            <v>Wash Attendant Express</v>
          </cell>
          <cell r="D1931" t="str">
            <v>E0059 - Albemarle</v>
          </cell>
          <cell r="E1931" t="str">
            <v>1000 Wash Employees</v>
          </cell>
          <cell r="F1931" t="str">
            <v>Joshua Stone</v>
          </cell>
          <cell r="G1931" t="str">
            <v/>
          </cell>
          <cell r="H1931" t="str">
            <v xml:space="preserve">E0059 </v>
          </cell>
          <cell r="I1931">
            <v>59</v>
          </cell>
          <cell r="J1931" t="str">
            <v/>
          </cell>
          <cell r="K1931" t="str">
            <v>@tidalwaveautospa.com</v>
          </cell>
        </row>
        <row r="1932">
          <cell r="B1932" t="str">
            <v>Jordan Isom</v>
          </cell>
          <cell r="C1932" t="str">
            <v>Wash Attendant Express</v>
          </cell>
          <cell r="D1932" t="str">
            <v>E0036 - Miller Road</v>
          </cell>
          <cell r="E1932" t="str">
            <v>1000 Wash Employees</v>
          </cell>
          <cell r="F1932" t="str">
            <v>Joel Regan</v>
          </cell>
          <cell r="G1932" t="str">
            <v/>
          </cell>
          <cell r="H1932" t="str">
            <v xml:space="preserve">E0036 </v>
          </cell>
          <cell r="I1932">
            <v>36</v>
          </cell>
          <cell r="J1932" t="str">
            <v/>
          </cell>
          <cell r="K1932" t="str">
            <v>@tidalwaveautospa.com</v>
          </cell>
        </row>
        <row r="1933">
          <cell r="B1933" t="str">
            <v>Jordan Jones</v>
          </cell>
          <cell r="C1933" t="str">
            <v>Team Lead Express</v>
          </cell>
          <cell r="D1933" t="str">
            <v>E0024 - Moultrie</v>
          </cell>
          <cell r="E1933" t="str">
            <v>1000 Wash Employees</v>
          </cell>
          <cell r="F1933" t="str">
            <v>Jason Montesano</v>
          </cell>
          <cell r="G1933" t="str">
            <v/>
          </cell>
          <cell r="H1933" t="str">
            <v xml:space="preserve">E0024 </v>
          </cell>
          <cell r="I1933">
            <v>24</v>
          </cell>
          <cell r="J1933" t="str">
            <v/>
          </cell>
          <cell r="K1933" t="str">
            <v>@tidalwaveautospa.com</v>
          </cell>
        </row>
        <row r="1934">
          <cell r="B1934" t="str">
            <v>Jordan Klein</v>
          </cell>
          <cell r="C1934" t="str">
            <v>Assistant SL Express</v>
          </cell>
          <cell r="D1934" t="str">
            <v>E0160 - Cookeville,TN</v>
          </cell>
          <cell r="E1934" t="str">
            <v>1000 Wash Employees</v>
          </cell>
          <cell r="F1934" t="str">
            <v>Caitlin Toner</v>
          </cell>
          <cell r="G1934" t="str">
            <v>ASL</v>
          </cell>
          <cell r="H1934" t="str">
            <v xml:space="preserve">E0160 </v>
          </cell>
          <cell r="I1934">
            <v>160</v>
          </cell>
          <cell r="J1934" t="str">
            <v>ASL160</v>
          </cell>
          <cell r="K1934" t="str">
            <v>ASL160@tidalwaveautospa.com</v>
          </cell>
        </row>
        <row r="1935">
          <cell r="B1935" t="str">
            <v>Jordan McKindles</v>
          </cell>
          <cell r="C1935" t="str">
            <v>Site Leader in Development</v>
          </cell>
          <cell r="D1935" t="str">
            <v>E0224 - Glenwood Commons</v>
          </cell>
          <cell r="E1935" t="str">
            <v>1000 Wash Employees</v>
          </cell>
          <cell r="F1935" t="str">
            <v>Joe Chavez</v>
          </cell>
          <cell r="G1935" t="str">
            <v>SLID</v>
          </cell>
          <cell r="H1935" t="str">
            <v xml:space="preserve">E0224 </v>
          </cell>
          <cell r="I1935">
            <v>224</v>
          </cell>
          <cell r="J1935" t="str">
            <v/>
          </cell>
          <cell r="K1935" t="str">
            <v>jordan.mckindles@tidalwaveautospa.com</v>
          </cell>
        </row>
        <row r="1936">
          <cell r="B1936" t="str">
            <v>Jordan Pacheco</v>
          </cell>
          <cell r="C1936" t="str">
            <v>Wash Attendant Express</v>
          </cell>
          <cell r="D1936" t="str">
            <v>E0212 - Vickridge Park</v>
          </cell>
          <cell r="E1936" t="str">
            <v>1000 Wash Employees</v>
          </cell>
          <cell r="F1936" t="str">
            <v>Al Kondry</v>
          </cell>
          <cell r="G1936" t="str">
            <v/>
          </cell>
          <cell r="H1936" t="str">
            <v xml:space="preserve">E0212 </v>
          </cell>
          <cell r="I1936">
            <v>212</v>
          </cell>
          <cell r="J1936" t="str">
            <v/>
          </cell>
          <cell r="K1936" t="str">
            <v>@tidalwaveautospa.com</v>
          </cell>
        </row>
        <row r="1937">
          <cell r="B1937" t="str">
            <v>Jordan Palacio</v>
          </cell>
          <cell r="C1937" t="str">
            <v>Wash Attendant Express</v>
          </cell>
          <cell r="D1937" t="str">
            <v>E0161 - West Marietta, GA</v>
          </cell>
          <cell r="E1937" t="str">
            <v>1000 Wash Employees</v>
          </cell>
          <cell r="F1937" t="str">
            <v>Stephanie Huff</v>
          </cell>
          <cell r="G1937" t="str">
            <v/>
          </cell>
          <cell r="H1937" t="str">
            <v xml:space="preserve">E0161 </v>
          </cell>
          <cell r="I1937">
            <v>161</v>
          </cell>
          <cell r="J1937" t="str">
            <v/>
          </cell>
          <cell r="K1937" t="str">
            <v>@tidalwaveautospa.com</v>
          </cell>
        </row>
        <row r="1938">
          <cell r="B1938" t="str">
            <v>Jordan Robinson</v>
          </cell>
          <cell r="C1938" t="str">
            <v>Wash Attendant Express</v>
          </cell>
          <cell r="D1938" t="str">
            <v>E0214 - Doe Run Blvd</v>
          </cell>
          <cell r="E1938" t="str">
            <v>1000 Wash Employees</v>
          </cell>
          <cell r="F1938" t="str">
            <v>Cecilia Pate</v>
          </cell>
          <cell r="G1938" t="str">
            <v/>
          </cell>
          <cell r="H1938" t="str">
            <v xml:space="preserve">E0214 </v>
          </cell>
          <cell r="I1938">
            <v>214</v>
          </cell>
          <cell r="J1938" t="str">
            <v/>
          </cell>
          <cell r="K1938" t="str">
            <v>@tidalwaveautospa.com</v>
          </cell>
        </row>
        <row r="1939">
          <cell r="B1939" t="str">
            <v>Jordan Rudnik</v>
          </cell>
          <cell r="C1939" t="str">
            <v>Wash Attendant Express</v>
          </cell>
          <cell r="D1939" t="str">
            <v>E0087 - Grand Forks</v>
          </cell>
          <cell r="E1939" t="str">
            <v>1000 Wash Employees</v>
          </cell>
          <cell r="F1939" t="str">
            <v>Anthony Nagy</v>
          </cell>
          <cell r="G1939" t="str">
            <v/>
          </cell>
          <cell r="H1939" t="str">
            <v xml:space="preserve">E0087 </v>
          </cell>
          <cell r="I1939">
            <v>87</v>
          </cell>
          <cell r="J1939" t="str">
            <v/>
          </cell>
          <cell r="K1939" t="str">
            <v>@tidalwaveautospa.com</v>
          </cell>
        </row>
        <row r="1940">
          <cell r="B1940" t="str">
            <v>Jordan Tolliver</v>
          </cell>
          <cell r="C1940" t="str">
            <v>Wash Attendant Express</v>
          </cell>
          <cell r="D1940" t="str">
            <v>E0039 - Lenoir</v>
          </cell>
          <cell r="E1940" t="str">
            <v>1000 Wash Employees</v>
          </cell>
          <cell r="F1940" t="str">
            <v>Adam Hicks</v>
          </cell>
          <cell r="G1940" t="str">
            <v/>
          </cell>
          <cell r="H1940" t="str">
            <v xml:space="preserve">E0039 </v>
          </cell>
          <cell r="I1940">
            <v>39</v>
          </cell>
          <cell r="J1940" t="str">
            <v/>
          </cell>
          <cell r="K1940" t="str">
            <v>@tidalwaveautospa.com</v>
          </cell>
        </row>
        <row r="1941">
          <cell r="B1941" t="str">
            <v>Jordan Woodard</v>
          </cell>
          <cell r="C1941" t="str">
            <v>Wash Attendant Express</v>
          </cell>
          <cell r="D1941" t="str">
            <v>E0182 - Morristown, TN</v>
          </cell>
          <cell r="E1941" t="str">
            <v>1000 Wash Employees</v>
          </cell>
          <cell r="F1941" t="str">
            <v>Rebecca Jones</v>
          </cell>
          <cell r="G1941" t="str">
            <v/>
          </cell>
          <cell r="H1941" t="str">
            <v xml:space="preserve">E0182 </v>
          </cell>
          <cell r="I1941">
            <v>182</v>
          </cell>
          <cell r="J1941" t="str">
            <v/>
          </cell>
          <cell r="K1941" t="str">
            <v>@tidalwaveautospa.com</v>
          </cell>
        </row>
        <row r="1942">
          <cell r="B1942" t="str">
            <v>Jordanna Morris</v>
          </cell>
          <cell r="C1942" t="str">
            <v>Wash Attendant Express</v>
          </cell>
          <cell r="D1942" t="str">
            <v>E0254 - Flowood, MS</v>
          </cell>
          <cell r="E1942" t="str">
            <v>1000 Wash Employees</v>
          </cell>
          <cell r="F1942" t="str">
            <v>Andrew Nelson</v>
          </cell>
          <cell r="G1942" t="str">
            <v/>
          </cell>
          <cell r="H1942" t="str">
            <v xml:space="preserve">E0254 </v>
          </cell>
          <cell r="I1942">
            <v>254</v>
          </cell>
          <cell r="J1942" t="str">
            <v/>
          </cell>
          <cell r="K1942" t="str">
            <v>@tidalwaveautospa.com</v>
          </cell>
        </row>
        <row r="1943">
          <cell r="B1943" t="str">
            <v>Jordon Culver</v>
          </cell>
          <cell r="C1943" t="str">
            <v>Assistant SL Express</v>
          </cell>
          <cell r="D1943" t="str">
            <v>E0185 - S. Oates Street</v>
          </cell>
          <cell r="E1943" t="str">
            <v>1000 Wash Employees</v>
          </cell>
          <cell r="F1943" t="str">
            <v>Frederick Pierson</v>
          </cell>
          <cell r="G1943" t="str">
            <v>ASL</v>
          </cell>
          <cell r="H1943" t="str">
            <v xml:space="preserve">E0185 </v>
          </cell>
          <cell r="I1943">
            <v>185</v>
          </cell>
          <cell r="J1943" t="str">
            <v>ASL185</v>
          </cell>
          <cell r="K1943" t="str">
            <v>ASL185@tidalwaveautospa.com</v>
          </cell>
        </row>
        <row r="1944">
          <cell r="B1944" t="str">
            <v>Jordon Spencer</v>
          </cell>
          <cell r="C1944" t="str">
            <v>Team Lead Express</v>
          </cell>
          <cell r="D1944" t="str">
            <v>E0068 - Nacogdoches</v>
          </cell>
          <cell r="E1944" t="str">
            <v>1000 Wash Employees</v>
          </cell>
          <cell r="F1944" t="str">
            <v>Rick Thornton</v>
          </cell>
          <cell r="G1944" t="str">
            <v/>
          </cell>
          <cell r="H1944" t="str">
            <v xml:space="preserve">E0068 </v>
          </cell>
          <cell r="I1944">
            <v>68</v>
          </cell>
          <cell r="J1944" t="str">
            <v/>
          </cell>
          <cell r="K1944" t="str">
            <v>@tidalwaveautospa.com</v>
          </cell>
        </row>
        <row r="1945">
          <cell r="B1945" t="str">
            <v>Jordyn Brown</v>
          </cell>
          <cell r="C1945" t="str">
            <v>Wash Attendant Express</v>
          </cell>
          <cell r="D1945" t="str">
            <v>E0097 - Brevard</v>
          </cell>
          <cell r="E1945" t="str">
            <v>1000 Wash Employees</v>
          </cell>
          <cell r="F1945" t="str">
            <v>Jensen Shearin</v>
          </cell>
          <cell r="G1945" t="str">
            <v/>
          </cell>
          <cell r="H1945" t="str">
            <v xml:space="preserve">E0097 </v>
          </cell>
          <cell r="I1945">
            <v>97</v>
          </cell>
          <cell r="J1945" t="str">
            <v/>
          </cell>
          <cell r="K1945" t="str">
            <v>@tidalwaveautospa.com</v>
          </cell>
        </row>
        <row r="1946">
          <cell r="B1946" t="str">
            <v>Jordyn Pack</v>
          </cell>
          <cell r="C1946" t="str">
            <v>Benefits Administrator</v>
          </cell>
          <cell r="D1946" t="str">
            <v>Wash Support Center</v>
          </cell>
          <cell r="E1946" t="str">
            <v>2250 Human Resources</v>
          </cell>
          <cell r="F1946" t="str">
            <v>Anna Cattuzzo</v>
          </cell>
          <cell r="G1946" t="str">
            <v/>
          </cell>
          <cell r="H1946" t="str">
            <v/>
          </cell>
          <cell r="I1946" t="str">
            <v/>
          </cell>
          <cell r="J1946" t="str">
            <v/>
          </cell>
          <cell r="K1946" t="str">
            <v>jordyn.pack@twavelead.com</v>
          </cell>
        </row>
        <row r="1947">
          <cell r="B1947" t="str">
            <v>Jorge Capdevila</v>
          </cell>
          <cell r="C1947" t="str">
            <v>Wash Attendant Express</v>
          </cell>
          <cell r="D1947" t="str">
            <v>E0037 - Lutz</v>
          </cell>
          <cell r="E1947" t="str">
            <v>1000 Wash Employees</v>
          </cell>
          <cell r="F1947" t="str">
            <v>Kesean Swint</v>
          </cell>
          <cell r="G1947" t="str">
            <v/>
          </cell>
          <cell r="H1947" t="str">
            <v xml:space="preserve">E0037 </v>
          </cell>
          <cell r="I1947">
            <v>37</v>
          </cell>
          <cell r="J1947" t="str">
            <v/>
          </cell>
          <cell r="K1947" t="str">
            <v>@tidalwaveautospa.com</v>
          </cell>
        </row>
        <row r="1948">
          <cell r="B1948" t="str">
            <v>Jorge Perez</v>
          </cell>
          <cell r="C1948" t="str">
            <v>Assistant SL Express</v>
          </cell>
          <cell r="D1948" t="str">
            <v>E0066 - Wesley Chapel</v>
          </cell>
          <cell r="E1948" t="str">
            <v>1000 Wash Employees</v>
          </cell>
          <cell r="F1948" t="str">
            <v>Joshua Regan</v>
          </cell>
          <cell r="G1948" t="str">
            <v>ASL</v>
          </cell>
          <cell r="H1948" t="str">
            <v xml:space="preserve">E0066 </v>
          </cell>
          <cell r="I1948">
            <v>66</v>
          </cell>
          <cell r="J1948" t="str">
            <v>ASL66</v>
          </cell>
          <cell r="K1948" t="str">
            <v>ASL66@tidalwaveautospa.com</v>
          </cell>
        </row>
        <row r="1949">
          <cell r="B1949" t="str">
            <v>Jorge Salazar</v>
          </cell>
          <cell r="C1949" t="str">
            <v>Wash Attendant Express</v>
          </cell>
          <cell r="D1949" t="str">
            <v>E0086 - Palestine</v>
          </cell>
          <cell r="E1949" t="str">
            <v>1000 Wash Employees</v>
          </cell>
          <cell r="F1949" t="str">
            <v>Rene Gonzales</v>
          </cell>
          <cell r="G1949" t="str">
            <v/>
          </cell>
          <cell r="H1949" t="str">
            <v xml:space="preserve">E0086 </v>
          </cell>
          <cell r="I1949">
            <v>86</v>
          </cell>
          <cell r="J1949" t="str">
            <v/>
          </cell>
          <cell r="K1949" t="str">
            <v>@tidalwaveautospa.com</v>
          </cell>
        </row>
        <row r="1950">
          <cell r="B1950" t="str">
            <v>Jory Williams</v>
          </cell>
          <cell r="C1950" t="str">
            <v>Wash Attendant Express</v>
          </cell>
          <cell r="D1950" t="str">
            <v>E0023 - GA Fayetteville</v>
          </cell>
          <cell r="E1950" t="str">
            <v>1000 Wash Employees</v>
          </cell>
          <cell r="F1950" t="str">
            <v>Kevin Brake</v>
          </cell>
          <cell r="G1950" t="str">
            <v/>
          </cell>
          <cell r="H1950" t="str">
            <v xml:space="preserve">E0023 </v>
          </cell>
          <cell r="I1950">
            <v>23</v>
          </cell>
          <cell r="J1950" t="str">
            <v/>
          </cell>
          <cell r="K1950" t="str">
            <v>@tidalwaveautospa.com</v>
          </cell>
        </row>
        <row r="1951">
          <cell r="B1951" t="str">
            <v>Jose Avila</v>
          </cell>
          <cell r="C1951" t="str">
            <v>Wash Attendant Express</v>
          </cell>
          <cell r="D1951" t="str">
            <v>E0085 - Victoria</v>
          </cell>
          <cell r="E1951" t="str">
            <v>1000 Wash Employees</v>
          </cell>
          <cell r="F1951" t="str">
            <v>Justin Bernal</v>
          </cell>
          <cell r="G1951" t="str">
            <v/>
          </cell>
          <cell r="H1951" t="str">
            <v xml:space="preserve">E0085 </v>
          </cell>
          <cell r="I1951">
            <v>85</v>
          </cell>
          <cell r="J1951" t="str">
            <v/>
          </cell>
          <cell r="K1951" t="str">
            <v>@tidalwaveautospa.com</v>
          </cell>
        </row>
        <row r="1952">
          <cell r="B1952" t="str">
            <v>Jose Ayala Perez</v>
          </cell>
          <cell r="C1952" t="str">
            <v>Electrician</v>
          </cell>
          <cell r="D1952" t="str">
            <v>Stangood-GA</v>
          </cell>
          <cell r="E1952" t="str">
            <v>3100 Stangood Electrical</v>
          </cell>
          <cell r="F1952" t="str">
            <v>Brian Swicegood</v>
          </cell>
          <cell r="G1952" t="str">
            <v/>
          </cell>
          <cell r="H1952" t="str">
            <v/>
          </cell>
          <cell r="I1952" t="str">
            <v/>
          </cell>
          <cell r="J1952" t="str">
            <v/>
          </cell>
          <cell r="K1952" t="str">
            <v/>
          </cell>
        </row>
        <row r="1953">
          <cell r="B1953" t="str">
            <v>Jose Ferrari</v>
          </cell>
          <cell r="C1953" t="str">
            <v>VP of Software Engineering</v>
          </cell>
          <cell r="D1953" t="str">
            <v>Wash Support Center</v>
          </cell>
          <cell r="E1953" t="str">
            <v>2180 R&amp;D</v>
          </cell>
          <cell r="F1953" t="str">
            <v>Tiago Buffon</v>
          </cell>
          <cell r="G1953" t="str">
            <v/>
          </cell>
          <cell r="H1953" t="str">
            <v/>
          </cell>
          <cell r="I1953" t="str">
            <v/>
          </cell>
          <cell r="J1953" t="str">
            <v/>
          </cell>
          <cell r="K1953" t="str">
            <v>ernani.ferrari@twavelead.com</v>
          </cell>
        </row>
        <row r="1954">
          <cell r="B1954" t="str">
            <v>Jose Galvan Rentira</v>
          </cell>
          <cell r="C1954" t="str">
            <v>Electrical Apprentice</v>
          </cell>
          <cell r="D1954" t="str">
            <v>Stangood-GA</v>
          </cell>
          <cell r="E1954" t="str">
            <v>3100 Stangood Electrical</v>
          </cell>
          <cell r="F1954" t="str">
            <v>Brian Swicegood</v>
          </cell>
          <cell r="G1954" t="str">
            <v/>
          </cell>
          <cell r="H1954" t="str">
            <v/>
          </cell>
          <cell r="I1954" t="str">
            <v/>
          </cell>
          <cell r="J1954" t="str">
            <v/>
          </cell>
          <cell r="K1954" t="str">
            <v/>
          </cell>
        </row>
        <row r="1955">
          <cell r="B1955" t="str">
            <v>Jose Mejias Ortiz</v>
          </cell>
          <cell r="C1955" t="str">
            <v>Assistant SL Express</v>
          </cell>
          <cell r="D1955" t="str">
            <v>E0219 - Heritage Harbour</v>
          </cell>
          <cell r="E1955" t="str">
            <v>1000 Wash Employees</v>
          </cell>
          <cell r="F1955" t="str">
            <v>NICOLA MARIANI</v>
          </cell>
          <cell r="G1955" t="str">
            <v>ASL</v>
          </cell>
          <cell r="H1955" t="str">
            <v xml:space="preserve">E0219 </v>
          </cell>
          <cell r="I1955">
            <v>219</v>
          </cell>
          <cell r="J1955" t="str">
            <v>ASL219</v>
          </cell>
          <cell r="K1955" t="str">
            <v>ASL219@tidalwaveautospa.com</v>
          </cell>
        </row>
        <row r="1956">
          <cell r="B1956" t="str">
            <v>Jose Reyes</v>
          </cell>
          <cell r="C1956" t="str">
            <v>Assistant SL Express</v>
          </cell>
          <cell r="D1956" t="str">
            <v>E0120 - Manassas Park</v>
          </cell>
          <cell r="E1956" t="str">
            <v>1000 Wash Employees</v>
          </cell>
          <cell r="F1956" t="str">
            <v>Jesse Ramirez Perez</v>
          </cell>
          <cell r="G1956" t="str">
            <v>ASL</v>
          </cell>
          <cell r="H1956" t="str">
            <v xml:space="preserve">E0120 </v>
          </cell>
          <cell r="I1956">
            <v>120</v>
          </cell>
          <cell r="J1956" t="str">
            <v>ASL120</v>
          </cell>
          <cell r="K1956" t="str">
            <v>ASL120@tidalwaveautospa.com</v>
          </cell>
        </row>
        <row r="1957">
          <cell r="B1957" t="str">
            <v>Joseph Baldwyn</v>
          </cell>
          <cell r="C1957" t="str">
            <v>Site Leader Express</v>
          </cell>
          <cell r="D1957" t="str">
            <v>E0259 - Belleview, FL</v>
          </cell>
          <cell r="E1957" t="str">
            <v>1000 Wash Employees</v>
          </cell>
          <cell r="F1957" t="str">
            <v>Steven Kyriazis</v>
          </cell>
          <cell r="G1957" t="str">
            <v>SL</v>
          </cell>
          <cell r="H1957" t="str">
            <v xml:space="preserve">E0259 </v>
          </cell>
          <cell r="I1957">
            <v>259</v>
          </cell>
          <cell r="J1957" t="str">
            <v>SL259</v>
          </cell>
          <cell r="K1957" t="str">
            <v>SL259@tidalwaveautospa.com</v>
          </cell>
        </row>
        <row r="1958">
          <cell r="B1958" t="str">
            <v>Joseph Combs</v>
          </cell>
          <cell r="C1958" t="str">
            <v>Team Lead Express</v>
          </cell>
          <cell r="D1958" t="str">
            <v>E0249 - River Crossing</v>
          </cell>
          <cell r="E1958" t="str">
            <v>1000 Wash Employees</v>
          </cell>
          <cell r="F1958" t="str">
            <v>Mike Breitrick</v>
          </cell>
          <cell r="G1958" t="str">
            <v/>
          </cell>
          <cell r="H1958" t="str">
            <v xml:space="preserve">E0249 </v>
          </cell>
          <cell r="I1958">
            <v>249</v>
          </cell>
          <cell r="J1958" t="str">
            <v/>
          </cell>
          <cell r="K1958" t="str">
            <v>@tidalwaveautospa.com</v>
          </cell>
        </row>
        <row r="1959">
          <cell r="B1959" t="str">
            <v>Joseph Conner</v>
          </cell>
          <cell r="C1959" t="str">
            <v>Wash Attendant Express</v>
          </cell>
          <cell r="D1959" t="str">
            <v>E0024 - Moultrie</v>
          </cell>
          <cell r="E1959" t="str">
            <v>1000 Wash Employees</v>
          </cell>
          <cell r="F1959" t="str">
            <v>Jason Montesano</v>
          </cell>
          <cell r="G1959" t="str">
            <v/>
          </cell>
          <cell r="H1959" t="str">
            <v xml:space="preserve">E0024 </v>
          </cell>
          <cell r="I1959">
            <v>24</v>
          </cell>
          <cell r="J1959" t="str">
            <v/>
          </cell>
          <cell r="K1959" t="str">
            <v>@tidalwaveautospa.com</v>
          </cell>
        </row>
        <row r="1960">
          <cell r="B1960" t="str">
            <v>Joseph Crespo</v>
          </cell>
          <cell r="C1960" t="str">
            <v>Wash Attendant Express</v>
          </cell>
          <cell r="D1960" t="str">
            <v>E0099 - Alexandria</v>
          </cell>
          <cell r="E1960" t="str">
            <v>1000 Wash Employees</v>
          </cell>
          <cell r="F1960" t="str">
            <v>Matthew Rust</v>
          </cell>
          <cell r="G1960" t="str">
            <v/>
          </cell>
          <cell r="H1960" t="str">
            <v xml:space="preserve">E0099 </v>
          </cell>
          <cell r="I1960">
            <v>99</v>
          </cell>
          <cell r="J1960" t="str">
            <v/>
          </cell>
          <cell r="K1960" t="str">
            <v>@tidalwaveautospa.com</v>
          </cell>
        </row>
        <row r="1961">
          <cell r="B1961" t="str">
            <v>Joseph DiMeglio</v>
          </cell>
          <cell r="C1961" t="str">
            <v>Wash Attendant Express</v>
          </cell>
          <cell r="D1961" t="str">
            <v>E0234- Canopy Oaks</v>
          </cell>
          <cell r="E1961" t="str">
            <v>1000 Wash Employees</v>
          </cell>
          <cell r="F1961" t="str">
            <v>Mark Bookbinder</v>
          </cell>
          <cell r="G1961" t="str">
            <v/>
          </cell>
          <cell r="H1961" t="str">
            <v xml:space="preserve">E0234- </v>
          </cell>
          <cell r="I1961" t="str">
            <v/>
          </cell>
          <cell r="J1961" t="str">
            <v/>
          </cell>
          <cell r="K1961" t="str">
            <v>@tidalwaveautospa.com</v>
          </cell>
        </row>
        <row r="1962">
          <cell r="B1962" t="str">
            <v>Joseph Effenberger</v>
          </cell>
          <cell r="C1962" t="str">
            <v>Wash Attendant Express</v>
          </cell>
          <cell r="D1962" t="str">
            <v>E0063 - Rapid City</v>
          </cell>
          <cell r="E1962" t="str">
            <v>1000 Wash Employees</v>
          </cell>
          <cell r="F1962" t="str">
            <v>Leroy Sattler</v>
          </cell>
          <cell r="G1962" t="str">
            <v/>
          </cell>
          <cell r="H1962" t="str">
            <v xml:space="preserve">E0063 </v>
          </cell>
          <cell r="I1962">
            <v>63</v>
          </cell>
          <cell r="J1962" t="str">
            <v/>
          </cell>
          <cell r="K1962" t="str">
            <v>@tidalwaveautospa.com</v>
          </cell>
        </row>
        <row r="1963">
          <cell r="B1963" t="str">
            <v>Joseph Giacopelli</v>
          </cell>
          <cell r="C1963" t="str">
            <v>Assistant SL Express</v>
          </cell>
          <cell r="D1963" t="str">
            <v>E0098 - Bethlehem</v>
          </cell>
          <cell r="E1963" t="str">
            <v>1000 Wash Employees</v>
          </cell>
          <cell r="F1963" t="str">
            <v>Jeffery Hornsby</v>
          </cell>
          <cell r="G1963" t="str">
            <v>ASL</v>
          </cell>
          <cell r="H1963" t="str">
            <v xml:space="preserve">E0098 </v>
          </cell>
          <cell r="I1963">
            <v>98</v>
          </cell>
          <cell r="J1963" t="str">
            <v>ASL98</v>
          </cell>
          <cell r="K1963" t="str">
            <v>ASL98@tidalwaveautospa.com</v>
          </cell>
        </row>
        <row r="1964">
          <cell r="B1964" t="str">
            <v>Joseph Guin</v>
          </cell>
          <cell r="C1964" t="str">
            <v>Assistant SL Express</v>
          </cell>
          <cell r="D1964" t="str">
            <v>E0282 - Tupelo Commons</v>
          </cell>
          <cell r="E1964" t="str">
            <v>1000 Wash Employees</v>
          </cell>
          <cell r="F1964" t="str">
            <v>Cory Knight</v>
          </cell>
          <cell r="G1964" t="str">
            <v>ASL</v>
          </cell>
          <cell r="H1964" t="str">
            <v xml:space="preserve">E0282 </v>
          </cell>
          <cell r="I1964">
            <v>282</v>
          </cell>
          <cell r="J1964" t="str">
            <v>ASL282</v>
          </cell>
          <cell r="K1964" t="str">
            <v>ASL282@tidalwaveautospa.com</v>
          </cell>
        </row>
        <row r="1965">
          <cell r="B1965" t="str">
            <v>Joseph Johnson</v>
          </cell>
          <cell r="C1965" t="str">
            <v>Wash Attendant Flex</v>
          </cell>
          <cell r="D1965" t="str">
            <v>E0021 - Battleground</v>
          </cell>
          <cell r="E1965" t="str">
            <v>1000 Wash Employees</v>
          </cell>
          <cell r="F1965" t="str">
            <v>Chasity Bryant</v>
          </cell>
          <cell r="G1965" t="str">
            <v/>
          </cell>
          <cell r="H1965" t="str">
            <v xml:space="preserve">E0021 </v>
          </cell>
          <cell r="I1965">
            <v>21</v>
          </cell>
          <cell r="J1965" t="str">
            <v/>
          </cell>
          <cell r="K1965" t="str">
            <v>@tidalwaveautospa.com</v>
          </cell>
        </row>
        <row r="1966">
          <cell r="B1966" t="str">
            <v>Joseph Jones</v>
          </cell>
          <cell r="C1966" t="str">
            <v>Team Lead Express</v>
          </cell>
          <cell r="D1966" t="str">
            <v>E0372 - Bobby Miller Pkwy</v>
          </cell>
          <cell r="E1966" t="str">
            <v>1000 Wash Employees</v>
          </cell>
          <cell r="F1966" t="str">
            <v>Simranjeet Singh</v>
          </cell>
          <cell r="G1966" t="str">
            <v/>
          </cell>
          <cell r="H1966" t="str">
            <v xml:space="preserve">E0372 </v>
          </cell>
          <cell r="I1966">
            <v>372</v>
          </cell>
          <cell r="J1966" t="str">
            <v/>
          </cell>
          <cell r="K1966" t="str">
            <v>@tidalwaveautospa.com</v>
          </cell>
        </row>
        <row r="1967">
          <cell r="B1967" t="str">
            <v>Joseph Kaser</v>
          </cell>
          <cell r="C1967" t="str">
            <v>Wash Attendant Express</v>
          </cell>
          <cell r="D1967" t="str">
            <v>E0207 - Lawrenceburg, IN</v>
          </cell>
          <cell r="E1967" t="str">
            <v>1000 Wash Employees</v>
          </cell>
          <cell r="F1967" t="str">
            <v>TRAVIS BALLARD</v>
          </cell>
          <cell r="G1967" t="str">
            <v/>
          </cell>
          <cell r="H1967" t="str">
            <v xml:space="preserve">E0207 </v>
          </cell>
          <cell r="I1967">
            <v>207</v>
          </cell>
          <cell r="J1967" t="str">
            <v/>
          </cell>
          <cell r="K1967" t="str">
            <v>@tidalwaveautospa.com</v>
          </cell>
        </row>
        <row r="1968">
          <cell r="B1968" t="str">
            <v>Joseph Kropp</v>
          </cell>
          <cell r="C1968" t="str">
            <v>Team Lead Express</v>
          </cell>
          <cell r="D1968" t="str">
            <v>E0363 - Marshfield, WI</v>
          </cell>
          <cell r="E1968" t="str">
            <v>1000 Wash Employees</v>
          </cell>
          <cell r="F1968" t="str">
            <v>Charles Hayes</v>
          </cell>
          <cell r="G1968" t="str">
            <v/>
          </cell>
          <cell r="H1968" t="str">
            <v xml:space="preserve">E0363 </v>
          </cell>
          <cell r="I1968">
            <v>363</v>
          </cell>
          <cell r="J1968" t="str">
            <v/>
          </cell>
          <cell r="K1968" t="str">
            <v>@tidalwaveautospa.com</v>
          </cell>
        </row>
        <row r="1969">
          <cell r="B1969" t="str">
            <v>Joseph Landfried</v>
          </cell>
          <cell r="C1969" t="str">
            <v>Site Leader Express</v>
          </cell>
          <cell r="D1969" t="str">
            <v>E0020 - Conway</v>
          </cell>
          <cell r="E1969" t="str">
            <v>1000 Wash Employees</v>
          </cell>
          <cell r="F1969" t="str">
            <v>Wesley Kurtz</v>
          </cell>
          <cell r="G1969" t="str">
            <v>SL</v>
          </cell>
          <cell r="H1969" t="str">
            <v xml:space="preserve">E0020 </v>
          </cell>
          <cell r="I1969">
            <v>20</v>
          </cell>
          <cell r="J1969" t="str">
            <v>SL20</v>
          </cell>
          <cell r="K1969" t="str">
            <v>SL20@tidalwaveautospa.com</v>
          </cell>
        </row>
        <row r="1970">
          <cell r="B1970" t="str">
            <v>Joseph McCallum</v>
          </cell>
          <cell r="C1970" t="str">
            <v>Wash Attendant Express</v>
          </cell>
          <cell r="D1970" t="str">
            <v>E0220 - Cambridge, MN</v>
          </cell>
          <cell r="E1970" t="str">
            <v>1000 Wash Employees</v>
          </cell>
          <cell r="F1970" t="str">
            <v>Brett Fausher</v>
          </cell>
          <cell r="G1970" t="str">
            <v/>
          </cell>
          <cell r="H1970" t="str">
            <v xml:space="preserve">E0220 </v>
          </cell>
          <cell r="I1970">
            <v>220</v>
          </cell>
          <cell r="J1970" t="str">
            <v/>
          </cell>
          <cell r="K1970" t="str">
            <v>@tidalwaveautospa.com</v>
          </cell>
        </row>
        <row r="1971">
          <cell r="B1971" t="str">
            <v>Joseph Miranda</v>
          </cell>
          <cell r="C1971" t="str">
            <v>Wash Attendant Express</v>
          </cell>
          <cell r="D1971" t="str">
            <v>E0150 - Surf City</v>
          </cell>
          <cell r="E1971" t="str">
            <v>1000 Wash Employees</v>
          </cell>
          <cell r="F1971" t="str">
            <v>Luis Otero</v>
          </cell>
          <cell r="G1971" t="str">
            <v/>
          </cell>
          <cell r="H1971" t="str">
            <v xml:space="preserve">E0150 </v>
          </cell>
          <cell r="I1971">
            <v>150</v>
          </cell>
          <cell r="J1971" t="str">
            <v/>
          </cell>
          <cell r="K1971" t="str">
            <v>@tidalwaveautospa.com</v>
          </cell>
        </row>
        <row r="1972">
          <cell r="B1972" t="str">
            <v>Joseph Murphy</v>
          </cell>
          <cell r="C1972" t="str">
            <v>Wash Attendant Express</v>
          </cell>
          <cell r="D1972" t="str">
            <v>E0303 - Hanover Crossing</v>
          </cell>
          <cell r="E1972" t="str">
            <v>1000 Wash Employees</v>
          </cell>
          <cell r="F1972" t="str">
            <v>Jennifer Hooper</v>
          </cell>
          <cell r="G1972" t="str">
            <v/>
          </cell>
          <cell r="H1972" t="str">
            <v xml:space="preserve">E0303 </v>
          </cell>
          <cell r="I1972">
            <v>303</v>
          </cell>
          <cell r="J1972" t="str">
            <v/>
          </cell>
          <cell r="K1972" t="str">
            <v>@tidalwaveautospa.com</v>
          </cell>
        </row>
        <row r="1973">
          <cell r="B1973" t="str">
            <v>Joseph Newton</v>
          </cell>
          <cell r="C1973" t="str">
            <v>Wash Attendant Express</v>
          </cell>
          <cell r="D1973" t="str">
            <v>E0051 - Roswell / Holcomb</v>
          </cell>
          <cell r="E1973" t="str">
            <v>1000 Wash Employees</v>
          </cell>
          <cell r="F1973" t="str">
            <v>Jeffrey Dunham, Jr</v>
          </cell>
          <cell r="G1973" t="str">
            <v/>
          </cell>
          <cell r="H1973" t="str">
            <v xml:space="preserve">E0051 </v>
          </cell>
          <cell r="I1973">
            <v>51</v>
          </cell>
          <cell r="J1973" t="str">
            <v/>
          </cell>
          <cell r="K1973" t="str">
            <v>@tidalwaveautospa.com</v>
          </cell>
        </row>
        <row r="1974">
          <cell r="B1974" t="str">
            <v>Joseph Nivens</v>
          </cell>
          <cell r="C1974" t="str">
            <v>Wash Attendant Express</v>
          </cell>
          <cell r="D1974" t="str">
            <v>E0218 - Borger, TX</v>
          </cell>
          <cell r="E1974" t="str">
            <v>1000 Wash Employees</v>
          </cell>
          <cell r="F1974" t="str">
            <v>Tyra Payne</v>
          </cell>
          <cell r="G1974" t="str">
            <v/>
          </cell>
          <cell r="H1974" t="str">
            <v xml:space="preserve">E0218 </v>
          </cell>
          <cell r="I1974">
            <v>218</v>
          </cell>
          <cell r="J1974" t="str">
            <v/>
          </cell>
          <cell r="K1974" t="str">
            <v>@tidalwaveautospa.com</v>
          </cell>
        </row>
        <row r="1975">
          <cell r="B1975" t="str">
            <v>Joseph Olah</v>
          </cell>
          <cell r="C1975" t="str">
            <v>Site Leader Express</v>
          </cell>
          <cell r="D1975" t="str">
            <v>E0050 - Douglas</v>
          </cell>
          <cell r="E1975" t="str">
            <v>1000 Wash Employees</v>
          </cell>
          <cell r="F1975" t="str">
            <v>Gary Bradley</v>
          </cell>
          <cell r="G1975" t="str">
            <v>SL</v>
          </cell>
          <cell r="H1975" t="str">
            <v xml:space="preserve">E0050 </v>
          </cell>
          <cell r="I1975">
            <v>50</v>
          </cell>
          <cell r="J1975" t="str">
            <v>SL50</v>
          </cell>
          <cell r="K1975" t="str">
            <v>SL50@tidalwaveautospa.com</v>
          </cell>
        </row>
        <row r="1976">
          <cell r="B1976" t="str">
            <v>Joseph Penrod</v>
          </cell>
          <cell r="C1976" t="str">
            <v>Assistant SL Express</v>
          </cell>
          <cell r="D1976" t="str">
            <v>E0241 - Tusculum</v>
          </cell>
          <cell r="E1976" t="str">
            <v>1000 Wash Employees</v>
          </cell>
          <cell r="F1976" t="str">
            <v>Matthew Roberts</v>
          </cell>
          <cell r="G1976" t="str">
            <v>ASL</v>
          </cell>
          <cell r="H1976" t="str">
            <v xml:space="preserve">E0241 </v>
          </cell>
          <cell r="I1976">
            <v>241</v>
          </cell>
          <cell r="J1976" t="str">
            <v>ASL241</v>
          </cell>
          <cell r="K1976" t="str">
            <v>ASL241@tidalwaveautospa.com</v>
          </cell>
        </row>
        <row r="1977">
          <cell r="B1977" t="str">
            <v>Joseph Peterson</v>
          </cell>
          <cell r="C1977" t="str">
            <v>Site Leader Express</v>
          </cell>
          <cell r="D1977" t="str">
            <v>E0153 - Willmar</v>
          </cell>
          <cell r="E1977" t="str">
            <v>1000 Wash Employees</v>
          </cell>
          <cell r="F1977" t="str">
            <v>Andrew Stephens</v>
          </cell>
          <cell r="G1977" t="str">
            <v>SL</v>
          </cell>
          <cell r="H1977" t="str">
            <v xml:space="preserve">E0153 </v>
          </cell>
          <cell r="I1977">
            <v>153</v>
          </cell>
          <cell r="J1977" t="str">
            <v>SL153</v>
          </cell>
          <cell r="K1977" t="str">
            <v>SL153@tidalwaveautospa.com</v>
          </cell>
        </row>
        <row r="1978">
          <cell r="B1978" t="str">
            <v>Joseph Presley</v>
          </cell>
          <cell r="C1978" t="str">
            <v>Station Lead</v>
          </cell>
          <cell r="D1978" t="str">
            <v>SHJ Construction LLC</v>
          </cell>
          <cell r="E1978" t="str">
            <v>3000 Steel Shop</v>
          </cell>
          <cell r="F1978" t="str">
            <v>Matthew Allen</v>
          </cell>
          <cell r="G1978" t="str">
            <v/>
          </cell>
          <cell r="H1978" t="str">
            <v/>
          </cell>
          <cell r="I1978" t="str">
            <v/>
          </cell>
          <cell r="J1978" t="str">
            <v/>
          </cell>
          <cell r="K1978" t="str">
            <v/>
          </cell>
        </row>
        <row r="1979">
          <cell r="B1979" t="str">
            <v>Joseph Riggs</v>
          </cell>
          <cell r="C1979" t="str">
            <v>Wash Attendant Express</v>
          </cell>
          <cell r="D1979" t="str">
            <v>E0214 - Doe Run Blvd</v>
          </cell>
          <cell r="E1979" t="str">
            <v>1000 Wash Employees</v>
          </cell>
          <cell r="F1979" t="str">
            <v>Cecilia Pate</v>
          </cell>
          <cell r="G1979" t="str">
            <v/>
          </cell>
          <cell r="H1979" t="str">
            <v xml:space="preserve">E0214 </v>
          </cell>
          <cell r="I1979">
            <v>214</v>
          </cell>
          <cell r="J1979" t="str">
            <v/>
          </cell>
          <cell r="K1979" t="str">
            <v>@tidalwaveautospa.com</v>
          </cell>
        </row>
        <row r="1980">
          <cell r="B1980" t="str">
            <v>Joseph Riley</v>
          </cell>
          <cell r="C1980" t="str">
            <v>Wash Attendant Express</v>
          </cell>
          <cell r="D1980" t="str">
            <v>E0310 - Garrett</v>
          </cell>
          <cell r="E1980" t="str">
            <v>1000 Wash Employees</v>
          </cell>
          <cell r="F1980" t="str">
            <v>Jon Thornton</v>
          </cell>
          <cell r="G1980" t="str">
            <v/>
          </cell>
          <cell r="H1980" t="str">
            <v xml:space="preserve">E0310 </v>
          </cell>
          <cell r="I1980">
            <v>310</v>
          </cell>
          <cell r="J1980" t="str">
            <v/>
          </cell>
          <cell r="K1980" t="str">
            <v>@tidalwaveautospa.com</v>
          </cell>
        </row>
        <row r="1981">
          <cell r="B1981" t="str">
            <v>Joseph Riservato</v>
          </cell>
          <cell r="C1981" t="str">
            <v>Wash Attendant Flex</v>
          </cell>
          <cell r="D1981" t="str">
            <v>E0007 - Grandview</v>
          </cell>
          <cell r="E1981" t="str">
            <v>1000 Wash Employees</v>
          </cell>
          <cell r="F1981" t="str">
            <v>Adam DeGroot</v>
          </cell>
          <cell r="G1981" t="str">
            <v/>
          </cell>
          <cell r="H1981" t="str">
            <v xml:space="preserve">E0007 </v>
          </cell>
          <cell r="I1981">
            <v>7</v>
          </cell>
          <cell r="J1981" t="str">
            <v/>
          </cell>
          <cell r="K1981" t="str">
            <v>@tidalwaveautospa.com</v>
          </cell>
        </row>
        <row r="1982">
          <cell r="B1982" t="str">
            <v>Joseph Rodriguez</v>
          </cell>
          <cell r="C1982" t="str">
            <v>Wash Attendant Express</v>
          </cell>
          <cell r="D1982" t="str">
            <v>E0141 - Northwood Park</v>
          </cell>
          <cell r="E1982" t="str">
            <v>1000 Wash Employees</v>
          </cell>
          <cell r="F1982" t="str">
            <v>David Nightingale</v>
          </cell>
          <cell r="G1982" t="str">
            <v/>
          </cell>
          <cell r="H1982" t="str">
            <v xml:space="preserve">E0141 </v>
          </cell>
          <cell r="I1982">
            <v>141</v>
          </cell>
          <cell r="J1982" t="str">
            <v/>
          </cell>
          <cell r="K1982" t="str">
            <v>@tidalwaveautospa.com</v>
          </cell>
        </row>
        <row r="1983">
          <cell r="B1983" t="str">
            <v>Joseph Scott</v>
          </cell>
          <cell r="C1983" t="str">
            <v>Assistant SL Express</v>
          </cell>
          <cell r="D1983" t="str">
            <v>E0101 - Victory Square</v>
          </cell>
          <cell r="E1983" t="str">
            <v>1000 Wash Employees</v>
          </cell>
          <cell r="F1983" t="str">
            <v>Alphonso Dyer</v>
          </cell>
          <cell r="G1983" t="str">
            <v>ASL</v>
          </cell>
          <cell r="H1983" t="str">
            <v xml:space="preserve">E0101 </v>
          </cell>
          <cell r="I1983">
            <v>101</v>
          </cell>
          <cell r="J1983" t="str">
            <v>ASL101</v>
          </cell>
          <cell r="K1983" t="str">
            <v>ASL101@tidalwaveautospa.com</v>
          </cell>
        </row>
        <row r="1984">
          <cell r="B1984" t="str">
            <v>Joseph Silva</v>
          </cell>
          <cell r="C1984" t="str">
            <v>Wash Attendant Express</v>
          </cell>
          <cell r="D1984" t="str">
            <v>E0271 - Arcadian Shores</v>
          </cell>
          <cell r="E1984" t="str">
            <v>1000 Wash Employees</v>
          </cell>
          <cell r="F1984" t="str">
            <v>Anthony Mazzella</v>
          </cell>
          <cell r="G1984" t="str">
            <v/>
          </cell>
          <cell r="H1984" t="str">
            <v xml:space="preserve">E0271 </v>
          </cell>
          <cell r="I1984">
            <v>271</v>
          </cell>
          <cell r="J1984" t="str">
            <v/>
          </cell>
          <cell r="K1984" t="str">
            <v>@tidalwaveautospa.com</v>
          </cell>
        </row>
        <row r="1985">
          <cell r="B1985" t="str">
            <v>Joseph Smaldone</v>
          </cell>
          <cell r="C1985" t="str">
            <v>Wash Attendant Express</v>
          </cell>
          <cell r="D1985" t="str">
            <v>E0081 - South Glens Falls</v>
          </cell>
          <cell r="E1985" t="str">
            <v>1000 Wash Employees</v>
          </cell>
          <cell r="F1985" t="str">
            <v>Austin Dority</v>
          </cell>
          <cell r="G1985" t="str">
            <v/>
          </cell>
          <cell r="H1985" t="str">
            <v xml:space="preserve">E0081 </v>
          </cell>
          <cell r="I1985">
            <v>81</v>
          </cell>
          <cell r="J1985" t="str">
            <v/>
          </cell>
          <cell r="K1985" t="str">
            <v>@tidalwaveautospa.com</v>
          </cell>
        </row>
        <row r="1986">
          <cell r="B1986" t="str">
            <v>Joseph Washington</v>
          </cell>
          <cell r="C1986" t="str">
            <v>Wash Attendant Express</v>
          </cell>
          <cell r="D1986" t="str">
            <v>E0003 - Morrow</v>
          </cell>
          <cell r="E1986" t="str">
            <v>1000 Wash Employees</v>
          </cell>
          <cell r="F1986" t="str">
            <v>Antawan Hill</v>
          </cell>
          <cell r="G1986" t="str">
            <v/>
          </cell>
          <cell r="H1986" t="str">
            <v xml:space="preserve">E0003 </v>
          </cell>
          <cell r="I1986">
            <v>3</v>
          </cell>
          <cell r="J1986" t="str">
            <v/>
          </cell>
          <cell r="K1986" t="str">
            <v>@tidalwaveautospa.com</v>
          </cell>
        </row>
        <row r="1987">
          <cell r="B1987" t="str">
            <v>Joseph Wheeler</v>
          </cell>
          <cell r="C1987" t="str">
            <v>Wash Attendant Express</v>
          </cell>
          <cell r="D1987" t="str">
            <v>E0022 - Newnan</v>
          </cell>
          <cell r="E1987" t="str">
            <v>1000 Wash Employees</v>
          </cell>
          <cell r="F1987" t="str">
            <v>Kevin Williams</v>
          </cell>
          <cell r="G1987" t="str">
            <v/>
          </cell>
          <cell r="H1987" t="str">
            <v xml:space="preserve">E0022 </v>
          </cell>
          <cell r="I1987">
            <v>22</v>
          </cell>
          <cell r="J1987" t="str">
            <v/>
          </cell>
          <cell r="K1987" t="str">
            <v>@tidalwaveautospa.com</v>
          </cell>
        </row>
        <row r="1988">
          <cell r="B1988" t="str">
            <v>Josephine Rogers</v>
          </cell>
          <cell r="C1988" t="str">
            <v>Manager of Financial Planning &amp; Analysis</v>
          </cell>
          <cell r="D1988" t="str">
            <v>Wash Support Center</v>
          </cell>
          <cell r="E1988" t="str">
            <v>2050 Finance</v>
          </cell>
          <cell r="F1988" t="str">
            <v>Katherine Martin</v>
          </cell>
          <cell r="G1988" t="str">
            <v/>
          </cell>
          <cell r="H1988" t="str">
            <v/>
          </cell>
          <cell r="I1988" t="str">
            <v/>
          </cell>
          <cell r="J1988" t="str">
            <v/>
          </cell>
          <cell r="K1988" t="str">
            <v>josie.rogers@twavelead.com</v>
          </cell>
        </row>
        <row r="1989">
          <cell r="B1989" t="str">
            <v>Joser Lozano</v>
          </cell>
          <cell r="C1989" t="str">
            <v>Wash Attendant Express</v>
          </cell>
          <cell r="D1989" t="str">
            <v>E0218 - Borger, TX</v>
          </cell>
          <cell r="E1989" t="str">
            <v>1000 Wash Employees</v>
          </cell>
          <cell r="F1989" t="str">
            <v>Tyra Payne</v>
          </cell>
          <cell r="G1989" t="str">
            <v/>
          </cell>
          <cell r="H1989" t="str">
            <v xml:space="preserve">E0218 </v>
          </cell>
          <cell r="I1989">
            <v>218</v>
          </cell>
          <cell r="J1989" t="str">
            <v/>
          </cell>
          <cell r="K1989" t="str">
            <v>@tidalwaveautospa.com</v>
          </cell>
        </row>
        <row r="1990">
          <cell r="B1990" t="str">
            <v>Josh Ingalls [C]</v>
          </cell>
          <cell r="C1990" t="str">
            <v>TW HR Admin Contractor</v>
          </cell>
          <cell r="D1990" t="str">
            <v>Wash Support Center</v>
          </cell>
          <cell r="E1990" t="str">
            <v>2250 Human Resources</v>
          </cell>
          <cell r="F1990" t="str">
            <v>Kristin Balcerzak</v>
          </cell>
          <cell r="G1990" t="str">
            <v/>
          </cell>
          <cell r="H1990" t="str">
            <v/>
          </cell>
          <cell r="I1990" t="str">
            <v/>
          </cell>
          <cell r="J1990" t="str">
            <v/>
          </cell>
          <cell r="K1990" t="str">
            <v/>
          </cell>
        </row>
        <row r="1991">
          <cell r="B1991" t="str">
            <v>Josh Nordgren</v>
          </cell>
          <cell r="C1991" t="str">
            <v>Site Leader Express</v>
          </cell>
          <cell r="D1991" t="str">
            <v>E0056 - Matthews Orangeburg</v>
          </cell>
          <cell r="E1991" t="str">
            <v>1000 Wash Employees</v>
          </cell>
          <cell r="F1991" t="str">
            <v>David Foster</v>
          </cell>
          <cell r="G1991" t="str">
            <v>SL</v>
          </cell>
          <cell r="H1991" t="str">
            <v xml:space="preserve">E0056 </v>
          </cell>
          <cell r="I1991">
            <v>56</v>
          </cell>
          <cell r="J1991" t="str">
            <v>SL56</v>
          </cell>
          <cell r="K1991" t="str">
            <v>SL56@tidalwaveautospa.com</v>
          </cell>
        </row>
        <row r="1992">
          <cell r="B1992" t="str">
            <v>Josh Pettit</v>
          </cell>
          <cell r="C1992" t="str">
            <v>Assistant SL Express</v>
          </cell>
          <cell r="D1992" t="str">
            <v>E0055 - Gillespie</v>
          </cell>
          <cell r="E1992" t="str">
            <v>1000 Wash Employees</v>
          </cell>
          <cell r="F1992" t="str">
            <v>Michael Miller</v>
          </cell>
          <cell r="G1992" t="str">
            <v>ASL</v>
          </cell>
          <cell r="H1992" t="str">
            <v xml:space="preserve">E0055 </v>
          </cell>
          <cell r="I1992">
            <v>55</v>
          </cell>
          <cell r="J1992" t="str">
            <v>ASL55</v>
          </cell>
          <cell r="K1992" t="str">
            <v>ASL55@tidalwaveautospa.com</v>
          </cell>
        </row>
        <row r="1993">
          <cell r="B1993" t="str">
            <v>Joshua Bell</v>
          </cell>
          <cell r="C1993" t="str">
            <v>Team Lead Express</v>
          </cell>
          <cell r="D1993" t="str">
            <v>E0211 - Hamilton Crossing</v>
          </cell>
          <cell r="E1993" t="str">
            <v>1000 Wash Employees</v>
          </cell>
          <cell r="F1993" t="str">
            <v>Spencer Kappelman</v>
          </cell>
          <cell r="G1993" t="str">
            <v/>
          </cell>
          <cell r="H1993" t="str">
            <v xml:space="preserve">E0211 </v>
          </cell>
          <cell r="I1993">
            <v>211</v>
          </cell>
          <cell r="J1993" t="str">
            <v/>
          </cell>
          <cell r="K1993" t="str">
            <v>@tidalwaveautospa.com</v>
          </cell>
        </row>
        <row r="1994">
          <cell r="B1994" t="str">
            <v>Joshua Blair</v>
          </cell>
          <cell r="C1994" t="str">
            <v>Team Lead Express</v>
          </cell>
          <cell r="D1994" t="str">
            <v>E0034 - Sandy Springs</v>
          </cell>
          <cell r="E1994" t="str">
            <v>1000 Wash Employees</v>
          </cell>
          <cell r="F1994" t="str">
            <v>Kevin Smith</v>
          </cell>
          <cell r="G1994" t="str">
            <v/>
          </cell>
          <cell r="H1994" t="str">
            <v xml:space="preserve">E0034 </v>
          </cell>
          <cell r="I1994">
            <v>34</v>
          </cell>
          <cell r="J1994" t="str">
            <v/>
          </cell>
          <cell r="K1994" t="str">
            <v>@tidalwaveautospa.com</v>
          </cell>
        </row>
        <row r="1995">
          <cell r="B1995" t="str">
            <v>Joshua Bugg</v>
          </cell>
          <cell r="C1995" t="str">
            <v>Team Lead Express</v>
          </cell>
          <cell r="D1995" t="str">
            <v>E0197 - Timothy</v>
          </cell>
          <cell r="E1995" t="str">
            <v>1000 Wash Employees</v>
          </cell>
          <cell r="F1995" t="str">
            <v>Dennis Thompson</v>
          </cell>
          <cell r="G1995" t="str">
            <v/>
          </cell>
          <cell r="H1995" t="str">
            <v xml:space="preserve">E0197 </v>
          </cell>
          <cell r="I1995">
            <v>197</v>
          </cell>
          <cell r="J1995" t="str">
            <v/>
          </cell>
          <cell r="K1995" t="str">
            <v>@tidalwaveautospa.com</v>
          </cell>
        </row>
        <row r="1996">
          <cell r="B1996" t="str">
            <v>Joshua Carachure</v>
          </cell>
          <cell r="C1996" t="str">
            <v>Wash Attendant Express</v>
          </cell>
          <cell r="D1996" t="str">
            <v>E0102 - Bluffton</v>
          </cell>
          <cell r="E1996" t="str">
            <v>1000 Wash Employees</v>
          </cell>
          <cell r="F1996" t="str">
            <v>Tiffany Reed</v>
          </cell>
          <cell r="G1996" t="str">
            <v/>
          </cell>
          <cell r="H1996" t="str">
            <v xml:space="preserve">E0102 </v>
          </cell>
          <cell r="I1996">
            <v>102</v>
          </cell>
          <cell r="J1996" t="str">
            <v/>
          </cell>
          <cell r="K1996" t="str">
            <v>@tidalwaveautospa.com</v>
          </cell>
        </row>
        <row r="1997">
          <cell r="B1997" t="str">
            <v>Joshua Carr</v>
          </cell>
          <cell r="C1997" t="str">
            <v>Wash Attendant Express</v>
          </cell>
          <cell r="D1997" t="str">
            <v>E0027 - Dublin</v>
          </cell>
          <cell r="E1997" t="str">
            <v>1000 Wash Employees</v>
          </cell>
          <cell r="F1997" t="str">
            <v>Sam Jarrell</v>
          </cell>
          <cell r="G1997" t="str">
            <v/>
          </cell>
          <cell r="H1997" t="str">
            <v xml:space="preserve">E0027 </v>
          </cell>
          <cell r="I1997">
            <v>27</v>
          </cell>
          <cell r="J1997" t="str">
            <v/>
          </cell>
          <cell r="K1997" t="str">
            <v>@tidalwaveautospa.com</v>
          </cell>
        </row>
        <row r="1998">
          <cell r="B1998" t="str">
            <v>Joshua Chance</v>
          </cell>
          <cell r="C1998" t="str">
            <v>Wash Attendant Express</v>
          </cell>
          <cell r="D1998" t="str">
            <v>E0316 - Silsbee, TX</v>
          </cell>
          <cell r="E1998" t="str">
            <v>1000 Wash Employees</v>
          </cell>
          <cell r="F1998" t="str">
            <v>Jordan Easton</v>
          </cell>
          <cell r="G1998" t="str">
            <v/>
          </cell>
          <cell r="H1998" t="str">
            <v xml:space="preserve">E0316 </v>
          </cell>
          <cell r="I1998">
            <v>316</v>
          </cell>
          <cell r="J1998" t="str">
            <v/>
          </cell>
          <cell r="K1998" t="str">
            <v>@tidalwaveautospa.com</v>
          </cell>
        </row>
        <row r="1999">
          <cell r="B1999" t="str">
            <v>Joshua Choat</v>
          </cell>
          <cell r="C1999" t="str">
            <v>Assistant SL Express</v>
          </cell>
          <cell r="D1999" t="str">
            <v>E0046 - Overland Park</v>
          </cell>
          <cell r="E1999" t="str">
            <v>1000 Wash Employees</v>
          </cell>
          <cell r="F1999" t="str">
            <v>Jacob Johnston</v>
          </cell>
          <cell r="G1999" t="str">
            <v>ASL</v>
          </cell>
          <cell r="H1999" t="str">
            <v xml:space="preserve">E0046 </v>
          </cell>
          <cell r="I1999">
            <v>46</v>
          </cell>
          <cell r="J1999" t="str">
            <v>ASL46</v>
          </cell>
          <cell r="K1999" t="str">
            <v>ASL46@tidalwaveautospa.com</v>
          </cell>
        </row>
        <row r="2000">
          <cell r="B2000" t="str">
            <v>Joshua Cloonan</v>
          </cell>
          <cell r="C2000" t="str">
            <v>Site Leader Express</v>
          </cell>
          <cell r="D2000" t="str">
            <v>E0235 - Shelby, NC</v>
          </cell>
          <cell r="E2000" t="str">
            <v>1000 Wash Employees</v>
          </cell>
          <cell r="F2000" t="str">
            <v>Michael Dodge</v>
          </cell>
          <cell r="G2000" t="str">
            <v>SL</v>
          </cell>
          <cell r="H2000" t="str">
            <v xml:space="preserve">E0235 </v>
          </cell>
          <cell r="I2000">
            <v>235</v>
          </cell>
          <cell r="J2000" t="str">
            <v>SL235</v>
          </cell>
          <cell r="K2000" t="str">
            <v>SL235@tidalwaveautospa.com</v>
          </cell>
        </row>
        <row r="2001">
          <cell r="B2001" t="str">
            <v>Joshua Coleman</v>
          </cell>
          <cell r="C2001" t="str">
            <v>Wash Attendant Express</v>
          </cell>
          <cell r="D2001" t="str">
            <v>E0226 - Forum Drive SC</v>
          </cell>
          <cell r="E2001" t="str">
            <v>1000 Wash Employees</v>
          </cell>
          <cell r="F2001" t="str">
            <v>Douglas Chaloupek</v>
          </cell>
          <cell r="G2001" t="str">
            <v/>
          </cell>
          <cell r="H2001" t="str">
            <v xml:space="preserve">E0226 </v>
          </cell>
          <cell r="I2001">
            <v>226</v>
          </cell>
          <cell r="J2001" t="str">
            <v/>
          </cell>
          <cell r="K2001" t="str">
            <v>@tidalwaveautospa.com</v>
          </cell>
        </row>
        <row r="2002">
          <cell r="B2002" t="str">
            <v>Joshua Dempsey</v>
          </cell>
          <cell r="C2002" t="str">
            <v>Team Lead Express</v>
          </cell>
          <cell r="D2002" t="str">
            <v>E0294 - Thomson, GA</v>
          </cell>
          <cell r="E2002" t="str">
            <v>1000 Wash Employees</v>
          </cell>
          <cell r="F2002" t="str">
            <v>Brandon Ortega</v>
          </cell>
          <cell r="G2002" t="str">
            <v/>
          </cell>
          <cell r="H2002" t="str">
            <v xml:space="preserve">E0294 </v>
          </cell>
          <cell r="I2002">
            <v>294</v>
          </cell>
          <cell r="J2002" t="str">
            <v/>
          </cell>
          <cell r="K2002" t="str">
            <v>@tidalwaveautospa.com</v>
          </cell>
        </row>
        <row r="2003">
          <cell r="B2003" t="str">
            <v>Joshua Frierson</v>
          </cell>
          <cell r="C2003" t="str">
            <v>General Laborer</v>
          </cell>
          <cell r="D2003" t="str">
            <v>SHJ Construction LLC</v>
          </cell>
          <cell r="E2003" t="str">
            <v>3000 Steel Shop</v>
          </cell>
          <cell r="F2003" t="str">
            <v>Jacob McSwain</v>
          </cell>
          <cell r="G2003" t="str">
            <v/>
          </cell>
          <cell r="H2003" t="str">
            <v/>
          </cell>
          <cell r="I2003" t="str">
            <v/>
          </cell>
          <cell r="J2003" t="str">
            <v/>
          </cell>
          <cell r="K2003" t="str">
            <v/>
          </cell>
        </row>
        <row r="2004">
          <cell r="B2004" t="str">
            <v>Joshua Gallant</v>
          </cell>
          <cell r="C2004" t="str">
            <v>Equipment Installation Team Lead</v>
          </cell>
          <cell r="D2004" t="str">
            <v>SHJ Construction LLC</v>
          </cell>
          <cell r="E2004" t="str">
            <v>3050 Development</v>
          </cell>
          <cell r="F2004" t="str">
            <v>Robert Hutchinson</v>
          </cell>
          <cell r="G2004" t="str">
            <v/>
          </cell>
          <cell r="H2004" t="str">
            <v/>
          </cell>
          <cell r="I2004" t="str">
            <v/>
          </cell>
          <cell r="J2004" t="str">
            <v/>
          </cell>
          <cell r="K2004" t="str">
            <v>joshua.gallant@shjconstructiongroup.com</v>
          </cell>
        </row>
        <row r="2005">
          <cell r="B2005" t="str">
            <v>Joshua Gates</v>
          </cell>
          <cell r="C2005" t="str">
            <v>Wash Attendant Express</v>
          </cell>
          <cell r="D2005" t="str">
            <v>E0044 - Lake Joy</v>
          </cell>
          <cell r="E2005" t="str">
            <v>1000 Wash Employees</v>
          </cell>
          <cell r="F2005" t="str">
            <v>Richard Porter</v>
          </cell>
          <cell r="G2005" t="str">
            <v/>
          </cell>
          <cell r="H2005" t="str">
            <v xml:space="preserve">E0044 </v>
          </cell>
          <cell r="I2005">
            <v>44</v>
          </cell>
          <cell r="J2005" t="str">
            <v/>
          </cell>
          <cell r="K2005" t="str">
            <v>@tidalwaveautospa.com</v>
          </cell>
        </row>
        <row r="2006">
          <cell r="B2006" t="str">
            <v>Joshua Henderson</v>
          </cell>
          <cell r="C2006" t="str">
            <v>Chief Marketing Officer</v>
          </cell>
          <cell r="D2006" t="str">
            <v>WSC-Birmingham</v>
          </cell>
          <cell r="E2006" t="str">
            <v>2350 Executive</v>
          </cell>
          <cell r="F2006" t="str">
            <v>Marlan Nichols</v>
          </cell>
          <cell r="G2006" t="str">
            <v/>
          </cell>
          <cell r="H2006" t="str">
            <v/>
          </cell>
          <cell r="I2006" t="str">
            <v/>
          </cell>
          <cell r="J2006" t="str">
            <v/>
          </cell>
          <cell r="K2006" t="str">
            <v>jhenderson@twavelead.com</v>
          </cell>
        </row>
        <row r="2007">
          <cell r="B2007" t="str">
            <v>Joshua Hester</v>
          </cell>
          <cell r="C2007" t="str">
            <v>Wash Attendant Express</v>
          </cell>
          <cell r="D2007" t="str">
            <v>E0010 - Sumter</v>
          </cell>
          <cell r="E2007" t="str">
            <v>1000 Wash Employees</v>
          </cell>
          <cell r="F2007" t="str">
            <v>Christopher Chestnut</v>
          </cell>
          <cell r="G2007" t="str">
            <v/>
          </cell>
          <cell r="H2007" t="str">
            <v xml:space="preserve">E0010 </v>
          </cell>
          <cell r="I2007">
            <v>10</v>
          </cell>
          <cell r="J2007" t="str">
            <v/>
          </cell>
          <cell r="K2007" t="str">
            <v>@tidalwaveautospa.com</v>
          </cell>
        </row>
        <row r="2008">
          <cell r="B2008" t="str">
            <v>Joshua Hudson</v>
          </cell>
          <cell r="C2008" t="str">
            <v>Site Leader Express</v>
          </cell>
          <cell r="D2008" t="str">
            <v>E0162 - Lake City, FL</v>
          </cell>
          <cell r="E2008" t="str">
            <v>1000 Wash Employees</v>
          </cell>
          <cell r="F2008" t="str">
            <v>Steven Kyriazis</v>
          </cell>
          <cell r="G2008" t="str">
            <v>SL</v>
          </cell>
          <cell r="H2008" t="str">
            <v xml:space="preserve">E0162 </v>
          </cell>
          <cell r="I2008">
            <v>162</v>
          </cell>
          <cell r="J2008" t="str">
            <v>SL162</v>
          </cell>
          <cell r="K2008" t="str">
            <v>SL162@tidalwaveautospa.com</v>
          </cell>
        </row>
        <row r="2009">
          <cell r="B2009" t="str">
            <v>Joshua Huffstetler</v>
          </cell>
          <cell r="C2009" t="str">
            <v>High Performance Site Leader Express</v>
          </cell>
          <cell r="D2009" t="str">
            <v>E0032 - Camden</v>
          </cell>
          <cell r="E2009" t="str">
            <v>1000 Wash Employees</v>
          </cell>
          <cell r="F2009" t="str">
            <v>Michael Dodge</v>
          </cell>
          <cell r="G2009" t="str">
            <v>SL</v>
          </cell>
          <cell r="H2009" t="str">
            <v xml:space="preserve">E0032 </v>
          </cell>
          <cell r="I2009">
            <v>32</v>
          </cell>
          <cell r="J2009" t="str">
            <v>SL32</v>
          </cell>
          <cell r="K2009" t="str">
            <v>SL32@tidalwaveautospa.com</v>
          </cell>
        </row>
        <row r="2010">
          <cell r="B2010" t="str">
            <v>Joshua Inman</v>
          </cell>
          <cell r="C2010" t="str">
            <v>Team Lead Express</v>
          </cell>
          <cell r="D2010" t="str">
            <v>E0115 - Temperance Hill</v>
          </cell>
          <cell r="E2010" t="str">
            <v>1000 Wash Employees</v>
          </cell>
          <cell r="F2010" t="str">
            <v>Janell Campbell</v>
          </cell>
          <cell r="G2010" t="str">
            <v/>
          </cell>
          <cell r="H2010" t="str">
            <v xml:space="preserve">E0115 </v>
          </cell>
          <cell r="I2010">
            <v>115</v>
          </cell>
          <cell r="J2010" t="str">
            <v/>
          </cell>
          <cell r="K2010" t="str">
            <v>@tidalwaveautospa.com</v>
          </cell>
        </row>
        <row r="2011">
          <cell r="B2011" t="str">
            <v>Joshua Kushmaul</v>
          </cell>
          <cell r="C2011" t="str">
            <v>Equipment Installation Team Lead</v>
          </cell>
          <cell r="D2011" t="str">
            <v>SHJ Construction LLC</v>
          </cell>
          <cell r="E2011" t="str">
            <v>3050 Development</v>
          </cell>
          <cell r="F2011" t="str">
            <v>Robert Hutchinson</v>
          </cell>
          <cell r="G2011" t="str">
            <v/>
          </cell>
          <cell r="H2011" t="str">
            <v/>
          </cell>
          <cell r="I2011" t="str">
            <v/>
          </cell>
          <cell r="J2011" t="str">
            <v/>
          </cell>
          <cell r="K2011" t="str">
            <v>joshua.kushmaul@shjconstructiongroup.com</v>
          </cell>
        </row>
        <row r="2012">
          <cell r="B2012" t="str">
            <v>Joshua Langer</v>
          </cell>
          <cell r="C2012" t="str">
            <v>Assistant SL Express</v>
          </cell>
          <cell r="D2012" t="str">
            <v>E0063 - Rapid City</v>
          </cell>
          <cell r="E2012" t="str">
            <v>1000 Wash Employees</v>
          </cell>
          <cell r="F2012" t="str">
            <v>Leroy Sattler</v>
          </cell>
          <cell r="G2012" t="str">
            <v>ASL</v>
          </cell>
          <cell r="H2012" t="str">
            <v xml:space="preserve">E0063 </v>
          </cell>
          <cell r="I2012">
            <v>63</v>
          </cell>
          <cell r="J2012" t="str">
            <v>ASL63</v>
          </cell>
          <cell r="K2012" t="str">
            <v>ASL63@tidalwaveautospa.com</v>
          </cell>
        </row>
        <row r="2013">
          <cell r="B2013" t="str">
            <v>Joshua Lichter</v>
          </cell>
          <cell r="C2013" t="str">
            <v>Assistant SL Express</v>
          </cell>
          <cell r="D2013" t="str">
            <v>E0046 - Overland Park</v>
          </cell>
          <cell r="E2013" t="str">
            <v>1000 Wash Employees</v>
          </cell>
          <cell r="F2013" t="str">
            <v>Jacob Johnston</v>
          </cell>
          <cell r="G2013" t="str">
            <v>ASL</v>
          </cell>
          <cell r="H2013" t="str">
            <v xml:space="preserve">E0046 </v>
          </cell>
          <cell r="I2013">
            <v>46</v>
          </cell>
          <cell r="J2013" t="str">
            <v>ASL46</v>
          </cell>
          <cell r="K2013" t="str">
            <v>ASL46@tidalwaveautospa.com</v>
          </cell>
        </row>
        <row r="2014">
          <cell r="B2014" t="str">
            <v>Joshua Ligon</v>
          </cell>
          <cell r="C2014" t="str">
            <v>Assistant SL Flex</v>
          </cell>
          <cell r="D2014" t="str">
            <v>E0009 - Peachtree City/Sharpsburg</v>
          </cell>
          <cell r="E2014" t="str">
            <v>1000 Wash Employees</v>
          </cell>
          <cell r="F2014" t="str">
            <v>Charles Best</v>
          </cell>
          <cell r="G2014" t="str">
            <v>ASL</v>
          </cell>
          <cell r="H2014" t="str">
            <v xml:space="preserve">E0009 </v>
          </cell>
          <cell r="I2014">
            <v>9</v>
          </cell>
          <cell r="J2014" t="str">
            <v>ASL9</v>
          </cell>
          <cell r="K2014" t="str">
            <v>ASL9@tidalwaveautospa.com</v>
          </cell>
        </row>
        <row r="2015">
          <cell r="B2015" t="str">
            <v>Joshua Lynch</v>
          </cell>
          <cell r="C2015" t="str">
            <v>Wash Attendant Express</v>
          </cell>
          <cell r="D2015" t="str">
            <v>E0012 - Rocky Mount</v>
          </cell>
          <cell r="E2015" t="str">
            <v>1000 Wash Employees</v>
          </cell>
          <cell r="F2015" t="str">
            <v>Michael Harland</v>
          </cell>
          <cell r="G2015" t="str">
            <v/>
          </cell>
          <cell r="H2015" t="str">
            <v xml:space="preserve">E0012 </v>
          </cell>
          <cell r="I2015">
            <v>12</v>
          </cell>
          <cell r="J2015" t="str">
            <v/>
          </cell>
          <cell r="K2015" t="str">
            <v>@tidalwaveautospa.com</v>
          </cell>
        </row>
        <row r="2016">
          <cell r="B2016" t="str">
            <v>Joshua Mollen</v>
          </cell>
          <cell r="C2016" t="str">
            <v>Wash Attendant Express</v>
          </cell>
          <cell r="D2016" t="str">
            <v>E0202 - Petoskey, MI</v>
          </cell>
          <cell r="E2016" t="str">
            <v>1000 Wash Employees</v>
          </cell>
          <cell r="F2016" t="str">
            <v>Matthew Carter</v>
          </cell>
          <cell r="G2016" t="str">
            <v/>
          </cell>
          <cell r="H2016" t="str">
            <v xml:space="preserve">E0202 </v>
          </cell>
          <cell r="I2016">
            <v>202</v>
          </cell>
          <cell r="J2016" t="str">
            <v/>
          </cell>
          <cell r="K2016" t="str">
            <v>@tidalwaveautospa.com</v>
          </cell>
        </row>
        <row r="2017">
          <cell r="B2017" t="str">
            <v>Joshua Palmer</v>
          </cell>
          <cell r="C2017" t="str">
            <v>Wash Attendant Express</v>
          </cell>
          <cell r="D2017" t="str">
            <v>E0027 - Dublin</v>
          </cell>
          <cell r="E2017" t="str">
            <v>1000 Wash Employees</v>
          </cell>
          <cell r="F2017" t="str">
            <v>Sam Jarrell</v>
          </cell>
          <cell r="G2017" t="str">
            <v/>
          </cell>
          <cell r="H2017" t="str">
            <v xml:space="preserve">E0027 </v>
          </cell>
          <cell r="I2017">
            <v>27</v>
          </cell>
          <cell r="J2017" t="str">
            <v/>
          </cell>
          <cell r="K2017" t="str">
            <v>@tidalwaveautospa.com</v>
          </cell>
        </row>
        <row r="2018">
          <cell r="B2018" t="str">
            <v>Joshua Regan</v>
          </cell>
          <cell r="C2018" t="str">
            <v>Site Leader Express</v>
          </cell>
          <cell r="D2018" t="str">
            <v>E0066 - Wesley Chapel</v>
          </cell>
          <cell r="E2018" t="str">
            <v>1000 Wash Employees</v>
          </cell>
          <cell r="F2018" t="str">
            <v>Steven Kyriazis</v>
          </cell>
          <cell r="G2018" t="str">
            <v>SL</v>
          </cell>
          <cell r="H2018" t="str">
            <v xml:space="preserve">E0066 </v>
          </cell>
          <cell r="I2018">
            <v>66</v>
          </cell>
          <cell r="J2018" t="str">
            <v>SL66</v>
          </cell>
          <cell r="K2018" t="str">
            <v>SL66@tidalwaveautospa.com</v>
          </cell>
        </row>
        <row r="2019">
          <cell r="B2019" t="str">
            <v>Joshua Romero</v>
          </cell>
          <cell r="C2019" t="str">
            <v>Wash Attendant Express</v>
          </cell>
          <cell r="D2019" t="str">
            <v>E0093 - Huntsville</v>
          </cell>
          <cell r="E2019" t="str">
            <v>1000 Wash Employees</v>
          </cell>
          <cell r="F2019" t="str">
            <v>Mark Busby</v>
          </cell>
          <cell r="G2019" t="str">
            <v/>
          </cell>
          <cell r="H2019" t="str">
            <v xml:space="preserve">E0093 </v>
          </cell>
          <cell r="I2019">
            <v>93</v>
          </cell>
          <cell r="J2019" t="str">
            <v/>
          </cell>
          <cell r="K2019" t="str">
            <v>@tidalwaveautospa.com</v>
          </cell>
        </row>
        <row r="2020">
          <cell r="B2020" t="str">
            <v>Joshua Royster</v>
          </cell>
          <cell r="C2020" t="str">
            <v>Wash Attendant Express</v>
          </cell>
          <cell r="D2020" t="str">
            <v>E0019 - High Point</v>
          </cell>
          <cell r="E2020" t="str">
            <v>1000 Wash Employees</v>
          </cell>
          <cell r="F2020" t="str">
            <v>Nicholas Anthony</v>
          </cell>
          <cell r="G2020" t="str">
            <v/>
          </cell>
          <cell r="H2020" t="str">
            <v xml:space="preserve">E0019 </v>
          </cell>
          <cell r="I2020">
            <v>19</v>
          </cell>
          <cell r="J2020" t="str">
            <v/>
          </cell>
          <cell r="K2020" t="str">
            <v>@tidalwaveautospa.com</v>
          </cell>
        </row>
        <row r="2021">
          <cell r="B2021" t="str">
            <v>Joshua Sanders</v>
          </cell>
          <cell r="C2021" t="str">
            <v>Team Lead Express</v>
          </cell>
          <cell r="D2021" t="str">
            <v>E0152 - North Charleston</v>
          </cell>
          <cell r="E2021" t="str">
            <v>1000 Wash Employees</v>
          </cell>
          <cell r="F2021" t="str">
            <v>Melissa Barker</v>
          </cell>
          <cell r="G2021" t="str">
            <v/>
          </cell>
          <cell r="H2021" t="str">
            <v xml:space="preserve">E0152 </v>
          </cell>
          <cell r="I2021">
            <v>152</v>
          </cell>
          <cell r="J2021" t="str">
            <v/>
          </cell>
          <cell r="K2021" t="str">
            <v>@tidalwaveautospa.com</v>
          </cell>
        </row>
        <row r="2022">
          <cell r="B2022" t="str">
            <v>Joshua Smith</v>
          </cell>
          <cell r="C2022" t="str">
            <v>Site Leader Express</v>
          </cell>
          <cell r="D2022" t="str">
            <v>E0100 - Richmond</v>
          </cell>
          <cell r="E2022" t="str">
            <v>1000 Wash Employees</v>
          </cell>
          <cell r="F2022" t="str">
            <v>Joe Chavez</v>
          </cell>
          <cell r="G2022" t="str">
            <v>SL</v>
          </cell>
          <cell r="H2022" t="str">
            <v xml:space="preserve">E0100 </v>
          </cell>
          <cell r="I2022">
            <v>100</v>
          </cell>
          <cell r="J2022" t="str">
            <v>SL100</v>
          </cell>
          <cell r="K2022" t="str">
            <v>SL100@tidalwaveautospa.com</v>
          </cell>
        </row>
        <row r="2023">
          <cell r="B2023" t="str">
            <v>Joshua smith</v>
          </cell>
          <cell r="C2023" t="str">
            <v>Wash Attendant Express</v>
          </cell>
          <cell r="D2023" t="str">
            <v>E0239 - Pampa, TX</v>
          </cell>
          <cell r="E2023" t="str">
            <v>1000 Wash Employees</v>
          </cell>
          <cell r="F2023" t="str">
            <v>Katherine Hockaday</v>
          </cell>
          <cell r="G2023" t="str">
            <v/>
          </cell>
          <cell r="H2023" t="str">
            <v xml:space="preserve">E0239 </v>
          </cell>
          <cell r="I2023">
            <v>239</v>
          </cell>
          <cell r="J2023" t="str">
            <v/>
          </cell>
          <cell r="K2023" t="str">
            <v>@tidalwaveautospa.com</v>
          </cell>
        </row>
        <row r="2024">
          <cell r="B2024" t="str">
            <v>Joshua Speakes</v>
          </cell>
          <cell r="C2024" t="str">
            <v>Wash Attendant Express</v>
          </cell>
          <cell r="D2024" t="str">
            <v>E0120 - Manassas Park</v>
          </cell>
          <cell r="E2024" t="str">
            <v>1000 Wash Employees</v>
          </cell>
          <cell r="F2024" t="str">
            <v>Jesse Ramirez Perez</v>
          </cell>
          <cell r="G2024" t="str">
            <v/>
          </cell>
          <cell r="H2024" t="str">
            <v xml:space="preserve">E0120 </v>
          </cell>
          <cell r="I2024">
            <v>120</v>
          </cell>
          <cell r="J2024" t="str">
            <v/>
          </cell>
          <cell r="K2024" t="str">
            <v>@tidalwaveautospa.com</v>
          </cell>
        </row>
        <row r="2025">
          <cell r="B2025" t="str">
            <v>Joshua Stone</v>
          </cell>
          <cell r="C2025" t="str">
            <v>Site Leader Express</v>
          </cell>
          <cell r="D2025" t="str">
            <v>E0059 - Albemarle</v>
          </cell>
          <cell r="E2025" t="str">
            <v>1000 Wash Employees</v>
          </cell>
          <cell r="F2025" t="str">
            <v>Michael Dodge</v>
          </cell>
          <cell r="G2025" t="str">
            <v>SL</v>
          </cell>
          <cell r="H2025" t="str">
            <v xml:space="preserve">E0059 </v>
          </cell>
          <cell r="I2025">
            <v>59</v>
          </cell>
          <cell r="J2025" t="str">
            <v>SL59</v>
          </cell>
          <cell r="K2025" t="str">
            <v>SL59@tidalwaveautospa.com</v>
          </cell>
        </row>
        <row r="2026">
          <cell r="B2026" t="str">
            <v>Joshua Sumner</v>
          </cell>
          <cell r="C2026" t="str">
            <v>Wash Attendant Express</v>
          </cell>
          <cell r="D2026" t="str">
            <v>E0225 - Dill Creek</v>
          </cell>
          <cell r="E2026" t="str">
            <v>1000 Wash Employees</v>
          </cell>
          <cell r="F2026" t="str">
            <v>ERIK NORDGREN</v>
          </cell>
          <cell r="G2026" t="str">
            <v/>
          </cell>
          <cell r="H2026" t="str">
            <v xml:space="preserve">E0225 </v>
          </cell>
          <cell r="I2026">
            <v>225</v>
          </cell>
          <cell r="J2026" t="str">
            <v/>
          </cell>
          <cell r="K2026" t="str">
            <v>@tidalwaveautospa.com</v>
          </cell>
        </row>
        <row r="2027">
          <cell r="B2027" t="str">
            <v>Joshua Thomas</v>
          </cell>
          <cell r="C2027" t="str">
            <v>Wash Attendant Express</v>
          </cell>
          <cell r="D2027" t="str">
            <v>E0101 - Victory Square</v>
          </cell>
          <cell r="E2027" t="str">
            <v>1000 Wash Employees</v>
          </cell>
          <cell r="F2027" t="str">
            <v>Alphonso Dyer</v>
          </cell>
          <cell r="G2027" t="str">
            <v/>
          </cell>
          <cell r="H2027" t="str">
            <v xml:space="preserve">E0101 </v>
          </cell>
          <cell r="I2027">
            <v>101</v>
          </cell>
          <cell r="J2027" t="str">
            <v/>
          </cell>
          <cell r="K2027" t="str">
            <v>@tidalwaveautospa.com</v>
          </cell>
        </row>
        <row r="2028">
          <cell r="B2028" t="str">
            <v>Joshua Tiller</v>
          </cell>
          <cell r="C2028" t="str">
            <v>Wash Attendant Express</v>
          </cell>
          <cell r="D2028" t="str">
            <v>E0142 - Bristol</v>
          </cell>
          <cell r="E2028" t="str">
            <v>1000 Wash Employees</v>
          </cell>
          <cell r="F2028" t="str">
            <v>Christopher Cox</v>
          </cell>
          <cell r="G2028" t="str">
            <v/>
          </cell>
          <cell r="H2028" t="str">
            <v xml:space="preserve">E0142 </v>
          </cell>
          <cell r="I2028">
            <v>142</v>
          </cell>
          <cell r="J2028" t="str">
            <v/>
          </cell>
          <cell r="K2028" t="str">
            <v>@tidalwaveautospa.com</v>
          </cell>
        </row>
        <row r="2029">
          <cell r="B2029" t="str">
            <v>Joshua Trudeau</v>
          </cell>
          <cell r="C2029" t="str">
            <v>Assistant SL Express</v>
          </cell>
          <cell r="D2029" t="str">
            <v>E0304 - Cliff Lake</v>
          </cell>
          <cell r="E2029" t="str">
            <v>1000 Wash Employees</v>
          </cell>
          <cell r="F2029" t="str">
            <v>Jacob Skouge</v>
          </cell>
          <cell r="G2029" t="str">
            <v>ASL</v>
          </cell>
          <cell r="H2029" t="str">
            <v xml:space="preserve">E0304 </v>
          </cell>
          <cell r="I2029">
            <v>304</v>
          </cell>
          <cell r="J2029" t="str">
            <v>ASL304</v>
          </cell>
          <cell r="K2029" t="str">
            <v>ASL304@tidalwaveautospa.com</v>
          </cell>
        </row>
        <row r="2030">
          <cell r="B2030" t="str">
            <v>Joshua Wade</v>
          </cell>
          <cell r="C2030" t="str">
            <v>Wash Attendant Express</v>
          </cell>
          <cell r="D2030" t="str">
            <v>E0095 - Cornelia</v>
          </cell>
          <cell r="E2030" t="str">
            <v>1000 Wash Employees</v>
          </cell>
          <cell r="F2030" t="str">
            <v>Dale Hyndman</v>
          </cell>
          <cell r="G2030" t="str">
            <v/>
          </cell>
          <cell r="H2030" t="str">
            <v xml:space="preserve">E0095 </v>
          </cell>
          <cell r="I2030">
            <v>95</v>
          </cell>
          <cell r="J2030" t="str">
            <v/>
          </cell>
          <cell r="K2030" t="str">
            <v>@tidalwaveautospa.com</v>
          </cell>
        </row>
        <row r="2031">
          <cell r="B2031" t="str">
            <v>Josiah Flood</v>
          </cell>
          <cell r="C2031" t="str">
            <v>Team Lead Express</v>
          </cell>
          <cell r="D2031" t="str">
            <v>E0205 - Beltline Road SW</v>
          </cell>
          <cell r="E2031" t="str">
            <v>1000 Wash Employees</v>
          </cell>
          <cell r="F2031" t="str">
            <v>Felicia Slager</v>
          </cell>
          <cell r="G2031" t="str">
            <v/>
          </cell>
          <cell r="H2031" t="str">
            <v xml:space="preserve">E0205 </v>
          </cell>
          <cell r="I2031">
            <v>205</v>
          </cell>
          <cell r="J2031" t="str">
            <v/>
          </cell>
          <cell r="K2031" t="str">
            <v>@tidalwaveautospa.com</v>
          </cell>
        </row>
        <row r="2032">
          <cell r="B2032" t="str">
            <v>Josiah Robinson</v>
          </cell>
          <cell r="C2032" t="str">
            <v>Wash Attendant Express</v>
          </cell>
          <cell r="D2032" t="str">
            <v>E0003 - Morrow</v>
          </cell>
          <cell r="E2032" t="str">
            <v>1000 Wash Employees</v>
          </cell>
          <cell r="F2032" t="str">
            <v>Antawan Hill</v>
          </cell>
          <cell r="G2032" t="str">
            <v/>
          </cell>
          <cell r="H2032" t="str">
            <v xml:space="preserve">E0003 </v>
          </cell>
          <cell r="I2032">
            <v>3</v>
          </cell>
          <cell r="J2032" t="str">
            <v/>
          </cell>
          <cell r="K2032" t="str">
            <v>@tidalwaveautospa.com</v>
          </cell>
        </row>
        <row r="2033">
          <cell r="B2033" t="str">
            <v>Josiah Stottler</v>
          </cell>
          <cell r="C2033" t="str">
            <v>Wash Attendant Express</v>
          </cell>
          <cell r="D2033" t="str">
            <v>E0158 - Waconia, MN</v>
          </cell>
          <cell r="E2033" t="str">
            <v>1000 Wash Employees</v>
          </cell>
          <cell r="F2033" t="str">
            <v>Benjamin Eidem</v>
          </cell>
          <cell r="G2033" t="str">
            <v/>
          </cell>
          <cell r="H2033" t="str">
            <v xml:space="preserve">E0158 </v>
          </cell>
          <cell r="I2033">
            <v>158</v>
          </cell>
          <cell r="J2033" t="str">
            <v/>
          </cell>
          <cell r="K2033" t="str">
            <v>@tidalwaveautospa.com</v>
          </cell>
        </row>
        <row r="2034">
          <cell r="B2034" t="str">
            <v>Josiah Swaby</v>
          </cell>
          <cell r="C2034" t="str">
            <v>Team Lead Express</v>
          </cell>
          <cell r="D2034" t="str">
            <v>E0075 - Chesapeake</v>
          </cell>
          <cell r="E2034" t="str">
            <v>1000 Wash Employees</v>
          </cell>
          <cell r="F2034" t="str">
            <v>Andrew Millard</v>
          </cell>
          <cell r="G2034" t="str">
            <v/>
          </cell>
          <cell r="H2034" t="str">
            <v xml:space="preserve">E0075 </v>
          </cell>
          <cell r="I2034">
            <v>75</v>
          </cell>
          <cell r="J2034" t="str">
            <v/>
          </cell>
          <cell r="K2034" t="str">
            <v>@tidalwaveautospa.com</v>
          </cell>
        </row>
        <row r="2035">
          <cell r="B2035" t="str">
            <v>Jovahni Perez</v>
          </cell>
          <cell r="C2035" t="str">
            <v>Wash Attendant Express</v>
          </cell>
          <cell r="D2035" t="str">
            <v>E0062 - Speedway</v>
          </cell>
          <cell r="E2035" t="str">
            <v>1000 Wash Employees</v>
          </cell>
          <cell r="F2035" t="str">
            <v>Rex Humerickhouse</v>
          </cell>
          <cell r="G2035" t="str">
            <v/>
          </cell>
          <cell r="H2035" t="str">
            <v xml:space="preserve">E0062 </v>
          </cell>
          <cell r="I2035">
            <v>62</v>
          </cell>
          <cell r="J2035" t="str">
            <v/>
          </cell>
          <cell r="K2035" t="str">
            <v>@tidalwaveautospa.com</v>
          </cell>
        </row>
        <row r="2036">
          <cell r="B2036" t="str">
            <v>Jovani Sanchez</v>
          </cell>
          <cell r="C2036" t="str">
            <v>Wash Attendant Express</v>
          </cell>
          <cell r="D2036" t="str">
            <v>E0063 - Rapid City</v>
          </cell>
          <cell r="E2036" t="str">
            <v>1000 Wash Employees</v>
          </cell>
          <cell r="F2036" t="str">
            <v>Leroy Sattler</v>
          </cell>
          <cell r="G2036" t="str">
            <v/>
          </cell>
          <cell r="H2036" t="str">
            <v xml:space="preserve">E0063 </v>
          </cell>
          <cell r="I2036">
            <v>63</v>
          </cell>
          <cell r="J2036" t="str">
            <v/>
          </cell>
          <cell r="K2036" t="str">
            <v>@tidalwaveautospa.com</v>
          </cell>
        </row>
        <row r="2037">
          <cell r="B2037" t="str">
            <v>Joy Williams</v>
          </cell>
          <cell r="C2037" t="str">
            <v>Accounts Payable</v>
          </cell>
          <cell r="D2037" t="str">
            <v>SHJ Construction LLC</v>
          </cell>
          <cell r="E2037" t="str">
            <v>3050 Development</v>
          </cell>
          <cell r="F2037" t="str">
            <v>Jessica Harris</v>
          </cell>
          <cell r="G2037" t="str">
            <v/>
          </cell>
          <cell r="H2037" t="str">
            <v/>
          </cell>
          <cell r="I2037" t="str">
            <v/>
          </cell>
          <cell r="J2037" t="str">
            <v/>
          </cell>
          <cell r="K2037" t="str">
            <v>joy.williams@shjconstructiongroup.com</v>
          </cell>
        </row>
        <row r="2038">
          <cell r="B2038" t="str">
            <v>Jozmar Rivera</v>
          </cell>
          <cell r="C2038" t="str">
            <v>Assistant SL Express</v>
          </cell>
          <cell r="D2038" t="str">
            <v>E0137 - Pickens</v>
          </cell>
          <cell r="E2038" t="str">
            <v>1000 Wash Employees</v>
          </cell>
          <cell r="F2038" t="str">
            <v>Gregory Smith</v>
          </cell>
          <cell r="G2038" t="str">
            <v>ASL</v>
          </cell>
          <cell r="H2038" t="str">
            <v xml:space="preserve">E0137 </v>
          </cell>
          <cell r="I2038">
            <v>137</v>
          </cell>
          <cell r="J2038" t="str">
            <v>ASL137</v>
          </cell>
          <cell r="K2038" t="str">
            <v>ASL137@tidalwaveautospa.com</v>
          </cell>
        </row>
        <row r="2039">
          <cell r="B2039" t="str">
            <v>Juan Chavez</v>
          </cell>
          <cell r="C2039" t="str">
            <v>Wash Attendant Express</v>
          </cell>
          <cell r="D2039" t="str">
            <v>E0260 - Pebble Hills</v>
          </cell>
          <cell r="E2039" t="str">
            <v>1000 Wash Employees</v>
          </cell>
          <cell r="F2039" t="str">
            <v>Efrain Villareal</v>
          </cell>
          <cell r="G2039" t="str">
            <v/>
          </cell>
          <cell r="H2039" t="str">
            <v xml:space="preserve">E0260 </v>
          </cell>
          <cell r="I2039">
            <v>260</v>
          </cell>
          <cell r="J2039" t="str">
            <v/>
          </cell>
          <cell r="K2039" t="str">
            <v>@tidalwaveautospa.com</v>
          </cell>
        </row>
        <row r="2040">
          <cell r="B2040" t="str">
            <v>Juan Manrique</v>
          </cell>
          <cell r="C2040" t="str">
            <v>Wash Attendant Express</v>
          </cell>
          <cell r="D2040" t="str">
            <v>E0047 - Falcon Landing</v>
          </cell>
          <cell r="E2040" t="str">
            <v>1000 Wash Employees</v>
          </cell>
          <cell r="F2040" t="str">
            <v>Nicholas Huck</v>
          </cell>
          <cell r="G2040" t="str">
            <v/>
          </cell>
          <cell r="H2040" t="str">
            <v xml:space="preserve">E0047 </v>
          </cell>
          <cell r="I2040">
            <v>47</v>
          </cell>
          <cell r="J2040" t="str">
            <v/>
          </cell>
          <cell r="K2040" t="str">
            <v>@tidalwaveautospa.com</v>
          </cell>
        </row>
        <row r="2041">
          <cell r="B2041" t="str">
            <v>Juan Padron</v>
          </cell>
          <cell r="C2041" t="str">
            <v>Wash Attendant Express</v>
          </cell>
          <cell r="D2041" t="str">
            <v>E0111 - Bainbridge</v>
          </cell>
          <cell r="E2041" t="str">
            <v>1000 Wash Employees</v>
          </cell>
          <cell r="F2041" t="str">
            <v>Vernon Dixon</v>
          </cell>
          <cell r="G2041" t="str">
            <v/>
          </cell>
          <cell r="H2041" t="str">
            <v xml:space="preserve">E0111 </v>
          </cell>
          <cell r="I2041">
            <v>111</v>
          </cell>
          <cell r="J2041" t="str">
            <v/>
          </cell>
          <cell r="K2041" t="str">
            <v>@tidalwaveautospa.com</v>
          </cell>
        </row>
        <row r="2042">
          <cell r="B2042" t="str">
            <v>Juan Reyes</v>
          </cell>
          <cell r="C2042" t="str">
            <v>Wash Attendant Express</v>
          </cell>
          <cell r="D2042" t="str">
            <v>E0062 - Speedway</v>
          </cell>
          <cell r="E2042" t="str">
            <v>1000 Wash Employees</v>
          </cell>
          <cell r="F2042" t="str">
            <v>Rex Humerickhouse</v>
          </cell>
          <cell r="G2042" t="str">
            <v/>
          </cell>
          <cell r="H2042" t="str">
            <v xml:space="preserve">E0062 </v>
          </cell>
          <cell r="I2042">
            <v>62</v>
          </cell>
          <cell r="J2042" t="str">
            <v/>
          </cell>
          <cell r="K2042" t="str">
            <v>@tidalwaveautospa.com</v>
          </cell>
        </row>
        <row r="2043">
          <cell r="B2043" t="str">
            <v>Juan Rodriguez</v>
          </cell>
          <cell r="C2043" t="str">
            <v>Wash Attendant Express</v>
          </cell>
          <cell r="D2043" t="str">
            <v>E0384 - Alice, TX</v>
          </cell>
          <cell r="E2043" t="str">
            <v>1000 Wash Employees</v>
          </cell>
          <cell r="F2043" t="str">
            <v>Maurice Moorman</v>
          </cell>
          <cell r="G2043" t="str">
            <v/>
          </cell>
          <cell r="H2043" t="str">
            <v xml:space="preserve">E0384 </v>
          </cell>
          <cell r="I2043">
            <v>384</v>
          </cell>
          <cell r="J2043" t="str">
            <v/>
          </cell>
          <cell r="K2043" t="str">
            <v>@tidalwaveautospa.com</v>
          </cell>
        </row>
        <row r="2044">
          <cell r="B2044" t="str">
            <v>Juan Victoria</v>
          </cell>
          <cell r="C2044" t="str">
            <v>Wash Attendant Express</v>
          </cell>
          <cell r="D2044" t="str">
            <v>E0143 - Austin</v>
          </cell>
          <cell r="E2044" t="str">
            <v>1000 Wash Employees</v>
          </cell>
          <cell r="F2044" t="str">
            <v>Lora Youngmark</v>
          </cell>
          <cell r="G2044" t="str">
            <v/>
          </cell>
          <cell r="H2044" t="str">
            <v xml:space="preserve">E0143 </v>
          </cell>
          <cell r="I2044">
            <v>143</v>
          </cell>
          <cell r="J2044" t="str">
            <v/>
          </cell>
          <cell r="K2044" t="str">
            <v>@tidalwaveautospa.com</v>
          </cell>
        </row>
        <row r="2045">
          <cell r="B2045" t="str">
            <v>Juan Zamora</v>
          </cell>
          <cell r="C2045" t="str">
            <v>Assistant SL Express</v>
          </cell>
          <cell r="D2045" t="str">
            <v>E0086 - Palestine</v>
          </cell>
          <cell r="E2045" t="str">
            <v>1000 Wash Employees</v>
          </cell>
          <cell r="F2045" t="str">
            <v>Rene Gonzales</v>
          </cell>
          <cell r="G2045" t="str">
            <v>ASL</v>
          </cell>
          <cell r="H2045" t="str">
            <v xml:space="preserve">E0086 </v>
          </cell>
          <cell r="I2045">
            <v>86</v>
          </cell>
          <cell r="J2045" t="str">
            <v>ASL86</v>
          </cell>
          <cell r="K2045" t="str">
            <v>ASL86@tidalwaveautospa.com</v>
          </cell>
        </row>
        <row r="2046">
          <cell r="B2046" t="str">
            <v>Juana Salazar</v>
          </cell>
          <cell r="C2046" t="str">
            <v>Assistant SL Express</v>
          </cell>
          <cell r="D2046" t="str">
            <v>E0045 - Watson</v>
          </cell>
          <cell r="E2046" t="str">
            <v>1000 Wash Employees</v>
          </cell>
          <cell r="F2046" t="str">
            <v>Steven Goddard</v>
          </cell>
          <cell r="G2046" t="str">
            <v>ASL</v>
          </cell>
          <cell r="H2046" t="str">
            <v xml:space="preserve">E0045 </v>
          </cell>
          <cell r="I2046">
            <v>45</v>
          </cell>
          <cell r="J2046" t="str">
            <v>ASL45</v>
          </cell>
          <cell r="K2046" t="str">
            <v>ASL45@tidalwaveautospa.com</v>
          </cell>
        </row>
        <row r="2047">
          <cell r="B2047" t="str">
            <v>Jude Forbus</v>
          </cell>
          <cell r="C2047" t="str">
            <v>Team Lead Express</v>
          </cell>
          <cell r="D2047" t="str">
            <v>E0292 - Waynesboro, VA</v>
          </cell>
          <cell r="E2047" t="str">
            <v>1000 Wash Employees</v>
          </cell>
          <cell r="F2047" t="str">
            <v>Chad Williams</v>
          </cell>
          <cell r="G2047" t="str">
            <v/>
          </cell>
          <cell r="H2047" t="str">
            <v xml:space="preserve">E0292 </v>
          </cell>
          <cell r="I2047">
            <v>292</v>
          </cell>
          <cell r="J2047" t="str">
            <v/>
          </cell>
          <cell r="K2047" t="str">
            <v>@tidalwaveautospa.com</v>
          </cell>
        </row>
        <row r="2048">
          <cell r="B2048" t="str">
            <v>Julia Clary</v>
          </cell>
          <cell r="C2048" t="str">
            <v>Team Lead Express</v>
          </cell>
          <cell r="D2048" t="str">
            <v>E0235 - Shelby, NC</v>
          </cell>
          <cell r="E2048" t="str">
            <v>1000 Wash Employees</v>
          </cell>
          <cell r="F2048" t="str">
            <v>Joshua Cloonan</v>
          </cell>
          <cell r="G2048" t="str">
            <v/>
          </cell>
          <cell r="H2048" t="str">
            <v xml:space="preserve">E0235 </v>
          </cell>
          <cell r="I2048">
            <v>235</v>
          </cell>
          <cell r="J2048" t="str">
            <v/>
          </cell>
          <cell r="K2048" t="str">
            <v>@tidalwaveautospa.com</v>
          </cell>
        </row>
        <row r="2049">
          <cell r="B2049" t="str">
            <v>Julian Arvelo</v>
          </cell>
          <cell r="C2049" t="str">
            <v>Wash Attendant Express</v>
          </cell>
          <cell r="D2049" t="str">
            <v>E0121 - Hilton Head</v>
          </cell>
          <cell r="E2049" t="str">
            <v>1000 Wash Employees</v>
          </cell>
          <cell r="F2049" t="str">
            <v>Dennis Gallegos</v>
          </cell>
          <cell r="G2049" t="str">
            <v/>
          </cell>
          <cell r="H2049" t="str">
            <v xml:space="preserve">E0121 </v>
          </cell>
          <cell r="I2049">
            <v>121</v>
          </cell>
          <cell r="J2049" t="str">
            <v/>
          </cell>
          <cell r="K2049" t="str">
            <v>@tidalwaveautospa.com</v>
          </cell>
        </row>
        <row r="2050">
          <cell r="B2050" t="str">
            <v>Julian Quijas</v>
          </cell>
          <cell r="C2050" t="str">
            <v>Wash Attendant Express</v>
          </cell>
          <cell r="D2050" t="str">
            <v>E0067 - Mission</v>
          </cell>
          <cell r="E2050" t="str">
            <v>1000 Wash Employees</v>
          </cell>
          <cell r="F2050" t="str">
            <v>Cassondra Clark</v>
          </cell>
          <cell r="G2050" t="str">
            <v/>
          </cell>
          <cell r="H2050" t="str">
            <v xml:space="preserve">E0067 </v>
          </cell>
          <cell r="I2050">
            <v>67</v>
          </cell>
          <cell r="J2050" t="str">
            <v/>
          </cell>
          <cell r="K2050" t="str">
            <v>@tidalwaveautospa.com</v>
          </cell>
        </row>
        <row r="2051">
          <cell r="B2051" t="str">
            <v>Julian Rios</v>
          </cell>
          <cell r="C2051" t="str">
            <v>Team Lead Express</v>
          </cell>
          <cell r="D2051" t="str">
            <v>E0025 - Hinesville</v>
          </cell>
          <cell r="E2051" t="str">
            <v>1000 Wash Employees</v>
          </cell>
          <cell r="F2051" t="str">
            <v>Don Lettieri</v>
          </cell>
          <cell r="G2051" t="str">
            <v/>
          </cell>
          <cell r="H2051" t="str">
            <v xml:space="preserve">E0025 </v>
          </cell>
          <cell r="I2051">
            <v>25</v>
          </cell>
          <cell r="J2051" t="str">
            <v/>
          </cell>
          <cell r="K2051" t="str">
            <v>@tidalwaveautospa.com</v>
          </cell>
        </row>
        <row r="2052">
          <cell r="B2052" t="str">
            <v>Julien Releford</v>
          </cell>
          <cell r="C2052" t="str">
            <v>Wash Attendant Express</v>
          </cell>
          <cell r="D2052" t="str">
            <v>E0036 - Miller Road</v>
          </cell>
          <cell r="E2052" t="str">
            <v>1000 Wash Employees</v>
          </cell>
          <cell r="F2052" t="str">
            <v>Joel Regan</v>
          </cell>
          <cell r="G2052" t="str">
            <v/>
          </cell>
          <cell r="H2052" t="str">
            <v xml:space="preserve">E0036 </v>
          </cell>
          <cell r="I2052">
            <v>36</v>
          </cell>
          <cell r="J2052" t="str">
            <v/>
          </cell>
          <cell r="K2052" t="str">
            <v>@tidalwaveautospa.com</v>
          </cell>
        </row>
        <row r="2053">
          <cell r="B2053" t="str">
            <v>Justin Bernal</v>
          </cell>
          <cell r="C2053" t="str">
            <v>High Performance Site Leader Express</v>
          </cell>
          <cell r="D2053" t="str">
            <v>E0085 - Victoria</v>
          </cell>
          <cell r="E2053" t="str">
            <v>1000 Wash Employees</v>
          </cell>
          <cell r="F2053" t="str">
            <v>Derek Schillinger</v>
          </cell>
          <cell r="G2053" t="str">
            <v>SL</v>
          </cell>
          <cell r="H2053" t="str">
            <v xml:space="preserve">E0085 </v>
          </cell>
          <cell r="I2053">
            <v>85</v>
          </cell>
          <cell r="J2053" t="str">
            <v>SL85</v>
          </cell>
          <cell r="K2053" t="str">
            <v>SL85@tidalwaveautospa.com</v>
          </cell>
        </row>
        <row r="2054">
          <cell r="B2054" t="str">
            <v>Justin Bowden</v>
          </cell>
          <cell r="C2054" t="str">
            <v>Assistant SL Express</v>
          </cell>
          <cell r="D2054" t="str">
            <v>E0209 - Tarboro, NC</v>
          </cell>
          <cell r="E2054" t="str">
            <v>1000 Wash Employees</v>
          </cell>
          <cell r="F2054" t="str">
            <v>Frankie Tadlock</v>
          </cell>
          <cell r="G2054" t="str">
            <v>ASL</v>
          </cell>
          <cell r="H2054" t="str">
            <v xml:space="preserve">E0209 </v>
          </cell>
          <cell r="I2054">
            <v>209</v>
          </cell>
          <cell r="J2054" t="str">
            <v>ASL209</v>
          </cell>
          <cell r="K2054" t="str">
            <v>ASL209@tidalwaveautospa.com</v>
          </cell>
        </row>
        <row r="2055">
          <cell r="B2055" t="str">
            <v>Justin Cooper</v>
          </cell>
          <cell r="C2055" t="str">
            <v>Site Leader Express</v>
          </cell>
          <cell r="D2055" t="str">
            <v>E0026 - Moncks Corner</v>
          </cell>
          <cell r="E2055" t="str">
            <v>1000 Wash Employees</v>
          </cell>
          <cell r="F2055" t="str">
            <v>David Foster</v>
          </cell>
          <cell r="G2055" t="str">
            <v>SL</v>
          </cell>
          <cell r="H2055" t="str">
            <v xml:space="preserve">E0026 </v>
          </cell>
          <cell r="I2055">
            <v>26</v>
          </cell>
          <cell r="J2055" t="str">
            <v>SL26</v>
          </cell>
          <cell r="K2055" t="str">
            <v>SL26@tidalwaveautospa.com</v>
          </cell>
        </row>
        <row r="2056">
          <cell r="B2056" t="str">
            <v>Justin Cowans</v>
          </cell>
          <cell r="C2056" t="str">
            <v>Site Leader Express</v>
          </cell>
          <cell r="D2056" t="str">
            <v>E0289 - Wegge Court</v>
          </cell>
          <cell r="E2056" t="str">
            <v>1000 Wash Employees</v>
          </cell>
          <cell r="F2056" t="str">
            <v>Andrew Stephens</v>
          </cell>
          <cell r="G2056" t="str">
            <v>SL</v>
          </cell>
          <cell r="H2056" t="str">
            <v xml:space="preserve">E0289 </v>
          </cell>
          <cell r="I2056">
            <v>289</v>
          </cell>
          <cell r="J2056" t="str">
            <v>SL289</v>
          </cell>
          <cell r="K2056" t="str">
            <v>SL289@tidalwaveautospa.com</v>
          </cell>
        </row>
        <row r="2057">
          <cell r="B2057" t="str">
            <v>Justin Doughty</v>
          </cell>
          <cell r="C2057" t="str">
            <v>Wash Attendant Express</v>
          </cell>
          <cell r="D2057" t="str">
            <v>E0072 - Williamsburg</v>
          </cell>
          <cell r="E2057" t="str">
            <v>1000 Wash Employees</v>
          </cell>
          <cell r="F2057" t="str">
            <v>Peter Foster</v>
          </cell>
          <cell r="G2057" t="str">
            <v/>
          </cell>
          <cell r="H2057" t="str">
            <v xml:space="preserve">E0072 </v>
          </cell>
          <cell r="I2057">
            <v>72</v>
          </cell>
          <cell r="J2057" t="str">
            <v/>
          </cell>
          <cell r="K2057" t="str">
            <v>@tidalwaveautospa.com</v>
          </cell>
        </row>
        <row r="2058">
          <cell r="B2058" t="str">
            <v>Justin Harville</v>
          </cell>
          <cell r="C2058" t="str">
            <v>Assistant SL Express</v>
          </cell>
          <cell r="D2058" t="str">
            <v>E0094 - Statesboro</v>
          </cell>
          <cell r="E2058" t="str">
            <v>1000 Wash Employees</v>
          </cell>
          <cell r="F2058" t="str">
            <v>Robert Hane</v>
          </cell>
          <cell r="G2058" t="str">
            <v>ASL</v>
          </cell>
          <cell r="H2058" t="str">
            <v xml:space="preserve">E0094 </v>
          </cell>
          <cell r="I2058">
            <v>94</v>
          </cell>
          <cell r="J2058" t="str">
            <v>ASL94</v>
          </cell>
          <cell r="K2058" t="str">
            <v>ASL94@tidalwaveautospa.com</v>
          </cell>
        </row>
        <row r="2059">
          <cell r="B2059" t="str">
            <v>Justin Horton</v>
          </cell>
          <cell r="C2059" t="str">
            <v>Wash Attendant Express</v>
          </cell>
          <cell r="D2059" t="str">
            <v>E0005 - Florence SC</v>
          </cell>
          <cell r="E2059" t="str">
            <v>1000 Wash Employees</v>
          </cell>
          <cell r="F2059" t="str">
            <v>Raymond Otto</v>
          </cell>
          <cell r="G2059" t="str">
            <v/>
          </cell>
          <cell r="H2059" t="str">
            <v xml:space="preserve">E0005 </v>
          </cell>
          <cell r="I2059">
            <v>5</v>
          </cell>
          <cell r="J2059" t="str">
            <v/>
          </cell>
          <cell r="K2059" t="str">
            <v>@tidalwaveautospa.com</v>
          </cell>
        </row>
        <row r="2060">
          <cell r="B2060" t="str">
            <v>Justin McHone</v>
          </cell>
          <cell r="C2060" t="str">
            <v>Assistant SL Express</v>
          </cell>
          <cell r="D2060" t="str">
            <v>E0119 - Athens - Decatur</v>
          </cell>
          <cell r="E2060" t="str">
            <v>1000 Wash Employees</v>
          </cell>
          <cell r="F2060" t="str">
            <v>David Deal</v>
          </cell>
          <cell r="G2060" t="str">
            <v>ASL</v>
          </cell>
          <cell r="H2060" t="str">
            <v xml:space="preserve">E0119 </v>
          </cell>
          <cell r="I2060">
            <v>119</v>
          </cell>
          <cell r="J2060" t="str">
            <v>ASL119</v>
          </cell>
          <cell r="K2060" t="str">
            <v>ASL119@tidalwaveautospa.com</v>
          </cell>
        </row>
        <row r="2061">
          <cell r="B2061" t="str">
            <v>Justin Miller</v>
          </cell>
          <cell r="C2061" t="str">
            <v>Team Lead Express</v>
          </cell>
          <cell r="D2061" t="str">
            <v>E0008 - Irby</v>
          </cell>
          <cell r="E2061" t="str">
            <v>1000 Wash Employees</v>
          </cell>
          <cell r="F2061" t="str">
            <v>William Wolfenbarger</v>
          </cell>
          <cell r="G2061" t="str">
            <v/>
          </cell>
          <cell r="H2061" t="str">
            <v xml:space="preserve">E0008 </v>
          </cell>
          <cell r="I2061">
            <v>8</v>
          </cell>
          <cell r="J2061" t="str">
            <v/>
          </cell>
          <cell r="K2061" t="str">
            <v>@tidalwaveautospa.com</v>
          </cell>
        </row>
        <row r="2062">
          <cell r="B2062" t="str">
            <v>Justin Murray</v>
          </cell>
          <cell r="C2062" t="str">
            <v>Site Leader Express</v>
          </cell>
          <cell r="D2062" t="str">
            <v>E0088 - Fargo</v>
          </cell>
          <cell r="E2062" t="str">
            <v>1000 Wash Employees</v>
          </cell>
          <cell r="F2062" t="str">
            <v>Andrew Stephens</v>
          </cell>
          <cell r="G2062" t="str">
            <v>SL</v>
          </cell>
          <cell r="H2062" t="str">
            <v xml:space="preserve">E0088 </v>
          </cell>
          <cell r="I2062">
            <v>88</v>
          </cell>
          <cell r="J2062" t="str">
            <v>SL88</v>
          </cell>
          <cell r="K2062" t="str">
            <v>SL88@tidalwaveautospa.com</v>
          </cell>
        </row>
        <row r="2063">
          <cell r="B2063" t="str">
            <v>Justin Nix</v>
          </cell>
          <cell r="C2063" t="str">
            <v>Junior Security Analyst</v>
          </cell>
          <cell r="D2063" t="str">
            <v>Wash Support Center</v>
          </cell>
          <cell r="E2063" t="str">
            <v>2200 IT</v>
          </cell>
          <cell r="F2063" t="str">
            <v>Moran Mcgraw</v>
          </cell>
          <cell r="G2063" t="str">
            <v/>
          </cell>
          <cell r="H2063" t="str">
            <v/>
          </cell>
          <cell r="I2063" t="str">
            <v/>
          </cell>
          <cell r="J2063" t="str">
            <v/>
          </cell>
          <cell r="K2063" t="str">
            <v>justin.nix@twavelead.com</v>
          </cell>
        </row>
        <row r="2064">
          <cell r="B2064" t="str">
            <v>Justin Pineiro</v>
          </cell>
          <cell r="C2064" t="str">
            <v>Wash Attendant Express</v>
          </cell>
          <cell r="D2064" t="str">
            <v>E0082 - Ocala</v>
          </cell>
          <cell r="E2064" t="str">
            <v>1000 Wash Employees</v>
          </cell>
          <cell r="F2064" t="str">
            <v>Marquis Scott</v>
          </cell>
          <cell r="G2064" t="str">
            <v/>
          </cell>
          <cell r="H2064" t="str">
            <v xml:space="preserve">E0082 </v>
          </cell>
          <cell r="I2064">
            <v>82</v>
          </cell>
          <cell r="J2064" t="str">
            <v/>
          </cell>
          <cell r="K2064" t="str">
            <v>@tidalwaveautospa.com</v>
          </cell>
        </row>
        <row r="2065">
          <cell r="B2065" t="str">
            <v>Justin Pittman</v>
          </cell>
          <cell r="C2065" t="str">
            <v>Assistant SL Express</v>
          </cell>
          <cell r="D2065" t="str">
            <v>E0155 - Columbia SC</v>
          </cell>
          <cell r="E2065" t="str">
            <v>1000 Wash Employees</v>
          </cell>
          <cell r="F2065" t="str">
            <v>Scott Gulasa</v>
          </cell>
          <cell r="G2065" t="str">
            <v>ASL</v>
          </cell>
          <cell r="H2065" t="str">
            <v xml:space="preserve">E0155 </v>
          </cell>
          <cell r="I2065">
            <v>155</v>
          </cell>
          <cell r="J2065" t="str">
            <v>ASL155</v>
          </cell>
          <cell r="K2065" t="str">
            <v>ASL155@tidalwaveautospa.com</v>
          </cell>
        </row>
        <row r="2066">
          <cell r="B2066" t="str">
            <v>Justin Rogers</v>
          </cell>
          <cell r="C2066" t="str">
            <v>Assistant SL Express</v>
          </cell>
          <cell r="D2066" t="str">
            <v>E0230 - 34th Street</v>
          </cell>
          <cell r="E2066" t="str">
            <v>1000 Wash Employees</v>
          </cell>
          <cell r="F2066" t="str">
            <v>Christopher Braziel</v>
          </cell>
          <cell r="G2066" t="str">
            <v>ASL</v>
          </cell>
          <cell r="H2066" t="str">
            <v xml:space="preserve">E0230 </v>
          </cell>
          <cell r="I2066">
            <v>230</v>
          </cell>
          <cell r="J2066" t="str">
            <v>ASL230</v>
          </cell>
          <cell r="K2066" t="str">
            <v>ASL230@tidalwaveautospa.com</v>
          </cell>
        </row>
        <row r="2067">
          <cell r="B2067" t="str">
            <v>Justin Rooney</v>
          </cell>
          <cell r="C2067" t="str">
            <v>Team Lead Express</v>
          </cell>
          <cell r="D2067" t="str">
            <v>E0237 - Beau Rivage</v>
          </cell>
          <cell r="E2067" t="str">
            <v>1000 Wash Employees</v>
          </cell>
          <cell r="F2067" t="str">
            <v>James Arnett</v>
          </cell>
          <cell r="G2067" t="str">
            <v/>
          </cell>
          <cell r="H2067" t="str">
            <v xml:space="preserve">E0237 </v>
          </cell>
          <cell r="I2067">
            <v>237</v>
          </cell>
          <cell r="J2067" t="str">
            <v/>
          </cell>
          <cell r="K2067" t="str">
            <v>@tidalwaveautospa.com</v>
          </cell>
        </row>
        <row r="2068">
          <cell r="B2068" t="str">
            <v>Justin Spikes</v>
          </cell>
          <cell r="C2068" t="str">
            <v>Wash Attendant Express</v>
          </cell>
          <cell r="D2068" t="str">
            <v>E0152 - North Charleston</v>
          </cell>
          <cell r="E2068" t="str">
            <v>1000 Wash Employees</v>
          </cell>
          <cell r="F2068" t="str">
            <v>Melissa Barker</v>
          </cell>
          <cell r="G2068" t="str">
            <v/>
          </cell>
          <cell r="H2068" t="str">
            <v xml:space="preserve">E0152 </v>
          </cell>
          <cell r="I2068">
            <v>152</v>
          </cell>
          <cell r="J2068" t="str">
            <v/>
          </cell>
          <cell r="K2068" t="str">
            <v>@tidalwaveautospa.com</v>
          </cell>
        </row>
        <row r="2069">
          <cell r="B2069" t="str">
            <v>Justin Thompson</v>
          </cell>
          <cell r="C2069" t="str">
            <v>Assistant SL Express</v>
          </cell>
          <cell r="D2069" t="str">
            <v>E0307 - East Statesboro, GA</v>
          </cell>
          <cell r="E2069" t="str">
            <v>1000 Wash Employees</v>
          </cell>
          <cell r="F2069" t="str">
            <v>Veronica Wyrostek</v>
          </cell>
          <cell r="G2069" t="str">
            <v>ASL</v>
          </cell>
          <cell r="H2069" t="str">
            <v xml:space="preserve">E0307 </v>
          </cell>
          <cell r="I2069">
            <v>307</v>
          </cell>
          <cell r="J2069" t="str">
            <v>ASL307</v>
          </cell>
          <cell r="K2069" t="str">
            <v>ASL307@tidalwaveautospa.com</v>
          </cell>
        </row>
        <row r="2070">
          <cell r="B2070" t="str">
            <v>Justin Wallace</v>
          </cell>
          <cell r="C2070" t="str">
            <v>Wash Attendant Express</v>
          </cell>
          <cell r="D2070" t="str">
            <v>E0071 - S Marietta Pkwy / Square</v>
          </cell>
          <cell r="E2070" t="str">
            <v>1000 Wash Employees</v>
          </cell>
          <cell r="F2070" t="str">
            <v>Marcus Jones</v>
          </cell>
          <cell r="G2070" t="str">
            <v/>
          </cell>
          <cell r="H2070" t="str">
            <v xml:space="preserve">E0071 </v>
          </cell>
          <cell r="I2070">
            <v>71</v>
          </cell>
          <cell r="J2070" t="str">
            <v/>
          </cell>
          <cell r="K2070" t="str">
            <v>@tidalwaveautospa.com</v>
          </cell>
        </row>
        <row r="2071">
          <cell r="B2071" t="str">
            <v>Justin Wheeler</v>
          </cell>
          <cell r="C2071" t="str">
            <v>Wash Attendant Express</v>
          </cell>
          <cell r="D2071" t="str">
            <v>E0017 - Kernersville</v>
          </cell>
          <cell r="E2071" t="str">
            <v>1000 Wash Employees</v>
          </cell>
          <cell r="F2071" t="str">
            <v>Jeremiah Vincent</v>
          </cell>
          <cell r="G2071" t="str">
            <v/>
          </cell>
          <cell r="H2071" t="str">
            <v xml:space="preserve">E0017 </v>
          </cell>
          <cell r="I2071">
            <v>17</v>
          </cell>
          <cell r="J2071" t="str">
            <v/>
          </cell>
          <cell r="K2071" t="str">
            <v>@tidalwaveautospa.com</v>
          </cell>
        </row>
        <row r="2072">
          <cell r="B2072" t="str">
            <v>Justin Williams</v>
          </cell>
          <cell r="C2072" t="str">
            <v>Wash Attendant Express</v>
          </cell>
          <cell r="D2072" t="str">
            <v>E0294 - Thomson, GA</v>
          </cell>
          <cell r="E2072" t="str">
            <v>1000 Wash Employees</v>
          </cell>
          <cell r="F2072" t="str">
            <v>Brandon Ortega</v>
          </cell>
          <cell r="G2072" t="str">
            <v/>
          </cell>
          <cell r="H2072" t="str">
            <v xml:space="preserve">E0294 </v>
          </cell>
          <cell r="I2072">
            <v>294</v>
          </cell>
          <cell r="J2072" t="str">
            <v/>
          </cell>
          <cell r="K2072" t="str">
            <v>@tidalwaveautospa.com</v>
          </cell>
        </row>
        <row r="2073">
          <cell r="B2073" t="str">
            <v>Justin Zapata</v>
          </cell>
          <cell r="C2073" t="str">
            <v>Assistant SL Express</v>
          </cell>
          <cell r="D2073" t="str">
            <v>E0067 - Mission</v>
          </cell>
          <cell r="E2073" t="str">
            <v>1000 Wash Employees</v>
          </cell>
          <cell r="F2073" t="str">
            <v>Cassondra Clark</v>
          </cell>
          <cell r="G2073" t="str">
            <v>ASL</v>
          </cell>
          <cell r="H2073" t="str">
            <v xml:space="preserve">E0067 </v>
          </cell>
          <cell r="I2073">
            <v>67</v>
          </cell>
          <cell r="J2073" t="str">
            <v>ASL67</v>
          </cell>
          <cell r="K2073" t="str">
            <v>ASL67@tidalwaveautospa.com</v>
          </cell>
        </row>
        <row r="2074">
          <cell r="B2074" t="str">
            <v>Justis Moeller</v>
          </cell>
          <cell r="C2074" t="str">
            <v>Team Lead Express</v>
          </cell>
          <cell r="D2074" t="str">
            <v>E0079 - Cedar Falls</v>
          </cell>
          <cell r="E2074" t="str">
            <v>1000 Wash Employees</v>
          </cell>
          <cell r="F2074" t="str">
            <v>Dalton Shock</v>
          </cell>
          <cell r="G2074" t="str">
            <v/>
          </cell>
          <cell r="H2074" t="str">
            <v xml:space="preserve">E0079 </v>
          </cell>
          <cell r="I2074">
            <v>79</v>
          </cell>
          <cell r="J2074" t="str">
            <v/>
          </cell>
          <cell r="K2074" t="str">
            <v>@tidalwaveautospa.com</v>
          </cell>
        </row>
        <row r="2075">
          <cell r="B2075" t="str">
            <v>Justyn Walton</v>
          </cell>
          <cell r="C2075" t="str">
            <v>Assistant SL Express</v>
          </cell>
          <cell r="D2075" t="str">
            <v>E0150 - Surf City</v>
          </cell>
          <cell r="E2075" t="str">
            <v>1000 Wash Employees</v>
          </cell>
          <cell r="F2075" t="str">
            <v>Luis Otero</v>
          </cell>
          <cell r="G2075" t="str">
            <v>ASL</v>
          </cell>
          <cell r="H2075" t="str">
            <v xml:space="preserve">E0150 </v>
          </cell>
          <cell r="I2075">
            <v>150</v>
          </cell>
          <cell r="J2075" t="str">
            <v>ASL150</v>
          </cell>
          <cell r="K2075" t="str">
            <v>ASL150@tidalwaveautospa.com</v>
          </cell>
        </row>
        <row r="2076">
          <cell r="B2076" t="str">
            <v>Jytarious Harvey</v>
          </cell>
          <cell r="C2076" t="str">
            <v>Assistant SL Express</v>
          </cell>
          <cell r="D2076" t="str">
            <v>E0157 - Alexander City, AL</v>
          </cell>
          <cell r="E2076" t="str">
            <v>1000 Wash Employees</v>
          </cell>
          <cell r="F2076" t="str">
            <v>Jerry Deese</v>
          </cell>
          <cell r="G2076" t="str">
            <v>ASL</v>
          </cell>
          <cell r="H2076" t="str">
            <v xml:space="preserve">E0157 </v>
          </cell>
          <cell r="I2076">
            <v>157</v>
          </cell>
          <cell r="J2076" t="str">
            <v>ASL157</v>
          </cell>
          <cell r="K2076" t="str">
            <v>ASL157@tidalwaveautospa.com</v>
          </cell>
        </row>
        <row r="2077">
          <cell r="B2077" t="str">
            <v>Kacy Crotty</v>
          </cell>
          <cell r="C2077" t="str">
            <v>Recruiter</v>
          </cell>
          <cell r="D2077" t="str">
            <v>Wash Support Center</v>
          </cell>
          <cell r="E2077" t="str">
            <v>2250 Human Resources</v>
          </cell>
          <cell r="F2077" t="str">
            <v>Leigh Stallings</v>
          </cell>
          <cell r="G2077" t="str">
            <v/>
          </cell>
          <cell r="H2077" t="str">
            <v/>
          </cell>
          <cell r="I2077" t="str">
            <v/>
          </cell>
          <cell r="J2077" t="str">
            <v/>
          </cell>
          <cell r="K2077" t="str">
            <v/>
          </cell>
        </row>
        <row r="2078">
          <cell r="B2078" t="str">
            <v>Kaden Bailey</v>
          </cell>
          <cell r="C2078" t="str">
            <v>Wash Attendant Express</v>
          </cell>
          <cell r="D2078" t="str">
            <v>E0015 - Dacula</v>
          </cell>
          <cell r="E2078" t="str">
            <v>1000 Wash Employees</v>
          </cell>
          <cell r="F2078" t="str">
            <v>Matt Bachman</v>
          </cell>
          <cell r="G2078" t="str">
            <v/>
          </cell>
          <cell r="H2078" t="str">
            <v xml:space="preserve">E0015 </v>
          </cell>
          <cell r="I2078">
            <v>15</v>
          </cell>
          <cell r="J2078" t="str">
            <v/>
          </cell>
          <cell r="K2078" t="str">
            <v>@tidalwaveautospa.com</v>
          </cell>
        </row>
        <row r="2079">
          <cell r="B2079" t="str">
            <v>Kaden Galloway</v>
          </cell>
          <cell r="C2079" t="str">
            <v>Wash Attendant Express</v>
          </cell>
          <cell r="D2079" t="str">
            <v>E0137 - Pickens</v>
          </cell>
          <cell r="E2079" t="str">
            <v>1000 Wash Employees</v>
          </cell>
          <cell r="F2079" t="str">
            <v>Gregory Smith</v>
          </cell>
          <cell r="G2079" t="str">
            <v/>
          </cell>
          <cell r="H2079" t="str">
            <v xml:space="preserve">E0137 </v>
          </cell>
          <cell r="I2079">
            <v>137</v>
          </cell>
          <cell r="J2079" t="str">
            <v/>
          </cell>
          <cell r="K2079" t="str">
            <v>@tidalwaveautospa.com</v>
          </cell>
        </row>
        <row r="2080">
          <cell r="B2080" t="str">
            <v>Kaden Rogers</v>
          </cell>
          <cell r="C2080" t="str">
            <v>Wash Attendant Express</v>
          </cell>
          <cell r="D2080" t="str">
            <v>E0100 - Richmond</v>
          </cell>
          <cell r="E2080" t="str">
            <v>1000 Wash Employees</v>
          </cell>
          <cell r="F2080" t="str">
            <v>Joshua Smith</v>
          </cell>
          <cell r="G2080" t="str">
            <v/>
          </cell>
          <cell r="H2080" t="str">
            <v xml:space="preserve">E0100 </v>
          </cell>
          <cell r="I2080">
            <v>100</v>
          </cell>
          <cell r="J2080" t="str">
            <v/>
          </cell>
          <cell r="K2080" t="str">
            <v>@tidalwaveautospa.com</v>
          </cell>
        </row>
        <row r="2081">
          <cell r="B2081" t="str">
            <v>Kadyn Stacy</v>
          </cell>
          <cell r="C2081" t="str">
            <v>Wash Attendant Express</v>
          </cell>
          <cell r="D2081" t="str">
            <v>E0099 - Alexandria</v>
          </cell>
          <cell r="E2081" t="str">
            <v>1000 Wash Employees</v>
          </cell>
          <cell r="F2081" t="str">
            <v>Matthew Rust</v>
          </cell>
          <cell r="G2081" t="str">
            <v/>
          </cell>
          <cell r="H2081" t="str">
            <v xml:space="preserve">E0099 </v>
          </cell>
          <cell r="I2081">
            <v>99</v>
          </cell>
          <cell r="J2081" t="str">
            <v/>
          </cell>
          <cell r="K2081" t="str">
            <v>@tidalwaveautospa.com</v>
          </cell>
        </row>
        <row r="2082">
          <cell r="B2082" t="str">
            <v>Kaela Ortt</v>
          </cell>
          <cell r="C2082" t="str">
            <v>Wash Attendant Express</v>
          </cell>
          <cell r="D2082" t="str">
            <v>E0150 - Surf City</v>
          </cell>
          <cell r="E2082" t="str">
            <v>1000 Wash Employees</v>
          </cell>
          <cell r="F2082" t="str">
            <v>Luis Otero</v>
          </cell>
          <cell r="G2082" t="str">
            <v/>
          </cell>
          <cell r="H2082" t="str">
            <v xml:space="preserve">E0150 </v>
          </cell>
          <cell r="I2082">
            <v>150</v>
          </cell>
          <cell r="J2082" t="str">
            <v/>
          </cell>
          <cell r="K2082" t="str">
            <v>@tidalwaveautospa.com</v>
          </cell>
        </row>
        <row r="2083">
          <cell r="B2083" t="str">
            <v>Kaiden Adrian</v>
          </cell>
          <cell r="C2083" t="str">
            <v>Team Lead Express</v>
          </cell>
          <cell r="D2083" t="str">
            <v>E0194 - Jefferson City, MO</v>
          </cell>
          <cell r="E2083" t="str">
            <v>1000 Wash Employees</v>
          </cell>
          <cell r="F2083" t="str">
            <v>James Beeler</v>
          </cell>
          <cell r="G2083" t="str">
            <v/>
          </cell>
          <cell r="H2083" t="str">
            <v xml:space="preserve">E0194 </v>
          </cell>
          <cell r="I2083">
            <v>194</v>
          </cell>
          <cell r="J2083" t="str">
            <v/>
          </cell>
          <cell r="K2083" t="str">
            <v>@tidalwaveautospa.com</v>
          </cell>
        </row>
        <row r="2084">
          <cell r="B2084" t="str">
            <v>kaiden cline</v>
          </cell>
          <cell r="C2084" t="str">
            <v>Wash Attendant Express</v>
          </cell>
          <cell r="D2084" t="str">
            <v>E0292 - Waynesboro, VA</v>
          </cell>
          <cell r="E2084" t="str">
            <v>1000 Wash Employees</v>
          </cell>
          <cell r="F2084" t="str">
            <v>Chad Williams</v>
          </cell>
          <cell r="G2084" t="str">
            <v/>
          </cell>
          <cell r="H2084" t="str">
            <v xml:space="preserve">E0292 </v>
          </cell>
          <cell r="I2084">
            <v>292</v>
          </cell>
          <cell r="J2084" t="str">
            <v/>
          </cell>
          <cell r="K2084" t="str">
            <v>@tidalwaveautospa.com</v>
          </cell>
        </row>
        <row r="2085">
          <cell r="B2085" t="str">
            <v>Kaigen Hollingsworth</v>
          </cell>
          <cell r="C2085" t="str">
            <v>Team Lead Express</v>
          </cell>
          <cell r="D2085" t="str">
            <v>E0247 - Estes Pkwy</v>
          </cell>
          <cell r="E2085" t="str">
            <v>1000 Wash Employees</v>
          </cell>
          <cell r="F2085" t="str">
            <v>Stephanie Ratcliffe</v>
          </cell>
          <cell r="G2085" t="str">
            <v/>
          </cell>
          <cell r="H2085" t="str">
            <v xml:space="preserve">E0247 </v>
          </cell>
          <cell r="I2085">
            <v>247</v>
          </cell>
          <cell r="J2085" t="str">
            <v/>
          </cell>
          <cell r="K2085" t="str">
            <v>@tidalwaveautospa.com</v>
          </cell>
        </row>
        <row r="2086">
          <cell r="B2086" t="str">
            <v>Kailey Hall</v>
          </cell>
          <cell r="C2086" t="str">
            <v>Team Lead Express</v>
          </cell>
          <cell r="D2086" t="str">
            <v>E0018 - Beaufort</v>
          </cell>
          <cell r="E2086" t="str">
            <v>1000 Wash Employees</v>
          </cell>
          <cell r="F2086" t="str">
            <v>Rex Alvarez</v>
          </cell>
          <cell r="G2086" t="str">
            <v/>
          </cell>
          <cell r="H2086" t="str">
            <v xml:space="preserve">E0018 </v>
          </cell>
          <cell r="I2086">
            <v>18</v>
          </cell>
          <cell r="J2086" t="str">
            <v/>
          </cell>
          <cell r="K2086" t="str">
            <v>@tidalwaveautospa.com</v>
          </cell>
        </row>
        <row r="2087">
          <cell r="B2087" t="str">
            <v>Kailey Hawk</v>
          </cell>
          <cell r="C2087" t="str">
            <v>Team Lead Express</v>
          </cell>
          <cell r="D2087" t="str">
            <v>E0064 - Salem</v>
          </cell>
          <cell r="E2087" t="str">
            <v>1000 Wash Employees</v>
          </cell>
          <cell r="F2087" t="str">
            <v>DAVID PRINCE</v>
          </cell>
          <cell r="G2087" t="str">
            <v/>
          </cell>
          <cell r="H2087" t="str">
            <v xml:space="preserve">E0064 </v>
          </cell>
          <cell r="I2087">
            <v>64</v>
          </cell>
          <cell r="J2087" t="str">
            <v/>
          </cell>
          <cell r="K2087" t="str">
            <v>@tidalwaveautospa.com</v>
          </cell>
        </row>
        <row r="2088">
          <cell r="B2088" t="str">
            <v>Kaitlyn Krause</v>
          </cell>
          <cell r="C2088" t="str">
            <v>Assistant SL Express</v>
          </cell>
          <cell r="D2088" t="str">
            <v>E0181 - Great Falls</v>
          </cell>
          <cell r="E2088" t="str">
            <v>1000 Wash Employees</v>
          </cell>
          <cell r="F2088" t="str">
            <v>Megan Moore</v>
          </cell>
          <cell r="G2088" t="str">
            <v>ASL</v>
          </cell>
          <cell r="H2088" t="str">
            <v xml:space="preserve">E0181 </v>
          </cell>
          <cell r="I2088">
            <v>181</v>
          </cell>
          <cell r="J2088" t="str">
            <v>ASL181</v>
          </cell>
          <cell r="K2088" t="str">
            <v>ASL181@tidalwaveautospa.com</v>
          </cell>
        </row>
        <row r="2089">
          <cell r="B2089" t="str">
            <v>kaitlyn mizell</v>
          </cell>
          <cell r="C2089" t="str">
            <v>Wash Attendant Express</v>
          </cell>
          <cell r="D2089" t="str">
            <v>E0110 - Bon Air</v>
          </cell>
          <cell r="E2089" t="str">
            <v>1000 Wash Employees</v>
          </cell>
          <cell r="F2089" t="str">
            <v>Micah Pinero</v>
          </cell>
          <cell r="G2089" t="str">
            <v/>
          </cell>
          <cell r="H2089" t="str">
            <v xml:space="preserve">E0110 </v>
          </cell>
          <cell r="I2089">
            <v>110</v>
          </cell>
          <cell r="J2089" t="str">
            <v/>
          </cell>
          <cell r="K2089" t="str">
            <v>@tidalwaveautospa.com</v>
          </cell>
        </row>
        <row r="2090">
          <cell r="B2090" t="str">
            <v>Kala Perez</v>
          </cell>
          <cell r="C2090" t="str">
            <v>Team Lead Express</v>
          </cell>
          <cell r="D2090" t="str">
            <v>E0148 - Marshall</v>
          </cell>
          <cell r="E2090" t="str">
            <v>1000 Wash Employees</v>
          </cell>
          <cell r="F2090" t="str">
            <v>Jacob Randolph</v>
          </cell>
          <cell r="G2090" t="str">
            <v/>
          </cell>
          <cell r="H2090" t="str">
            <v xml:space="preserve">E0148 </v>
          </cell>
          <cell r="I2090">
            <v>148</v>
          </cell>
          <cell r="J2090" t="str">
            <v/>
          </cell>
          <cell r="K2090" t="str">
            <v>@tidalwaveautospa.com</v>
          </cell>
        </row>
        <row r="2091">
          <cell r="B2091" t="str">
            <v>Kale Smith</v>
          </cell>
          <cell r="C2091" t="str">
            <v>Wash Attendant Express</v>
          </cell>
          <cell r="D2091" t="str">
            <v>E0116 - Clive</v>
          </cell>
          <cell r="E2091" t="str">
            <v>1000 Wash Employees</v>
          </cell>
          <cell r="F2091" t="str">
            <v>Harrison Johnson</v>
          </cell>
          <cell r="G2091" t="str">
            <v/>
          </cell>
          <cell r="H2091" t="str">
            <v xml:space="preserve">E0116 </v>
          </cell>
          <cell r="I2091">
            <v>116</v>
          </cell>
          <cell r="J2091" t="str">
            <v/>
          </cell>
          <cell r="K2091" t="str">
            <v>@tidalwaveautospa.com</v>
          </cell>
        </row>
        <row r="2092">
          <cell r="B2092" t="str">
            <v>Kaleb Ellis</v>
          </cell>
          <cell r="C2092" t="str">
            <v>Wash Attendant Express</v>
          </cell>
          <cell r="D2092" t="str">
            <v>E0043 - Boulder Creek</v>
          </cell>
          <cell r="E2092" t="str">
            <v>1000 Wash Employees</v>
          </cell>
          <cell r="F2092" t="str">
            <v>Jimmy Foster</v>
          </cell>
          <cell r="G2092" t="str">
            <v/>
          </cell>
          <cell r="H2092" t="str">
            <v xml:space="preserve">E0043 </v>
          </cell>
          <cell r="I2092">
            <v>43</v>
          </cell>
          <cell r="J2092" t="str">
            <v/>
          </cell>
          <cell r="K2092" t="str">
            <v>@tidalwaveautospa.com</v>
          </cell>
        </row>
        <row r="2093">
          <cell r="B2093" t="str">
            <v>kaleb menefee</v>
          </cell>
          <cell r="C2093" t="str">
            <v>Wash Attendant Express</v>
          </cell>
          <cell r="D2093" t="str">
            <v>E0271 - Arcadian Shores</v>
          </cell>
          <cell r="E2093" t="str">
            <v>1000 Wash Employees</v>
          </cell>
          <cell r="F2093" t="str">
            <v>Anthony Mazzella</v>
          </cell>
          <cell r="G2093" t="str">
            <v/>
          </cell>
          <cell r="H2093" t="str">
            <v xml:space="preserve">E0271 </v>
          </cell>
          <cell r="I2093">
            <v>271</v>
          </cell>
          <cell r="J2093" t="str">
            <v/>
          </cell>
          <cell r="K2093" t="str">
            <v>@tidalwaveautospa.com</v>
          </cell>
        </row>
        <row r="2094">
          <cell r="B2094" t="str">
            <v>Kaleb Neuenfeldt</v>
          </cell>
          <cell r="C2094" t="str">
            <v>Wash Attendant Express</v>
          </cell>
          <cell r="D2094" t="str">
            <v>E0363 - Marshfield, WI</v>
          </cell>
          <cell r="E2094" t="str">
            <v>1000 Wash Employees</v>
          </cell>
          <cell r="F2094" t="str">
            <v>Charles Hayes</v>
          </cell>
          <cell r="G2094" t="str">
            <v/>
          </cell>
          <cell r="H2094" t="str">
            <v xml:space="preserve">E0363 </v>
          </cell>
          <cell r="I2094">
            <v>363</v>
          </cell>
          <cell r="J2094" t="str">
            <v/>
          </cell>
          <cell r="K2094" t="str">
            <v>@tidalwaveautospa.com</v>
          </cell>
        </row>
        <row r="2095">
          <cell r="B2095" t="str">
            <v>Kaleb Russo</v>
          </cell>
          <cell r="C2095" t="str">
            <v>Team Lead Express</v>
          </cell>
          <cell r="D2095" t="str">
            <v>E0129 - Fort Wright</v>
          </cell>
          <cell r="E2095" t="str">
            <v>1000 Wash Employees</v>
          </cell>
          <cell r="F2095" t="str">
            <v>Samantha Simpson</v>
          </cell>
          <cell r="G2095" t="str">
            <v/>
          </cell>
          <cell r="H2095" t="str">
            <v xml:space="preserve">E0129 </v>
          </cell>
          <cell r="I2095">
            <v>129</v>
          </cell>
          <cell r="J2095" t="str">
            <v/>
          </cell>
          <cell r="K2095" t="str">
            <v>@tidalwaveautospa.com</v>
          </cell>
        </row>
        <row r="2096">
          <cell r="B2096" t="str">
            <v>Kaleb Smith</v>
          </cell>
          <cell r="C2096" t="str">
            <v>Team Lead Express</v>
          </cell>
          <cell r="D2096" t="str">
            <v>E0188 - Springfield, TN</v>
          </cell>
          <cell r="E2096" t="str">
            <v>1000 Wash Employees</v>
          </cell>
          <cell r="F2096" t="str">
            <v>Zachary Scott</v>
          </cell>
          <cell r="G2096" t="str">
            <v/>
          </cell>
          <cell r="H2096" t="str">
            <v xml:space="preserve">E0188 </v>
          </cell>
          <cell r="I2096">
            <v>188</v>
          </cell>
          <cell r="J2096" t="str">
            <v/>
          </cell>
          <cell r="K2096" t="str">
            <v>@tidalwaveautospa.com</v>
          </cell>
        </row>
        <row r="2097">
          <cell r="B2097" t="str">
            <v>Kaleigh Conway</v>
          </cell>
          <cell r="C2097" t="str">
            <v>Customer Service Representative</v>
          </cell>
          <cell r="D2097" t="str">
            <v>Wash Support Center</v>
          </cell>
          <cell r="E2097" t="str">
            <v>2450 Customer Care</v>
          </cell>
          <cell r="F2097" t="str">
            <v>Angela Giles</v>
          </cell>
          <cell r="G2097" t="str">
            <v/>
          </cell>
          <cell r="H2097" t="str">
            <v/>
          </cell>
          <cell r="I2097" t="str">
            <v/>
          </cell>
          <cell r="J2097" t="str">
            <v/>
          </cell>
          <cell r="K2097" t="str">
            <v>kaleigh.conway@twavelead.com</v>
          </cell>
        </row>
        <row r="2098">
          <cell r="B2098" t="str">
            <v>Kaleigh Welch</v>
          </cell>
          <cell r="C2098" t="str">
            <v>Site Leader Express</v>
          </cell>
          <cell r="D2098" t="str">
            <v>E0251 - Lewisburg, TN</v>
          </cell>
          <cell r="E2098" t="str">
            <v>1000 Wash Employees</v>
          </cell>
          <cell r="F2098" t="str">
            <v>Jeff Mathis</v>
          </cell>
          <cell r="G2098" t="str">
            <v>SL</v>
          </cell>
          <cell r="H2098" t="str">
            <v xml:space="preserve">E0251 </v>
          </cell>
          <cell r="I2098">
            <v>251</v>
          </cell>
          <cell r="J2098" t="str">
            <v>SL251</v>
          </cell>
          <cell r="K2098" t="str">
            <v>SL251@tidalwaveautospa.com</v>
          </cell>
        </row>
        <row r="2099">
          <cell r="B2099" t="str">
            <v>Kaloeb Tennessen</v>
          </cell>
          <cell r="C2099" t="str">
            <v>Wash Attendant Express</v>
          </cell>
          <cell r="D2099" t="str">
            <v>E0363 - Marshfield, WI</v>
          </cell>
          <cell r="E2099" t="str">
            <v>1000 Wash Employees</v>
          </cell>
          <cell r="F2099" t="str">
            <v>Charles Hayes</v>
          </cell>
          <cell r="G2099" t="str">
            <v/>
          </cell>
          <cell r="H2099" t="str">
            <v xml:space="preserve">E0363 </v>
          </cell>
          <cell r="I2099">
            <v>363</v>
          </cell>
          <cell r="J2099" t="str">
            <v/>
          </cell>
          <cell r="K2099" t="str">
            <v>@tidalwaveautospa.com</v>
          </cell>
        </row>
        <row r="2100">
          <cell r="B2100" t="str">
            <v>Kalon Campbell</v>
          </cell>
          <cell r="C2100" t="str">
            <v>Wash Attendant Express</v>
          </cell>
          <cell r="D2100" t="str">
            <v>E0291 - Christiansburg, VA</v>
          </cell>
          <cell r="E2100" t="str">
            <v>1000 Wash Employees</v>
          </cell>
          <cell r="F2100" t="str">
            <v>Preston Long</v>
          </cell>
          <cell r="G2100" t="str">
            <v/>
          </cell>
          <cell r="H2100" t="str">
            <v xml:space="preserve">E0291 </v>
          </cell>
          <cell r="I2100">
            <v>291</v>
          </cell>
          <cell r="J2100" t="str">
            <v/>
          </cell>
          <cell r="K2100" t="str">
            <v>@tidalwaveautospa.com</v>
          </cell>
        </row>
        <row r="2101">
          <cell r="B2101" t="str">
            <v>Kamaurie Lloyd</v>
          </cell>
          <cell r="C2101" t="str">
            <v>Wash Attendant Express</v>
          </cell>
          <cell r="D2101" t="str">
            <v>E0033 - Pinehurst</v>
          </cell>
          <cell r="E2101" t="str">
            <v>1000 Wash Employees</v>
          </cell>
          <cell r="F2101" t="str">
            <v>Michael Blackwell</v>
          </cell>
          <cell r="G2101" t="str">
            <v/>
          </cell>
          <cell r="H2101" t="str">
            <v xml:space="preserve">E0033 </v>
          </cell>
          <cell r="I2101">
            <v>33</v>
          </cell>
          <cell r="J2101" t="str">
            <v/>
          </cell>
          <cell r="K2101" t="str">
            <v>@tidalwaveautospa.com</v>
          </cell>
        </row>
        <row r="2102">
          <cell r="B2102" t="str">
            <v>Kambre Wigfall</v>
          </cell>
          <cell r="C2102" t="str">
            <v>Wash Attendant Express</v>
          </cell>
          <cell r="D2102" t="str">
            <v>E0014 - Elizabeth City</v>
          </cell>
          <cell r="E2102" t="str">
            <v>1000 Wash Employees</v>
          </cell>
          <cell r="F2102" t="str">
            <v>Jason Crouse</v>
          </cell>
          <cell r="G2102" t="str">
            <v/>
          </cell>
          <cell r="H2102" t="str">
            <v xml:space="preserve">E0014 </v>
          </cell>
          <cell r="I2102">
            <v>14</v>
          </cell>
          <cell r="J2102" t="str">
            <v/>
          </cell>
          <cell r="K2102" t="str">
            <v>@tidalwaveautospa.com</v>
          </cell>
        </row>
        <row r="2103">
          <cell r="B2103" t="str">
            <v>Kamden Troupe</v>
          </cell>
          <cell r="C2103" t="str">
            <v>Wash Attendant Express</v>
          </cell>
          <cell r="D2103" t="str">
            <v>E0006 - Warner Robins</v>
          </cell>
          <cell r="E2103" t="str">
            <v>1000 Wash Employees</v>
          </cell>
          <cell r="F2103" t="str">
            <v>Tony Phillips</v>
          </cell>
          <cell r="G2103" t="str">
            <v/>
          </cell>
          <cell r="H2103" t="str">
            <v xml:space="preserve">E0006 </v>
          </cell>
          <cell r="I2103">
            <v>6</v>
          </cell>
          <cell r="J2103" t="str">
            <v/>
          </cell>
          <cell r="K2103" t="str">
            <v>@tidalwaveautospa.com</v>
          </cell>
        </row>
        <row r="2104">
          <cell r="B2104" t="str">
            <v>Kameron Morales</v>
          </cell>
          <cell r="C2104" t="str">
            <v>Wash Attendant Express</v>
          </cell>
          <cell r="D2104" t="str">
            <v>E0081 - South Glens Falls</v>
          </cell>
          <cell r="E2104" t="str">
            <v>1000 Wash Employees</v>
          </cell>
          <cell r="F2104" t="str">
            <v>Austin Dority</v>
          </cell>
          <cell r="G2104" t="str">
            <v/>
          </cell>
          <cell r="H2104" t="str">
            <v xml:space="preserve">E0081 </v>
          </cell>
          <cell r="I2104">
            <v>81</v>
          </cell>
          <cell r="J2104" t="str">
            <v/>
          </cell>
          <cell r="K2104" t="str">
            <v>@tidalwaveautospa.com</v>
          </cell>
        </row>
        <row r="2105">
          <cell r="B2105" t="str">
            <v>Kameron Myers</v>
          </cell>
          <cell r="C2105" t="str">
            <v>Wash Attendant Express</v>
          </cell>
          <cell r="D2105" t="str">
            <v>E0083 - Laurinburg</v>
          </cell>
          <cell r="E2105" t="str">
            <v>1000 Wash Employees</v>
          </cell>
          <cell r="F2105" t="str">
            <v>Rodney Davis</v>
          </cell>
          <cell r="G2105" t="str">
            <v/>
          </cell>
          <cell r="H2105" t="str">
            <v xml:space="preserve">E0083 </v>
          </cell>
          <cell r="I2105">
            <v>83</v>
          </cell>
          <cell r="J2105" t="str">
            <v/>
          </cell>
          <cell r="K2105" t="str">
            <v>@tidalwaveautospa.com</v>
          </cell>
        </row>
        <row r="2106">
          <cell r="B2106" t="str">
            <v>Kameryn Maddox</v>
          </cell>
          <cell r="C2106" t="str">
            <v>Wash Attendant Express</v>
          </cell>
          <cell r="D2106" t="str">
            <v>E0251 - Lewisburg, TN</v>
          </cell>
          <cell r="E2106" t="str">
            <v>1000 Wash Employees</v>
          </cell>
          <cell r="F2106" t="str">
            <v>Kaleigh Welch</v>
          </cell>
          <cell r="G2106" t="str">
            <v/>
          </cell>
          <cell r="H2106" t="str">
            <v xml:space="preserve">E0251 </v>
          </cell>
          <cell r="I2106">
            <v>251</v>
          </cell>
          <cell r="J2106" t="str">
            <v/>
          </cell>
          <cell r="K2106" t="str">
            <v>@tidalwaveautospa.com</v>
          </cell>
        </row>
        <row r="2107">
          <cell r="B2107" t="str">
            <v>Kamran Askarov</v>
          </cell>
          <cell r="C2107" t="str">
            <v>Team Lead Express</v>
          </cell>
          <cell r="D2107" t="str">
            <v>E0066 - Wesley Chapel</v>
          </cell>
          <cell r="E2107" t="str">
            <v>1000 Wash Employees</v>
          </cell>
          <cell r="F2107" t="str">
            <v>Joshua Regan</v>
          </cell>
          <cell r="G2107" t="str">
            <v/>
          </cell>
          <cell r="H2107" t="str">
            <v xml:space="preserve">E0066 </v>
          </cell>
          <cell r="I2107">
            <v>66</v>
          </cell>
          <cell r="J2107" t="str">
            <v/>
          </cell>
          <cell r="K2107" t="str">
            <v>@tidalwaveautospa.com</v>
          </cell>
        </row>
        <row r="2108">
          <cell r="B2108" t="str">
            <v>Kamryn Pontius</v>
          </cell>
          <cell r="C2108" t="str">
            <v>Team Lead Express</v>
          </cell>
          <cell r="D2108" t="str">
            <v>E0265 - Madison Street</v>
          </cell>
          <cell r="E2108" t="str">
            <v>1000 Wash Employees</v>
          </cell>
          <cell r="F2108" t="str">
            <v>Javier Rocha</v>
          </cell>
          <cell r="G2108" t="str">
            <v/>
          </cell>
          <cell r="H2108" t="str">
            <v xml:space="preserve">E0265 </v>
          </cell>
          <cell r="I2108">
            <v>265</v>
          </cell>
          <cell r="J2108" t="str">
            <v/>
          </cell>
          <cell r="K2108" t="str">
            <v>@tidalwaveautospa.com</v>
          </cell>
        </row>
        <row r="2109">
          <cell r="B2109" t="str">
            <v>Kanaan Clute</v>
          </cell>
          <cell r="C2109" t="str">
            <v>Assistant SL Express</v>
          </cell>
          <cell r="D2109" t="str">
            <v>E0302 - Paradise Crossing</v>
          </cell>
          <cell r="E2109" t="str">
            <v>1000 Wash Employees</v>
          </cell>
          <cell r="F2109" t="str">
            <v>Casey Thompson</v>
          </cell>
          <cell r="G2109" t="str">
            <v>ASL</v>
          </cell>
          <cell r="H2109" t="str">
            <v xml:space="preserve">E0302 </v>
          </cell>
          <cell r="I2109">
            <v>302</v>
          </cell>
          <cell r="J2109" t="str">
            <v>ASL302</v>
          </cell>
          <cell r="K2109" t="str">
            <v>ASL302@tidalwaveautospa.com</v>
          </cell>
        </row>
        <row r="2110">
          <cell r="B2110" t="str">
            <v>Kandis Rathmell</v>
          </cell>
          <cell r="C2110" t="str">
            <v>Wash Attendant Express</v>
          </cell>
          <cell r="D2110" t="str">
            <v>E0214 - Doe Run Blvd</v>
          </cell>
          <cell r="E2110" t="str">
            <v>1000 Wash Employees</v>
          </cell>
          <cell r="F2110" t="str">
            <v>Cecilia Pate</v>
          </cell>
          <cell r="G2110" t="str">
            <v/>
          </cell>
          <cell r="H2110" t="str">
            <v xml:space="preserve">E0214 </v>
          </cell>
          <cell r="I2110">
            <v>214</v>
          </cell>
          <cell r="J2110" t="str">
            <v/>
          </cell>
          <cell r="K2110" t="str">
            <v>@tidalwaveautospa.com</v>
          </cell>
        </row>
        <row r="2111">
          <cell r="B2111" t="str">
            <v>Kane Campbell</v>
          </cell>
          <cell r="C2111" t="str">
            <v>Site Leader Express</v>
          </cell>
          <cell r="D2111" t="str">
            <v>E0144 - Fitzgerald</v>
          </cell>
          <cell r="E2111" t="str">
            <v>1000 Wash Employees</v>
          </cell>
          <cell r="F2111" t="str">
            <v>Gary Bradley</v>
          </cell>
          <cell r="G2111" t="str">
            <v>SL</v>
          </cell>
          <cell r="H2111" t="str">
            <v xml:space="preserve">E0144 </v>
          </cell>
          <cell r="I2111">
            <v>144</v>
          </cell>
          <cell r="J2111" t="str">
            <v>SL144</v>
          </cell>
          <cell r="K2111" t="str">
            <v>SL144@tidalwaveautospa.com</v>
          </cell>
        </row>
        <row r="2112">
          <cell r="B2112" t="str">
            <v>Kane Crecy</v>
          </cell>
          <cell r="C2112" t="str">
            <v>Assistant SL Express</v>
          </cell>
          <cell r="D2112" t="str">
            <v>E0324 - North Bradley, IL</v>
          </cell>
          <cell r="E2112" t="str">
            <v>1000 Wash Employees</v>
          </cell>
          <cell r="F2112" t="str">
            <v>Cindi Carrington</v>
          </cell>
          <cell r="G2112" t="str">
            <v>ASL</v>
          </cell>
          <cell r="H2112" t="str">
            <v xml:space="preserve">E0324 </v>
          </cell>
          <cell r="I2112">
            <v>324</v>
          </cell>
          <cell r="J2112" t="str">
            <v>ASL324</v>
          </cell>
          <cell r="K2112" t="str">
            <v>ASL324@tidalwaveautospa.com</v>
          </cell>
        </row>
        <row r="2113">
          <cell r="B2113" t="str">
            <v>Kannen White</v>
          </cell>
          <cell r="C2113" t="str">
            <v>Wash Attendant Express</v>
          </cell>
          <cell r="D2113" t="str">
            <v>E0161 - West Marietta, GA</v>
          </cell>
          <cell r="E2113" t="str">
            <v>1000 Wash Employees</v>
          </cell>
          <cell r="F2113" t="str">
            <v>Stephanie Huff</v>
          </cell>
          <cell r="G2113" t="str">
            <v/>
          </cell>
          <cell r="H2113" t="str">
            <v xml:space="preserve">E0161 </v>
          </cell>
          <cell r="I2113">
            <v>161</v>
          </cell>
          <cell r="J2113" t="str">
            <v/>
          </cell>
          <cell r="K2113" t="str">
            <v>@tidalwaveautospa.com</v>
          </cell>
        </row>
        <row r="2114">
          <cell r="B2114" t="str">
            <v>Karim Rupani</v>
          </cell>
          <cell r="C2114" t="str">
            <v>Senior Accountant</v>
          </cell>
          <cell r="D2114" t="str">
            <v>Wash Support Center</v>
          </cell>
          <cell r="E2114" t="str">
            <v>2100 Accounting</v>
          </cell>
          <cell r="F2114" t="str">
            <v>Jordan Brohm</v>
          </cell>
          <cell r="G2114" t="str">
            <v/>
          </cell>
          <cell r="H2114" t="str">
            <v/>
          </cell>
          <cell r="I2114" t="str">
            <v/>
          </cell>
          <cell r="J2114" t="str">
            <v/>
          </cell>
          <cell r="K2114" t="str">
            <v>Karim.Rupani@twavelead.com</v>
          </cell>
        </row>
        <row r="2115">
          <cell r="B2115" t="str">
            <v>Karla Kendrick</v>
          </cell>
          <cell r="C2115" t="str">
            <v>Treasury Specialist</v>
          </cell>
          <cell r="D2115" t="str">
            <v>Wash Support Center</v>
          </cell>
          <cell r="E2115" t="str">
            <v>2100 Accounting</v>
          </cell>
          <cell r="F2115" t="str">
            <v>Keri Pack</v>
          </cell>
          <cell r="G2115" t="str">
            <v/>
          </cell>
          <cell r="H2115" t="str">
            <v/>
          </cell>
          <cell r="I2115" t="str">
            <v/>
          </cell>
          <cell r="J2115" t="str">
            <v/>
          </cell>
          <cell r="K2115" t="str">
            <v>karla.kendrick@twavelead.com</v>
          </cell>
        </row>
        <row r="2116">
          <cell r="B2116" t="str">
            <v>Karlee Gibbens</v>
          </cell>
          <cell r="C2116" t="str">
            <v>Assistant SL Express</v>
          </cell>
          <cell r="D2116" t="str">
            <v>E0141 - Northwood Park</v>
          </cell>
          <cell r="E2116" t="str">
            <v>1000 Wash Employees</v>
          </cell>
          <cell r="F2116" t="str">
            <v>David Nightingale</v>
          </cell>
          <cell r="G2116" t="str">
            <v>ASL</v>
          </cell>
          <cell r="H2116" t="str">
            <v xml:space="preserve">E0141 </v>
          </cell>
          <cell r="I2116">
            <v>141</v>
          </cell>
          <cell r="J2116" t="str">
            <v>ASL141</v>
          </cell>
          <cell r="K2116" t="str">
            <v>ASL141@tidalwaveautospa.com</v>
          </cell>
        </row>
        <row r="2117">
          <cell r="B2117" t="str">
            <v>KARMA MAY</v>
          </cell>
          <cell r="C2117" t="str">
            <v>Wash Attendant Express</v>
          </cell>
          <cell r="D2117" t="str">
            <v>E0245 - E. Arlington Blvd</v>
          </cell>
          <cell r="E2117" t="str">
            <v>1000 Wash Employees</v>
          </cell>
          <cell r="F2117" t="str">
            <v>Brandon Cobb</v>
          </cell>
          <cell r="G2117" t="str">
            <v/>
          </cell>
          <cell r="H2117" t="str">
            <v xml:space="preserve">E0245 </v>
          </cell>
          <cell r="I2117">
            <v>245</v>
          </cell>
          <cell r="J2117" t="str">
            <v/>
          </cell>
          <cell r="K2117" t="str">
            <v>@tidalwaveautospa.com</v>
          </cell>
        </row>
        <row r="2118">
          <cell r="B2118" t="str">
            <v>Karnell Carter</v>
          </cell>
          <cell r="C2118" t="str">
            <v>Wash Attendant Express</v>
          </cell>
          <cell r="D2118" t="str">
            <v>E0222 - Cordova, TN</v>
          </cell>
          <cell r="E2118" t="str">
            <v>1000 Wash Employees</v>
          </cell>
          <cell r="F2118" t="str">
            <v>James Bentley</v>
          </cell>
          <cell r="G2118" t="str">
            <v/>
          </cell>
          <cell r="H2118" t="str">
            <v xml:space="preserve">E0222 </v>
          </cell>
          <cell r="I2118">
            <v>222</v>
          </cell>
          <cell r="J2118" t="str">
            <v/>
          </cell>
          <cell r="K2118" t="str">
            <v>@tidalwaveautospa.com</v>
          </cell>
        </row>
        <row r="2119">
          <cell r="B2119" t="str">
            <v>Karsen Wade</v>
          </cell>
          <cell r="C2119" t="str">
            <v>Wash Attendant Express</v>
          </cell>
          <cell r="D2119" t="str">
            <v>E0095 - Cornelia</v>
          </cell>
          <cell r="E2119" t="str">
            <v>1000 Wash Employees</v>
          </cell>
          <cell r="F2119" t="str">
            <v>Dale Hyndman</v>
          </cell>
          <cell r="G2119" t="str">
            <v/>
          </cell>
          <cell r="H2119" t="str">
            <v xml:space="preserve">E0095 </v>
          </cell>
          <cell r="I2119">
            <v>95</v>
          </cell>
          <cell r="J2119" t="str">
            <v/>
          </cell>
          <cell r="K2119" t="str">
            <v>@tidalwaveautospa.com</v>
          </cell>
        </row>
        <row r="2120">
          <cell r="B2120" t="str">
            <v>Karson Coley</v>
          </cell>
          <cell r="C2120" t="str">
            <v>Wash Attendant Express</v>
          </cell>
          <cell r="D2120" t="str">
            <v>E0009 - Peachtree City/Sharpsburg</v>
          </cell>
          <cell r="E2120" t="str">
            <v>1000 Wash Employees</v>
          </cell>
          <cell r="F2120" t="str">
            <v>Charles Best</v>
          </cell>
          <cell r="G2120" t="str">
            <v/>
          </cell>
          <cell r="H2120" t="str">
            <v xml:space="preserve">E0009 </v>
          </cell>
          <cell r="I2120">
            <v>9</v>
          </cell>
          <cell r="J2120" t="str">
            <v/>
          </cell>
          <cell r="K2120" t="str">
            <v>@tidalwaveautospa.com</v>
          </cell>
        </row>
        <row r="2121">
          <cell r="B2121" t="str">
            <v>Karter Hieser</v>
          </cell>
          <cell r="C2121" t="str">
            <v>Wash Attendant Express</v>
          </cell>
          <cell r="D2121" t="str">
            <v>E0297 - Lincoln, IL</v>
          </cell>
          <cell r="E2121" t="str">
            <v>1000 Wash Employees</v>
          </cell>
          <cell r="F2121" t="str">
            <v>Sarah Martin</v>
          </cell>
          <cell r="G2121" t="str">
            <v/>
          </cell>
          <cell r="H2121" t="str">
            <v xml:space="preserve">E0297 </v>
          </cell>
          <cell r="I2121">
            <v>297</v>
          </cell>
          <cell r="J2121" t="str">
            <v/>
          </cell>
          <cell r="K2121" t="str">
            <v>@tidalwaveautospa.com</v>
          </cell>
        </row>
        <row r="2122">
          <cell r="B2122" t="str">
            <v>Kasey Mann</v>
          </cell>
          <cell r="C2122" t="str">
            <v>Wash Attendant Express</v>
          </cell>
          <cell r="D2122" t="str">
            <v>E0253 - Cullman, AL</v>
          </cell>
          <cell r="E2122" t="str">
            <v>1000 Wash Employees</v>
          </cell>
          <cell r="F2122" t="str">
            <v>Kip Frew</v>
          </cell>
          <cell r="G2122" t="str">
            <v/>
          </cell>
          <cell r="H2122" t="str">
            <v xml:space="preserve">E0253 </v>
          </cell>
          <cell r="I2122">
            <v>253</v>
          </cell>
          <cell r="J2122" t="str">
            <v/>
          </cell>
          <cell r="K2122" t="str">
            <v>@tidalwaveautospa.com</v>
          </cell>
        </row>
        <row r="2123">
          <cell r="B2123" t="str">
            <v>Kasmyne Farris</v>
          </cell>
          <cell r="C2123" t="str">
            <v>Wash Attendant Express</v>
          </cell>
          <cell r="D2123" t="str">
            <v>E0251 - Lewisburg, TN</v>
          </cell>
          <cell r="E2123" t="str">
            <v>1000 Wash Employees</v>
          </cell>
          <cell r="F2123" t="str">
            <v>Kaleigh Welch</v>
          </cell>
          <cell r="G2123" t="str">
            <v/>
          </cell>
          <cell r="H2123" t="str">
            <v xml:space="preserve">E0251 </v>
          </cell>
          <cell r="I2123">
            <v>251</v>
          </cell>
          <cell r="J2123" t="str">
            <v/>
          </cell>
          <cell r="K2123" t="str">
            <v>@tidalwaveautospa.com</v>
          </cell>
        </row>
        <row r="2124">
          <cell r="B2124" t="str">
            <v>Kassandra Garcia</v>
          </cell>
          <cell r="C2124" t="str">
            <v>Wash Attendant Express</v>
          </cell>
          <cell r="D2124" t="str">
            <v>E0303 - Hanover Crossing</v>
          </cell>
          <cell r="E2124" t="str">
            <v>1000 Wash Employees</v>
          </cell>
          <cell r="F2124" t="str">
            <v>Jennifer Hooper</v>
          </cell>
          <cell r="G2124" t="str">
            <v/>
          </cell>
          <cell r="H2124" t="str">
            <v xml:space="preserve">E0303 </v>
          </cell>
          <cell r="I2124">
            <v>303</v>
          </cell>
          <cell r="J2124" t="str">
            <v/>
          </cell>
          <cell r="K2124" t="str">
            <v>@tidalwaveautospa.com</v>
          </cell>
        </row>
        <row r="2125">
          <cell r="B2125" t="str">
            <v>Kassandra Long</v>
          </cell>
          <cell r="C2125" t="str">
            <v>Assistant SL Express</v>
          </cell>
          <cell r="D2125" t="str">
            <v>E0020 - Conway</v>
          </cell>
          <cell r="E2125" t="str">
            <v>1000 Wash Employees</v>
          </cell>
          <cell r="F2125" t="str">
            <v>Joseph Landfried</v>
          </cell>
          <cell r="G2125" t="str">
            <v>ASL</v>
          </cell>
          <cell r="H2125" t="str">
            <v xml:space="preserve">E0020 </v>
          </cell>
          <cell r="I2125">
            <v>20</v>
          </cell>
          <cell r="J2125" t="str">
            <v>ASL20</v>
          </cell>
          <cell r="K2125" t="str">
            <v>ASL20@tidalwaveautospa.com</v>
          </cell>
        </row>
        <row r="2126">
          <cell r="B2126" t="str">
            <v>Katelyn Mackie</v>
          </cell>
          <cell r="C2126" t="str">
            <v>Team Lead Express</v>
          </cell>
          <cell r="D2126" t="str">
            <v>E0165 - White House, TN</v>
          </cell>
          <cell r="E2126" t="str">
            <v>1000 Wash Employees</v>
          </cell>
          <cell r="F2126" t="str">
            <v>Don Cross</v>
          </cell>
          <cell r="G2126" t="str">
            <v/>
          </cell>
          <cell r="H2126" t="str">
            <v xml:space="preserve">E0165 </v>
          </cell>
          <cell r="I2126">
            <v>165</v>
          </cell>
          <cell r="J2126" t="str">
            <v/>
          </cell>
          <cell r="K2126" t="str">
            <v>@tidalwaveautospa.com</v>
          </cell>
        </row>
        <row r="2127">
          <cell r="B2127" t="str">
            <v>Katelynn Weaver</v>
          </cell>
          <cell r="C2127" t="str">
            <v>Wash Attendant Express</v>
          </cell>
          <cell r="D2127" t="str">
            <v>E0186 - Horn Lake, MS</v>
          </cell>
          <cell r="E2127" t="str">
            <v>1000 Wash Employees</v>
          </cell>
          <cell r="F2127" t="str">
            <v>RASHAD JONES</v>
          </cell>
          <cell r="G2127" t="str">
            <v/>
          </cell>
          <cell r="H2127" t="str">
            <v xml:space="preserve">E0186 </v>
          </cell>
          <cell r="I2127">
            <v>186</v>
          </cell>
          <cell r="J2127" t="str">
            <v/>
          </cell>
          <cell r="K2127" t="str">
            <v>@tidalwaveautospa.com</v>
          </cell>
        </row>
        <row r="2128">
          <cell r="B2128" t="str">
            <v>Katharine Carlier</v>
          </cell>
          <cell r="C2128" t="str">
            <v>Market Planner</v>
          </cell>
          <cell r="D2128" t="str">
            <v>SHJ Construction LLC</v>
          </cell>
          <cell r="E2128" t="str">
            <v>3050 Development</v>
          </cell>
          <cell r="F2128" t="str">
            <v>Ryan Crumley</v>
          </cell>
          <cell r="G2128" t="str">
            <v/>
          </cell>
          <cell r="H2128" t="str">
            <v/>
          </cell>
          <cell r="I2128" t="str">
            <v/>
          </cell>
          <cell r="J2128" t="str">
            <v/>
          </cell>
          <cell r="K2128" t="str">
            <v>Katie.Carlier@twavelead.com</v>
          </cell>
        </row>
        <row r="2129">
          <cell r="B2129" t="str">
            <v>Katherine Hockaday</v>
          </cell>
          <cell r="C2129" t="str">
            <v>Site Leader Express</v>
          </cell>
          <cell r="D2129" t="str">
            <v>E0239 - Pampa, TX</v>
          </cell>
          <cell r="E2129" t="str">
            <v>1000 Wash Employees</v>
          </cell>
          <cell r="F2129" t="str">
            <v>Derek Schillinger</v>
          </cell>
          <cell r="G2129" t="str">
            <v>SL</v>
          </cell>
          <cell r="H2129" t="str">
            <v xml:space="preserve">E0239 </v>
          </cell>
          <cell r="I2129">
            <v>239</v>
          </cell>
          <cell r="J2129" t="str">
            <v>SL239</v>
          </cell>
          <cell r="K2129" t="str">
            <v>SL239@tidalwaveautospa.com</v>
          </cell>
        </row>
        <row r="2130">
          <cell r="B2130" t="str">
            <v>Katherine Martin</v>
          </cell>
          <cell r="C2130" t="str">
            <v>Senior Director of Financial Planning &amp; Analysis</v>
          </cell>
          <cell r="D2130" t="str">
            <v>Wash Support Center</v>
          </cell>
          <cell r="E2130" t="str">
            <v>2050 Finance</v>
          </cell>
          <cell r="F2130" t="str">
            <v>Travis Powell</v>
          </cell>
          <cell r="G2130" t="str">
            <v/>
          </cell>
          <cell r="H2130" t="str">
            <v/>
          </cell>
          <cell r="I2130" t="str">
            <v/>
          </cell>
          <cell r="J2130" t="str">
            <v/>
          </cell>
          <cell r="K2130" t="str">
            <v>Kate.Martin@twavelead.com</v>
          </cell>
        </row>
        <row r="2131">
          <cell r="B2131" t="str">
            <v>Katherine Ortiz Rios</v>
          </cell>
          <cell r="C2131" t="str">
            <v>Assistant SL Express</v>
          </cell>
          <cell r="D2131" t="str">
            <v>E0259 - Belleview, FL</v>
          </cell>
          <cell r="E2131" t="str">
            <v>1000 Wash Employees</v>
          </cell>
          <cell r="F2131" t="str">
            <v>Joseph Baldwyn</v>
          </cell>
          <cell r="G2131" t="str">
            <v>ASL</v>
          </cell>
          <cell r="H2131" t="str">
            <v xml:space="preserve">E0259 </v>
          </cell>
          <cell r="I2131">
            <v>259</v>
          </cell>
          <cell r="J2131" t="str">
            <v>ASL259</v>
          </cell>
          <cell r="K2131" t="str">
            <v>ASL259@tidalwaveautospa.com</v>
          </cell>
        </row>
        <row r="2132">
          <cell r="B2132" t="str">
            <v>Katherine Phillips</v>
          </cell>
          <cell r="C2132" t="str">
            <v>Wash Attendant Express</v>
          </cell>
          <cell r="D2132" t="str">
            <v>E0136 - Kirksville</v>
          </cell>
          <cell r="E2132" t="str">
            <v>1000 Wash Employees</v>
          </cell>
          <cell r="F2132" t="str">
            <v>Gerald Carter</v>
          </cell>
          <cell r="G2132" t="str">
            <v/>
          </cell>
          <cell r="H2132" t="str">
            <v xml:space="preserve">E0136 </v>
          </cell>
          <cell r="I2132">
            <v>136</v>
          </cell>
          <cell r="J2132" t="str">
            <v/>
          </cell>
          <cell r="K2132" t="str">
            <v>@tidalwaveautospa.com</v>
          </cell>
        </row>
        <row r="2133">
          <cell r="B2133" t="str">
            <v>Katherine Salter</v>
          </cell>
          <cell r="C2133" t="str">
            <v>Manager of WorkShip</v>
          </cell>
          <cell r="D2133" t="str">
            <v>Wash Support Center</v>
          </cell>
          <cell r="E2133" t="str">
            <v>2400 Administration</v>
          </cell>
          <cell r="F2133" t="str">
            <v>Mary Hightower</v>
          </cell>
          <cell r="G2133" t="str">
            <v/>
          </cell>
          <cell r="H2133" t="str">
            <v/>
          </cell>
          <cell r="I2133" t="str">
            <v/>
          </cell>
          <cell r="J2133" t="str">
            <v/>
          </cell>
          <cell r="K2133" t="str">
            <v>katie@twavelead.com</v>
          </cell>
        </row>
        <row r="2134">
          <cell r="B2134" t="str">
            <v>Katherine Terry</v>
          </cell>
          <cell r="C2134" t="str">
            <v>Wash Attendant Express</v>
          </cell>
          <cell r="D2134" t="str">
            <v>E0284 - Niagara Falls, NY</v>
          </cell>
          <cell r="E2134" t="str">
            <v>1000 Wash Employees</v>
          </cell>
          <cell r="F2134" t="str">
            <v>Jon Roewer</v>
          </cell>
          <cell r="G2134" t="str">
            <v/>
          </cell>
          <cell r="H2134" t="str">
            <v xml:space="preserve">E0284 </v>
          </cell>
          <cell r="I2134">
            <v>284</v>
          </cell>
          <cell r="J2134" t="str">
            <v/>
          </cell>
          <cell r="K2134" t="str">
            <v>@tidalwaveautospa.com</v>
          </cell>
        </row>
        <row r="2135">
          <cell r="B2135" t="str">
            <v>Katie Blow</v>
          </cell>
          <cell r="C2135" t="str">
            <v>Wash Attendant Express</v>
          </cell>
          <cell r="D2135" t="str">
            <v>E0196 - Theydon Bend</v>
          </cell>
          <cell r="E2135" t="str">
            <v>1000 Wash Employees</v>
          </cell>
          <cell r="F2135" t="str">
            <v>Nathan Clement</v>
          </cell>
          <cell r="G2135" t="str">
            <v/>
          </cell>
          <cell r="H2135" t="str">
            <v xml:space="preserve">E0196 </v>
          </cell>
          <cell r="I2135">
            <v>196</v>
          </cell>
          <cell r="J2135" t="str">
            <v/>
          </cell>
          <cell r="K2135" t="str">
            <v>@tidalwaveautospa.com</v>
          </cell>
        </row>
        <row r="2136">
          <cell r="B2136" t="str">
            <v>Katie Jones</v>
          </cell>
          <cell r="C2136" t="str">
            <v>Wash Attendant Express</v>
          </cell>
          <cell r="D2136" t="str">
            <v>E0051 - Roswell / Holcomb</v>
          </cell>
          <cell r="E2136" t="str">
            <v>1000 Wash Employees</v>
          </cell>
          <cell r="F2136" t="str">
            <v>Jeffrey Dunham, Jr</v>
          </cell>
          <cell r="G2136" t="str">
            <v/>
          </cell>
          <cell r="H2136" t="str">
            <v xml:space="preserve">E0051 </v>
          </cell>
          <cell r="I2136">
            <v>51</v>
          </cell>
          <cell r="J2136" t="str">
            <v/>
          </cell>
          <cell r="K2136" t="str">
            <v>@tidalwaveautospa.com</v>
          </cell>
        </row>
        <row r="2137">
          <cell r="B2137" t="str">
            <v>Katie Kilgore</v>
          </cell>
          <cell r="C2137" t="str">
            <v>Wash Attendant Express</v>
          </cell>
          <cell r="D2137" t="str">
            <v>E0202 - Petoskey, MI</v>
          </cell>
          <cell r="E2137" t="str">
            <v>1000 Wash Employees</v>
          </cell>
          <cell r="F2137" t="str">
            <v>Matthew Carter</v>
          </cell>
          <cell r="G2137" t="str">
            <v/>
          </cell>
          <cell r="H2137" t="str">
            <v xml:space="preserve">E0202 </v>
          </cell>
          <cell r="I2137">
            <v>202</v>
          </cell>
          <cell r="J2137" t="str">
            <v/>
          </cell>
          <cell r="K2137" t="str">
            <v>@tidalwaveautospa.com</v>
          </cell>
        </row>
        <row r="2138">
          <cell r="B2138" t="str">
            <v>Kay Lopez-Tristan</v>
          </cell>
          <cell r="C2138" t="str">
            <v>Assistant SL Express</v>
          </cell>
          <cell r="D2138" t="str">
            <v>E0384 - Alice, TX</v>
          </cell>
          <cell r="E2138" t="str">
            <v>1000 Wash Employees</v>
          </cell>
          <cell r="F2138" t="str">
            <v>Maurice Moorman</v>
          </cell>
          <cell r="G2138" t="str">
            <v>ASL</v>
          </cell>
          <cell r="H2138" t="str">
            <v xml:space="preserve">E0384 </v>
          </cell>
          <cell r="I2138">
            <v>384</v>
          </cell>
          <cell r="J2138" t="str">
            <v>ASL384</v>
          </cell>
          <cell r="K2138" t="str">
            <v>ASL384@tidalwaveautospa.com</v>
          </cell>
        </row>
        <row r="2139">
          <cell r="B2139" t="str">
            <v>Kayden Worcester</v>
          </cell>
          <cell r="C2139" t="str">
            <v>Wash Attendant Express</v>
          </cell>
          <cell r="D2139" t="str">
            <v>E0090 - Minot</v>
          </cell>
          <cell r="E2139" t="str">
            <v>1000 Wash Employees</v>
          </cell>
          <cell r="F2139" t="str">
            <v>Leslie Conway</v>
          </cell>
          <cell r="G2139" t="str">
            <v/>
          </cell>
          <cell r="H2139" t="str">
            <v xml:space="preserve">E0090 </v>
          </cell>
          <cell r="I2139">
            <v>90</v>
          </cell>
          <cell r="J2139" t="str">
            <v/>
          </cell>
          <cell r="K2139" t="str">
            <v>@tidalwaveautospa.com</v>
          </cell>
        </row>
        <row r="2140">
          <cell r="B2140" t="str">
            <v>Kaygen Echelbarger</v>
          </cell>
          <cell r="C2140" t="str">
            <v>Wash Attendant Express</v>
          </cell>
          <cell r="D2140" t="str">
            <v>E0104 - Holiday</v>
          </cell>
          <cell r="E2140" t="str">
            <v>1000 Wash Employees</v>
          </cell>
          <cell r="F2140" t="str">
            <v>Thomas Merrick</v>
          </cell>
          <cell r="G2140" t="str">
            <v/>
          </cell>
          <cell r="H2140" t="str">
            <v xml:space="preserve">E0104 </v>
          </cell>
          <cell r="I2140">
            <v>104</v>
          </cell>
          <cell r="J2140" t="str">
            <v/>
          </cell>
          <cell r="K2140" t="str">
            <v>@tidalwaveautospa.com</v>
          </cell>
        </row>
        <row r="2141">
          <cell r="B2141" t="str">
            <v>Kayky Silva</v>
          </cell>
          <cell r="C2141" t="str">
            <v>Wash Attendant Express</v>
          </cell>
          <cell r="D2141" t="str">
            <v>E0271 - Arcadian Shores</v>
          </cell>
          <cell r="E2141" t="str">
            <v>1000 Wash Employees</v>
          </cell>
          <cell r="F2141" t="str">
            <v>Anthony Mazzella</v>
          </cell>
          <cell r="G2141" t="str">
            <v/>
          </cell>
          <cell r="H2141" t="str">
            <v xml:space="preserve">E0271 </v>
          </cell>
          <cell r="I2141">
            <v>271</v>
          </cell>
          <cell r="J2141" t="str">
            <v/>
          </cell>
          <cell r="K2141" t="str">
            <v>@tidalwaveautospa.com</v>
          </cell>
        </row>
        <row r="2142">
          <cell r="B2142" t="str">
            <v>Kayla Brackett</v>
          </cell>
          <cell r="C2142" t="str">
            <v>Wash Attendant Express</v>
          </cell>
          <cell r="D2142" t="str">
            <v>E0235 - Shelby, NC</v>
          </cell>
          <cell r="E2142" t="str">
            <v>1000 Wash Employees</v>
          </cell>
          <cell r="F2142" t="str">
            <v>Joshua Cloonan</v>
          </cell>
          <cell r="G2142" t="str">
            <v/>
          </cell>
          <cell r="H2142" t="str">
            <v xml:space="preserve">E0235 </v>
          </cell>
          <cell r="I2142">
            <v>235</v>
          </cell>
          <cell r="J2142" t="str">
            <v/>
          </cell>
          <cell r="K2142" t="str">
            <v>@tidalwaveautospa.com</v>
          </cell>
        </row>
        <row r="2143">
          <cell r="B2143" t="str">
            <v>Kayla Evans</v>
          </cell>
          <cell r="C2143" t="str">
            <v>Wash Attendant Express</v>
          </cell>
          <cell r="D2143" t="str">
            <v>E0045 - Watson</v>
          </cell>
          <cell r="E2143" t="str">
            <v>1000 Wash Employees</v>
          </cell>
          <cell r="F2143" t="str">
            <v>Steven Goddard</v>
          </cell>
          <cell r="G2143" t="str">
            <v/>
          </cell>
          <cell r="H2143" t="str">
            <v xml:space="preserve">E0045 </v>
          </cell>
          <cell r="I2143">
            <v>45</v>
          </cell>
          <cell r="J2143" t="str">
            <v/>
          </cell>
          <cell r="K2143" t="str">
            <v>@tidalwaveautospa.com</v>
          </cell>
        </row>
        <row r="2144">
          <cell r="B2144" t="str">
            <v>Kaylah Brown</v>
          </cell>
          <cell r="C2144" t="str">
            <v>Wash Attendant Express</v>
          </cell>
          <cell r="D2144" t="str">
            <v>E0151 - Helena, AL</v>
          </cell>
          <cell r="E2144" t="str">
            <v>1000 Wash Employees</v>
          </cell>
          <cell r="F2144" t="str">
            <v>Keith McDonald</v>
          </cell>
          <cell r="G2144" t="str">
            <v/>
          </cell>
          <cell r="H2144" t="str">
            <v xml:space="preserve">E0151 </v>
          </cell>
          <cell r="I2144">
            <v>151</v>
          </cell>
          <cell r="J2144" t="str">
            <v/>
          </cell>
          <cell r="K2144" t="str">
            <v>@tidalwaveautospa.com</v>
          </cell>
        </row>
        <row r="2145">
          <cell r="B2145" t="str">
            <v>Kaylee Carter</v>
          </cell>
          <cell r="C2145" t="str">
            <v>Wash Attendant Express</v>
          </cell>
          <cell r="D2145" t="str">
            <v>E0223 - Otter Lake Road</v>
          </cell>
          <cell r="E2145" t="str">
            <v>1000 Wash Employees</v>
          </cell>
          <cell r="F2145" t="str">
            <v>Kendall Cannimore</v>
          </cell>
          <cell r="G2145" t="str">
            <v/>
          </cell>
          <cell r="H2145" t="str">
            <v xml:space="preserve">E0223 </v>
          </cell>
          <cell r="I2145">
            <v>223</v>
          </cell>
          <cell r="J2145" t="str">
            <v/>
          </cell>
          <cell r="K2145" t="str">
            <v>@tidalwaveautospa.com</v>
          </cell>
        </row>
        <row r="2146">
          <cell r="B2146" t="str">
            <v>Kaylee Dean</v>
          </cell>
          <cell r="C2146" t="str">
            <v>Team Lead Express</v>
          </cell>
          <cell r="D2146" t="str">
            <v>E0294 - Thomson, GA</v>
          </cell>
          <cell r="E2146" t="str">
            <v>1000 Wash Employees</v>
          </cell>
          <cell r="F2146" t="str">
            <v>Brandon Ortega</v>
          </cell>
          <cell r="G2146" t="str">
            <v/>
          </cell>
          <cell r="H2146" t="str">
            <v xml:space="preserve">E0294 </v>
          </cell>
          <cell r="I2146">
            <v>294</v>
          </cell>
          <cell r="J2146" t="str">
            <v/>
          </cell>
          <cell r="K2146" t="str">
            <v>@tidalwaveautospa.com</v>
          </cell>
        </row>
        <row r="2147">
          <cell r="B2147" t="str">
            <v>Kaylee Morado</v>
          </cell>
          <cell r="C2147" t="str">
            <v>Wash Attendant Express</v>
          </cell>
          <cell r="D2147" t="str">
            <v>E0070 - Baytown</v>
          </cell>
          <cell r="E2147" t="str">
            <v>1000 Wash Employees</v>
          </cell>
          <cell r="F2147" t="str">
            <v>Mark Campbell</v>
          </cell>
          <cell r="G2147" t="str">
            <v/>
          </cell>
          <cell r="H2147" t="str">
            <v xml:space="preserve">E0070 </v>
          </cell>
          <cell r="I2147">
            <v>70</v>
          </cell>
          <cell r="J2147" t="str">
            <v/>
          </cell>
          <cell r="K2147" t="str">
            <v>@tidalwaveautospa.com</v>
          </cell>
        </row>
        <row r="2148">
          <cell r="B2148" t="str">
            <v>Kaylee Perez</v>
          </cell>
          <cell r="C2148" t="str">
            <v>Assistant SL Express</v>
          </cell>
          <cell r="D2148" t="str">
            <v>E0148 - Marshall</v>
          </cell>
          <cell r="E2148" t="str">
            <v>1000 Wash Employees</v>
          </cell>
          <cell r="F2148" t="str">
            <v>Jacob Randolph</v>
          </cell>
          <cell r="G2148" t="str">
            <v>ASL</v>
          </cell>
          <cell r="H2148" t="str">
            <v xml:space="preserve">E0148 </v>
          </cell>
          <cell r="I2148">
            <v>148</v>
          </cell>
          <cell r="J2148" t="str">
            <v>ASL148</v>
          </cell>
          <cell r="K2148" t="str">
            <v>ASL148@tidalwaveautospa.com</v>
          </cell>
        </row>
        <row r="2149">
          <cell r="B2149" t="str">
            <v>Kaylen Toles</v>
          </cell>
          <cell r="C2149" t="str">
            <v>Wash Attendant Express</v>
          </cell>
          <cell r="D2149" t="str">
            <v>E0216 - West Manheim</v>
          </cell>
          <cell r="E2149" t="str">
            <v>1000 Wash Employees</v>
          </cell>
          <cell r="F2149" t="str">
            <v>John Sauers</v>
          </cell>
          <cell r="G2149" t="str">
            <v/>
          </cell>
          <cell r="H2149" t="str">
            <v xml:space="preserve">E0216 </v>
          </cell>
          <cell r="I2149">
            <v>216</v>
          </cell>
          <cell r="J2149" t="str">
            <v/>
          </cell>
          <cell r="K2149" t="str">
            <v>@tidalwaveautospa.com</v>
          </cell>
        </row>
        <row r="2150">
          <cell r="B2150" t="str">
            <v>Kaylyn Jenkins</v>
          </cell>
          <cell r="C2150" t="str">
            <v>Wash Attendant Express</v>
          </cell>
          <cell r="D2150" t="str">
            <v>E0237 - Beau Rivage</v>
          </cell>
          <cell r="E2150" t="str">
            <v>1000 Wash Employees</v>
          </cell>
          <cell r="F2150" t="str">
            <v>James Arnett</v>
          </cell>
          <cell r="G2150" t="str">
            <v/>
          </cell>
          <cell r="H2150" t="str">
            <v xml:space="preserve">E0237 </v>
          </cell>
          <cell r="I2150">
            <v>237</v>
          </cell>
          <cell r="J2150" t="str">
            <v/>
          </cell>
          <cell r="K2150" t="str">
            <v>@tidalwaveautospa.com</v>
          </cell>
        </row>
        <row r="2151">
          <cell r="B2151" t="str">
            <v>KeAvia Terry</v>
          </cell>
          <cell r="C2151" t="str">
            <v>Wash Attendant Express</v>
          </cell>
          <cell r="D2151" t="str">
            <v>E0100 - Richmond</v>
          </cell>
          <cell r="E2151" t="str">
            <v>1000 Wash Employees</v>
          </cell>
          <cell r="F2151" t="str">
            <v>Joshua Smith</v>
          </cell>
          <cell r="G2151" t="str">
            <v/>
          </cell>
          <cell r="H2151" t="str">
            <v xml:space="preserve">E0100 </v>
          </cell>
          <cell r="I2151">
            <v>100</v>
          </cell>
          <cell r="J2151" t="str">
            <v/>
          </cell>
          <cell r="K2151" t="str">
            <v>@tidalwaveautospa.com</v>
          </cell>
        </row>
        <row r="2152">
          <cell r="B2152" t="str">
            <v>Keegan Duncan</v>
          </cell>
          <cell r="C2152" t="str">
            <v>Wash Attendant Express</v>
          </cell>
          <cell r="D2152" t="str">
            <v>E0077 - PCB Back Beach</v>
          </cell>
          <cell r="E2152" t="str">
            <v>1000 Wash Employees</v>
          </cell>
          <cell r="F2152" t="str">
            <v>Owen Williamson</v>
          </cell>
          <cell r="G2152" t="str">
            <v/>
          </cell>
          <cell r="H2152" t="str">
            <v xml:space="preserve">E0077 </v>
          </cell>
          <cell r="I2152">
            <v>77</v>
          </cell>
          <cell r="J2152" t="str">
            <v/>
          </cell>
          <cell r="K2152" t="str">
            <v>@tidalwaveautospa.com</v>
          </cell>
        </row>
        <row r="2153">
          <cell r="B2153" t="str">
            <v>Keegan Jewell</v>
          </cell>
          <cell r="C2153" t="str">
            <v>Wash Attendant Express</v>
          </cell>
          <cell r="D2153" t="str">
            <v>E0050 - Douglas</v>
          </cell>
          <cell r="E2153" t="str">
            <v>1000 Wash Employees</v>
          </cell>
          <cell r="F2153" t="str">
            <v>Joseph Olah</v>
          </cell>
          <cell r="G2153" t="str">
            <v/>
          </cell>
          <cell r="H2153" t="str">
            <v xml:space="preserve">E0050 </v>
          </cell>
          <cell r="I2153">
            <v>50</v>
          </cell>
          <cell r="J2153" t="str">
            <v/>
          </cell>
          <cell r="K2153" t="str">
            <v>@tidalwaveautospa.com</v>
          </cell>
        </row>
        <row r="2154">
          <cell r="B2154" t="str">
            <v>Keenan Howard</v>
          </cell>
          <cell r="C2154" t="str">
            <v>Assistant SL Express</v>
          </cell>
          <cell r="D2154" t="str">
            <v>E0088 - Fargo</v>
          </cell>
          <cell r="E2154" t="str">
            <v>1000 Wash Employees</v>
          </cell>
          <cell r="F2154" t="str">
            <v>Justin Murray</v>
          </cell>
          <cell r="G2154" t="str">
            <v>ASL</v>
          </cell>
          <cell r="H2154" t="str">
            <v xml:space="preserve">E0088 </v>
          </cell>
          <cell r="I2154">
            <v>88</v>
          </cell>
          <cell r="J2154" t="str">
            <v>ASL88</v>
          </cell>
          <cell r="K2154" t="str">
            <v>ASL88@tidalwaveautospa.com</v>
          </cell>
        </row>
        <row r="2155">
          <cell r="B2155" t="str">
            <v>Keenan Skidmore</v>
          </cell>
          <cell r="C2155" t="str">
            <v>Wash Attendant Express</v>
          </cell>
          <cell r="D2155" t="str">
            <v>E0019 - High Point</v>
          </cell>
          <cell r="E2155" t="str">
            <v>1000 Wash Employees</v>
          </cell>
          <cell r="F2155" t="str">
            <v>Nicholas Anthony</v>
          </cell>
          <cell r="G2155" t="str">
            <v/>
          </cell>
          <cell r="H2155" t="str">
            <v xml:space="preserve">E0019 </v>
          </cell>
          <cell r="I2155">
            <v>19</v>
          </cell>
          <cell r="J2155" t="str">
            <v/>
          </cell>
          <cell r="K2155" t="str">
            <v>@tidalwaveautospa.com</v>
          </cell>
        </row>
        <row r="2156">
          <cell r="B2156" t="str">
            <v>Kehran James</v>
          </cell>
          <cell r="C2156" t="str">
            <v>Wash Attendant Express</v>
          </cell>
          <cell r="D2156" t="str">
            <v>E0052 - Oldsmar</v>
          </cell>
          <cell r="E2156" t="str">
            <v>1000 Wash Employees</v>
          </cell>
          <cell r="F2156" t="str">
            <v>Brayton Swan</v>
          </cell>
          <cell r="G2156" t="str">
            <v/>
          </cell>
          <cell r="H2156" t="str">
            <v xml:space="preserve">E0052 </v>
          </cell>
          <cell r="I2156">
            <v>52</v>
          </cell>
          <cell r="J2156" t="str">
            <v/>
          </cell>
          <cell r="K2156" t="str">
            <v>@tidalwaveautospa.com</v>
          </cell>
        </row>
        <row r="2157">
          <cell r="B2157" t="str">
            <v>Keircey Sanchez</v>
          </cell>
          <cell r="C2157" t="str">
            <v>Wash Attendant Express</v>
          </cell>
          <cell r="D2157" t="str">
            <v>E0242 - Salina, KS</v>
          </cell>
          <cell r="E2157" t="str">
            <v>1000 Wash Employees</v>
          </cell>
          <cell r="F2157" t="str">
            <v>JEFFREY MCDUFFIE</v>
          </cell>
          <cell r="G2157" t="str">
            <v/>
          </cell>
          <cell r="H2157" t="str">
            <v xml:space="preserve">E0242 </v>
          </cell>
          <cell r="I2157">
            <v>242</v>
          </cell>
          <cell r="J2157" t="str">
            <v/>
          </cell>
          <cell r="K2157" t="str">
            <v>@tidalwaveautospa.com</v>
          </cell>
        </row>
        <row r="2158">
          <cell r="B2158" t="str">
            <v>Keishawn Walker</v>
          </cell>
          <cell r="C2158" t="str">
            <v>Wash Attendant Express</v>
          </cell>
          <cell r="D2158" t="str">
            <v>E0027 - Dublin</v>
          </cell>
          <cell r="E2158" t="str">
            <v>1000 Wash Employees</v>
          </cell>
          <cell r="F2158" t="str">
            <v>Sam Jarrell</v>
          </cell>
          <cell r="G2158" t="str">
            <v/>
          </cell>
          <cell r="H2158" t="str">
            <v xml:space="preserve">E0027 </v>
          </cell>
          <cell r="I2158">
            <v>27</v>
          </cell>
          <cell r="J2158" t="str">
            <v/>
          </cell>
          <cell r="K2158" t="str">
            <v>@tidalwaveautospa.com</v>
          </cell>
        </row>
        <row r="2159">
          <cell r="B2159" t="str">
            <v>Keith McDonald</v>
          </cell>
          <cell r="C2159" t="str">
            <v>Site Leader Express</v>
          </cell>
          <cell r="D2159" t="str">
            <v>E0151 - Helena, AL</v>
          </cell>
          <cell r="E2159" t="str">
            <v>1000 Wash Employees</v>
          </cell>
          <cell r="F2159" t="str">
            <v>Cory Cummings</v>
          </cell>
          <cell r="G2159" t="str">
            <v>SL</v>
          </cell>
          <cell r="H2159" t="str">
            <v xml:space="preserve">E0151 </v>
          </cell>
          <cell r="I2159">
            <v>151</v>
          </cell>
          <cell r="J2159" t="str">
            <v>SL151</v>
          </cell>
          <cell r="K2159" t="str">
            <v>SL151@tidalwaveautospa.com</v>
          </cell>
        </row>
        <row r="2160">
          <cell r="B2160" t="str">
            <v>Keithton Kelley</v>
          </cell>
          <cell r="C2160" t="str">
            <v>Assistant SL Express</v>
          </cell>
          <cell r="D2160" t="str">
            <v>E0105 - St Augustine</v>
          </cell>
          <cell r="E2160" t="str">
            <v>1000 Wash Employees</v>
          </cell>
          <cell r="F2160" t="str">
            <v>Troy Webb</v>
          </cell>
          <cell r="G2160" t="str">
            <v>ASL</v>
          </cell>
          <cell r="H2160" t="str">
            <v xml:space="preserve">E0105 </v>
          </cell>
          <cell r="I2160">
            <v>105</v>
          </cell>
          <cell r="J2160" t="str">
            <v>ASL105</v>
          </cell>
          <cell r="K2160" t="str">
            <v>ASL105@tidalwaveautospa.com</v>
          </cell>
        </row>
        <row r="2161">
          <cell r="B2161" t="str">
            <v>Kellen Ruch</v>
          </cell>
          <cell r="C2161" t="str">
            <v>Wash Attendant Express</v>
          </cell>
          <cell r="D2161" t="str">
            <v>E0084 - Omaha 120</v>
          </cell>
          <cell r="E2161" t="str">
            <v>1000 Wash Employees</v>
          </cell>
          <cell r="F2161" t="str">
            <v>Clark Cull</v>
          </cell>
          <cell r="G2161" t="str">
            <v/>
          </cell>
          <cell r="H2161" t="str">
            <v xml:space="preserve">E0084 </v>
          </cell>
          <cell r="I2161">
            <v>84</v>
          </cell>
          <cell r="J2161" t="str">
            <v/>
          </cell>
          <cell r="K2161" t="str">
            <v>@tidalwaveautospa.com</v>
          </cell>
        </row>
        <row r="2162">
          <cell r="B2162" t="str">
            <v>Kelly Forgione</v>
          </cell>
          <cell r="C2162" t="str">
            <v>Wash Attendant Express</v>
          </cell>
          <cell r="D2162" t="str">
            <v>E0029 - Apex</v>
          </cell>
          <cell r="E2162" t="str">
            <v>1000 Wash Employees</v>
          </cell>
          <cell r="F2162" t="str">
            <v>Daniel Richardson</v>
          </cell>
          <cell r="G2162" t="str">
            <v/>
          </cell>
          <cell r="H2162" t="str">
            <v xml:space="preserve">E0029 </v>
          </cell>
          <cell r="I2162">
            <v>29</v>
          </cell>
          <cell r="J2162" t="str">
            <v/>
          </cell>
          <cell r="K2162" t="str">
            <v>@tidalwaveautospa.com</v>
          </cell>
        </row>
        <row r="2163">
          <cell r="B2163" t="str">
            <v>Kelly wilson</v>
          </cell>
          <cell r="C2163" t="str">
            <v>Team Lead Express</v>
          </cell>
          <cell r="D2163" t="str">
            <v>E0199 - Searcy, AR</v>
          </cell>
          <cell r="E2163" t="str">
            <v>1000 Wash Employees</v>
          </cell>
          <cell r="F2163" t="str">
            <v>Jessica Peevy</v>
          </cell>
          <cell r="G2163" t="str">
            <v/>
          </cell>
          <cell r="H2163" t="str">
            <v xml:space="preserve">E0199 </v>
          </cell>
          <cell r="I2163">
            <v>199</v>
          </cell>
          <cell r="J2163" t="str">
            <v/>
          </cell>
          <cell r="K2163" t="str">
            <v>@tidalwaveautospa.com</v>
          </cell>
        </row>
        <row r="2164">
          <cell r="B2164" t="str">
            <v>kelsey gasque</v>
          </cell>
          <cell r="C2164" t="str">
            <v>Wash Attendant Express</v>
          </cell>
          <cell r="D2164" t="str">
            <v>E0010 - Sumter</v>
          </cell>
          <cell r="E2164" t="str">
            <v>1000 Wash Employees</v>
          </cell>
          <cell r="F2164" t="str">
            <v>Christopher Chestnut</v>
          </cell>
          <cell r="G2164" t="str">
            <v/>
          </cell>
          <cell r="H2164" t="str">
            <v xml:space="preserve">E0010 </v>
          </cell>
          <cell r="I2164">
            <v>10</v>
          </cell>
          <cell r="J2164" t="str">
            <v/>
          </cell>
          <cell r="K2164" t="str">
            <v>@tidalwaveautospa.com</v>
          </cell>
        </row>
        <row r="2165">
          <cell r="B2165" t="str">
            <v>Kelsey Norton</v>
          </cell>
          <cell r="C2165" t="str">
            <v>Team Lead Express</v>
          </cell>
          <cell r="D2165" t="str">
            <v>E0104 - Holiday</v>
          </cell>
          <cell r="E2165" t="str">
            <v>1000 Wash Employees</v>
          </cell>
          <cell r="F2165" t="str">
            <v>Thomas Merrick</v>
          </cell>
          <cell r="G2165" t="str">
            <v/>
          </cell>
          <cell r="H2165" t="str">
            <v xml:space="preserve">E0104 </v>
          </cell>
          <cell r="I2165">
            <v>104</v>
          </cell>
          <cell r="J2165" t="str">
            <v/>
          </cell>
          <cell r="K2165" t="str">
            <v>@tidalwaveautospa.com</v>
          </cell>
        </row>
        <row r="2166">
          <cell r="B2166" t="str">
            <v>Kelton Taylor</v>
          </cell>
          <cell r="C2166" t="str">
            <v>Wash Attendant Express</v>
          </cell>
          <cell r="D2166" t="str">
            <v>E0148 - Marshall</v>
          </cell>
          <cell r="E2166" t="str">
            <v>1000 Wash Employees</v>
          </cell>
          <cell r="F2166" t="str">
            <v>Jacob Randolph</v>
          </cell>
          <cell r="G2166" t="str">
            <v/>
          </cell>
          <cell r="H2166" t="str">
            <v xml:space="preserve">E0148 </v>
          </cell>
          <cell r="I2166">
            <v>148</v>
          </cell>
          <cell r="J2166" t="str">
            <v/>
          </cell>
          <cell r="K2166" t="str">
            <v>@tidalwaveautospa.com</v>
          </cell>
        </row>
        <row r="2167">
          <cell r="B2167" t="str">
            <v>Kelvin Requeno</v>
          </cell>
          <cell r="C2167" t="str">
            <v>Wash Attendant Express</v>
          </cell>
          <cell r="D2167" t="str">
            <v>E0120 - Manassas Park</v>
          </cell>
          <cell r="E2167" t="str">
            <v>1000 Wash Employees</v>
          </cell>
          <cell r="F2167" t="str">
            <v>Jesse Ramirez Perez</v>
          </cell>
          <cell r="G2167" t="str">
            <v/>
          </cell>
          <cell r="H2167" t="str">
            <v xml:space="preserve">E0120 </v>
          </cell>
          <cell r="I2167">
            <v>120</v>
          </cell>
          <cell r="J2167" t="str">
            <v/>
          </cell>
          <cell r="K2167" t="str">
            <v>@tidalwaveautospa.com</v>
          </cell>
        </row>
        <row r="2168">
          <cell r="B2168" t="str">
            <v>Kelvin Young</v>
          </cell>
          <cell r="C2168" t="str">
            <v>Wash Attendant Express</v>
          </cell>
          <cell r="D2168" t="str">
            <v>E0008 - Irby</v>
          </cell>
          <cell r="E2168" t="str">
            <v>1000 Wash Employees</v>
          </cell>
          <cell r="F2168" t="str">
            <v>William Wolfenbarger</v>
          </cell>
          <cell r="G2168" t="str">
            <v/>
          </cell>
          <cell r="H2168" t="str">
            <v xml:space="preserve">E0008 </v>
          </cell>
          <cell r="I2168">
            <v>8</v>
          </cell>
          <cell r="J2168" t="str">
            <v/>
          </cell>
          <cell r="K2168" t="str">
            <v>@tidalwaveautospa.com</v>
          </cell>
        </row>
        <row r="2169">
          <cell r="B2169" t="str">
            <v>Kenan Ghallab</v>
          </cell>
          <cell r="C2169" t="str">
            <v>Team Lead Express</v>
          </cell>
          <cell r="D2169" t="str">
            <v>E0233 - Cobb Pkwy</v>
          </cell>
          <cell r="E2169" t="str">
            <v>1000 Wash Employees</v>
          </cell>
          <cell r="F2169" t="str">
            <v>Cullen Copland</v>
          </cell>
          <cell r="G2169" t="str">
            <v/>
          </cell>
          <cell r="H2169" t="str">
            <v xml:space="preserve">E0233 </v>
          </cell>
          <cell r="I2169">
            <v>233</v>
          </cell>
          <cell r="J2169" t="str">
            <v/>
          </cell>
          <cell r="K2169" t="str">
            <v>@tidalwaveautospa.com</v>
          </cell>
        </row>
        <row r="2170">
          <cell r="B2170" t="str">
            <v>Kenard Holmes</v>
          </cell>
          <cell r="C2170" t="str">
            <v>Wash Attendant Express</v>
          </cell>
          <cell r="D2170" t="str">
            <v>E0056 - Matthews Orangeburg</v>
          </cell>
          <cell r="E2170" t="str">
            <v>1000 Wash Employees</v>
          </cell>
          <cell r="F2170" t="str">
            <v>Josh Nordgren</v>
          </cell>
          <cell r="G2170" t="str">
            <v/>
          </cell>
          <cell r="H2170" t="str">
            <v xml:space="preserve">E0056 </v>
          </cell>
          <cell r="I2170">
            <v>56</v>
          </cell>
          <cell r="J2170" t="str">
            <v/>
          </cell>
          <cell r="K2170" t="str">
            <v>@tidalwaveautospa.com</v>
          </cell>
        </row>
        <row r="2171">
          <cell r="B2171" t="str">
            <v>Kendall Cannimore</v>
          </cell>
          <cell r="C2171" t="str">
            <v>Site Leader Express</v>
          </cell>
          <cell r="D2171" t="str">
            <v>E0223 - Otter Lake Road</v>
          </cell>
          <cell r="E2171" t="str">
            <v>1000 Wash Employees</v>
          </cell>
          <cell r="F2171" t="str">
            <v>Andrew Stephens</v>
          </cell>
          <cell r="G2171" t="str">
            <v>SL</v>
          </cell>
          <cell r="H2171" t="str">
            <v xml:space="preserve">E0223 </v>
          </cell>
          <cell r="I2171">
            <v>223</v>
          </cell>
          <cell r="J2171" t="str">
            <v>SL223</v>
          </cell>
          <cell r="K2171" t="str">
            <v>SL223@tidalwaveautospa.com</v>
          </cell>
        </row>
        <row r="2172">
          <cell r="B2172" t="str">
            <v>Kendra Hull</v>
          </cell>
          <cell r="C2172" t="str">
            <v>Wash Attendant Express</v>
          </cell>
          <cell r="D2172" t="str">
            <v>E0264 - Red Dog Way</v>
          </cell>
          <cell r="E2172" t="str">
            <v>1000 Wash Employees</v>
          </cell>
          <cell r="F2172" t="str">
            <v>Daniel Hanst</v>
          </cell>
          <cell r="G2172" t="str">
            <v/>
          </cell>
          <cell r="H2172" t="str">
            <v xml:space="preserve">E0264 </v>
          </cell>
          <cell r="I2172">
            <v>264</v>
          </cell>
          <cell r="J2172" t="str">
            <v/>
          </cell>
          <cell r="K2172" t="str">
            <v>@tidalwaveautospa.com</v>
          </cell>
        </row>
        <row r="2173">
          <cell r="B2173" t="str">
            <v>Kendrick Aaron</v>
          </cell>
          <cell r="C2173" t="str">
            <v>Team Lead Express</v>
          </cell>
          <cell r="D2173" t="str">
            <v>E0065 - Foley</v>
          </cell>
          <cell r="E2173" t="str">
            <v>1000 Wash Employees</v>
          </cell>
          <cell r="F2173" t="str">
            <v>Duane Alonso</v>
          </cell>
          <cell r="G2173" t="str">
            <v/>
          </cell>
          <cell r="H2173" t="str">
            <v xml:space="preserve">E0065 </v>
          </cell>
          <cell r="I2173">
            <v>65</v>
          </cell>
          <cell r="J2173" t="str">
            <v/>
          </cell>
          <cell r="K2173" t="str">
            <v>@tidalwaveautospa.com</v>
          </cell>
        </row>
        <row r="2174">
          <cell r="B2174" t="str">
            <v>Kennedy Gardner</v>
          </cell>
          <cell r="C2174" t="str">
            <v>Wash Attendant Express</v>
          </cell>
          <cell r="D2174" t="str">
            <v>E0202 - Petoskey, MI</v>
          </cell>
          <cell r="E2174" t="str">
            <v>1000 Wash Employees</v>
          </cell>
          <cell r="F2174" t="str">
            <v>Matthew Carter</v>
          </cell>
          <cell r="G2174" t="str">
            <v/>
          </cell>
          <cell r="H2174" t="str">
            <v xml:space="preserve">E0202 </v>
          </cell>
          <cell r="I2174">
            <v>202</v>
          </cell>
          <cell r="J2174" t="str">
            <v/>
          </cell>
          <cell r="K2174" t="str">
            <v>@tidalwaveautospa.com</v>
          </cell>
        </row>
        <row r="2175">
          <cell r="B2175" t="str">
            <v>Kennedy Goodall</v>
          </cell>
          <cell r="C2175" t="str">
            <v>Wash Attendant Express</v>
          </cell>
          <cell r="D2175" t="str">
            <v>E0029 - Apex</v>
          </cell>
          <cell r="E2175" t="str">
            <v>1000 Wash Employees</v>
          </cell>
          <cell r="F2175" t="str">
            <v>Daniel Richardson</v>
          </cell>
          <cell r="G2175" t="str">
            <v/>
          </cell>
          <cell r="H2175" t="str">
            <v xml:space="preserve">E0029 </v>
          </cell>
          <cell r="I2175">
            <v>29</v>
          </cell>
          <cell r="J2175" t="str">
            <v/>
          </cell>
          <cell r="K2175" t="str">
            <v>@tidalwaveautospa.com</v>
          </cell>
        </row>
        <row r="2176">
          <cell r="B2176" t="str">
            <v>Kennedy Thomas</v>
          </cell>
          <cell r="C2176" t="str">
            <v>Wash Attendant Express</v>
          </cell>
          <cell r="D2176" t="str">
            <v>E0226 - Forum Drive SC</v>
          </cell>
          <cell r="E2176" t="str">
            <v>1000 Wash Employees</v>
          </cell>
          <cell r="F2176" t="str">
            <v>Douglas Chaloupek</v>
          </cell>
          <cell r="G2176" t="str">
            <v/>
          </cell>
          <cell r="H2176" t="str">
            <v xml:space="preserve">E0226 </v>
          </cell>
          <cell r="I2176">
            <v>226</v>
          </cell>
          <cell r="J2176" t="str">
            <v/>
          </cell>
          <cell r="K2176" t="str">
            <v>@tidalwaveautospa.com</v>
          </cell>
        </row>
        <row r="2177">
          <cell r="B2177" t="str">
            <v>Kenneth Belcher</v>
          </cell>
          <cell r="C2177" t="str">
            <v>Assistant SL Express</v>
          </cell>
          <cell r="D2177" t="str">
            <v>E0057 - Ocean Springs</v>
          </cell>
          <cell r="E2177" t="str">
            <v>1000 Wash Employees</v>
          </cell>
          <cell r="F2177" t="str">
            <v>David Seymour</v>
          </cell>
          <cell r="G2177" t="str">
            <v>ASL</v>
          </cell>
          <cell r="H2177" t="str">
            <v xml:space="preserve">E0057 </v>
          </cell>
          <cell r="I2177">
            <v>57</v>
          </cell>
          <cell r="J2177" t="str">
            <v>ASL57</v>
          </cell>
          <cell r="K2177" t="str">
            <v>ASL57@tidalwaveautospa.com</v>
          </cell>
        </row>
        <row r="2178">
          <cell r="B2178" t="str">
            <v>Kenneth Cox</v>
          </cell>
          <cell r="C2178" t="str">
            <v>Car Wash Tunnel Installation Tech</v>
          </cell>
          <cell r="D2178" t="str">
            <v>SHJ Construction LLC</v>
          </cell>
          <cell r="E2178" t="str">
            <v>3050 Development</v>
          </cell>
          <cell r="F2178" t="str">
            <v>Todd Twilbeck</v>
          </cell>
          <cell r="G2178" t="str">
            <v/>
          </cell>
          <cell r="H2178" t="str">
            <v/>
          </cell>
          <cell r="I2178" t="str">
            <v/>
          </cell>
          <cell r="J2178" t="str">
            <v/>
          </cell>
          <cell r="K2178" t="str">
            <v/>
          </cell>
        </row>
        <row r="2179">
          <cell r="B2179" t="str">
            <v>Kenneth DeFore</v>
          </cell>
          <cell r="C2179" t="str">
            <v>Assistant SL Express</v>
          </cell>
          <cell r="D2179" t="str">
            <v>E0044 - Lake Joy</v>
          </cell>
          <cell r="E2179" t="str">
            <v>1000 Wash Employees</v>
          </cell>
          <cell r="F2179" t="str">
            <v>Richard Porter</v>
          </cell>
          <cell r="G2179" t="str">
            <v>ASL</v>
          </cell>
          <cell r="H2179" t="str">
            <v xml:space="preserve">E0044 </v>
          </cell>
          <cell r="I2179">
            <v>44</v>
          </cell>
          <cell r="J2179" t="str">
            <v>ASL44</v>
          </cell>
          <cell r="K2179" t="str">
            <v>ASL44@tidalwaveautospa.com</v>
          </cell>
        </row>
        <row r="2180">
          <cell r="B2180" t="str">
            <v>Kenneth Dinkins</v>
          </cell>
          <cell r="C2180" t="str">
            <v>High Performance Site Leader Express</v>
          </cell>
          <cell r="D2180" t="str">
            <v>E0103 - Greensboro-Oconee</v>
          </cell>
          <cell r="E2180" t="str">
            <v>1000 Wash Employees</v>
          </cell>
          <cell r="F2180" t="str">
            <v>Andrew Strevel</v>
          </cell>
          <cell r="G2180" t="str">
            <v>SL</v>
          </cell>
          <cell r="H2180" t="str">
            <v xml:space="preserve">E0103 </v>
          </cell>
          <cell r="I2180">
            <v>103</v>
          </cell>
          <cell r="J2180" t="str">
            <v>SL103</v>
          </cell>
          <cell r="K2180" t="str">
            <v>SL103@tidalwaveautospa.com</v>
          </cell>
        </row>
        <row r="2181">
          <cell r="B2181" t="str">
            <v>Kenneth Dowden</v>
          </cell>
          <cell r="C2181" t="str">
            <v>Wash Attendant Express</v>
          </cell>
          <cell r="D2181" t="str">
            <v>E0221 - Somerset, KY</v>
          </cell>
          <cell r="E2181" t="str">
            <v>1000 Wash Employees</v>
          </cell>
          <cell r="F2181" t="str">
            <v>James Stomieroski</v>
          </cell>
          <cell r="G2181" t="str">
            <v/>
          </cell>
          <cell r="H2181" t="str">
            <v xml:space="preserve">E0221 </v>
          </cell>
          <cell r="I2181">
            <v>221</v>
          </cell>
          <cell r="J2181" t="str">
            <v/>
          </cell>
          <cell r="K2181" t="str">
            <v>@tidalwaveautospa.com</v>
          </cell>
        </row>
        <row r="2182">
          <cell r="B2182" t="str">
            <v>Kenneth Hilaire</v>
          </cell>
          <cell r="C2182" t="str">
            <v>Team Lead Express</v>
          </cell>
          <cell r="D2182" t="str">
            <v>E0042 - GA Lawrenceville</v>
          </cell>
          <cell r="E2182" t="str">
            <v>1000 Wash Employees</v>
          </cell>
          <cell r="F2182" t="str">
            <v>Jeremy Amburgey (On Leave)</v>
          </cell>
          <cell r="G2182" t="str">
            <v/>
          </cell>
          <cell r="H2182" t="str">
            <v xml:space="preserve">E0042 </v>
          </cell>
          <cell r="I2182">
            <v>42</v>
          </cell>
          <cell r="J2182" t="str">
            <v/>
          </cell>
          <cell r="K2182" t="str">
            <v>@tidalwaveautospa.com</v>
          </cell>
        </row>
        <row r="2183">
          <cell r="B2183" t="str">
            <v>Kenneth Rodriguez Ponce</v>
          </cell>
          <cell r="C2183" t="str">
            <v>Wash Attendant Express</v>
          </cell>
          <cell r="D2183" t="str">
            <v>E0015 - Dacula</v>
          </cell>
          <cell r="E2183" t="str">
            <v>1000 Wash Employees</v>
          </cell>
          <cell r="F2183" t="str">
            <v>Matt Bachman</v>
          </cell>
          <cell r="G2183" t="str">
            <v/>
          </cell>
          <cell r="H2183" t="str">
            <v xml:space="preserve">E0015 </v>
          </cell>
          <cell r="I2183">
            <v>15</v>
          </cell>
          <cell r="J2183" t="str">
            <v/>
          </cell>
          <cell r="K2183" t="str">
            <v>@tidalwaveautospa.com</v>
          </cell>
        </row>
        <row r="2184">
          <cell r="B2184" t="str">
            <v>Kenneth Wise</v>
          </cell>
          <cell r="C2184" t="str">
            <v>Steel Erector</v>
          </cell>
          <cell r="D2184" t="str">
            <v>SHJ Construction LLC</v>
          </cell>
          <cell r="E2184" t="str">
            <v>3000 Steel Shop</v>
          </cell>
          <cell r="F2184" t="str">
            <v>Byron Buffin</v>
          </cell>
          <cell r="G2184" t="str">
            <v/>
          </cell>
          <cell r="H2184" t="str">
            <v/>
          </cell>
          <cell r="I2184" t="str">
            <v/>
          </cell>
          <cell r="J2184" t="str">
            <v/>
          </cell>
          <cell r="K2184" t="str">
            <v/>
          </cell>
        </row>
        <row r="2185">
          <cell r="B2185" t="str">
            <v>Kennethia McGhee</v>
          </cell>
          <cell r="C2185" t="str">
            <v>Wash Attendant Express</v>
          </cell>
          <cell r="D2185" t="str">
            <v>E0144 - Fitzgerald</v>
          </cell>
          <cell r="E2185" t="str">
            <v>1000 Wash Employees</v>
          </cell>
          <cell r="F2185" t="str">
            <v>Kane Campbell</v>
          </cell>
          <cell r="G2185" t="str">
            <v/>
          </cell>
          <cell r="H2185" t="str">
            <v xml:space="preserve">E0144 </v>
          </cell>
          <cell r="I2185">
            <v>144</v>
          </cell>
          <cell r="J2185" t="str">
            <v/>
          </cell>
          <cell r="K2185" t="str">
            <v>@tidalwaveautospa.com</v>
          </cell>
        </row>
        <row r="2186">
          <cell r="B2186" t="str">
            <v>Kenquavius Flenoy</v>
          </cell>
          <cell r="C2186" t="str">
            <v>Team Lead Express</v>
          </cell>
          <cell r="D2186" t="str">
            <v>E0281 - Caraway Road</v>
          </cell>
          <cell r="E2186" t="str">
            <v>1000 Wash Employees</v>
          </cell>
          <cell r="F2186" t="str">
            <v>Zachary Gairhan</v>
          </cell>
          <cell r="G2186" t="str">
            <v/>
          </cell>
          <cell r="H2186" t="str">
            <v xml:space="preserve">E0281 </v>
          </cell>
          <cell r="I2186">
            <v>281</v>
          </cell>
          <cell r="J2186" t="str">
            <v/>
          </cell>
          <cell r="K2186" t="str">
            <v>@tidalwaveautospa.com</v>
          </cell>
        </row>
        <row r="2187">
          <cell r="B2187" t="str">
            <v>Kent Clark</v>
          </cell>
          <cell r="C2187" t="str">
            <v>Team Lead Express</v>
          </cell>
          <cell r="D2187" t="str">
            <v>E0166 - Hartselle, AL</v>
          </cell>
          <cell r="E2187" t="str">
            <v>1000 Wash Employees</v>
          </cell>
          <cell r="F2187" t="str">
            <v>Stephanie Bratcher</v>
          </cell>
          <cell r="G2187" t="str">
            <v/>
          </cell>
          <cell r="H2187" t="str">
            <v xml:space="preserve">E0166 </v>
          </cell>
          <cell r="I2187">
            <v>166</v>
          </cell>
          <cell r="J2187" t="str">
            <v/>
          </cell>
          <cell r="K2187" t="str">
            <v>@tidalwaveautospa.com</v>
          </cell>
        </row>
        <row r="2188">
          <cell r="B2188" t="str">
            <v>Kentavious Traylor</v>
          </cell>
          <cell r="C2188" t="str">
            <v>Wash Attendant Express</v>
          </cell>
          <cell r="D2188" t="str">
            <v>E0002 - Thomaston</v>
          </cell>
          <cell r="E2188" t="str">
            <v>1000 Wash Employees</v>
          </cell>
          <cell r="F2188" t="str">
            <v>Jonathan Richardson</v>
          </cell>
          <cell r="G2188" t="str">
            <v/>
          </cell>
          <cell r="H2188" t="str">
            <v xml:space="preserve">E0002 </v>
          </cell>
          <cell r="I2188">
            <v>2</v>
          </cell>
          <cell r="J2188" t="str">
            <v/>
          </cell>
          <cell r="K2188" t="str">
            <v>@tidalwaveautospa.com</v>
          </cell>
        </row>
        <row r="2189">
          <cell r="B2189" t="str">
            <v>Keon Gavin</v>
          </cell>
          <cell r="C2189" t="str">
            <v>Wash Attendant Express</v>
          </cell>
          <cell r="D2189" t="str">
            <v>E0023 - GA Fayetteville</v>
          </cell>
          <cell r="E2189" t="str">
            <v>1000 Wash Employees</v>
          </cell>
          <cell r="F2189" t="str">
            <v>Kevin Brake</v>
          </cell>
          <cell r="G2189" t="str">
            <v/>
          </cell>
          <cell r="H2189" t="str">
            <v xml:space="preserve">E0023 </v>
          </cell>
          <cell r="I2189">
            <v>23</v>
          </cell>
          <cell r="J2189" t="str">
            <v/>
          </cell>
          <cell r="K2189" t="str">
            <v>@tidalwaveautospa.com</v>
          </cell>
        </row>
        <row r="2190">
          <cell r="B2190" t="str">
            <v>Keondre Goolsby</v>
          </cell>
          <cell r="C2190" t="str">
            <v>Wash Attendant Express</v>
          </cell>
          <cell r="D2190" t="str">
            <v>E0197 - Timothy</v>
          </cell>
          <cell r="E2190" t="str">
            <v>1000 Wash Employees</v>
          </cell>
          <cell r="F2190" t="str">
            <v>Dennis Thompson</v>
          </cell>
          <cell r="G2190" t="str">
            <v/>
          </cell>
          <cell r="H2190" t="str">
            <v xml:space="preserve">E0197 </v>
          </cell>
          <cell r="I2190">
            <v>197</v>
          </cell>
          <cell r="J2190" t="str">
            <v/>
          </cell>
          <cell r="K2190" t="str">
            <v>@tidalwaveautospa.com</v>
          </cell>
        </row>
        <row r="2191">
          <cell r="B2191" t="str">
            <v>Keri Pack</v>
          </cell>
          <cell r="C2191" t="str">
            <v>Director of Shared Services</v>
          </cell>
          <cell r="D2191" t="str">
            <v>Wash Support Center</v>
          </cell>
          <cell r="E2191" t="str">
            <v>2100 Accounting</v>
          </cell>
          <cell r="F2191" t="str">
            <v>Kevin McGonigle</v>
          </cell>
          <cell r="G2191" t="str">
            <v/>
          </cell>
          <cell r="H2191" t="str">
            <v/>
          </cell>
          <cell r="I2191" t="str">
            <v/>
          </cell>
          <cell r="J2191" t="str">
            <v/>
          </cell>
          <cell r="K2191" t="str">
            <v>Keri.Pack@twavelead.com</v>
          </cell>
        </row>
        <row r="2192">
          <cell r="B2192" t="str">
            <v>Kesean Swint</v>
          </cell>
          <cell r="C2192" t="str">
            <v>High Performance Site Leader Express</v>
          </cell>
          <cell r="D2192" t="str">
            <v>E0037 - Lutz</v>
          </cell>
          <cell r="E2192" t="str">
            <v>1000 Wash Employees</v>
          </cell>
          <cell r="F2192" t="str">
            <v>Steven Kyriazis</v>
          </cell>
          <cell r="G2192" t="str">
            <v>SL</v>
          </cell>
          <cell r="H2192" t="str">
            <v xml:space="preserve">E0037 </v>
          </cell>
          <cell r="I2192">
            <v>37</v>
          </cell>
          <cell r="J2192" t="str">
            <v>SL37</v>
          </cell>
          <cell r="K2192" t="str">
            <v>SL37@tidalwaveautospa.com</v>
          </cell>
        </row>
        <row r="2193">
          <cell r="B2193" t="str">
            <v>Kevin Brake</v>
          </cell>
          <cell r="C2193" t="str">
            <v>High Performance Site Leader Express</v>
          </cell>
          <cell r="D2193" t="str">
            <v>E0023 - GA Fayetteville</v>
          </cell>
          <cell r="E2193" t="str">
            <v>1000 Wash Employees</v>
          </cell>
          <cell r="F2193" t="str">
            <v>Kyle Rovansek</v>
          </cell>
          <cell r="G2193" t="str">
            <v>SL</v>
          </cell>
          <cell r="H2193" t="str">
            <v xml:space="preserve">E0023 </v>
          </cell>
          <cell r="I2193">
            <v>23</v>
          </cell>
          <cell r="J2193" t="str">
            <v>SL23</v>
          </cell>
          <cell r="K2193" t="str">
            <v>SL23@tidalwaveautospa.com</v>
          </cell>
        </row>
        <row r="2194">
          <cell r="B2194" t="str">
            <v>Kevin Davis</v>
          </cell>
          <cell r="C2194" t="str">
            <v>Team Lead Express</v>
          </cell>
          <cell r="D2194" t="str">
            <v>E0038 - Kennesaw</v>
          </cell>
          <cell r="E2194" t="str">
            <v>1000 Wash Employees</v>
          </cell>
          <cell r="F2194" t="str">
            <v>Jason Graham</v>
          </cell>
          <cell r="G2194" t="str">
            <v/>
          </cell>
          <cell r="H2194" t="str">
            <v xml:space="preserve">E0038 </v>
          </cell>
          <cell r="I2194">
            <v>38</v>
          </cell>
          <cell r="J2194" t="str">
            <v/>
          </cell>
          <cell r="K2194" t="str">
            <v>@tidalwaveautospa.com</v>
          </cell>
        </row>
        <row r="2195">
          <cell r="B2195" t="str">
            <v>Kevin Keaton</v>
          </cell>
          <cell r="C2195" t="str">
            <v>Assistant SL Flex</v>
          </cell>
          <cell r="D2195" t="str">
            <v>E0021 - Battleground</v>
          </cell>
          <cell r="E2195" t="str">
            <v>1000 Wash Employees</v>
          </cell>
          <cell r="F2195" t="str">
            <v>Chasity Bryant</v>
          </cell>
          <cell r="G2195" t="str">
            <v>ASL</v>
          </cell>
          <cell r="H2195" t="str">
            <v xml:space="preserve">E0021 </v>
          </cell>
          <cell r="I2195">
            <v>21</v>
          </cell>
          <cell r="J2195" t="str">
            <v>ASL21</v>
          </cell>
          <cell r="K2195" t="str">
            <v>ASL21@tidalwaveautospa.com</v>
          </cell>
        </row>
        <row r="2196">
          <cell r="B2196" t="str">
            <v>Kevin Keyes</v>
          </cell>
          <cell r="C2196" t="str">
            <v>Project Coordinator</v>
          </cell>
          <cell r="D2196" t="str">
            <v>SHJ Construction LLC</v>
          </cell>
          <cell r="E2196" t="str">
            <v>3050 Development</v>
          </cell>
          <cell r="F2196" t="str">
            <v>Jessica Harris</v>
          </cell>
          <cell r="G2196" t="str">
            <v/>
          </cell>
          <cell r="H2196" t="str">
            <v/>
          </cell>
          <cell r="I2196" t="str">
            <v/>
          </cell>
          <cell r="J2196" t="str">
            <v/>
          </cell>
          <cell r="K2196" t="str">
            <v>kevin.keyes@shjconstructiongroup.com</v>
          </cell>
        </row>
        <row r="2197">
          <cell r="B2197" t="str">
            <v>Kevin Lopez</v>
          </cell>
          <cell r="C2197" t="str">
            <v>Wash Attendant Express</v>
          </cell>
          <cell r="D2197" t="str">
            <v>E0120 - Manassas Park</v>
          </cell>
          <cell r="E2197" t="str">
            <v>1000 Wash Employees</v>
          </cell>
          <cell r="F2197" t="str">
            <v>Jesse Ramirez Perez</v>
          </cell>
          <cell r="G2197" t="str">
            <v/>
          </cell>
          <cell r="H2197" t="str">
            <v xml:space="preserve">E0120 </v>
          </cell>
          <cell r="I2197">
            <v>120</v>
          </cell>
          <cell r="J2197" t="str">
            <v/>
          </cell>
          <cell r="K2197" t="str">
            <v>@tidalwaveautospa.com</v>
          </cell>
        </row>
        <row r="2198">
          <cell r="B2198" t="str">
            <v>Kevin Mccoy</v>
          </cell>
          <cell r="C2198" t="str">
            <v>Wash Attendant Express</v>
          </cell>
          <cell r="D2198" t="str">
            <v>E0205 - Beltline Road SW</v>
          </cell>
          <cell r="E2198" t="str">
            <v>1000 Wash Employees</v>
          </cell>
          <cell r="F2198" t="str">
            <v>Felicia Slager</v>
          </cell>
          <cell r="G2198" t="str">
            <v/>
          </cell>
          <cell r="H2198" t="str">
            <v xml:space="preserve">E0205 </v>
          </cell>
          <cell r="I2198">
            <v>205</v>
          </cell>
          <cell r="J2198" t="str">
            <v/>
          </cell>
          <cell r="K2198" t="str">
            <v>@tidalwaveautospa.com</v>
          </cell>
        </row>
        <row r="2199">
          <cell r="B2199" t="str">
            <v>Kevin McGonigle</v>
          </cell>
          <cell r="C2199" t="str">
            <v>Chief Accounting Officer &amp; Controller</v>
          </cell>
          <cell r="D2199" t="str">
            <v>Wash Support Center</v>
          </cell>
          <cell r="E2199" t="str">
            <v>2100 Accounting</v>
          </cell>
          <cell r="F2199" t="str">
            <v>Marlan Nichols</v>
          </cell>
          <cell r="G2199" t="str">
            <v/>
          </cell>
          <cell r="H2199" t="str">
            <v/>
          </cell>
          <cell r="I2199" t="str">
            <v/>
          </cell>
          <cell r="J2199" t="str">
            <v/>
          </cell>
          <cell r="K2199" t="str">
            <v>Kevin.McGonigle@twavelead.com</v>
          </cell>
        </row>
        <row r="2200">
          <cell r="B2200" t="str">
            <v>Kevin Patterson</v>
          </cell>
          <cell r="C2200" t="str">
            <v>Wash Attendant Express</v>
          </cell>
          <cell r="D2200" t="str">
            <v>E0010 - Sumter</v>
          </cell>
          <cell r="E2200" t="str">
            <v>1000 Wash Employees</v>
          </cell>
          <cell r="F2200" t="str">
            <v>Christopher Chestnut</v>
          </cell>
          <cell r="G2200" t="str">
            <v/>
          </cell>
          <cell r="H2200" t="str">
            <v xml:space="preserve">E0010 </v>
          </cell>
          <cell r="I2200">
            <v>10</v>
          </cell>
          <cell r="J2200" t="str">
            <v/>
          </cell>
          <cell r="K2200" t="str">
            <v>@tidalwaveautospa.com</v>
          </cell>
        </row>
        <row r="2201">
          <cell r="B2201" t="str">
            <v>Kevin Pearson (On Leave)</v>
          </cell>
          <cell r="C2201" t="str">
            <v>Assistant SL Express</v>
          </cell>
          <cell r="D2201" t="str">
            <v>E0054 - Canton</v>
          </cell>
          <cell r="E2201" t="str">
            <v>1000 Wash Employees</v>
          </cell>
          <cell r="F2201" t="str">
            <v>Patrick Powers</v>
          </cell>
          <cell r="G2201" t="str">
            <v>ASL</v>
          </cell>
          <cell r="H2201" t="str">
            <v xml:space="preserve">E0054 </v>
          </cell>
          <cell r="I2201">
            <v>54</v>
          </cell>
          <cell r="J2201" t="str">
            <v>ASL54</v>
          </cell>
          <cell r="K2201" t="str">
            <v>ASL54@tidalwaveautospa.com</v>
          </cell>
        </row>
        <row r="2202">
          <cell r="B2202" t="str">
            <v>Kevin Pereira</v>
          </cell>
          <cell r="C2202" t="str">
            <v>Wash Attendant Express</v>
          </cell>
          <cell r="D2202" t="str">
            <v>E0022 - Newnan</v>
          </cell>
          <cell r="E2202" t="str">
            <v>1000 Wash Employees</v>
          </cell>
          <cell r="F2202" t="str">
            <v>Kevin Williams</v>
          </cell>
          <cell r="G2202" t="str">
            <v/>
          </cell>
          <cell r="H2202" t="str">
            <v xml:space="preserve">E0022 </v>
          </cell>
          <cell r="I2202">
            <v>22</v>
          </cell>
          <cell r="J2202" t="str">
            <v/>
          </cell>
          <cell r="K2202" t="str">
            <v>@tidalwaveautospa.com</v>
          </cell>
        </row>
        <row r="2203">
          <cell r="B2203" t="str">
            <v>Kevin Rutkowski</v>
          </cell>
          <cell r="C2203" t="str">
            <v>Site Leader in Development</v>
          </cell>
          <cell r="D2203" t="str">
            <v>E0296 - Weston, WI</v>
          </cell>
          <cell r="E2203" t="str">
            <v>1000 Wash Employees</v>
          </cell>
          <cell r="F2203" t="str">
            <v>Andrew Stephens</v>
          </cell>
          <cell r="G2203" t="str">
            <v>SL</v>
          </cell>
          <cell r="H2203" t="str">
            <v xml:space="preserve">E0296 </v>
          </cell>
          <cell r="I2203">
            <v>296</v>
          </cell>
          <cell r="J2203" t="str">
            <v>SL296</v>
          </cell>
          <cell r="K2203" t="str">
            <v>SL296@tidalwaveautospa.com</v>
          </cell>
        </row>
        <row r="2204">
          <cell r="B2204" t="str">
            <v>Kevin Sanchez</v>
          </cell>
          <cell r="C2204" t="str">
            <v>Assistant SL Express</v>
          </cell>
          <cell r="D2204" t="str">
            <v>E0148 - Marshall</v>
          </cell>
          <cell r="E2204" t="str">
            <v>1000 Wash Employees</v>
          </cell>
          <cell r="F2204" t="str">
            <v>Jacob Randolph</v>
          </cell>
          <cell r="G2204" t="str">
            <v>ASL</v>
          </cell>
          <cell r="H2204" t="str">
            <v xml:space="preserve">E0148 </v>
          </cell>
          <cell r="I2204">
            <v>148</v>
          </cell>
          <cell r="J2204" t="str">
            <v>ASL148</v>
          </cell>
          <cell r="K2204" t="str">
            <v>ASL148@tidalwaveautospa.com</v>
          </cell>
        </row>
        <row r="2205">
          <cell r="B2205" t="str">
            <v>Kevin Smith</v>
          </cell>
          <cell r="C2205" t="str">
            <v>Site Leader Express</v>
          </cell>
          <cell r="D2205" t="str">
            <v>E0034 - Sandy Springs</v>
          </cell>
          <cell r="E2205" t="str">
            <v>1000 Wash Employees</v>
          </cell>
          <cell r="F2205" t="str">
            <v>Kyle Rovansek</v>
          </cell>
          <cell r="G2205" t="str">
            <v>SL</v>
          </cell>
          <cell r="H2205" t="str">
            <v xml:space="preserve">E0034 </v>
          </cell>
          <cell r="I2205">
            <v>34</v>
          </cell>
          <cell r="J2205" t="str">
            <v>SL34</v>
          </cell>
          <cell r="K2205" t="str">
            <v>SL34@tidalwaveautospa.com</v>
          </cell>
        </row>
        <row r="2206">
          <cell r="B2206" t="str">
            <v>Kevin VanCleve</v>
          </cell>
          <cell r="C2206" t="str">
            <v>Wash Attendant Express</v>
          </cell>
          <cell r="D2206" t="str">
            <v>E0297 - Lincoln, IL</v>
          </cell>
          <cell r="E2206" t="str">
            <v>1000 Wash Employees</v>
          </cell>
          <cell r="F2206" t="str">
            <v>Sarah Martin</v>
          </cell>
          <cell r="G2206" t="str">
            <v/>
          </cell>
          <cell r="H2206" t="str">
            <v xml:space="preserve">E0297 </v>
          </cell>
          <cell r="I2206">
            <v>297</v>
          </cell>
          <cell r="J2206" t="str">
            <v/>
          </cell>
          <cell r="K2206" t="str">
            <v>@tidalwaveautospa.com</v>
          </cell>
        </row>
        <row r="2207">
          <cell r="B2207" t="str">
            <v>Kevin West</v>
          </cell>
          <cell r="C2207" t="str">
            <v>Assistant SL Flex</v>
          </cell>
          <cell r="D2207" t="str">
            <v>E0045 - Watson</v>
          </cell>
          <cell r="E2207" t="str">
            <v>1000 Wash Employees</v>
          </cell>
          <cell r="F2207" t="str">
            <v>Steven Goddard</v>
          </cell>
          <cell r="G2207" t="str">
            <v>ASL</v>
          </cell>
          <cell r="H2207" t="str">
            <v xml:space="preserve">E0045 </v>
          </cell>
          <cell r="I2207">
            <v>45</v>
          </cell>
          <cell r="J2207" t="str">
            <v>ASL45</v>
          </cell>
          <cell r="K2207" t="str">
            <v>ASL45@tidalwaveautospa.com</v>
          </cell>
        </row>
        <row r="2208">
          <cell r="B2208" t="str">
            <v>Kevin Williams</v>
          </cell>
          <cell r="C2208" t="str">
            <v>High Performance Site Leader Flex</v>
          </cell>
          <cell r="D2208" t="str">
            <v>E0022 - Newnan</v>
          </cell>
          <cell r="E2208" t="str">
            <v>1000 Wash Employees</v>
          </cell>
          <cell r="F2208" t="str">
            <v>Andrew Strevel</v>
          </cell>
          <cell r="G2208" t="str">
            <v>SL</v>
          </cell>
          <cell r="H2208" t="str">
            <v xml:space="preserve">E0022 </v>
          </cell>
          <cell r="I2208">
            <v>22</v>
          </cell>
          <cell r="J2208" t="str">
            <v>SL22</v>
          </cell>
          <cell r="K2208" t="str">
            <v>SL22@tidalwaveautospa.com</v>
          </cell>
        </row>
        <row r="2209">
          <cell r="B2209" t="str">
            <v>Kevontay McClendon</v>
          </cell>
          <cell r="C2209" t="str">
            <v>Wash Attendant Express</v>
          </cell>
          <cell r="D2209" t="str">
            <v>E0126 - Charlottesville</v>
          </cell>
          <cell r="E2209" t="str">
            <v>1000 Wash Employees</v>
          </cell>
          <cell r="F2209" t="str">
            <v>Sean Bush</v>
          </cell>
          <cell r="G2209" t="str">
            <v/>
          </cell>
          <cell r="H2209" t="str">
            <v xml:space="preserve">E0126 </v>
          </cell>
          <cell r="I2209">
            <v>126</v>
          </cell>
          <cell r="J2209" t="str">
            <v/>
          </cell>
          <cell r="K2209" t="str">
            <v>@tidalwaveautospa.com</v>
          </cell>
        </row>
        <row r="2210">
          <cell r="B2210" t="str">
            <v>Keyama Fisher</v>
          </cell>
          <cell r="C2210" t="str">
            <v>Wash Attendant Express</v>
          </cell>
          <cell r="D2210" t="str">
            <v>E0245 - E. Arlington Blvd</v>
          </cell>
          <cell r="E2210" t="str">
            <v>1000 Wash Employees</v>
          </cell>
          <cell r="F2210" t="str">
            <v>Brandon Cobb</v>
          </cell>
          <cell r="G2210" t="str">
            <v/>
          </cell>
          <cell r="H2210" t="str">
            <v xml:space="preserve">E0245 </v>
          </cell>
          <cell r="I2210">
            <v>245</v>
          </cell>
          <cell r="J2210" t="str">
            <v/>
          </cell>
          <cell r="K2210" t="str">
            <v>@tidalwaveautospa.com</v>
          </cell>
        </row>
        <row r="2211">
          <cell r="B2211" t="str">
            <v>Khale Byram</v>
          </cell>
          <cell r="C2211" t="str">
            <v>Wash Attendant Express</v>
          </cell>
          <cell r="D2211" t="str">
            <v>E0253 - Cullman, AL</v>
          </cell>
          <cell r="E2211" t="str">
            <v>1000 Wash Employees</v>
          </cell>
          <cell r="F2211" t="str">
            <v>Kip Frew</v>
          </cell>
          <cell r="G2211" t="str">
            <v/>
          </cell>
          <cell r="H2211" t="str">
            <v xml:space="preserve">E0253 </v>
          </cell>
          <cell r="I2211">
            <v>253</v>
          </cell>
          <cell r="J2211" t="str">
            <v/>
          </cell>
          <cell r="K2211" t="str">
            <v>@tidalwaveautospa.com</v>
          </cell>
        </row>
        <row r="2212">
          <cell r="B2212" t="str">
            <v>Khamari Taylor</v>
          </cell>
          <cell r="C2212" t="str">
            <v>Wash Attendant Express</v>
          </cell>
          <cell r="D2212" t="str">
            <v>E0075 - Chesapeake</v>
          </cell>
          <cell r="E2212" t="str">
            <v>1000 Wash Employees</v>
          </cell>
          <cell r="F2212" t="str">
            <v>Andrew Millard</v>
          </cell>
          <cell r="G2212" t="str">
            <v/>
          </cell>
          <cell r="H2212" t="str">
            <v xml:space="preserve">E0075 </v>
          </cell>
          <cell r="I2212">
            <v>75</v>
          </cell>
          <cell r="J2212" t="str">
            <v/>
          </cell>
          <cell r="K2212" t="str">
            <v>@tidalwaveautospa.com</v>
          </cell>
        </row>
        <row r="2213">
          <cell r="B2213" t="str">
            <v>Kharissa Haycox</v>
          </cell>
          <cell r="C2213" t="str">
            <v>Team Lead Express</v>
          </cell>
          <cell r="D2213" t="str">
            <v>E0116 - Clive</v>
          </cell>
          <cell r="E2213" t="str">
            <v>1000 Wash Employees</v>
          </cell>
          <cell r="F2213" t="str">
            <v>Harrison Johnson</v>
          </cell>
          <cell r="G2213" t="str">
            <v/>
          </cell>
          <cell r="H2213" t="str">
            <v xml:space="preserve">E0116 </v>
          </cell>
          <cell r="I2213">
            <v>116</v>
          </cell>
          <cell r="J2213" t="str">
            <v/>
          </cell>
          <cell r="K2213" t="str">
            <v>@tidalwaveautospa.com</v>
          </cell>
        </row>
        <row r="2214">
          <cell r="B2214" t="str">
            <v>Khyree Reed</v>
          </cell>
          <cell r="C2214" t="str">
            <v>Wash Attendant Express</v>
          </cell>
          <cell r="D2214" t="str">
            <v>E0071 - S Marietta Pkwy / Square</v>
          </cell>
          <cell r="E2214" t="str">
            <v>1000 Wash Employees</v>
          </cell>
          <cell r="F2214" t="str">
            <v>Marcus Jones</v>
          </cell>
          <cell r="G2214" t="str">
            <v/>
          </cell>
          <cell r="H2214" t="str">
            <v xml:space="preserve">E0071 </v>
          </cell>
          <cell r="I2214">
            <v>71</v>
          </cell>
          <cell r="J2214" t="str">
            <v/>
          </cell>
          <cell r="K2214" t="str">
            <v>@tidalwaveautospa.com</v>
          </cell>
        </row>
        <row r="2215">
          <cell r="B2215" t="str">
            <v>Kiah Bartsch</v>
          </cell>
          <cell r="C2215" t="str">
            <v>Wash Attendant Express</v>
          </cell>
          <cell r="D2215" t="str">
            <v>E0312 - Beaver Dam, WI</v>
          </cell>
          <cell r="E2215" t="str">
            <v>1000 Wash Employees</v>
          </cell>
          <cell r="F2215" t="str">
            <v>Reid Kleinke</v>
          </cell>
          <cell r="G2215" t="str">
            <v/>
          </cell>
          <cell r="H2215" t="str">
            <v xml:space="preserve">E0312 </v>
          </cell>
          <cell r="I2215">
            <v>312</v>
          </cell>
          <cell r="J2215" t="str">
            <v/>
          </cell>
          <cell r="K2215" t="str">
            <v>@tidalwaveautospa.com</v>
          </cell>
        </row>
        <row r="2216">
          <cell r="B2216" t="str">
            <v>Kiante Summerville</v>
          </cell>
          <cell r="C2216" t="str">
            <v>Wash Attendant Express</v>
          </cell>
          <cell r="D2216" t="str">
            <v>E0281 - Caraway Road</v>
          </cell>
          <cell r="E2216" t="str">
            <v>1000 Wash Employees</v>
          </cell>
          <cell r="F2216" t="str">
            <v>Zachary Gairhan</v>
          </cell>
          <cell r="G2216" t="str">
            <v/>
          </cell>
          <cell r="H2216" t="str">
            <v xml:space="preserve">E0281 </v>
          </cell>
          <cell r="I2216">
            <v>281</v>
          </cell>
          <cell r="J2216" t="str">
            <v/>
          </cell>
          <cell r="K2216" t="str">
            <v>@tidalwaveautospa.com</v>
          </cell>
        </row>
        <row r="2217">
          <cell r="B2217" t="str">
            <v>KIARA FORTE</v>
          </cell>
          <cell r="C2217" t="str">
            <v>Wash Attendant Express</v>
          </cell>
          <cell r="D2217" t="str">
            <v>E0246 - Washington, NC</v>
          </cell>
          <cell r="E2217" t="str">
            <v>1000 Wash Employees</v>
          </cell>
          <cell r="F2217" t="str">
            <v>Nicholas Way</v>
          </cell>
          <cell r="G2217" t="str">
            <v/>
          </cell>
          <cell r="H2217" t="str">
            <v xml:space="preserve">E0246 </v>
          </cell>
          <cell r="I2217">
            <v>246</v>
          </cell>
          <cell r="J2217" t="str">
            <v/>
          </cell>
          <cell r="K2217" t="str">
            <v>@tidalwaveautospa.com</v>
          </cell>
        </row>
        <row r="2218">
          <cell r="B2218" t="str">
            <v>Kiauntae Robertson</v>
          </cell>
          <cell r="C2218" t="str">
            <v>Wash Attendant Express</v>
          </cell>
          <cell r="D2218" t="str">
            <v>E0109 - Madison Heights</v>
          </cell>
          <cell r="E2218" t="str">
            <v>1000 Wash Employees</v>
          </cell>
          <cell r="F2218" t="str">
            <v>Reyvin Siegel</v>
          </cell>
          <cell r="G2218" t="str">
            <v/>
          </cell>
          <cell r="H2218" t="str">
            <v xml:space="preserve">E0109 </v>
          </cell>
          <cell r="I2218">
            <v>109</v>
          </cell>
          <cell r="J2218" t="str">
            <v/>
          </cell>
          <cell r="K2218" t="str">
            <v>@tidalwaveautospa.com</v>
          </cell>
        </row>
        <row r="2219">
          <cell r="B2219" t="str">
            <v>Kieran Manville</v>
          </cell>
          <cell r="C2219" t="str">
            <v>Assistant SL Express</v>
          </cell>
          <cell r="D2219" t="str">
            <v>E0016 - Evans</v>
          </cell>
          <cell r="E2219" t="str">
            <v>1000 Wash Employees</v>
          </cell>
          <cell r="F2219" t="str">
            <v>Erinn Ames</v>
          </cell>
          <cell r="G2219" t="str">
            <v>ASL</v>
          </cell>
          <cell r="H2219" t="str">
            <v xml:space="preserve">E0016 </v>
          </cell>
          <cell r="I2219">
            <v>16</v>
          </cell>
          <cell r="J2219" t="str">
            <v>ASL16</v>
          </cell>
          <cell r="K2219" t="str">
            <v>ASL16@tidalwaveautospa.com</v>
          </cell>
        </row>
        <row r="2220">
          <cell r="B2220" t="str">
            <v>kierra myers</v>
          </cell>
          <cell r="C2220" t="str">
            <v>Wash Attendant Express</v>
          </cell>
          <cell r="D2220" t="str">
            <v>E0074 - Coralville</v>
          </cell>
          <cell r="E2220" t="str">
            <v>1000 Wash Employees</v>
          </cell>
          <cell r="F2220" t="str">
            <v>Ben Boyd</v>
          </cell>
          <cell r="G2220" t="str">
            <v/>
          </cell>
          <cell r="H2220" t="str">
            <v xml:space="preserve">E0074 </v>
          </cell>
          <cell r="I2220">
            <v>74</v>
          </cell>
          <cell r="J2220" t="str">
            <v/>
          </cell>
          <cell r="K2220" t="str">
            <v>@tidalwaveautospa.com</v>
          </cell>
        </row>
        <row r="2221">
          <cell r="B2221" t="str">
            <v>Killyen Patrick</v>
          </cell>
          <cell r="C2221" t="str">
            <v>Wash Attendant Express</v>
          </cell>
          <cell r="D2221" t="str">
            <v>E0192 - Clinton Plaza West</v>
          </cell>
          <cell r="E2221" t="str">
            <v>1000 Wash Employees</v>
          </cell>
          <cell r="F2221" t="str">
            <v>Samantha Hackney</v>
          </cell>
          <cell r="G2221" t="str">
            <v/>
          </cell>
          <cell r="H2221" t="str">
            <v xml:space="preserve">E0192 </v>
          </cell>
          <cell r="I2221">
            <v>192</v>
          </cell>
          <cell r="J2221" t="str">
            <v/>
          </cell>
          <cell r="K2221" t="str">
            <v>@tidalwaveautospa.com</v>
          </cell>
        </row>
        <row r="2222">
          <cell r="B2222" t="str">
            <v>Kimbal Carter</v>
          </cell>
          <cell r="C2222" t="str">
            <v>Assistant SL Express</v>
          </cell>
          <cell r="D2222" t="str">
            <v>E0273 - White Bluff</v>
          </cell>
          <cell r="E2222" t="str">
            <v>1000 Wash Employees</v>
          </cell>
          <cell r="F2222" t="str">
            <v>Douglas Boeres</v>
          </cell>
          <cell r="G2222" t="str">
            <v>ASL</v>
          </cell>
          <cell r="H2222" t="str">
            <v xml:space="preserve">E0273 </v>
          </cell>
          <cell r="I2222">
            <v>273</v>
          </cell>
          <cell r="J2222" t="str">
            <v>ASL273</v>
          </cell>
          <cell r="K2222" t="str">
            <v>ASL273@tidalwaveautospa.com</v>
          </cell>
        </row>
        <row r="2223">
          <cell r="B2223" t="str">
            <v>Kimberli Conwell</v>
          </cell>
          <cell r="C2223" t="str">
            <v>Fleet &amp; Fundraising Program Coordinator</v>
          </cell>
          <cell r="D2223" t="str">
            <v>WSC-Birmingham</v>
          </cell>
          <cell r="E2223" t="str">
            <v>2300 Marketing</v>
          </cell>
          <cell r="F2223" t="str">
            <v>Ashley Wilson</v>
          </cell>
          <cell r="G2223" t="str">
            <v/>
          </cell>
          <cell r="H2223" t="str">
            <v/>
          </cell>
          <cell r="I2223" t="str">
            <v/>
          </cell>
          <cell r="J2223" t="str">
            <v/>
          </cell>
          <cell r="K2223" t="str">
            <v>kimberli.conwell@tidalwaveautospa.com</v>
          </cell>
        </row>
        <row r="2224">
          <cell r="B2224" t="str">
            <v>Kimberly Anderson</v>
          </cell>
          <cell r="C2224" t="str">
            <v>Team Lead Express</v>
          </cell>
          <cell r="D2224" t="str">
            <v>E0288 - Yellowstone Avenue</v>
          </cell>
          <cell r="E2224" t="str">
            <v>1000 Wash Employees</v>
          </cell>
          <cell r="F2224" t="str">
            <v>Amber Guerrero</v>
          </cell>
          <cell r="G2224" t="str">
            <v/>
          </cell>
          <cell r="H2224" t="str">
            <v xml:space="preserve">E0288 </v>
          </cell>
          <cell r="I2224">
            <v>288</v>
          </cell>
          <cell r="J2224" t="str">
            <v/>
          </cell>
          <cell r="K2224" t="str">
            <v>@tidalwaveautospa.com</v>
          </cell>
        </row>
        <row r="2225">
          <cell r="B2225" t="str">
            <v>Kimberly Davie</v>
          </cell>
          <cell r="C2225" t="str">
            <v>Wash Attendant Express</v>
          </cell>
          <cell r="D2225" t="str">
            <v>E0311 - Liberty, TX</v>
          </cell>
          <cell r="E2225" t="str">
            <v>1000 Wash Employees</v>
          </cell>
          <cell r="F2225" t="str">
            <v>Casper Eckols</v>
          </cell>
          <cell r="G2225" t="str">
            <v/>
          </cell>
          <cell r="H2225" t="str">
            <v xml:space="preserve">E0311 </v>
          </cell>
          <cell r="I2225">
            <v>311</v>
          </cell>
          <cell r="J2225" t="str">
            <v/>
          </cell>
          <cell r="K2225" t="str">
            <v>@tidalwaveautospa.com</v>
          </cell>
        </row>
        <row r="2226">
          <cell r="B2226" t="str">
            <v>Kimberly Loken</v>
          </cell>
          <cell r="C2226" t="str">
            <v>Assistant SL Express</v>
          </cell>
          <cell r="D2226" t="str">
            <v>E0220 - Cambridge, MN</v>
          </cell>
          <cell r="E2226" t="str">
            <v>1000 Wash Employees</v>
          </cell>
          <cell r="F2226" t="str">
            <v>Brett Fausher</v>
          </cell>
          <cell r="G2226" t="str">
            <v>ASL</v>
          </cell>
          <cell r="H2226" t="str">
            <v xml:space="preserve">E0220 </v>
          </cell>
          <cell r="I2226">
            <v>220</v>
          </cell>
          <cell r="J2226" t="str">
            <v>ASL220</v>
          </cell>
          <cell r="K2226" t="str">
            <v>ASL220@tidalwaveautospa.com</v>
          </cell>
        </row>
        <row r="2227">
          <cell r="B2227" t="str">
            <v>Kimberly Maldonado Moreno</v>
          </cell>
          <cell r="C2227" t="str">
            <v>Assistant SL Express</v>
          </cell>
          <cell r="D2227" t="str">
            <v>E0302 - Paradise Crossing</v>
          </cell>
          <cell r="E2227" t="str">
            <v>1000 Wash Employees</v>
          </cell>
          <cell r="F2227" t="str">
            <v>Casey Thompson</v>
          </cell>
          <cell r="G2227" t="str">
            <v>ASL</v>
          </cell>
          <cell r="H2227" t="str">
            <v xml:space="preserve">E0302 </v>
          </cell>
          <cell r="I2227">
            <v>302</v>
          </cell>
          <cell r="J2227" t="str">
            <v>ASL302</v>
          </cell>
          <cell r="K2227" t="str">
            <v>ASL302@tidalwaveautospa.com</v>
          </cell>
        </row>
        <row r="2228">
          <cell r="B2228" t="str">
            <v>Kimberly Perez</v>
          </cell>
          <cell r="C2228" t="str">
            <v>Wash Attendant Express</v>
          </cell>
          <cell r="D2228" t="str">
            <v>E0050 - Douglas</v>
          </cell>
          <cell r="E2228" t="str">
            <v>1000 Wash Employees</v>
          </cell>
          <cell r="F2228" t="str">
            <v>Joseph Olah</v>
          </cell>
          <cell r="G2228" t="str">
            <v/>
          </cell>
          <cell r="H2228" t="str">
            <v xml:space="preserve">E0050 </v>
          </cell>
          <cell r="I2228">
            <v>50</v>
          </cell>
          <cell r="J2228" t="str">
            <v/>
          </cell>
          <cell r="K2228" t="str">
            <v>@tidalwaveautospa.com</v>
          </cell>
        </row>
        <row r="2229">
          <cell r="B2229" t="str">
            <v>Kimberly Schultz</v>
          </cell>
          <cell r="C2229" t="str">
            <v>Team Lead Express</v>
          </cell>
          <cell r="D2229" t="str">
            <v>E0281 - Caraway Road</v>
          </cell>
          <cell r="E2229" t="str">
            <v>1000 Wash Employees</v>
          </cell>
          <cell r="F2229" t="str">
            <v>Zachary Gairhan</v>
          </cell>
          <cell r="G2229" t="str">
            <v/>
          </cell>
          <cell r="H2229" t="str">
            <v xml:space="preserve">E0281 </v>
          </cell>
          <cell r="I2229">
            <v>281</v>
          </cell>
          <cell r="J2229" t="str">
            <v/>
          </cell>
          <cell r="K2229" t="str">
            <v>@tidalwaveautospa.com</v>
          </cell>
        </row>
        <row r="2230">
          <cell r="B2230" t="str">
            <v>Kip Frew</v>
          </cell>
          <cell r="C2230" t="str">
            <v>Site Leader Express</v>
          </cell>
          <cell r="D2230" t="str">
            <v>E0253 - Cullman, AL</v>
          </cell>
          <cell r="E2230" t="str">
            <v>1000 Wash Employees</v>
          </cell>
          <cell r="F2230" t="str">
            <v>Cory Cummings</v>
          </cell>
          <cell r="G2230" t="str">
            <v>SL</v>
          </cell>
          <cell r="H2230" t="str">
            <v xml:space="preserve">E0253 </v>
          </cell>
          <cell r="I2230">
            <v>253</v>
          </cell>
          <cell r="J2230" t="str">
            <v>SL253</v>
          </cell>
          <cell r="K2230" t="str">
            <v>SL253@tidalwaveautospa.com</v>
          </cell>
        </row>
        <row r="2231">
          <cell r="B2231" t="str">
            <v>Kiran Perry</v>
          </cell>
          <cell r="C2231" t="str">
            <v>Wash Attendant Express</v>
          </cell>
          <cell r="D2231" t="str">
            <v>E0010 - Sumter</v>
          </cell>
          <cell r="E2231" t="str">
            <v>1000 Wash Employees</v>
          </cell>
          <cell r="F2231" t="str">
            <v>Christopher Chestnut</v>
          </cell>
          <cell r="G2231" t="str">
            <v/>
          </cell>
          <cell r="H2231" t="str">
            <v xml:space="preserve">E0010 </v>
          </cell>
          <cell r="I2231">
            <v>10</v>
          </cell>
          <cell r="J2231" t="str">
            <v/>
          </cell>
          <cell r="K2231" t="str">
            <v>@tidalwaveautospa.com</v>
          </cell>
        </row>
        <row r="2232">
          <cell r="B2232" t="str">
            <v>Kirkland Ross</v>
          </cell>
          <cell r="C2232" t="str">
            <v>Wash Attendant Express</v>
          </cell>
          <cell r="D2232" t="str">
            <v>E0096 - Athens / Athens GA 1</v>
          </cell>
          <cell r="E2232" t="str">
            <v>1000 Wash Employees</v>
          </cell>
          <cell r="F2232" t="str">
            <v>Thomas Russell</v>
          </cell>
          <cell r="G2232" t="str">
            <v/>
          </cell>
          <cell r="H2232" t="str">
            <v xml:space="preserve">E0096 </v>
          </cell>
          <cell r="I2232">
            <v>96</v>
          </cell>
          <cell r="J2232" t="str">
            <v/>
          </cell>
          <cell r="K2232" t="str">
            <v>@tidalwaveautospa.com</v>
          </cell>
        </row>
        <row r="2233">
          <cell r="B2233" t="str">
            <v>Kloi Ault</v>
          </cell>
          <cell r="C2233" t="str">
            <v>Team Lead Express</v>
          </cell>
          <cell r="D2233" t="str">
            <v>E0150 - Surf City</v>
          </cell>
          <cell r="E2233" t="str">
            <v>1000 Wash Employees</v>
          </cell>
          <cell r="F2233" t="str">
            <v>Luis Otero</v>
          </cell>
          <cell r="G2233" t="str">
            <v/>
          </cell>
          <cell r="H2233" t="str">
            <v xml:space="preserve">E0150 </v>
          </cell>
          <cell r="I2233">
            <v>150</v>
          </cell>
          <cell r="J2233" t="str">
            <v/>
          </cell>
          <cell r="K2233" t="str">
            <v>@tidalwaveautospa.com</v>
          </cell>
        </row>
        <row r="2234">
          <cell r="B2234" t="str">
            <v>Kodie Perry</v>
          </cell>
          <cell r="C2234" t="str">
            <v>Steel Fabricator</v>
          </cell>
          <cell r="D2234" t="str">
            <v>SHJ Construction LLC</v>
          </cell>
          <cell r="E2234" t="str">
            <v>3150 Modular Shop</v>
          </cell>
          <cell r="F2234" t="str">
            <v>Matthew Allen</v>
          </cell>
          <cell r="G2234" t="str">
            <v/>
          </cell>
          <cell r="H2234" t="str">
            <v/>
          </cell>
          <cell r="I2234" t="str">
            <v/>
          </cell>
          <cell r="J2234" t="str">
            <v/>
          </cell>
          <cell r="K2234" t="str">
            <v/>
          </cell>
        </row>
        <row r="2235">
          <cell r="B2235" t="str">
            <v>Kody Adams</v>
          </cell>
          <cell r="C2235" t="str">
            <v>Assistant SL Express</v>
          </cell>
          <cell r="D2235" t="str">
            <v>E0002 - Thomaston</v>
          </cell>
          <cell r="E2235" t="str">
            <v>1000 Wash Employees</v>
          </cell>
          <cell r="F2235" t="str">
            <v>Jonathan Richardson</v>
          </cell>
          <cell r="G2235" t="str">
            <v>ASL</v>
          </cell>
          <cell r="H2235" t="str">
            <v xml:space="preserve">E0002 </v>
          </cell>
          <cell r="I2235">
            <v>2</v>
          </cell>
          <cell r="J2235" t="str">
            <v>ASL2</v>
          </cell>
          <cell r="K2235" t="str">
            <v>ASL2@tidalwaveautospa.com</v>
          </cell>
        </row>
        <row r="2236">
          <cell r="B2236" t="str">
            <v>Kody White</v>
          </cell>
          <cell r="C2236" t="str">
            <v>Team Lead Express</v>
          </cell>
          <cell r="D2236" t="str">
            <v>E0220 - Cambridge, MN</v>
          </cell>
          <cell r="E2236" t="str">
            <v>1000 Wash Employees</v>
          </cell>
          <cell r="F2236" t="str">
            <v>Brett Fausher</v>
          </cell>
          <cell r="G2236" t="str">
            <v/>
          </cell>
          <cell r="H2236" t="str">
            <v xml:space="preserve">E0220 </v>
          </cell>
          <cell r="I2236">
            <v>220</v>
          </cell>
          <cell r="J2236" t="str">
            <v/>
          </cell>
          <cell r="K2236" t="str">
            <v>@tidalwaveautospa.com</v>
          </cell>
        </row>
        <row r="2237">
          <cell r="B2237" t="str">
            <v>Kohde Howard</v>
          </cell>
          <cell r="C2237" t="str">
            <v>Assistant SL Flex</v>
          </cell>
          <cell r="D2237" t="str">
            <v>E0019 - High Point</v>
          </cell>
          <cell r="E2237" t="str">
            <v>1000 Wash Employees</v>
          </cell>
          <cell r="F2237" t="str">
            <v>Nicholas Anthony</v>
          </cell>
          <cell r="G2237" t="str">
            <v>ASL</v>
          </cell>
          <cell r="H2237" t="str">
            <v xml:space="preserve">E0019 </v>
          </cell>
          <cell r="I2237">
            <v>19</v>
          </cell>
          <cell r="J2237" t="str">
            <v>ASL19</v>
          </cell>
          <cell r="K2237" t="str">
            <v>ASL19@tidalwaveautospa.com</v>
          </cell>
        </row>
        <row r="2238">
          <cell r="B2238" t="str">
            <v>kole mccallen</v>
          </cell>
          <cell r="C2238" t="str">
            <v>Wash Attendant Express</v>
          </cell>
          <cell r="D2238" t="str">
            <v>E0237 - Beau Rivage</v>
          </cell>
          <cell r="E2238" t="str">
            <v>1000 Wash Employees</v>
          </cell>
          <cell r="F2238" t="str">
            <v>James Arnett</v>
          </cell>
          <cell r="G2238" t="str">
            <v/>
          </cell>
          <cell r="H2238" t="str">
            <v xml:space="preserve">E0237 </v>
          </cell>
          <cell r="I2238">
            <v>237</v>
          </cell>
          <cell r="J2238" t="str">
            <v/>
          </cell>
          <cell r="K2238" t="str">
            <v>@tidalwaveautospa.com</v>
          </cell>
        </row>
        <row r="2239">
          <cell r="B2239" t="str">
            <v>Kolten Deweese</v>
          </cell>
          <cell r="C2239" t="str">
            <v>Wash Attendant Express</v>
          </cell>
          <cell r="D2239" t="str">
            <v>E0229 - Bentonville</v>
          </cell>
          <cell r="E2239" t="str">
            <v>1000 Wash Employees</v>
          </cell>
          <cell r="F2239" t="str">
            <v>Marcus Stowell</v>
          </cell>
          <cell r="G2239" t="str">
            <v/>
          </cell>
          <cell r="H2239" t="str">
            <v xml:space="preserve">E0229 </v>
          </cell>
          <cell r="I2239">
            <v>229</v>
          </cell>
          <cell r="J2239" t="str">
            <v/>
          </cell>
          <cell r="K2239" t="str">
            <v>@tidalwaveautospa.com</v>
          </cell>
        </row>
        <row r="2240">
          <cell r="B2240" t="str">
            <v>Kolton Meyer</v>
          </cell>
          <cell r="C2240" t="str">
            <v>Wash Attendant Express</v>
          </cell>
          <cell r="D2240" t="str">
            <v>E0212 - Vickridge Park</v>
          </cell>
          <cell r="E2240" t="str">
            <v>1000 Wash Employees</v>
          </cell>
          <cell r="F2240" t="str">
            <v>Al Kondry</v>
          </cell>
          <cell r="G2240" t="str">
            <v/>
          </cell>
          <cell r="H2240" t="str">
            <v xml:space="preserve">E0212 </v>
          </cell>
          <cell r="I2240">
            <v>212</v>
          </cell>
          <cell r="J2240" t="str">
            <v/>
          </cell>
          <cell r="K2240" t="str">
            <v>@tidalwaveautospa.com</v>
          </cell>
        </row>
        <row r="2241">
          <cell r="B2241" t="str">
            <v>Konnor Jones</v>
          </cell>
          <cell r="C2241" t="str">
            <v>Wash Attendant Express</v>
          </cell>
          <cell r="D2241" t="str">
            <v>E0140 - Moore</v>
          </cell>
          <cell r="E2241" t="str">
            <v>1000 Wash Employees</v>
          </cell>
          <cell r="F2241" t="str">
            <v>William Allen</v>
          </cell>
          <cell r="G2241" t="str">
            <v/>
          </cell>
          <cell r="H2241" t="str">
            <v xml:space="preserve">E0140 </v>
          </cell>
          <cell r="I2241">
            <v>140</v>
          </cell>
          <cell r="J2241" t="str">
            <v/>
          </cell>
          <cell r="K2241" t="str">
            <v>@tidalwaveautospa.com</v>
          </cell>
        </row>
        <row r="2242">
          <cell r="B2242" t="str">
            <v>Kristen Stoddard</v>
          </cell>
          <cell r="C2242" t="str">
            <v>Assistant SL Express</v>
          </cell>
          <cell r="D2242" t="str">
            <v>E0192 - Clinton Plaza West</v>
          </cell>
          <cell r="E2242" t="str">
            <v>1000 Wash Employees</v>
          </cell>
          <cell r="F2242" t="str">
            <v>Samantha Hackney</v>
          </cell>
          <cell r="G2242" t="str">
            <v>ASL</v>
          </cell>
          <cell r="H2242" t="str">
            <v xml:space="preserve">E0192 </v>
          </cell>
          <cell r="I2242">
            <v>192</v>
          </cell>
          <cell r="J2242" t="str">
            <v>ASL192</v>
          </cell>
          <cell r="K2242" t="str">
            <v>ASL192@tidalwaveautospa.com</v>
          </cell>
        </row>
        <row r="2243">
          <cell r="B2243" t="str">
            <v>Kristin Balcerzak</v>
          </cell>
          <cell r="C2243" t="str">
            <v>Senior Director of Financial Systems</v>
          </cell>
          <cell r="D2243" t="str">
            <v>Wash Support Center</v>
          </cell>
          <cell r="E2243" t="str">
            <v>2100 Accounting</v>
          </cell>
          <cell r="F2243" t="str">
            <v>Kevin McGonigle</v>
          </cell>
          <cell r="G2243" t="str">
            <v/>
          </cell>
          <cell r="H2243" t="str">
            <v/>
          </cell>
          <cell r="I2243" t="str">
            <v/>
          </cell>
          <cell r="J2243" t="str">
            <v/>
          </cell>
          <cell r="K2243" t="str">
            <v>kristin.balcerzak@twavelead.com</v>
          </cell>
        </row>
        <row r="2244">
          <cell r="B2244" t="str">
            <v>Kristin Tweedy</v>
          </cell>
          <cell r="C2244" t="str">
            <v>Assistant SL Express</v>
          </cell>
          <cell r="D2244" t="str">
            <v>E0197 - Timothy</v>
          </cell>
          <cell r="E2244" t="str">
            <v>1000 Wash Employees</v>
          </cell>
          <cell r="F2244" t="str">
            <v>Dennis Thompson</v>
          </cell>
          <cell r="G2244" t="str">
            <v>ASL</v>
          </cell>
          <cell r="H2244" t="str">
            <v xml:space="preserve">E0197 </v>
          </cell>
          <cell r="I2244">
            <v>197</v>
          </cell>
          <cell r="J2244" t="str">
            <v>ASL197</v>
          </cell>
          <cell r="K2244" t="str">
            <v>ASL197@tidalwaveautospa.com</v>
          </cell>
        </row>
        <row r="2245">
          <cell r="B2245" t="str">
            <v>Kristina Callow</v>
          </cell>
          <cell r="C2245" t="str">
            <v>Super Trainer</v>
          </cell>
          <cell r="D2245" t="str">
            <v>Wash Openings</v>
          </cell>
          <cell r="E2245" t="str">
            <v>2000 Operations</v>
          </cell>
          <cell r="F2245" t="str">
            <v>Coty Stevens</v>
          </cell>
          <cell r="G2245" t="str">
            <v/>
          </cell>
          <cell r="H2245" t="str">
            <v/>
          </cell>
          <cell r="I2245" t="str">
            <v/>
          </cell>
          <cell r="J2245" t="str">
            <v/>
          </cell>
          <cell r="K2245" t="str">
            <v>kristina.callow@tidalwaveautospa.com</v>
          </cell>
        </row>
        <row r="2246">
          <cell r="B2246" t="str">
            <v>Kristjan Mason</v>
          </cell>
          <cell r="C2246" t="str">
            <v>Team Lead Express</v>
          </cell>
          <cell r="D2246" t="str">
            <v>E0092 - Leesburg</v>
          </cell>
          <cell r="E2246" t="str">
            <v>1000 Wash Employees</v>
          </cell>
          <cell r="F2246" t="str">
            <v>Gaston English</v>
          </cell>
          <cell r="G2246" t="str">
            <v/>
          </cell>
          <cell r="H2246" t="str">
            <v xml:space="preserve">E0092 </v>
          </cell>
          <cell r="I2246">
            <v>92</v>
          </cell>
          <cell r="J2246" t="str">
            <v/>
          </cell>
          <cell r="K2246" t="str">
            <v>@tidalwaveautospa.com</v>
          </cell>
        </row>
        <row r="2247">
          <cell r="B2247" t="str">
            <v>Kristopher Asborno</v>
          </cell>
          <cell r="C2247" t="str">
            <v>Wash Attendant Express</v>
          </cell>
          <cell r="D2247" t="str">
            <v>E0181 - Great Falls</v>
          </cell>
          <cell r="E2247" t="str">
            <v>1000 Wash Employees</v>
          </cell>
          <cell r="F2247" t="str">
            <v>Megan Moore</v>
          </cell>
          <cell r="G2247" t="str">
            <v/>
          </cell>
          <cell r="H2247" t="str">
            <v xml:space="preserve">E0181 </v>
          </cell>
          <cell r="I2247">
            <v>181</v>
          </cell>
          <cell r="J2247" t="str">
            <v/>
          </cell>
          <cell r="K2247" t="str">
            <v>@tidalwaveautospa.com</v>
          </cell>
        </row>
        <row r="2248">
          <cell r="B2248" t="str">
            <v>Kristy Lee</v>
          </cell>
          <cell r="C2248" t="str">
            <v>Wash Attendant Express</v>
          </cell>
          <cell r="D2248" t="str">
            <v>E0068 - Nacogdoches</v>
          </cell>
          <cell r="E2248" t="str">
            <v>1000 Wash Employees</v>
          </cell>
          <cell r="F2248" t="str">
            <v>Rick Thornton</v>
          </cell>
          <cell r="G2248" t="str">
            <v/>
          </cell>
          <cell r="H2248" t="str">
            <v xml:space="preserve">E0068 </v>
          </cell>
          <cell r="I2248">
            <v>68</v>
          </cell>
          <cell r="J2248" t="str">
            <v/>
          </cell>
          <cell r="K2248" t="str">
            <v>@tidalwaveautospa.com</v>
          </cell>
        </row>
        <row r="2249">
          <cell r="B2249" t="str">
            <v>Krysler Hill</v>
          </cell>
          <cell r="C2249" t="str">
            <v>Team Lead Express</v>
          </cell>
          <cell r="D2249" t="str">
            <v>E0070 - Baytown</v>
          </cell>
          <cell r="E2249" t="str">
            <v>1000 Wash Employees</v>
          </cell>
          <cell r="F2249" t="str">
            <v>Mark Campbell</v>
          </cell>
          <cell r="G2249" t="str">
            <v/>
          </cell>
          <cell r="H2249" t="str">
            <v xml:space="preserve">E0070 </v>
          </cell>
          <cell r="I2249">
            <v>70</v>
          </cell>
          <cell r="J2249" t="str">
            <v/>
          </cell>
          <cell r="K2249" t="str">
            <v>@tidalwaveautospa.com</v>
          </cell>
        </row>
        <row r="2250">
          <cell r="B2250" t="str">
            <v>Krystal Davis</v>
          </cell>
          <cell r="C2250" t="str">
            <v>Assistant SL Express</v>
          </cell>
          <cell r="D2250" t="str">
            <v>E0162 - Lake City, FL</v>
          </cell>
          <cell r="E2250" t="str">
            <v>1000 Wash Employees</v>
          </cell>
          <cell r="F2250" t="str">
            <v>Joshua Hudson</v>
          </cell>
          <cell r="G2250" t="str">
            <v>ASL</v>
          </cell>
          <cell r="H2250" t="str">
            <v xml:space="preserve">E0162 </v>
          </cell>
          <cell r="I2250">
            <v>162</v>
          </cell>
          <cell r="J2250" t="str">
            <v>ASL162</v>
          </cell>
          <cell r="K2250" t="str">
            <v>ASL162@tidalwaveautospa.com</v>
          </cell>
        </row>
        <row r="2251">
          <cell r="B2251" t="str">
            <v>Kyan Butler</v>
          </cell>
          <cell r="C2251" t="str">
            <v>Wash Attendant Express</v>
          </cell>
          <cell r="D2251" t="str">
            <v>E0004 - Milledgeville</v>
          </cell>
          <cell r="E2251" t="str">
            <v>1000 Wash Employees</v>
          </cell>
          <cell r="F2251" t="str">
            <v>Davy Cox</v>
          </cell>
          <cell r="G2251" t="str">
            <v/>
          </cell>
          <cell r="H2251" t="str">
            <v xml:space="preserve">E0004 </v>
          </cell>
          <cell r="I2251">
            <v>4</v>
          </cell>
          <cell r="J2251" t="str">
            <v/>
          </cell>
          <cell r="K2251" t="str">
            <v>@tidalwaveautospa.com</v>
          </cell>
        </row>
        <row r="2252">
          <cell r="B2252" t="str">
            <v>Kyiah Sweet</v>
          </cell>
          <cell r="C2252" t="str">
            <v>Wash Attendant Express</v>
          </cell>
          <cell r="D2252" t="str">
            <v>E0316 - Silsbee, TX</v>
          </cell>
          <cell r="E2252" t="str">
            <v>1000 Wash Employees</v>
          </cell>
          <cell r="F2252" t="str">
            <v>Jordan Easton</v>
          </cell>
          <cell r="G2252" t="str">
            <v/>
          </cell>
          <cell r="H2252" t="str">
            <v xml:space="preserve">E0316 </v>
          </cell>
          <cell r="I2252">
            <v>316</v>
          </cell>
          <cell r="J2252" t="str">
            <v/>
          </cell>
          <cell r="K2252" t="str">
            <v>@tidalwaveautospa.com</v>
          </cell>
        </row>
        <row r="2253">
          <cell r="B2253" t="str">
            <v>Kylan Jones</v>
          </cell>
          <cell r="C2253" t="str">
            <v>Assistant SL Express</v>
          </cell>
          <cell r="D2253" t="str">
            <v>E0015 - Dacula</v>
          </cell>
          <cell r="E2253" t="str">
            <v>1000 Wash Employees</v>
          </cell>
          <cell r="F2253" t="str">
            <v>Matt Bachman</v>
          </cell>
          <cell r="G2253" t="str">
            <v>ASL</v>
          </cell>
          <cell r="H2253" t="str">
            <v xml:space="preserve">E0015 </v>
          </cell>
          <cell r="I2253">
            <v>15</v>
          </cell>
          <cell r="J2253" t="str">
            <v>ASL15</v>
          </cell>
          <cell r="K2253" t="str">
            <v>ASL15@tidalwaveautospa.com</v>
          </cell>
        </row>
        <row r="2254">
          <cell r="B2254" t="str">
            <v>Kylan Wimbish</v>
          </cell>
          <cell r="C2254" t="str">
            <v>Wash Attendant Flex</v>
          </cell>
          <cell r="D2254" t="str">
            <v>E0009 - Peachtree City/Sharpsburg</v>
          </cell>
          <cell r="E2254" t="str">
            <v>1000 Wash Employees</v>
          </cell>
          <cell r="F2254" t="str">
            <v>Charles Best</v>
          </cell>
          <cell r="G2254" t="str">
            <v/>
          </cell>
          <cell r="H2254" t="str">
            <v xml:space="preserve">E0009 </v>
          </cell>
          <cell r="I2254">
            <v>9</v>
          </cell>
          <cell r="J2254" t="str">
            <v/>
          </cell>
          <cell r="K2254" t="str">
            <v>@tidalwaveautospa.com</v>
          </cell>
        </row>
        <row r="2255">
          <cell r="B2255" t="str">
            <v>Kyle Arterberry</v>
          </cell>
          <cell r="C2255" t="str">
            <v>Wash Attendant Express</v>
          </cell>
          <cell r="D2255" t="str">
            <v>E0138 - Dubuque</v>
          </cell>
          <cell r="E2255" t="str">
            <v>1000 Wash Employees</v>
          </cell>
          <cell r="F2255" t="str">
            <v>Isaiah Nyberg</v>
          </cell>
          <cell r="G2255" t="str">
            <v/>
          </cell>
          <cell r="H2255" t="str">
            <v xml:space="preserve">E0138 </v>
          </cell>
          <cell r="I2255">
            <v>138</v>
          </cell>
          <cell r="J2255" t="str">
            <v/>
          </cell>
          <cell r="K2255" t="str">
            <v>@tidalwaveautospa.com</v>
          </cell>
        </row>
        <row r="2256">
          <cell r="B2256" t="str">
            <v>Kyle Atherton</v>
          </cell>
          <cell r="C2256" t="str">
            <v>Equipment Installation Team Lead</v>
          </cell>
          <cell r="D2256" t="str">
            <v>SHJ Construction LLC</v>
          </cell>
          <cell r="E2256" t="str">
            <v>3050 Development</v>
          </cell>
          <cell r="F2256" t="str">
            <v>Lee Davis</v>
          </cell>
          <cell r="G2256" t="str">
            <v/>
          </cell>
          <cell r="H2256" t="str">
            <v/>
          </cell>
          <cell r="I2256" t="str">
            <v/>
          </cell>
          <cell r="J2256" t="str">
            <v/>
          </cell>
          <cell r="K2256" t="str">
            <v>kyle.atherton@shjconstructiongroup.com</v>
          </cell>
        </row>
        <row r="2257">
          <cell r="B2257" t="str">
            <v>Kyle Baker</v>
          </cell>
          <cell r="C2257" t="str">
            <v>Site Leader Express</v>
          </cell>
          <cell r="D2257" t="str">
            <v>E0028 - Raytown</v>
          </cell>
          <cell r="E2257" t="str">
            <v>1000 Wash Employees</v>
          </cell>
          <cell r="F2257" t="str">
            <v>Michael Donnelly</v>
          </cell>
          <cell r="G2257" t="str">
            <v>SL</v>
          </cell>
          <cell r="H2257" t="str">
            <v xml:space="preserve">E0028 </v>
          </cell>
          <cell r="I2257">
            <v>28</v>
          </cell>
          <cell r="J2257" t="str">
            <v>SL28</v>
          </cell>
          <cell r="K2257" t="str">
            <v>SL28@tidalwaveautospa.com</v>
          </cell>
        </row>
        <row r="2258">
          <cell r="B2258" t="str">
            <v>Kyle Bossie</v>
          </cell>
          <cell r="C2258" t="str">
            <v>Wash Attendant Express</v>
          </cell>
          <cell r="D2258" t="str">
            <v>E0254 - Flowood, MS</v>
          </cell>
          <cell r="E2258" t="str">
            <v>1000 Wash Employees</v>
          </cell>
          <cell r="F2258" t="str">
            <v>Andrew Nelson</v>
          </cell>
          <cell r="G2258" t="str">
            <v/>
          </cell>
          <cell r="H2258" t="str">
            <v xml:space="preserve">E0254 </v>
          </cell>
          <cell r="I2258">
            <v>254</v>
          </cell>
          <cell r="J2258" t="str">
            <v/>
          </cell>
          <cell r="K2258" t="str">
            <v>@tidalwaveautospa.com</v>
          </cell>
        </row>
        <row r="2259">
          <cell r="B2259" t="str">
            <v>Kyle Bragunier</v>
          </cell>
          <cell r="C2259" t="str">
            <v>Assistant SL Express</v>
          </cell>
          <cell r="D2259" t="str">
            <v>E0087 - Grand Forks</v>
          </cell>
          <cell r="E2259" t="str">
            <v>1000 Wash Employees</v>
          </cell>
          <cell r="F2259" t="str">
            <v>Anthony Nagy</v>
          </cell>
          <cell r="G2259" t="str">
            <v>ASL</v>
          </cell>
          <cell r="H2259" t="str">
            <v xml:space="preserve">E0087 </v>
          </cell>
          <cell r="I2259">
            <v>87</v>
          </cell>
          <cell r="J2259" t="str">
            <v>ASL87</v>
          </cell>
          <cell r="K2259" t="str">
            <v>ASL87@tidalwaveautospa.com</v>
          </cell>
        </row>
        <row r="2260">
          <cell r="B2260" t="str">
            <v>Kyle Busch</v>
          </cell>
          <cell r="C2260" t="str">
            <v>Site Leader Express</v>
          </cell>
          <cell r="D2260" t="str">
            <v>E0107 - Gainesville</v>
          </cell>
          <cell r="E2260" t="str">
            <v>1000 Wash Employees</v>
          </cell>
          <cell r="F2260" t="str">
            <v>Kyle Rovansek</v>
          </cell>
          <cell r="G2260" t="str">
            <v>SL</v>
          </cell>
          <cell r="H2260" t="str">
            <v xml:space="preserve">E0107 </v>
          </cell>
          <cell r="I2260">
            <v>107</v>
          </cell>
          <cell r="J2260" t="str">
            <v>SL107</v>
          </cell>
          <cell r="K2260" t="str">
            <v>SL107@tidalwaveautospa.com</v>
          </cell>
        </row>
        <row r="2261">
          <cell r="B2261" t="str">
            <v>Kyle Byrne</v>
          </cell>
          <cell r="C2261" t="str">
            <v>Wash Attendant Flex</v>
          </cell>
          <cell r="D2261" t="str">
            <v>E0009 - Peachtree City/Sharpsburg</v>
          </cell>
          <cell r="E2261" t="str">
            <v>1000 Wash Employees</v>
          </cell>
          <cell r="F2261" t="str">
            <v>Charles Best</v>
          </cell>
          <cell r="G2261" t="str">
            <v/>
          </cell>
          <cell r="H2261" t="str">
            <v xml:space="preserve">E0009 </v>
          </cell>
          <cell r="I2261">
            <v>9</v>
          </cell>
          <cell r="J2261" t="str">
            <v/>
          </cell>
          <cell r="K2261" t="str">
            <v>@tidalwaveautospa.com</v>
          </cell>
        </row>
        <row r="2262">
          <cell r="B2262" t="str">
            <v>Kyle Drogolewicz</v>
          </cell>
          <cell r="C2262" t="str">
            <v>Wash Attendant Express</v>
          </cell>
          <cell r="D2262" t="str">
            <v>E0324 - North Bradley, IL</v>
          </cell>
          <cell r="E2262" t="str">
            <v>1000 Wash Employees</v>
          </cell>
          <cell r="F2262" t="str">
            <v>Cindi Carrington</v>
          </cell>
          <cell r="G2262" t="str">
            <v/>
          </cell>
          <cell r="H2262" t="str">
            <v xml:space="preserve">E0324 </v>
          </cell>
          <cell r="I2262">
            <v>324</v>
          </cell>
          <cell r="J2262" t="str">
            <v/>
          </cell>
          <cell r="K2262" t="str">
            <v>@tidalwaveautospa.com</v>
          </cell>
        </row>
        <row r="2263">
          <cell r="B2263" t="str">
            <v>Kyle Johnson</v>
          </cell>
          <cell r="C2263" t="str">
            <v>Wash Attendant Express</v>
          </cell>
          <cell r="D2263" t="str">
            <v>E0025 - Hinesville</v>
          </cell>
          <cell r="E2263" t="str">
            <v>1000 Wash Employees</v>
          </cell>
          <cell r="F2263" t="str">
            <v>Don Lettieri</v>
          </cell>
          <cell r="G2263" t="str">
            <v/>
          </cell>
          <cell r="H2263" t="str">
            <v xml:space="preserve">E0025 </v>
          </cell>
          <cell r="I2263">
            <v>25</v>
          </cell>
          <cell r="J2263" t="str">
            <v/>
          </cell>
          <cell r="K2263" t="str">
            <v>@tidalwaveautospa.com</v>
          </cell>
        </row>
        <row r="2264">
          <cell r="B2264" t="str">
            <v>Kyle Marstin</v>
          </cell>
          <cell r="C2264" t="str">
            <v>Assistant SL Express</v>
          </cell>
          <cell r="D2264" t="str">
            <v>E0121 - Hilton Head</v>
          </cell>
          <cell r="E2264" t="str">
            <v>1000 Wash Employees</v>
          </cell>
          <cell r="F2264" t="str">
            <v>Dennis Gallegos</v>
          </cell>
          <cell r="G2264" t="str">
            <v>ASL</v>
          </cell>
          <cell r="H2264" t="str">
            <v xml:space="preserve">E0121 </v>
          </cell>
          <cell r="I2264">
            <v>121</v>
          </cell>
          <cell r="J2264" t="str">
            <v>ASL121</v>
          </cell>
          <cell r="K2264" t="str">
            <v>ASL121@tidalwaveautospa.com</v>
          </cell>
        </row>
        <row r="2265">
          <cell r="B2265" t="str">
            <v>Kyle McIntyre</v>
          </cell>
          <cell r="C2265" t="str">
            <v>Team Lead Express</v>
          </cell>
          <cell r="D2265" t="str">
            <v>E0035 - Powder Springs</v>
          </cell>
          <cell r="E2265" t="str">
            <v>1000 Wash Employees</v>
          </cell>
          <cell r="F2265" t="str">
            <v>Tristan Luther</v>
          </cell>
          <cell r="G2265" t="str">
            <v/>
          </cell>
          <cell r="H2265" t="str">
            <v xml:space="preserve">E0035 </v>
          </cell>
          <cell r="I2265">
            <v>35</v>
          </cell>
          <cell r="J2265" t="str">
            <v/>
          </cell>
          <cell r="K2265" t="str">
            <v>@tidalwaveautospa.com</v>
          </cell>
        </row>
        <row r="2266">
          <cell r="B2266" t="str">
            <v>Kyle Poulter [C]</v>
          </cell>
          <cell r="C2266" t="str">
            <v>TW IT Temporary</v>
          </cell>
          <cell r="D2266" t="str">
            <v>Wash Support Center</v>
          </cell>
          <cell r="E2266" t="str">
            <v>2200 IT</v>
          </cell>
          <cell r="F2266" t="str">
            <v>Scott Blackstock</v>
          </cell>
          <cell r="G2266" t="str">
            <v/>
          </cell>
          <cell r="H2266" t="str">
            <v/>
          </cell>
          <cell r="I2266" t="str">
            <v/>
          </cell>
          <cell r="J2266" t="str">
            <v/>
          </cell>
          <cell r="K2266" t="str">
            <v>Kyle.Poulter@twavelead.com</v>
          </cell>
        </row>
        <row r="2267">
          <cell r="B2267" t="str">
            <v>Kyle Robertson</v>
          </cell>
          <cell r="C2267" t="str">
            <v>High Performance Site Leader Express</v>
          </cell>
          <cell r="D2267" t="str">
            <v>E0031 - Veterans</v>
          </cell>
          <cell r="E2267" t="str">
            <v>1000 Wash Employees</v>
          </cell>
          <cell r="F2267" t="str">
            <v>Gary Bradley</v>
          </cell>
          <cell r="G2267" t="str">
            <v>SL</v>
          </cell>
          <cell r="H2267" t="str">
            <v xml:space="preserve">E0031 </v>
          </cell>
          <cell r="I2267">
            <v>31</v>
          </cell>
          <cell r="J2267" t="str">
            <v>SL31</v>
          </cell>
          <cell r="K2267" t="str">
            <v>SL31@tidalwaveautospa.com</v>
          </cell>
        </row>
        <row r="2268">
          <cell r="B2268" t="str">
            <v>Kyle Rovansek</v>
          </cell>
          <cell r="C2268" t="str">
            <v>Consultant 2</v>
          </cell>
          <cell r="D2268" t="str">
            <v>Wash Admin</v>
          </cell>
          <cell r="E2268" t="str">
            <v>2000 Operations</v>
          </cell>
          <cell r="F2268" t="str">
            <v>Bruce Maxwell</v>
          </cell>
          <cell r="G2268" t="str">
            <v/>
          </cell>
          <cell r="H2268" t="str">
            <v/>
          </cell>
          <cell r="I2268" t="str">
            <v/>
          </cell>
          <cell r="J2268" t="str">
            <v/>
          </cell>
          <cell r="K2268" t="str">
            <v>kyle.rovansek@tidalwaveautospa.com</v>
          </cell>
        </row>
        <row r="2269">
          <cell r="B2269" t="str">
            <v>Kyle Stanley</v>
          </cell>
          <cell r="C2269" t="str">
            <v>Assistant SL Express</v>
          </cell>
          <cell r="D2269" t="str">
            <v>E0051 - Roswell / Holcomb</v>
          </cell>
          <cell r="E2269" t="str">
            <v>1000 Wash Employees</v>
          </cell>
          <cell r="F2269" t="str">
            <v>Jeffrey Dunham, Jr</v>
          </cell>
          <cell r="G2269" t="str">
            <v>ASL</v>
          </cell>
          <cell r="H2269" t="str">
            <v xml:space="preserve">E0051 </v>
          </cell>
          <cell r="I2269">
            <v>51</v>
          </cell>
          <cell r="J2269" t="str">
            <v>ASL51</v>
          </cell>
          <cell r="K2269" t="str">
            <v>ASL51@tidalwaveautospa.com</v>
          </cell>
        </row>
        <row r="2270">
          <cell r="B2270" t="str">
            <v>Kyle Taylor</v>
          </cell>
          <cell r="C2270" t="str">
            <v>Wash Attendant Express</v>
          </cell>
          <cell r="D2270" t="str">
            <v>E0045 - Watson</v>
          </cell>
          <cell r="E2270" t="str">
            <v>1000 Wash Employees</v>
          </cell>
          <cell r="F2270" t="str">
            <v>Steven Goddard</v>
          </cell>
          <cell r="G2270" t="str">
            <v/>
          </cell>
          <cell r="H2270" t="str">
            <v xml:space="preserve">E0045 </v>
          </cell>
          <cell r="I2270">
            <v>45</v>
          </cell>
          <cell r="J2270" t="str">
            <v/>
          </cell>
          <cell r="K2270" t="str">
            <v>@tidalwaveautospa.com</v>
          </cell>
        </row>
        <row r="2271">
          <cell r="B2271" t="str">
            <v>Kyle Vest</v>
          </cell>
          <cell r="C2271" t="str">
            <v>Wash Attendant Express</v>
          </cell>
          <cell r="D2271" t="str">
            <v>E0146 - N Road Orangeburg</v>
          </cell>
          <cell r="E2271" t="str">
            <v>1000 Wash Employees</v>
          </cell>
          <cell r="F2271" t="str">
            <v>Lee Card</v>
          </cell>
          <cell r="G2271" t="str">
            <v/>
          </cell>
          <cell r="H2271" t="str">
            <v xml:space="preserve">E0146 </v>
          </cell>
          <cell r="I2271">
            <v>146</v>
          </cell>
          <cell r="J2271" t="str">
            <v/>
          </cell>
          <cell r="K2271" t="str">
            <v>@tidalwaveautospa.com</v>
          </cell>
        </row>
        <row r="2272">
          <cell r="B2272" t="str">
            <v>Kyle Weathers-Brown</v>
          </cell>
          <cell r="C2272" t="str">
            <v>Wash Attendant Express</v>
          </cell>
          <cell r="D2272" t="str">
            <v>E0007 - Grandview</v>
          </cell>
          <cell r="E2272" t="str">
            <v>1000 Wash Employees</v>
          </cell>
          <cell r="F2272" t="str">
            <v>Adam DeGroot</v>
          </cell>
          <cell r="G2272" t="str">
            <v/>
          </cell>
          <cell r="H2272" t="str">
            <v xml:space="preserve">E0007 </v>
          </cell>
          <cell r="I2272">
            <v>7</v>
          </cell>
          <cell r="J2272" t="str">
            <v/>
          </cell>
          <cell r="K2272" t="str">
            <v>@tidalwaveautospa.com</v>
          </cell>
        </row>
        <row r="2273">
          <cell r="B2273" t="str">
            <v>Kylee Beck</v>
          </cell>
          <cell r="C2273" t="str">
            <v>Team Lead Express</v>
          </cell>
          <cell r="D2273" t="str">
            <v>E0198 - Wesleyan Road</v>
          </cell>
          <cell r="E2273" t="str">
            <v>1000 Wash Employees</v>
          </cell>
          <cell r="F2273" t="str">
            <v>Lindsay Schultz</v>
          </cell>
          <cell r="G2273" t="str">
            <v/>
          </cell>
          <cell r="H2273" t="str">
            <v xml:space="preserve">E0198 </v>
          </cell>
          <cell r="I2273">
            <v>198</v>
          </cell>
          <cell r="J2273" t="str">
            <v/>
          </cell>
          <cell r="K2273" t="str">
            <v>@tidalwaveautospa.com</v>
          </cell>
        </row>
        <row r="2274">
          <cell r="B2274" t="str">
            <v>Kylee Cassiano</v>
          </cell>
          <cell r="C2274" t="str">
            <v>Wash Attendant Express</v>
          </cell>
          <cell r="D2274" t="str">
            <v>E0283 - Woodstock, IL</v>
          </cell>
          <cell r="E2274" t="str">
            <v>1000 Wash Employees</v>
          </cell>
          <cell r="F2274" t="str">
            <v>SHAUN DAMRON</v>
          </cell>
          <cell r="G2274" t="str">
            <v/>
          </cell>
          <cell r="H2274" t="str">
            <v xml:space="preserve">E0283 </v>
          </cell>
          <cell r="I2274">
            <v>283</v>
          </cell>
          <cell r="J2274" t="str">
            <v/>
          </cell>
          <cell r="K2274" t="str">
            <v>@tidalwaveautospa.com</v>
          </cell>
        </row>
        <row r="2275">
          <cell r="B2275" t="str">
            <v>Kylee Larson</v>
          </cell>
          <cell r="C2275" t="str">
            <v>Wash Attendant Express</v>
          </cell>
          <cell r="D2275" t="str">
            <v>E0037 - Lutz</v>
          </cell>
          <cell r="E2275" t="str">
            <v>1000 Wash Employees</v>
          </cell>
          <cell r="F2275" t="str">
            <v>Kesean Swint</v>
          </cell>
          <cell r="G2275" t="str">
            <v/>
          </cell>
          <cell r="H2275" t="str">
            <v xml:space="preserve">E0037 </v>
          </cell>
          <cell r="I2275">
            <v>37</v>
          </cell>
          <cell r="J2275" t="str">
            <v/>
          </cell>
          <cell r="K2275" t="str">
            <v>@tidalwaveautospa.com</v>
          </cell>
        </row>
        <row r="2276">
          <cell r="B2276" t="str">
            <v>Kylee Steigerwald</v>
          </cell>
          <cell r="C2276" t="str">
            <v>Wash Attendant Express</v>
          </cell>
          <cell r="D2276" t="str">
            <v>E0104 - Holiday</v>
          </cell>
          <cell r="E2276" t="str">
            <v>1000 Wash Employees</v>
          </cell>
          <cell r="F2276" t="str">
            <v>Thomas Merrick</v>
          </cell>
          <cell r="G2276" t="str">
            <v/>
          </cell>
          <cell r="H2276" t="str">
            <v xml:space="preserve">E0104 </v>
          </cell>
          <cell r="I2276">
            <v>104</v>
          </cell>
          <cell r="J2276" t="str">
            <v/>
          </cell>
          <cell r="K2276" t="str">
            <v>@tidalwaveautospa.com</v>
          </cell>
        </row>
        <row r="2277">
          <cell r="B2277" t="str">
            <v>Kyler Allen</v>
          </cell>
          <cell r="C2277" t="str">
            <v>Digital Marketing Analyst</v>
          </cell>
          <cell r="D2277" t="str">
            <v>Wash Support Center</v>
          </cell>
          <cell r="E2277" t="str">
            <v>2300 Marketing</v>
          </cell>
          <cell r="F2277" t="str">
            <v>Andrea Traylor</v>
          </cell>
          <cell r="G2277" t="str">
            <v/>
          </cell>
          <cell r="H2277" t="str">
            <v/>
          </cell>
          <cell r="I2277" t="str">
            <v/>
          </cell>
          <cell r="J2277" t="str">
            <v/>
          </cell>
          <cell r="K2277" t="str">
            <v>kyler.allen@twavelead.com</v>
          </cell>
        </row>
        <row r="2278">
          <cell r="B2278" t="str">
            <v>Kyler Gaddis</v>
          </cell>
          <cell r="C2278" t="str">
            <v>Wash Attendant Express</v>
          </cell>
          <cell r="D2278" t="str">
            <v>E0053 - Vivion</v>
          </cell>
          <cell r="E2278" t="str">
            <v>1000 Wash Employees</v>
          </cell>
          <cell r="F2278" t="str">
            <v>Austin Tudor</v>
          </cell>
          <cell r="G2278" t="str">
            <v/>
          </cell>
          <cell r="H2278" t="str">
            <v xml:space="preserve">E0053 </v>
          </cell>
          <cell r="I2278">
            <v>53</v>
          </cell>
          <cell r="J2278" t="str">
            <v/>
          </cell>
          <cell r="K2278" t="str">
            <v>@tidalwaveautospa.com</v>
          </cell>
        </row>
        <row r="2279">
          <cell r="B2279" t="str">
            <v>Kyler Givens</v>
          </cell>
          <cell r="C2279" t="str">
            <v>Assistant SL Express</v>
          </cell>
          <cell r="D2279" t="str">
            <v>E0229 - Bentonville</v>
          </cell>
          <cell r="E2279" t="str">
            <v>1000 Wash Employees</v>
          </cell>
          <cell r="F2279" t="str">
            <v>Marcus Stowell</v>
          </cell>
          <cell r="G2279" t="str">
            <v>ASL</v>
          </cell>
          <cell r="H2279" t="str">
            <v xml:space="preserve">E0229 </v>
          </cell>
          <cell r="I2279">
            <v>229</v>
          </cell>
          <cell r="J2279" t="str">
            <v>ASL229</v>
          </cell>
          <cell r="K2279" t="str">
            <v>ASL229@tidalwaveautospa.com</v>
          </cell>
        </row>
        <row r="2280">
          <cell r="B2280" t="str">
            <v>Kyler Ogle</v>
          </cell>
          <cell r="C2280" t="str">
            <v>Wash Attendant Express</v>
          </cell>
          <cell r="D2280" t="str">
            <v>E0228 - Jefferson City, TN</v>
          </cell>
          <cell r="E2280" t="str">
            <v>1000 Wash Employees</v>
          </cell>
          <cell r="F2280" t="str">
            <v>Travis Scroggins</v>
          </cell>
          <cell r="G2280" t="str">
            <v/>
          </cell>
          <cell r="H2280" t="str">
            <v xml:space="preserve">E0228 </v>
          </cell>
          <cell r="I2280">
            <v>228</v>
          </cell>
          <cell r="J2280" t="str">
            <v/>
          </cell>
          <cell r="K2280" t="str">
            <v>@tidalwaveautospa.com</v>
          </cell>
        </row>
        <row r="2281">
          <cell r="B2281" t="str">
            <v>Kylie McKenna</v>
          </cell>
          <cell r="C2281" t="str">
            <v>Assistant SL Express</v>
          </cell>
          <cell r="D2281" t="str">
            <v>E0088 - Fargo</v>
          </cell>
          <cell r="E2281" t="str">
            <v>1000 Wash Employees</v>
          </cell>
          <cell r="F2281" t="str">
            <v>Justin Murray</v>
          </cell>
          <cell r="G2281" t="str">
            <v>ASL</v>
          </cell>
          <cell r="H2281" t="str">
            <v xml:space="preserve">E0088 </v>
          </cell>
          <cell r="I2281">
            <v>88</v>
          </cell>
          <cell r="J2281" t="str">
            <v>ASL88</v>
          </cell>
          <cell r="K2281" t="str">
            <v>ASL88@tidalwaveautospa.com</v>
          </cell>
        </row>
        <row r="2282">
          <cell r="B2282" t="str">
            <v>Kymani Lyn</v>
          </cell>
          <cell r="C2282" t="str">
            <v>Wash Attendant Express</v>
          </cell>
          <cell r="D2282" t="str">
            <v>E0042 - GA Lawrenceville</v>
          </cell>
          <cell r="E2282" t="str">
            <v>1000 Wash Employees</v>
          </cell>
          <cell r="F2282" t="str">
            <v>Jeremy Amburgey (On Leave)</v>
          </cell>
          <cell r="G2282" t="str">
            <v/>
          </cell>
          <cell r="H2282" t="str">
            <v xml:space="preserve">E0042 </v>
          </cell>
          <cell r="I2282">
            <v>42</v>
          </cell>
          <cell r="J2282" t="str">
            <v/>
          </cell>
          <cell r="K2282" t="str">
            <v>@tidalwaveautospa.com</v>
          </cell>
        </row>
        <row r="2283">
          <cell r="B2283" t="str">
            <v>Kysa Wise Smith</v>
          </cell>
          <cell r="C2283" t="str">
            <v>Wash Attendant Express</v>
          </cell>
          <cell r="D2283" t="str">
            <v>E0006 - Warner Robins</v>
          </cell>
          <cell r="E2283" t="str">
            <v>1000 Wash Employees</v>
          </cell>
          <cell r="F2283" t="str">
            <v>Tony Phillips</v>
          </cell>
          <cell r="G2283" t="str">
            <v/>
          </cell>
          <cell r="H2283" t="str">
            <v xml:space="preserve">E0006 </v>
          </cell>
          <cell r="I2283">
            <v>6</v>
          </cell>
          <cell r="J2283" t="str">
            <v/>
          </cell>
          <cell r="K2283" t="str">
            <v>@tidalwaveautospa.com</v>
          </cell>
        </row>
        <row r="2284">
          <cell r="B2284" t="str">
            <v>Kywan LaFrance</v>
          </cell>
          <cell r="C2284" t="str">
            <v>Assistant SL Express</v>
          </cell>
          <cell r="D2284" t="str">
            <v>E0130 - Mobile</v>
          </cell>
          <cell r="E2284" t="str">
            <v>1000 Wash Employees</v>
          </cell>
          <cell r="F2284" t="str">
            <v>Jeb Plaisance</v>
          </cell>
          <cell r="G2284" t="str">
            <v>ASL</v>
          </cell>
          <cell r="H2284" t="str">
            <v xml:space="preserve">E0130 </v>
          </cell>
          <cell r="I2284">
            <v>130</v>
          </cell>
          <cell r="J2284" t="str">
            <v>ASL130</v>
          </cell>
          <cell r="K2284" t="str">
            <v>ASL130@tidalwaveautospa.com</v>
          </cell>
        </row>
        <row r="2285">
          <cell r="B2285" t="str">
            <v>LaCarlo Fredrick</v>
          </cell>
          <cell r="C2285" t="str">
            <v>Wash Attendant Express</v>
          </cell>
          <cell r="D2285" t="str">
            <v>E0245 - E. Arlington Blvd</v>
          </cell>
          <cell r="E2285" t="str">
            <v>1000 Wash Employees</v>
          </cell>
          <cell r="F2285" t="str">
            <v>Brandon Cobb</v>
          </cell>
          <cell r="G2285" t="str">
            <v/>
          </cell>
          <cell r="H2285" t="str">
            <v xml:space="preserve">E0245 </v>
          </cell>
          <cell r="I2285">
            <v>245</v>
          </cell>
          <cell r="J2285" t="str">
            <v/>
          </cell>
          <cell r="K2285" t="str">
            <v>@tidalwaveautospa.com</v>
          </cell>
        </row>
        <row r="2286">
          <cell r="B2286" t="str">
            <v>Lacie Thompson</v>
          </cell>
          <cell r="C2286" t="str">
            <v>Wash Attendant Express</v>
          </cell>
          <cell r="D2286" t="str">
            <v>E0228 - Jefferson City, TN</v>
          </cell>
          <cell r="E2286" t="str">
            <v>1000 Wash Employees</v>
          </cell>
          <cell r="F2286" t="str">
            <v>Travis Scroggins</v>
          </cell>
          <cell r="G2286" t="str">
            <v/>
          </cell>
          <cell r="H2286" t="str">
            <v xml:space="preserve">E0228 </v>
          </cell>
          <cell r="I2286">
            <v>228</v>
          </cell>
          <cell r="J2286" t="str">
            <v/>
          </cell>
          <cell r="K2286" t="str">
            <v>@tidalwaveautospa.com</v>
          </cell>
        </row>
        <row r="2287">
          <cell r="B2287" t="str">
            <v>Ladd Fortson</v>
          </cell>
          <cell r="C2287" t="str">
            <v>Assistant SL Express</v>
          </cell>
          <cell r="D2287" t="str">
            <v>E0035 - Powder Springs</v>
          </cell>
          <cell r="E2287" t="str">
            <v>1000 Wash Employees</v>
          </cell>
          <cell r="F2287" t="str">
            <v>Tristan Luther</v>
          </cell>
          <cell r="G2287" t="str">
            <v>ASL</v>
          </cell>
          <cell r="H2287" t="str">
            <v xml:space="preserve">E0035 </v>
          </cell>
          <cell r="I2287">
            <v>35</v>
          </cell>
          <cell r="J2287" t="str">
            <v>ASL35</v>
          </cell>
          <cell r="K2287" t="str">
            <v>ASL35@tidalwaveautospa.com</v>
          </cell>
        </row>
        <row r="2288">
          <cell r="B2288" t="str">
            <v>Lamar Daniel</v>
          </cell>
          <cell r="C2288" t="str">
            <v>Wash Attendant Flex</v>
          </cell>
          <cell r="D2288" t="str">
            <v>E0045 - Watson</v>
          </cell>
          <cell r="E2288" t="str">
            <v>1000 Wash Employees</v>
          </cell>
          <cell r="F2288" t="str">
            <v>Steven Goddard</v>
          </cell>
          <cell r="G2288" t="str">
            <v/>
          </cell>
          <cell r="H2288" t="str">
            <v xml:space="preserve">E0045 </v>
          </cell>
          <cell r="I2288">
            <v>45</v>
          </cell>
          <cell r="J2288" t="str">
            <v/>
          </cell>
          <cell r="K2288" t="str">
            <v>@tidalwaveautospa.com</v>
          </cell>
        </row>
        <row r="2289">
          <cell r="B2289" t="str">
            <v>Lamon Coles</v>
          </cell>
          <cell r="C2289" t="str">
            <v>Wash Attendant Express</v>
          </cell>
          <cell r="D2289" t="str">
            <v>E0110 - Bon Air</v>
          </cell>
          <cell r="E2289" t="str">
            <v>1000 Wash Employees</v>
          </cell>
          <cell r="F2289" t="str">
            <v>Micah Pinero</v>
          </cell>
          <cell r="G2289" t="str">
            <v/>
          </cell>
          <cell r="H2289" t="str">
            <v xml:space="preserve">E0110 </v>
          </cell>
          <cell r="I2289">
            <v>110</v>
          </cell>
          <cell r="J2289" t="str">
            <v/>
          </cell>
          <cell r="K2289" t="str">
            <v>@tidalwaveautospa.com</v>
          </cell>
        </row>
        <row r="2290">
          <cell r="B2290" t="str">
            <v>Lamont Hightower</v>
          </cell>
          <cell r="C2290" t="str">
            <v>Wash Attendant Express</v>
          </cell>
          <cell r="D2290" t="str">
            <v>E0074 - Coralville</v>
          </cell>
          <cell r="E2290" t="str">
            <v>1000 Wash Employees</v>
          </cell>
          <cell r="F2290" t="str">
            <v>Ben Boyd</v>
          </cell>
          <cell r="G2290" t="str">
            <v/>
          </cell>
          <cell r="H2290" t="str">
            <v xml:space="preserve">E0074 </v>
          </cell>
          <cell r="I2290">
            <v>74</v>
          </cell>
          <cell r="J2290" t="str">
            <v/>
          </cell>
          <cell r="K2290" t="str">
            <v>@tidalwaveautospa.com</v>
          </cell>
        </row>
        <row r="2291">
          <cell r="B2291" t="str">
            <v>Landen Mooneyhan</v>
          </cell>
          <cell r="C2291" t="str">
            <v>Wash Attendant Express</v>
          </cell>
          <cell r="D2291" t="str">
            <v>E0032 - Camden</v>
          </cell>
          <cell r="E2291" t="str">
            <v>1000 Wash Employees</v>
          </cell>
          <cell r="F2291" t="str">
            <v>Joshua Huffstetler</v>
          </cell>
          <cell r="G2291" t="str">
            <v/>
          </cell>
          <cell r="H2291" t="str">
            <v xml:space="preserve">E0032 </v>
          </cell>
          <cell r="I2291">
            <v>32</v>
          </cell>
          <cell r="J2291" t="str">
            <v/>
          </cell>
          <cell r="K2291" t="str">
            <v>@tidalwaveautospa.com</v>
          </cell>
        </row>
        <row r="2292">
          <cell r="B2292" t="str">
            <v>Lando Stover</v>
          </cell>
          <cell r="C2292" t="str">
            <v>Wash Attendant Express</v>
          </cell>
          <cell r="D2292" t="str">
            <v>E0230 - 34th Street</v>
          </cell>
          <cell r="E2292" t="str">
            <v>1000 Wash Employees</v>
          </cell>
          <cell r="F2292" t="str">
            <v>Christopher Braziel</v>
          </cell>
          <cell r="G2292" t="str">
            <v/>
          </cell>
          <cell r="H2292" t="str">
            <v xml:space="preserve">E0230 </v>
          </cell>
          <cell r="I2292">
            <v>230</v>
          </cell>
          <cell r="J2292" t="str">
            <v/>
          </cell>
          <cell r="K2292" t="str">
            <v>@tidalwaveautospa.com</v>
          </cell>
        </row>
        <row r="2293">
          <cell r="B2293" t="str">
            <v>Landon Allen</v>
          </cell>
          <cell r="C2293" t="str">
            <v>Team Lead Express</v>
          </cell>
          <cell r="D2293" t="str">
            <v>E0068 - Nacogdoches</v>
          </cell>
          <cell r="E2293" t="str">
            <v>1000 Wash Employees</v>
          </cell>
          <cell r="F2293" t="str">
            <v>Rick Thornton</v>
          </cell>
          <cell r="G2293" t="str">
            <v/>
          </cell>
          <cell r="H2293" t="str">
            <v xml:space="preserve">E0068 </v>
          </cell>
          <cell r="I2293">
            <v>68</v>
          </cell>
          <cell r="J2293" t="str">
            <v/>
          </cell>
          <cell r="K2293" t="str">
            <v>@tidalwaveautospa.com</v>
          </cell>
        </row>
        <row r="2294">
          <cell r="B2294" t="str">
            <v>Landon Anderson</v>
          </cell>
          <cell r="C2294" t="str">
            <v>Wash Attendant Express</v>
          </cell>
          <cell r="D2294" t="str">
            <v>E0124 - Watertown</v>
          </cell>
          <cell r="E2294" t="str">
            <v>1000 Wash Employees</v>
          </cell>
          <cell r="F2294" t="str">
            <v>Javan Cooper</v>
          </cell>
          <cell r="G2294" t="str">
            <v/>
          </cell>
          <cell r="H2294" t="str">
            <v xml:space="preserve">E0124 </v>
          </cell>
          <cell r="I2294">
            <v>124</v>
          </cell>
          <cell r="J2294" t="str">
            <v/>
          </cell>
          <cell r="K2294" t="str">
            <v>@tidalwaveautospa.com</v>
          </cell>
        </row>
        <row r="2295">
          <cell r="B2295" t="str">
            <v>Landon Carter</v>
          </cell>
          <cell r="C2295" t="str">
            <v>Wash Attendant Express</v>
          </cell>
          <cell r="D2295" t="str">
            <v>E0128 - Valdosta</v>
          </cell>
          <cell r="E2295" t="str">
            <v>1000 Wash Employees</v>
          </cell>
          <cell r="F2295" t="str">
            <v>Bruce Gibbs</v>
          </cell>
          <cell r="G2295" t="str">
            <v/>
          </cell>
          <cell r="H2295" t="str">
            <v xml:space="preserve">E0128 </v>
          </cell>
          <cell r="I2295">
            <v>128</v>
          </cell>
          <cell r="J2295" t="str">
            <v/>
          </cell>
          <cell r="K2295" t="str">
            <v>@tidalwaveautospa.com</v>
          </cell>
        </row>
        <row r="2296">
          <cell r="B2296" t="str">
            <v>Landon Gambill</v>
          </cell>
          <cell r="C2296" t="str">
            <v>Assistant SL Express</v>
          </cell>
          <cell r="D2296" t="str">
            <v>E0187 - TN Fayetteville</v>
          </cell>
          <cell r="E2296" t="str">
            <v>1000 Wash Employees</v>
          </cell>
          <cell r="F2296" t="str">
            <v>Billy Picou</v>
          </cell>
          <cell r="G2296" t="str">
            <v>ASL</v>
          </cell>
          <cell r="H2296" t="str">
            <v xml:space="preserve">E0187 </v>
          </cell>
          <cell r="I2296">
            <v>187</v>
          </cell>
          <cell r="J2296" t="str">
            <v>ASL187</v>
          </cell>
          <cell r="K2296" t="str">
            <v>ASL187@tidalwaveautospa.com</v>
          </cell>
        </row>
        <row r="2297">
          <cell r="B2297" t="str">
            <v>Landon Hall</v>
          </cell>
          <cell r="C2297" t="str">
            <v>Wash Attendant Express</v>
          </cell>
          <cell r="D2297" t="str">
            <v>E0263 - Winchester, KY</v>
          </cell>
          <cell r="E2297" t="str">
            <v>1000 Wash Employees</v>
          </cell>
          <cell r="F2297" t="str">
            <v>Philip Crosse</v>
          </cell>
          <cell r="G2297" t="str">
            <v/>
          </cell>
          <cell r="H2297" t="str">
            <v xml:space="preserve">E0263 </v>
          </cell>
          <cell r="I2297">
            <v>263</v>
          </cell>
          <cell r="J2297" t="str">
            <v/>
          </cell>
          <cell r="K2297" t="str">
            <v>@tidalwaveautospa.com</v>
          </cell>
        </row>
        <row r="2298">
          <cell r="B2298" t="str">
            <v>Landon Hayes</v>
          </cell>
          <cell r="C2298" t="str">
            <v>Team Lead Express</v>
          </cell>
          <cell r="D2298" t="str">
            <v>E0278 - Kinston, NC</v>
          </cell>
          <cell r="E2298" t="str">
            <v>1000 Wash Employees</v>
          </cell>
          <cell r="F2298" t="str">
            <v>Nadine Moses</v>
          </cell>
          <cell r="G2298" t="str">
            <v/>
          </cell>
          <cell r="H2298" t="str">
            <v xml:space="preserve">E0278 </v>
          </cell>
          <cell r="I2298">
            <v>278</v>
          </cell>
          <cell r="J2298" t="str">
            <v/>
          </cell>
          <cell r="K2298" t="str">
            <v>@tidalwaveautospa.com</v>
          </cell>
        </row>
        <row r="2299">
          <cell r="B2299" t="str">
            <v>landon jayne</v>
          </cell>
          <cell r="C2299" t="str">
            <v>Wash Attendant Express</v>
          </cell>
          <cell r="D2299" t="str">
            <v>E0317 - North Lexington, KY</v>
          </cell>
          <cell r="E2299" t="str">
            <v>1000 Wash Employees</v>
          </cell>
          <cell r="F2299" t="str">
            <v>Mark Cassidy</v>
          </cell>
          <cell r="G2299" t="str">
            <v/>
          </cell>
          <cell r="H2299" t="str">
            <v xml:space="preserve">E0317 </v>
          </cell>
          <cell r="I2299">
            <v>317</v>
          </cell>
          <cell r="J2299" t="str">
            <v/>
          </cell>
          <cell r="K2299" t="str">
            <v>@tidalwaveautospa.com</v>
          </cell>
        </row>
        <row r="2300">
          <cell r="B2300" t="str">
            <v>Landon Luster</v>
          </cell>
          <cell r="C2300" t="str">
            <v>Wash Attendant Express</v>
          </cell>
          <cell r="D2300" t="str">
            <v>E0307 - East Statesboro, GA</v>
          </cell>
          <cell r="E2300" t="str">
            <v>1000 Wash Employees</v>
          </cell>
          <cell r="F2300" t="str">
            <v>Veronica Wyrostek</v>
          </cell>
          <cell r="G2300" t="str">
            <v/>
          </cell>
          <cell r="H2300" t="str">
            <v xml:space="preserve">E0307 </v>
          </cell>
          <cell r="I2300">
            <v>307</v>
          </cell>
          <cell r="J2300" t="str">
            <v/>
          </cell>
          <cell r="K2300" t="str">
            <v>@tidalwaveautospa.com</v>
          </cell>
        </row>
        <row r="2301">
          <cell r="B2301" t="str">
            <v>Landon Paiz</v>
          </cell>
          <cell r="C2301" t="str">
            <v>Wash Attendant Express</v>
          </cell>
          <cell r="D2301" t="str">
            <v>E0238 - Campbellsville, KY</v>
          </cell>
          <cell r="E2301" t="str">
            <v>1000 Wash Employees</v>
          </cell>
          <cell r="F2301" t="str">
            <v>Richard Saulpaw</v>
          </cell>
          <cell r="G2301" t="str">
            <v/>
          </cell>
          <cell r="H2301" t="str">
            <v xml:space="preserve">E0238 </v>
          </cell>
          <cell r="I2301">
            <v>238</v>
          </cell>
          <cell r="J2301" t="str">
            <v/>
          </cell>
          <cell r="K2301" t="str">
            <v>@tidalwaveautospa.com</v>
          </cell>
        </row>
        <row r="2302">
          <cell r="B2302" t="str">
            <v>Landon Patterson</v>
          </cell>
          <cell r="C2302" t="str">
            <v>Wash Attendant Express</v>
          </cell>
          <cell r="D2302" t="str">
            <v>E0060 - Guntersville</v>
          </cell>
          <cell r="E2302" t="str">
            <v>1000 Wash Employees</v>
          </cell>
          <cell r="F2302" t="str">
            <v>John Nutbrown</v>
          </cell>
          <cell r="G2302" t="str">
            <v/>
          </cell>
          <cell r="H2302" t="str">
            <v xml:space="preserve">E0060 </v>
          </cell>
          <cell r="I2302">
            <v>60</v>
          </cell>
          <cell r="J2302" t="str">
            <v/>
          </cell>
          <cell r="K2302" t="str">
            <v>@tidalwaveautospa.com</v>
          </cell>
        </row>
        <row r="2303">
          <cell r="B2303" t="str">
            <v>Landon Roberts</v>
          </cell>
          <cell r="C2303" t="str">
            <v>Wash Attendant Express</v>
          </cell>
          <cell r="D2303" t="str">
            <v>E0119 - Athens - Decatur</v>
          </cell>
          <cell r="E2303" t="str">
            <v>1000 Wash Employees</v>
          </cell>
          <cell r="F2303" t="str">
            <v>David Deal</v>
          </cell>
          <cell r="G2303" t="str">
            <v/>
          </cell>
          <cell r="H2303" t="str">
            <v xml:space="preserve">E0119 </v>
          </cell>
          <cell r="I2303">
            <v>119</v>
          </cell>
          <cell r="J2303" t="str">
            <v/>
          </cell>
          <cell r="K2303" t="str">
            <v>@tidalwaveautospa.com</v>
          </cell>
        </row>
        <row r="2304">
          <cell r="B2304" t="str">
            <v>Landon Scott</v>
          </cell>
          <cell r="C2304" t="str">
            <v>Wash Attendant Express</v>
          </cell>
          <cell r="D2304" t="str">
            <v>E0278 - Kinston, NC</v>
          </cell>
          <cell r="E2304" t="str">
            <v>1000 Wash Employees</v>
          </cell>
          <cell r="F2304" t="str">
            <v>Nadine Moses</v>
          </cell>
          <cell r="G2304" t="str">
            <v/>
          </cell>
          <cell r="H2304" t="str">
            <v xml:space="preserve">E0278 </v>
          </cell>
          <cell r="I2304">
            <v>278</v>
          </cell>
          <cell r="J2304" t="str">
            <v/>
          </cell>
          <cell r="K2304" t="str">
            <v>@tidalwaveautospa.com</v>
          </cell>
        </row>
        <row r="2305">
          <cell r="B2305" t="str">
            <v>Landon Tochihara</v>
          </cell>
          <cell r="C2305" t="str">
            <v>Wash Attendant Express</v>
          </cell>
          <cell r="D2305" t="str">
            <v>E0074 - Coralville</v>
          </cell>
          <cell r="E2305" t="str">
            <v>1000 Wash Employees</v>
          </cell>
          <cell r="F2305" t="str">
            <v>Ben Boyd</v>
          </cell>
          <cell r="G2305" t="str">
            <v/>
          </cell>
          <cell r="H2305" t="str">
            <v xml:space="preserve">E0074 </v>
          </cell>
          <cell r="I2305">
            <v>74</v>
          </cell>
          <cell r="J2305" t="str">
            <v/>
          </cell>
          <cell r="K2305" t="str">
            <v>@tidalwaveautospa.com</v>
          </cell>
        </row>
        <row r="2306">
          <cell r="B2306" t="str">
            <v>Landon Walker</v>
          </cell>
          <cell r="C2306" t="str">
            <v>Team Lead Express</v>
          </cell>
          <cell r="D2306" t="str">
            <v>E0050 - Douglas</v>
          </cell>
          <cell r="E2306" t="str">
            <v>1000 Wash Employees</v>
          </cell>
          <cell r="F2306" t="str">
            <v>Joseph Olah</v>
          </cell>
          <cell r="G2306" t="str">
            <v/>
          </cell>
          <cell r="H2306" t="str">
            <v xml:space="preserve">E0050 </v>
          </cell>
          <cell r="I2306">
            <v>50</v>
          </cell>
          <cell r="J2306" t="str">
            <v/>
          </cell>
          <cell r="K2306" t="str">
            <v>@tidalwaveautospa.com</v>
          </cell>
        </row>
        <row r="2307">
          <cell r="B2307" t="str">
            <v>Landon Whitesell</v>
          </cell>
          <cell r="C2307" t="str">
            <v>Wash Attendant Express</v>
          </cell>
          <cell r="D2307" t="str">
            <v>E0291 - Christiansburg, VA</v>
          </cell>
          <cell r="E2307" t="str">
            <v>1000 Wash Employees</v>
          </cell>
          <cell r="F2307" t="str">
            <v>Preston Long</v>
          </cell>
          <cell r="G2307" t="str">
            <v/>
          </cell>
          <cell r="H2307" t="str">
            <v xml:space="preserve">E0291 </v>
          </cell>
          <cell r="I2307">
            <v>291</v>
          </cell>
          <cell r="J2307" t="str">
            <v/>
          </cell>
          <cell r="K2307" t="str">
            <v>@tidalwaveautospa.com</v>
          </cell>
        </row>
        <row r="2308">
          <cell r="B2308" t="str">
            <v>Landry Manning</v>
          </cell>
          <cell r="C2308" t="str">
            <v>Wash Attendant Express</v>
          </cell>
          <cell r="D2308" t="str">
            <v>E0063 - Rapid City</v>
          </cell>
          <cell r="E2308" t="str">
            <v>1000 Wash Employees</v>
          </cell>
          <cell r="F2308" t="str">
            <v>Leroy Sattler</v>
          </cell>
          <cell r="G2308" t="str">
            <v/>
          </cell>
          <cell r="H2308" t="str">
            <v xml:space="preserve">E0063 </v>
          </cell>
          <cell r="I2308">
            <v>63</v>
          </cell>
          <cell r="J2308" t="str">
            <v/>
          </cell>
          <cell r="K2308" t="str">
            <v>@tidalwaveautospa.com</v>
          </cell>
        </row>
        <row r="2309">
          <cell r="B2309" t="str">
            <v>Lane Carr</v>
          </cell>
          <cell r="C2309" t="str">
            <v>Site Leader Express</v>
          </cell>
          <cell r="D2309" t="str">
            <v>E0164 - Harvest, AL</v>
          </cell>
          <cell r="E2309" t="str">
            <v>1000 Wash Employees</v>
          </cell>
          <cell r="F2309" t="str">
            <v>Cory Cummings</v>
          </cell>
          <cell r="G2309" t="str">
            <v>SL</v>
          </cell>
          <cell r="H2309" t="str">
            <v xml:space="preserve">E0164 </v>
          </cell>
          <cell r="I2309">
            <v>164</v>
          </cell>
          <cell r="J2309" t="str">
            <v>SL164</v>
          </cell>
          <cell r="K2309" t="str">
            <v>SL164@tidalwaveautospa.com</v>
          </cell>
        </row>
        <row r="2310">
          <cell r="B2310" t="str">
            <v>Lane Morris</v>
          </cell>
          <cell r="C2310" t="str">
            <v>Wash Attendant Express</v>
          </cell>
          <cell r="D2310" t="str">
            <v>E0036 - Miller Road</v>
          </cell>
          <cell r="E2310" t="str">
            <v>1000 Wash Employees</v>
          </cell>
          <cell r="F2310" t="str">
            <v>Joel Regan</v>
          </cell>
          <cell r="G2310" t="str">
            <v/>
          </cell>
          <cell r="H2310" t="str">
            <v xml:space="preserve">E0036 </v>
          </cell>
          <cell r="I2310">
            <v>36</v>
          </cell>
          <cell r="J2310" t="str">
            <v/>
          </cell>
          <cell r="K2310" t="str">
            <v>@tidalwaveautospa.com</v>
          </cell>
        </row>
        <row r="2311">
          <cell r="B2311" t="str">
            <v>Larry Davis</v>
          </cell>
          <cell r="C2311" t="str">
            <v>Wash Attendant Express</v>
          </cell>
          <cell r="D2311" t="str">
            <v>E0010 - Sumter</v>
          </cell>
          <cell r="E2311" t="str">
            <v>1000 Wash Employees</v>
          </cell>
          <cell r="F2311" t="str">
            <v>Christopher Chestnut</v>
          </cell>
          <cell r="G2311" t="str">
            <v/>
          </cell>
          <cell r="H2311" t="str">
            <v xml:space="preserve">E0010 </v>
          </cell>
          <cell r="I2311">
            <v>10</v>
          </cell>
          <cell r="J2311" t="str">
            <v/>
          </cell>
          <cell r="K2311" t="str">
            <v>@tidalwaveautospa.com</v>
          </cell>
        </row>
        <row r="2312">
          <cell r="B2312" t="str">
            <v>Larry Rose</v>
          </cell>
          <cell r="C2312" t="str">
            <v>Wash Attendant Express</v>
          </cell>
          <cell r="D2312" t="str">
            <v>E0272 - North Wilmington</v>
          </cell>
          <cell r="E2312" t="str">
            <v>1000 Wash Employees</v>
          </cell>
          <cell r="F2312" t="str">
            <v>Devin Miranda</v>
          </cell>
          <cell r="G2312" t="str">
            <v/>
          </cell>
          <cell r="H2312" t="str">
            <v xml:space="preserve">E0272 </v>
          </cell>
          <cell r="I2312">
            <v>272</v>
          </cell>
          <cell r="J2312" t="str">
            <v/>
          </cell>
          <cell r="K2312" t="str">
            <v>@tidalwaveautospa.com</v>
          </cell>
        </row>
        <row r="2313">
          <cell r="B2313" t="str">
            <v>Larry Turner</v>
          </cell>
          <cell r="C2313" t="str">
            <v>Team Lead Express</v>
          </cell>
          <cell r="D2313" t="str">
            <v>E0253 - Cullman, AL</v>
          </cell>
          <cell r="E2313" t="str">
            <v>1000 Wash Employees</v>
          </cell>
          <cell r="F2313" t="str">
            <v>Kip Frew</v>
          </cell>
          <cell r="G2313" t="str">
            <v/>
          </cell>
          <cell r="H2313" t="str">
            <v xml:space="preserve">E0253 </v>
          </cell>
          <cell r="I2313">
            <v>253</v>
          </cell>
          <cell r="J2313" t="str">
            <v/>
          </cell>
          <cell r="K2313" t="str">
            <v>@tidalwaveautospa.com</v>
          </cell>
        </row>
        <row r="2314">
          <cell r="B2314" t="str">
            <v>Larry Woods</v>
          </cell>
          <cell r="C2314" t="str">
            <v>Wash Attendant Express</v>
          </cell>
          <cell r="D2314" t="str">
            <v>E0195 - Florence, AL</v>
          </cell>
          <cell r="E2314" t="str">
            <v>1000 Wash Employees</v>
          </cell>
          <cell r="F2314" t="str">
            <v>Ronald Boyett</v>
          </cell>
          <cell r="G2314" t="str">
            <v/>
          </cell>
          <cell r="H2314" t="str">
            <v xml:space="preserve">E0195 </v>
          </cell>
          <cell r="I2314">
            <v>195</v>
          </cell>
          <cell r="J2314" t="str">
            <v/>
          </cell>
          <cell r="K2314" t="str">
            <v>@tidalwaveautospa.com</v>
          </cell>
        </row>
        <row r="2315">
          <cell r="B2315" t="str">
            <v>Larson Griffith</v>
          </cell>
          <cell r="C2315" t="str">
            <v>Marketing Specialist</v>
          </cell>
          <cell r="D2315" t="str">
            <v>Wash Support Center</v>
          </cell>
          <cell r="E2315" t="str">
            <v>2300 Marketing</v>
          </cell>
          <cell r="F2315" t="str">
            <v>Christopher George</v>
          </cell>
          <cell r="G2315" t="str">
            <v/>
          </cell>
          <cell r="H2315" t="str">
            <v/>
          </cell>
          <cell r="I2315" t="str">
            <v/>
          </cell>
          <cell r="J2315" t="str">
            <v/>
          </cell>
          <cell r="K2315" t="str">
            <v>larson@twavelead.com</v>
          </cell>
        </row>
        <row r="2316">
          <cell r="B2316" t="str">
            <v>Lashaud Moore</v>
          </cell>
          <cell r="C2316" t="str">
            <v>Assistant SL Express</v>
          </cell>
          <cell r="D2316" t="str">
            <v>E0109 - Madison Heights</v>
          </cell>
          <cell r="E2316" t="str">
            <v>1000 Wash Employees</v>
          </cell>
          <cell r="F2316" t="str">
            <v>Reyvin Siegel</v>
          </cell>
          <cell r="G2316" t="str">
            <v>ASL</v>
          </cell>
          <cell r="H2316" t="str">
            <v xml:space="preserve">E0109 </v>
          </cell>
          <cell r="I2316">
            <v>109</v>
          </cell>
          <cell r="J2316" t="str">
            <v>ASL109</v>
          </cell>
          <cell r="K2316" t="str">
            <v>ASL109@tidalwaveautospa.com</v>
          </cell>
        </row>
        <row r="2317">
          <cell r="B2317" t="str">
            <v>Latamarra Kendall</v>
          </cell>
          <cell r="C2317" t="str">
            <v>Customer Service Representative</v>
          </cell>
          <cell r="D2317" t="str">
            <v>Wash Support Center</v>
          </cell>
          <cell r="E2317" t="str">
            <v>2450 Customer Care</v>
          </cell>
          <cell r="F2317" t="str">
            <v>Angela Giles</v>
          </cell>
          <cell r="G2317" t="str">
            <v/>
          </cell>
          <cell r="H2317" t="str">
            <v/>
          </cell>
          <cell r="I2317" t="str">
            <v/>
          </cell>
          <cell r="J2317" t="str">
            <v/>
          </cell>
          <cell r="K2317" t="str">
            <v/>
          </cell>
        </row>
        <row r="2318">
          <cell r="B2318" t="str">
            <v>Latissa Elliott</v>
          </cell>
          <cell r="C2318" t="str">
            <v>Fundraising Assistant</v>
          </cell>
          <cell r="D2318" t="str">
            <v>Wash Support Center</v>
          </cell>
          <cell r="E2318" t="str">
            <v>2100 Accounting</v>
          </cell>
          <cell r="F2318" t="str">
            <v>Keri Pack</v>
          </cell>
          <cell r="G2318" t="str">
            <v/>
          </cell>
          <cell r="H2318" t="str">
            <v/>
          </cell>
          <cell r="I2318" t="str">
            <v/>
          </cell>
          <cell r="J2318" t="str">
            <v/>
          </cell>
          <cell r="K2318" t="str">
            <v>Tish@twavelead.com</v>
          </cell>
        </row>
        <row r="2319">
          <cell r="B2319" t="str">
            <v>Latrell Rivera</v>
          </cell>
          <cell r="C2319" t="str">
            <v>Wash Attendant Express</v>
          </cell>
          <cell r="D2319" t="str">
            <v>E0010 - Sumter</v>
          </cell>
          <cell r="E2319" t="str">
            <v>1000 Wash Employees</v>
          </cell>
          <cell r="F2319" t="str">
            <v>Christopher Chestnut</v>
          </cell>
          <cell r="G2319" t="str">
            <v/>
          </cell>
          <cell r="H2319" t="str">
            <v xml:space="preserve">E0010 </v>
          </cell>
          <cell r="I2319">
            <v>10</v>
          </cell>
          <cell r="J2319" t="str">
            <v/>
          </cell>
          <cell r="K2319" t="str">
            <v>@tidalwaveautospa.com</v>
          </cell>
        </row>
        <row r="2320">
          <cell r="B2320" t="str">
            <v>Laura Davis</v>
          </cell>
          <cell r="C2320" t="str">
            <v>Team Lead Express</v>
          </cell>
          <cell r="D2320" t="str">
            <v>E0238 - Campbellsville, KY</v>
          </cell>
          <cell r="E2320" t="str">
            <v>1000 Wash Employees</v>
          </cell>
          <cell r="F2320" t="str">
            <v>Richard Saulpaw</v>
          </cell>
          <cell r="G2320" t="str">
            <v/>
          </cell>
          <cell r="H2320" t="str">
            <v xml:space="preserve">E0238 </v>
          </cell>
          <cell r="I2320">
            <v>238</v>
          </cell>
          <cell r="J2320" t="str">
            <v/>
          </cell>
          <cell r="K2320" t="str">
            <v>@tidalwaveautospa.com</v>
          </cell>
        </row>
        <row r="2321">
          <cell r="B2321" t="str">
            <v>Laura Middlebrooks</v>
          </cell>
          <cell r="C2321" t="str">
            <v>Video Team Lead</v>
          </cell>
          <cell r="D2321" t="str">
            <v>Wash Support Center</v>
          </cell>
          <cell r="E2321" t="str">
            <v>2450 Customer Care</v>
          </cell>
          <cell r="F2321" t="str">
            <v>Amanda Thompson</v>
          </cell>
          <cell r="G2321" t="str">
            <v/>
          </cell>
          <cell r="H2321" t="str">
            <v/>
          </cell>
          <cell r="I2321" t="str">
            <v/>
          </cell>
          <cell r="J2321" t="str">
            <v/>
          </cell>
          <cell r="K2321" t="str">
            <v>laura.middlebrooks@twavelead.com</v>
          </cell>
        </row>
        <row r="2322">
          <cell r="B2322" t="str">
            <v>Laura Stewart</v>
          </cell>
          <cell r="C2322" t="str">
            <v>Customer Service Representative</v>
          </cell>
          <cell r="D2322" t="str">
            <v>Wash Support Center</v>
          </cell>
          <cell r="E2322" t="str">
            <v>2450 Customer Care</v>
          </cell>
          <cell r="F2322" t="str">
            <v>Danielle Kelley</v>
          </cell>
          <cell r="G2322" t="str">
            <v/>
          </cell>
          <cell r="H2322" t="str">
            <v/>
          </cell>
          <cell r="I2322" t="str">
            <v/>
          </cell>
          <cell r="J2322" t="str">
            <v/>
          </cell>
          <cell r="K2322" t="str">
            <v>laura.stewart@twavelead.com</v>
          </cell>
        </row>
        <row r="2323">
          <cell r="B2323" t="str">
            <v>Lauren Drown</v>
          </cell>
          <cell r="C2323" t="str">
            <v>Legal Assistant</v>
          </cell>
          <cell r="D2323" t="str">
            <v>Wash Support Center</v>
          </cell>
          <cell r="E2323" t="str">
            <v>2150 Legal</v>
          </cell>
          <cell r="F2323" t="str">
            <v>John Sillay</v>
          </cell>
          <cell r="G2323" t="str">
            <v/>
          </cell>
          <cell r="H2323" t="str">
            <v/>
          </cell>
          <cell r="I2323" t="str">
            <v/>
          </cell>
          <cell r="J2323" t="str">
            <v/>
          </cell>
          <cell r="K2323" t="str">
            <v>lauren.drown@twavelead.com</v>
          </cell>
        </row>
        <row r="2324">
          <cell r="B2324" t="str">
            <v>LAUREN GAUDET</v>
          </cell>
          <cell r="C2324" t="str">
            <v>Electrical Developmental Apprentice</v>
          </cell>
          <cell r="D2324" t="str">
            <v>Stangood-GA</v>
          </cell>
          <cell r="E2324" t="str">
            <v>3100 Stangood Electrical</v>
          </cell>
          <cell r="F2324" t="str">
            <v>Brian Swicegood</v>
          </cell>
          <cell r="G2324" t="str">
            <v/>
          </cell>
          <cell r="H2324" t="str">
            <v/>
          </cell>
          <cell r="I2324" t="str">
            <v/>
          </cell>
          <cell r="J2324" t="str">
            <v/>
          </cell>
          <cell r="K2324" t="str">
            <v>lauren.gaudet@shjconstructiongroup.com</v>
          </cell>
        </row>
        <row r="2325">
          <cell r="B2325" t="str">
            <v>Lauren Nix</v>
          </cell>
          <cell r="C2325" t="str">
            <v>Program Leader - Site Leader in Development</v>
          </cell>
          <cell r="D2325" t="str">
            <v>Wash Admin</v>
          </cell>
          <cell r="E2325" t="str">
            <v>2500 Training</v>
          </cell>
          <cell r="F2325" t="str">
            <v>Coty Stevens</v>
          </cell>
          <cell r="G2325" t="str">
            <v>SLID</v>
          </cell>
          <cell r="H2325" t="str">
            <v/>
          </cell>
          <cell r="I2325" t="str">
            <v/>
          </cell>
          <cell r="J2325" t="str">
            <v/>
          </cell>
          <cell r="K2325" t="str">
            <v>lauren.nix@twavelead.com</v>
          </cell>
        </row>
        <row r="2326">
          <cell r="B2326" t="str">
            <v>Laurie Chrisner</v>
          </cell>
          <cell r="C2326" t="str">
            <v>Point of Sale Manager</v>
          </cell>
          <cell r="D2326" t="str">
            <v>Wash Support Center</v>
          </cell>
          <cell r="E2326" t="str">
            <v>2200 IT</v>
          </cell>
          <cell r="F2326" t="str">
            <v>Moran Mcgraw</v>
          </cell>
          <cell r="G2326" t="str">
            <v/>
          </cell>
          <cell r="H2326" t="str">
            <v/>
          </cell>
          <cell r="I2326" t="str">
            <v/>
          </cell>
          <cell r="J2326" t="str">
            <v/>
          </cell>
          <cell r="K2326" t="str">
            <v>laurie.chrisner@twavelead.com</v>
          </cell>
        </row>
        <row r="2327">
          <cell r="B2327" t="str">
            <v>Lavon Tharpe</v>
          </cell>
          <cell r="C2327" t="str">
            <v>Wash Attendant Express</v>
          </cell>
          <cell r="D2327" t="str">
            <v>E0114 - Paris</v>
          </cell>
          <cell r="E2327" t="str">
            <v>1000 Wash Employees</v>
          </cell>
          <cell r="F2327" t="str">
            <v>Joel Cole</v>
          </cell>
          <cell r="G2327" t="str">
            <v/>
          </cell>
          <cell r="H2327" t="str">
            <v xml:space="preserve">E0114 </v>
          </cell>
          <cell r="I2327">
            <v>114</v>
          </cell>
          <cell r="J2327" t="str">
            <v/>
          </cell>
          <cell r="K2327" t="str">
            <v>@tidalwaveautospa.com</v>
          </cell>
        </row>
        <row r="2328">
          <cell r="B2328" t="str">
            <v>Lawrence Brantley</v>
          </cell>
          <cell r="C2328" t="str">
            <v>Team Lead Express</v>
          </cell>
          <cell r="D2328" t="str">
            <v>E0254 - Flowood, MS</v>
          </cell>
          <cell r="E2328" t="str">
            <v>1000 Wash Employees</v>
          </cell>
          <cell r="F2328" t="str">
            <v>Andrew Nelson</v>
          </cell>
          <cell r="G2328" t="str">
            <v/>
          </cell>
          <cell r="H2328" t="str">
            <v xml:space="preserve">E0254 </v>
          </cell>
          <cell r="I2328">
            <v>254</v>
          </cell>
          <cell r="J2328" t="str">
            <v/>
          </cell>
          <cell r="K2328" t="str">
            <v>@tidalwaveautospa.com</v>
          </cell>
        </row>
        <row r="2329">
          <cell r="B2329" t="str">
            <v>Layden Collins</v>
          </cell>
          <cell r="C2329" t="str">
            <v>Wash Attendant Express</v>
          </cell>
          <cell r="D2329" t="str">
            <v>E0007 - Grandview</v>
          </cell>
          <cell r="E2329" t="str">
            <v>1000 Wash Employees</v>
          </cell>
          <cell r="F2329" t="str">
            <v>Adam DeGroot</v>
          </cell>
          <cell r="G2329" t="str">
            <v/>
          </cell>
          <cell r="H2329" t="str">
            <v xml:space="preserve">E0007 </v>
          </cell>
          <cell r="I2329">
            <v>7</v>
          </cell>
          <cell r="J2329" t="str">
            <v/>
          </cell>
          <cell r="K2329" t="str">
            <v>@tidalwaveautospa.com</v>
          </cell>
        </row>
        <row r="2330">
          <cell r="B2330" t="str">
            <v>Layla Crawford</v>
          </cell>
          <cell r="C2330" t="str">
            <v>Assistant SL Express</v>
          </cell>
          <cell r="D2330" t="str">
            <v>E0099 - Alexandria</v>
          </cell>
          <cell r="E2330" t="str">
            <v>1000 Wash Employees</v>
          </cell>
          <cell r="F2330" t="str">
            <v>Matthew Rust</v>
          </cell>
          <cell r="G2330" t="str">
            <v>ASL</v>
          </cell>
          <cell r="H2330" t="str">
            <v xml:space="preserve">E0099 </v>
          </cell>
          <cell r="I2330">
            <v>99</v>
          </cell>
          <cell r="J2330" t="str">
            <v>ASL99</v>
          </cell>
          <cell r="K2330" t="str">
            <v>ASL99@tidalwaveautospa.com</v>
          </cell>
        </row>
        <row r="2331">
          <cell r="B2331" t="str">
            <v>Laynce Welch</v>
          </cell>
          <cell r="C2331" t="str">
            <v>Wash Attendant Express</v>
          </cell>
          <cell r="D2331" t="str">
            <v>E0148 - Marshall</v>
          </cell>
          <cell r="E2331" t="str">
            <v>1000 Wash Employees</v>
          </cell>
          <cell r="F2331" t="str">
            <v>Jacob Randolph</v>
          </cell>
          <cell r="G2331" t="str">
            <v/>
          </cell>
          <cell r="H2331" t="str">
            <v xml:space="preserve">E0148 </v>
          </cell>
          <cell r="I2331">
            <v>148</v>
          </cell>
          <cell r="J2331" t="str">
            <v/>
          </cell>
          <cell r="K2331" t="str">
            <v>@tidalwaveautospa.com</v>
          </cell>
        </row>
        <row r="2332">
          <cell r="B2332" t="str">
            <v>Lazaro Diaz</v>
          </cell>
          <cell r="C2332" t="str">
            <v>Wash Attendant Express</v>
          </cell>
          <cell r="D2332" t="str">
            <v>E0007 - Grandview</v>
          </cell>
          <cell r="E2332" t="str">
            <v>1000 Wash Employees</v>
          </cell>
          <cell r="F2332" t="str">
            <v>Adam DeGroot</v>
          </cell>
          <cell r="G2332" t="str">
            <v/>
          </cell>
          <cell r="H2332" t="str">
            <v xml:space="preserve">E0007 </v>
          </cell>
          <cell r="I2332">
            <v>7</v>
          </cell>
          <cell r="J2332" t="str">
            <v/>
          </cell>
          <cell r="K2332" t="str">
            <v>@tidalwaveautospa.com</v>
          </cell>
        </row>
        <row r="2333">
          <cell r="B2333" t="str">
            <v>Leah Young</v>
          </cell>
          <cell r="C2333" t="str">
            <v>Wash Attendant Express</v>
          </cell>
          <cell r="D2333" t="str">
            <v>E0266 - Mountain Home, ID</v>
          </cell>
          <cell r="E2333" t="str">
            <v>1000 Wash Employees</v>
          </cell>
          <cell r="F2333" t="str">
            <v>Rebecca McCallum-Cameron</v>
          </cell>
          <cell r="G2333" t="str">
            <v/>
          </cell>
          <cell r="H2333" t="str">
            <v xml:space="preserve">E0266 </v>
          </cell>
          <cell r="I2333">
            <v>266</v>
          </cell>
          <cell r="J2333" t="str">
            <v/>
          </cell>
          <cell r="K2333" t="str">
            <v>@tidalwaveautospa.com</v>
          </cell>
        </row>
        <row r="2334">
          <cell r="B2334" t="str">
            <v>LeAndre Tucker</v>
          </cell>
          <cell r="C2334" t="str">
            <v>Wash Attendant Express</v>
          </cell>
          <cell r="D2334" t="str">
            <v>E0146 - N Road Orangeburg</v>
          </cell>
          <cell r="E2334" t="str">
            <v>1000 Wash Employees</v>
          </cell>
          <cell r="F2334" t="str">
            <v>Lee Card</v>
          </cell>
          <cell r="G2334" t="str">
            <v/>
          </cell>
          <cell r="H2334" t="str">
            <v xml:space="preserve">E0146 </v>
          </cell>
          <cell r="I2334">
            <v>146</v>
          </cell>
          <cell r="J2334" t="str">
            <v/>
          </cell>
          <cell r="K2334" t="str">
            <v>@tidalwaveautospa.com</v>
          </cell>
        </row>
        <row r="2335">
          <cell r="B2335" t="str">
            <v>Lee Card</v>
          </cell>
          <cell r="C2335" t="str">
            <v>Site Leader Express</v>
          </cell>
          <cell r="D2335" t="str">
            <v>E0146 - N Road Orangeburg</v>
          </cell>
          <cell r="E2335" t="str">
            <v>1000 Wash Employees</v>
          </cell>
          <cell r="F2335" t="str">
            <v>David Foster</v>
          </cell>
          <cell r="G2335" t="str">
            <v>SL</v>
          </cell>
          <cell r="H2335" t="str">
            <v xml:space="preserve">E0146 </v>
          </cell>
          <cell r="I2335">
            <v>146</v>
          </cell>
          <cell r="J2335" t="str">
            <v>SL146</v>
          </cell>
          <cell r="K2335" t="str">
            <v>SL146@tidalwaveautospa.com</v>
          </cell>
        </row>
        <row r="2336">
          <cell r="B2336" t="str">
            <v>Lee Davis</v>
          </cell>
          <cell r="C2336" t="str">
            <v>Senior Director - Equipment</v>
          </cell>
          <cell r="D2336" t="str">
            <v>SHJ Construction LLC</v>
          </cell>
          <cell r="E2336" t="str">
            <v>3050 Development</v>
          </cell>
          <cell r="F2336" t="str">
            <v>Ryan Crumley</v>
          </cell>
          <cell r="G2336" t="str">
            <v/>
          </cell>
          <cell r="H2336" t="str">
            <v/>
          </cell>
          <cell r="I2336" t="str">
            <v/>
          </cell>
          <cell r="J2336" t="str">
            <v/>
          </cell>
          <cell r="K2336" t="str">
            <v>lee.davis@shjconstructiongroup.com</v>
          </cell>
        </row>
        <row r="2337">
          <cell r="B2337" t="str">
            <v>Lee Davis</v>
          </cell>
          <cell r="C2337" t="str">
            <v>Equipment Installation Manager</v>
          </cell>
          <cell r="D2337" t="str">
            <v>SHJ Construction LLC</v>
          </cell>
          <cell r="E2337" t="str">
            <v>3050 Development</v>
          </cell>
          <cell r="F2337" t="str">
            <v>Todd Twilbeck</v>
          </cell>
          <cell r="G2337" t="str">
            <v/>
          </cell>
          <cell r="H2337" t="str">
            <v/>
          </cell>
          <cell r="I2337" t="str">
            <v/>
          </cell>
          <cell r="J2337" t="str">
            <v/>
          </cell>
          <cell r="K2337" t="str">
            <v>lee.davis@shjconstructiongroup.com</v>
          </cell>
        </row>
        <row r="2338">
          <cell r="B2338" t="str">
            <v>lee fahnert</v>
          </cell>
          <cell r="C2338" t="str">
            <v>Team Lead Express</v>
          </cell>
          <cell r="D2338" t="str">
            <v>E0061 - Blue Springs</v>
          </cell>
          <cell r="E2338" t="str">
            <v>1000 Wash Employees</v>
          </cell>
          <cell r="F2338" t="str">
            <v>Mark Stehle</v>
          </cell>
          <cell r="G2338" t="str">
            <v/>
          </cell>
          <cell r="H2338" t="str">
            <v xml:space="preserve">E0061 </v>
          </cell>
          <cell r="I2338">
            <v>61</v>
          </cell>
          <cell r="J2338" t="str">
            <v/>
          </cell>
          <cell r="K2338" t="str">
            <v>@tidalwaveautospa.com</v>
          </cell>
        </row>
        <row r="2339">
          <cell r="B2339" t="str">
            <v>Lee Forkenbrock</v>
          </cell>
          <cell r="C2339" t="str">
            <v>Wash Attendant Express</v>
          </cell>
          <cell r="D2339" t="str">
            <v>E0074 - Coralville</v>
          </cell>
          <cell r="E2339" t="str">
            <v>1000 Wash Employees</v>
          </cell>
          <cell r="F2339" t="str">
            <v>Ben Boyd</v>
          </cell>
          <cell r="G2339" t="str">
            <v/>
          </cell>
          <cell r="H2339" t="str">
            <v xml:space="preserve">E0074 </v>
          </cell>
          <cell r="I2339">
            <v>74</v>
          </cell>
          <cell r="J2339" t="str">
            <v/>
          </cell>
          <cell r="K2339" t="str">
            <v>@tidalwaveautospa.com</v>
          </cell>
        </row>
        <row r="2340">
          <cell r="B2340" t="str">
            <v>Lee Rogers</v>
          </cell>
          <cell r="C2340" t="str">
            <v>Construction Manager</v>
          </cell>
          <cell r="D2340" t="str">
            <v>SHJ Construction LLC</v>
          </cell>
          <cell r="E2340" t="str">
            <v>3050 Development</v>
          </cell>
          <cell r="F2340" t="str">
            <v>Ryan Crumley</v>
          </cell>
          <cell r="G2340" t="str">
            <v/>
          </cell>
          <cell r="H2340" t="str">
            <v/>
          </cell>
          <cell r="I2340" t="str">
            <v/>
          </cell>
          <cell r="J2340" t="str">
            <v/>
          </cell>
          <cell r="K2340" t="str">
            <v>Lee.Rogers@shjconstructiongroup.com</v>
          </cell>
        </row>
        <row r="2341">
          <cell r="B2341" t="str">
            <v>Lee Triggs</v>
          </cell>
          <cell r="C2341" t="str">
            <v>High Performance Site Leader Express</v>
          </cell>
          <cell r="D2341" t="str">
            <v>E0049 - Prairie Village</v>
          </cell>
          <cell r="E2341" t="str">
            <v>1000 Wash Employees</v>
          </cell>
          <cell r="F2341" t="str">
            <v>Michael Donnelly</v>
          </cell>
          <cell r="G2341" t="str">
            <v>SL</v>
          </cell>
          <cell r="H2341" t="str">
            <v xml:space="preserve">E0049 </v>
          </cell>
          <cell r="I2341">
            <v>49</v>
          </cell>
          <cell r="J2341" t="str">
            <v>SL49</v>
          </cell>
          <cell r="K2341" t="str">
            <v>SL49@tidalwaveautospa.com</v>
          </cell>
        </row>
        <row r="2342">
          <cell r="B2342" t="str">
            <v>Leeroy jr Ponce</v>
          </cell>
          <cell r="C2342" t="str">
            <v>Wash Attendant Express</v>
          </cell>
          <cell r="D2342" t="str">
            <v>E0043 - Boulder Creek</v>
          </cell>
          <cell r="E2342" t="str">
            <v>1000 Wash Employees</v>
          </cell>
          <cell r="F2342" t="str">
            <v>Jimmy Foster</v>
          </cell>
          <cell r="G2342" t="str">
            <v/>
          </cell>
          <cell r="H2342" t="str">
            <v xml:space="preserve">E0043 </v>
          </cell>
          <cell r="I2342">
            <v>43</v>
          </cell>
          <cell r="J2342" t="str">
            <v/>
          </cell>
          <cell r="K2342" t="str">
            <v>@tidalwaveautospa.com</v>
          </cell>
        </row>
        <row r="2343">
          <cell r="B2343" t="str">
            <v>Leick Elmeus</v>
          </cell>
          <cell r="C2343" t="str">
            <v>Wash Attendant Express</v>
          </cell>
          <cell r="D2343" t="str">
            <v>E0203 - Walton Court</v>
          </cell>
          <cell r="E2343" t="str">
            <v>1000 Wash Employees</v>
          </cell>
          <cell r="F2343" t="str">
            <v>Matthew McCoy</v>
          </cell>
          <cell r="G2343" t="str">
            <v/>
          </cell>
          <cell r="H2343" t="str">
            <v xml:space="preserve">E0203 </v>
          </cell>
          <cell r="I2343">
            <v>203</v>
          </cell>
          <cell r="J2343" t="str">
            <v/>
          </cell>
          <cell r="K2343" t="str">
            <v>@tidalwaveautospa.com</v>
          </cell>
        </row>
        <row r="2344">
          <cell r="B2344" t="str">
            <v>Leigh Stallings</v>
          </cell>
          <cell r="C2344" t="str">
            <v>Vice President of Human Resources</v>
          </cell>
          <cell r="D2344" t="str">
            <v>Wash Support Center</v>
          </cell>
          <cell r="E2344" t="str">
            <v>2250 Human Resources</v>
          </cell>
          <cell r="F2344" t="str">
            <v>Marlan Nichols</v>
          </cell>
          <cell r="G2344" t="str">
            <v/>
          </cell>
          <cell r="H2344" t="str">
            <v/>
          </cell>
          <cell r="I2344" t="str">
            <v/>
          </cell>
          <cell r="J2344" t="str">
            <v/>
          </cell>
          <cell r="K2344" t="str">
            <v>Leigh.Stallings@twavelead.com</v>
          </cell>
        </row>
        <row r="2345">
          <cell r="B2345" t="str">
            <v>Leland Bergmeier</v>
          </cell>
          <cell r="C2345" t="str">
            <v>Wash Attendant Express</v>
          </cell>
          <cell r="D2345" t="str">
            <v>E0002 - Thomaston</v>
          </cell>
          <cell r="E2345" t="str">
            <v>1000 Wash Employees</v>
          </cell>
          <cell r="F2345" t="str">
            <v>Jonathan Richardson</v>
          </cell>
          <cell r="G2345" t="str">
            <v/>
          </cell>
          <cell r="H2345" t="str">
            <v xml:space="preserve">E0002 </v>
          </cell>
          <cell r="I2345">
            <v>2</v>
          </cell>
          <cell r="J2345" t="str">
            <v/>
          </cell>
          <cell r="K2345" t="str">
            <v>@tidalwaveautospa.com</v>
          </cell>
        </row>
        <row r="2346">
          <cell r="B2346" t="str">
            <v>Lenard Wright</v>
          </cell>
          <cell r="C2346" t="str">
            <v>Site Leader in Development</v>
          </cell>
          <cell r="D2346" t="str">
            <v>E0361- Clermont, FL</v>
          </cell>
          <cell r="E2346" t="str">
            <v>1000 Wash Employees</v>
          </cell>
          <cell r="F2346" t="str">
            <v>Steven Kyriazis</v>
          </cell>
          <cell r="G2346" t="str">
            <v>SLID</v>
          </cell>
          <cell r="H2346" t="str">
            <v xml:space="preserve">E0361- </v>
          </cell>
          <cell r="I2346" t="str">
            <v/>
          </cell>
          <cell r="J2346" t="str">
            <v/>
          </cell>
          <cell r="K2346" t="str">
            <v>lenard.wright@tidalwaveautospa.com</v>
          </cell>
        </row>
        <row r="2347">
          <cell r="B2347" t="str">
            <v>Lenyn Correa</v>
          </cell>
          <cell r="C2347" t="str">
            <v>Assistant SL Express</v>
          </cell>
          <cell r="D2347" t="str">
            <v>E0015 - Dacula</v>
          </cell>
          <cell r="E2347" t="str">
            <v>1000 Wash Employees</v>
          </cell>
          <cell r="F2347" t="str">
            <v>Matt Bachman</v>
          </cell>
          <cell r="G2347" t="str">
            <v>ASL</v>
          </cell>
          <cell r="H2347" t="str">
            <v xml:space="preserve">E0015 </v>
          </cell>
          <cell r="I2347">
            <v>15</v>
          </cell>
          <cell r="J2347" t="str">
            <v>ASL15</v>
          </cell>
          <cell r="K2347" t="str">
            <v>ASL15@tidalwaveautospa.com</v>
          </cell>
        </row>
        <row r="2348">
          <cell r="B2348" t="str">
            <v>Leo Ramsey</v>
          </cell>
          <cell r="C2348" t="str">
            <v>Team Lead Express</v>
          </cell>
          <cell r="D2348" t="str">
            <v>E0084 - Omaha 120</v>
          </cell>
          <cell r="E2348" t="str">
            <v>1000 Wash Employees</v>
          </cell>
          <cell r="F2348" t="str">
            <v>Clark Cull</v>
          </cell>
          <cell r="G2348" t="str">
            <v/>
          </cell>
          <cell r="H2348" t="str">
            <v xml:space="preserve">E0084 </v>
          </cell>
          <cell r="I2348">
            <v>84</v>
          </cell>
          <cell r="J2348" t="str">
            <v/>
          </cell>
          <cell r="K2348" t="str">
            <v>@tidalwaveautospa.com</v>
          </cell>
        </row>
        <row r="2349">
          <cell r="B2349" t="str">
            <v>LEO WILLIAMS</v>
          </cell>
          <cell r="C2349" t="str">
            <v>Wash Attendant Express</v>
          </cell>
          <cell r="D2349" t="str">
            <v>E0204 - Bartlesville, OK</v>
          </cell>
          <cell r="E2349" t="str">
            <v>1000 Wash Employees</v>
          </cell>
          <cell r="F2349" t="str">
            <v>Brian Wilson</v>
          </cell>
          <cell r="G2349" t="str">
            <v/>
          </cell>
          <cell r="H2349" t="str">
            <v xml:space="preserve">E0204 </v>
          </cell>
          <cell r="I2349">
            <v>204</v>
          </cell>
          <cell r="J2349" t="str">
            <v/>
          </cell>
          <cell r="K2349" t="str">
            <v>@tidalwaveautospa.com</v>
          </cell>
        </row>
        <row r="2350">
          <cell r="B2350" t="str">
            <v>Leonard Council</v>
          </cell>
          <cell r="C2350" t="str">
            <v>Team Lead Express</v>
          </cell>
          <cell r="D2350" t="str">
            <v>E0051 - Roswell / Holcomb</v>
          </cell>
          <cell r="E2350" t="str">
            <v>1000 Wash Employees</v>
          </cell>
          <cell r="F2350" t="str">
            <v>Jeffrey Dunham, Jr</v>
          </cell>
          <cell r="G2350" t="str">
            <v/>
          </cell>
          <cell r="H2350" t="str">
            <v xml:space="preserve">E0051 </v>
          </cell>
          <cell r="I2350">
            <v>51</v>
          </cell>
          <cell r="J2350" t="str">
            <v/>
          </cell>
          <cell r="K2350" t="str">
            <v>SL51@tidalwaveautospa.com</v>
          </cell>
        </row>
        <row r="2351">
          <cell r="B2351" t="str">
            <v>Leonard Kisner</v>
          </cell>
          <cell r="C2351" t="str">
            <v>Wash Attendant Express</v>
          </cell>
          <cell r="D2351" t="str">
            <v>E0127 - Winchester</v>
          </cell>
          <cell r="E2351" t="str">
            <v>1000 Wash Employees</v>
          </cell>
          <cell r="F2351" t="str">
            <v>Franco Caretti</v>
          </cell>
          <cell r="G2351" t="str">
            <v/>
          </cell>
          <cell r="H2351" t="str">
            <v xml:space="preserve">E0127 </v>
          </cell>
          <cell r="I2351">
            <v>127</v>
          </cell>
          <cell r="J2351" t="str">
            <v/>
          </cell>
          <cell r="K2351" t="str">
            <v>@tidalwaveautospa.com</v>
          </cell>
        </row>
        <row r="2352">
          <cell r="B2352" t="str">
            <v>Leonardo Juarez</v>
          </cell>
          <cell r="C2352" t="str">
            <v>Team Lead Express</v>
          </cell>
          <cell r="D2352" t="str">
            <v>E0260 - Pebble Hills</v>
          </cell>
          <cell r="E2352" t="str">
            <v>1000 Wash Employees</v>
          </cell>
          <cell r="F2352" t="str">
            <v>Efrain Villareal</v>
          </cell>
          <cell r="G2352" t="str">
            <v/>
          </cell>
          <cell r="H2352" t="str">
            <v xml:space="preserve">E0260 </v>
          </cell>
          <cell r="I2352">
            <v>260</v>
          </cell>
          <cell r="J2352" t="str">
            <v/>
          </cell>
          <cell r="K2352" t="str">
            <v>@tidalwaveautospa.com</v>
          </cell>
        </row>
        <row r="2353">
          <cell r="B2353" t="str">
            <v>Leonardo Solla [C]</v>
          </cell>
          <cell r="C2353" t="str">
            <v>Software Engineer Contractor</v>
          </cell>
          <cell r="D2353" t="str">
            <v>Wash Support Center</v>
          </cell>
          <cell r="E2353" t="str">
            <v>2180 R&amp;D</v>
          </cell>
          <cell r="F2353" t="str">
            <v>Jose Ferrari</v>
          </cell>
          <cell r="G2353" t="str">
            <v/>
          </cell>
          <cell r="H2353" t="str">
            <v/>
          </cell>
          <cell r="I2353" t="str">
            <v/>
          </cell>
          <cell r="J2353" t="str">
            <v/>
          </cell>
          <cell r="K2353" t="str">
            <v/>
          </cell>
        </row>
        <row r="2354">
          <cell r="B2354" t="str">
            <v>Leroy Sattler</v>
          </cell>
          <cell r="C2354" t="str">
            <v>Site Leader Express</v>
          </cell>
          <cell r="D2354" t="str">
            <v>E0063 - Rapid City</v>
          </cell>
          <cell r="E2354" t="str">
            <v>1000 Wash Employees</v>
          </cell>
          <cell r="F2354" t="str">
            <v>Michael Donnelly</v>
          </cell>
          <cell r="G2354" t="str">
            <v>SL</v>
          </cell>
          <cell r="H2354" t="str">
            <v xml:space="preserve">E0063 </v>
          </cell>
          <cell r="I2354">
            <v>63</v>
          </cell>
          <cell r="J2354" t="str">
            <v>SL63</v>
          </cell>
          <cell r="K2354" t="str">
            <v>SL63@tidalwaveautospa.com</v>
          </cell>
        </row>
        <row r="2355">
          <cell r="B2355" t="str">
            <v>Leryc Bones</v>
          </cell>
          <cell r="C2355" t="str">
            <v>Wash Attendant Express</v>
          </cell>
          <cell r="D2355" t="str">
            <v>E0036 - Miller Road</v>
          </cell>
          <cell r="E2355" t="str">
            <v>1000 Wash Employees</v>
          </cell>
          <cell r="F2355" t="str">
            <v>Joel Regan</v>
          </cell>
          <cell r="G2355" t="str">
            <v/>
          </cell>
          <cell r="H2355" t="str">
            <v xml:space="preserve">E0036 </v>
          </cell>
          <cell r="I2355">
            <v>36</v>
          </cell>
          <cell r="J2355" t="str">
            <v/>
          </cell>
          <cell r="K2355" t="str">
            <v>@tidalwaveautospa.com</v>
          </cell>
        </row>
        <row r="2356">
          <cell r="B2356" t="str">
            <v>Leslie Conway</v>
          </cell>
          <cell r="C2356" t="str">
            <v>High Performance Site Leader Express</v>
          </cell>
          <cell r="D2356" t="str">
            <v>E0090 - Minot</v>
          </cell>
          <cell r="E2356" t="str">
            <v>1000 Wash Employees</v>
          </cell>
          <cell r="F2356" t="str">
            <v>Andrew Stephens</v>
          </cell>
          <cell r="G2356" t="str">
            <v>SL</v>
          </cell>
          <cell r="H2356" t="str">
            <v xml:space="preserve">E0090 </v>
          </cell>
          <cell r="I2356">
            <v>90</v>
          </cell>
          <cell r="J2356" t="str">
            <v>SL90</v>
          </cell>
          <cell r="K2356" t="str">
            <v>SL90@tidalwaveautospa.com</v>
          </cell>
        </row>
        <row r="2357">
          <cell r="B2357" t="str">
            <v>Lester Younkin</v>
          </cell>
          <cell r="C2357" t="str">
            <v>Wash Attendant Express</v>
          </cell>
          <cell r="D2357" t="str">
            <v>E0210 - Center Avenue</v>
          </cell>
          <cell r="E2357" t="str">
            <v>1000 Wash Employees</v>
          </cell>
          <cell r="F2357" t="str">
            <v>AARON RITENOUR</v>
          </cell>
          <cell r="G2357" t="str">
            <v/>
          </cell>
          <cell r="H2357" t="str">
            <v xml:space="preserve">E0210 </v>
          </cell>
          <cell r="I2357">
            <v>210</v>
          </cell>
          <cell r="J2357" t="str">
            <v/>
          </cell>
          <cell r="K2357" t="str">
            <v>@tidalwaveautospa.com</v>
          </cell>
        </row>
        <row r="2358">
          <cell r="B2358" t="str">
            <v>Levi Piper</v>
          </cell>
          <cell r="C2358" t="str">
            <v>Wash Attendant Express</v>
          </cell>
          <cell r="D2358" t="str">
            <v>E0045 - Watson</v>
          </cell>
          <cell r="E2358" t="str">
            <v>1000 Wash Employees</v>
          </cell>
          <cell r="F2358" t="str">
            <v>Steven Goddard</v>
          </cell>
          <cell r="G2358" t="str">
            <v/>
          </cell>
          <cell r="H2358" t="str">
            <v xml:space="preserve">E0045 </v>
          </cell>
          <cell r="I2358">
            <v>45</v>
          </cell>
          <cell r="J2358" t="str">
            <v/>
          </cell>
          <cell r="K2358" t="str">
            <v>@tidalwaveautospa.com</v>
          </cell>
        </row>
        <row r="2359">
          <cell r="B2359" t="str">
            <v>Lexdy Galvan Castillo</v>
          </cell>
          <cell r="C2359" t="str">
            <v>Electrical Apprentice</v>
          </cell>
          <cell r="D2359" t="str">
            <v>Stangood-GA</v>
          </cell>
          <cell r="E2359" t="str">
            <v>3100 Stangood Electrical</v>
          </cell>
          <cell r="F2359" t="str">
            <v>Brian Swicegood</v>
          </cell>
          <cell r="G2359" t="str">
            <v/>
          </cell>
          <cell r="H2359" t="str">
            <v/>
          </cell>
          <cell r="I2359" t="str">
            <v/>
          </cell>
          <cell r="J2359" t="str">
            <v/>
          </cell>
          <cell r="K2359" t="str">
            <v/>
          </cell>
        </row>
        <row r="2360">
          <cell r="B2360" t="str">
            <v>Lexis Long</v>
          </cell>
          <cell r="C2360" t="str">
            <v>Wash Attendant Express</v>
          </cell>
          <cell r="D2360" t="str">
            <v>E0106 - Pensacola</v>
          </cell>
          <cell r="E2360" t="str">
            <v>1000 Wash Employees</v>
          </cell>
          <cell r="F2360" t="str">
            <v>Owen Capriola</v>
          </cell>
          <cell r="G2360" t="str">
            <v/>
          </cell>
          <cell r="H2360" t="str">
            <v xml:space="preserve">E0106 </v>
          </cell>
          <cell r="I2360">
            <v>106</v>
          </cell>
          <cell r="J2360" t="str">
            <v/>
          </cell>
          <cell r="K2360" t="str">
            <v>@tidalwaveautospa.com</v>
          </cell>
        </row>
        <row r="2361">
          <cell r="B2361" t="str">
            <v>Liam Woods</v>
          </cell>
          <cell r="C2361" t="str">
            <v>Wash Attendant Express</v>
          </cell>
          <cell r="D2361" t="str">
            <v>E0029 - Apex</v>
          </cell>
          <cell r="E2361" t="str">
            <v>1000 Wash Employees</v>
          </cell>
          <cell r="F2361" t="str">
            <v>Daniel Richardson</v>
          </cell>
          <cell r="G2361" t="str">
            <v/>
          </cell>
          <cell r="H2361" t="str">
            <v xml:space="preserve">E0029 </v>
          </cell>
          <cell r="I2361">
            <v>29</v>
          </cell>
          <cell r="J2361" t="str">
            <v/>
          </cell>
          <cell r="K2361" t="str">
            <v>@tidalwaveautospa.com</v>
          </cell>
        </row>
        <row r="2362">
          <cell r="B2362" t="str">
            <v>Lila Montor</v>
          </cell>
          <cell r="C2362" t="str">
            <v>Wash Attendant Express</v>
          </cell>
          <cell r="D2362" t="str">
            <v>E0212 - Vickridge Park</v>
          </cell>
          <cell r="E2362" t="str">
            <v>1000 Wash Employees</v>
          </cell>
          <cell r="F2362" t="str">
            <v>Al Kondry</v>
          </cell>
          <cell r="G2362" t="str">
            <v/>
          </cell>
          <cell r="H2362" t="str">
            <v xml:space="preserve">E0212 </v>
          </cell>
          <cell r="I2362">
            <v>212</v>
          </cell>
          <cell r="J2362" t="str">
            <v/>
          </cell>
          <cell r="K2362" t="str">
            <v>@tidalwaveautospa.com</v>
          </cell>
        </row>
        <row r="2363">
          <cell r="B2363" t="str">
            <v>LILAH GREEN</v>
          </cell>
          <cell r="C2363" t="str">
            <v>Wash Attendant Express</v>
          </cell>
          <cell r="D2363" t="str">
            <v>E0045 - Watson</v>
          </cell>
          <cell r="E2363" t="str">
            <v>1000 Wash Employees</v>
          </cell>
          <cell r="F2363" t="str">
            <v>Steven Goddard</v>
          </cell>
          <cell r="G2363" t="str">
            <v/>
          </cell>
          <cell r="H2363" t="str">
            <v xml:space="preserve">E0045 </v>
          </cell>
          <cell r="I2363">
            <v>45</v>
          </cell>
          <cell r="J2363" t="str">
            <v/>
          </cell>
          <cell r="K2363" t="str">
            <v>@tidalwaveautospa.com</v>
          </cell>
        </row>
        <row r="2364">
          <cell r="B2364" t="str">
            <v>Lilli Sanders</v>
          </cell>
          <cell r="C2364" t="str">
            <v>Wash Attendant Express</v>
          </cell>
          <cell r="D2364" t="str">
            <v>E0192 - Clinton Plaza West</v>
          </cell>
          <cell r="E2364" t="str">
            <v>1000 Wash Employees</v>
          </cell>
          <cell r="F2364" t="str">
            <v>Samantha Hackney</v>
          </cell>
          <cell r="G2364" t="str">
            <v/>
          </cell>
          <cell r="H2364" t="str">
            <v xml:space="preserve">E0192 </v>
          </cell>
          <cell r="I2364">
            <v>192</v>
          </cell>
          <cell r="J2364" t="str">
            <v/>
          </cell>
          <cell r="K2364" t="str">
            <v>@tidalwaveautospa.com</v>
          </cell>
        </row>
        <row r="2365">
          <cell r="B2365" t="str">
            <v>Lilliann Enzweiler</v>
          </cell>
          <cell r="C2365" t="str">
            <v>Team Lead Express</v>
          </cell>
          <cell r="D2365" t="str">
            <v>E0099 - Alexandria</v>
          </cell>
          <cell r="E2365" t="str">
            <v>1000 Wash Employees</v>
          </cell>
          <cell r="F2365" t="str">
            <v>Matthew Rust</v>
          </cell>
          <cell r="G2365" t="str">
            <v/>
          </cell>
          <cell r="H2365" t="str">
            <v xml:space="preserve">E0099 </v>
          </cell>
          <cell r="I2365">
            <v>99</v>
          </cell>
          <cell r="J2365" t="str">
            <v/>
          </cell>
          <cell r="K2365" t="str">
            <v>@tidalwaveautospa.com</v>
          </cell>
        </row>
        <row r="2366">
          <cell r="B2366" t="str">
            <v>Lily Keesee</v>
          </cell>
          <cell r="C2366" t="str">
            <v>Team Lead Express</v>
          </cell>
          <cell r="D2366" t="str">
            <v>E0053 - Vivion</v>
          </cell>
          <cell r="E2366" t="str">
            <v>1000 Wash Employees</v>
          </cell>
          <cell r="F2366" t="str">
            <v>Austin Tudor</v>
          </cell>
          <cell r="G2366" t="str">
            <v/>
          </cell>
          <cell r="H2366" t="str">
            <v xml:space="preserve">E0053 </v>
          </cell>
          <cell r="I2366">
            <v>53</v>
          </cell>
          <cell r="J2366" t="str">
            <v/>
          </cell>
          <cell r="K2366" t="str">
            <v>@tidalwaveautospa.com</v>
          </cell>
        </row>
        <row r="2367">
          <cell r="B2367" t="str">
            <v>Lindsay Austin</v>
          </cell>
          <cell r="C2367" t="str">
            <v>Wash Attendant Express</v>
          </cell>
          <cell r="D2367" t="str">
            <v>E0285 - Surfside Commons</v>
          </cell>
          <cell r="E2367" t="str">
            <v>1000 Wash Employees</v>
          </cell>
          <cell r="F2367" t="str">
            <v>Matthew Bridges</v>
          </cell>
          <cell r="G2367" t="str">
            <v/>
          </cell>
          <cell r="H2367" t="str">
            <v xml:space="preserve">E0285 </v>
          </cell>
          <cell r="I2367">
            <v>285</v>
          </cell>
          <cell r="J2367" t="str">
            <v/>
          </cell>
          <cell r="K2367" t="str">
            <v>@tidalwaveautospa.com</v>
          </cell>
        </row>
        <row r="2368">
          <cell r="B2368" t="str">
            <v>Lindsay Grant</v>
          </cell>
          <cell r="C2368" t="str">
            <v>Wash Attendant Express</v>
          </cell>
          <cell r="D2368" t="str">
            <v>E0006 - Warner Robins</v>
          </cell>
          <cell r="E2368" t="str">
            <v>1000 Wash Employees</v>
          </cell>
          <cell r="F2368" t="str">
            <v>Tony Phillips</v>
          </cell>
          <cell r="G2368" t="str">
            <v/>
          </cell>
          <cell r="H2368" t="str">
            <v xml:space="preserve">E0006 </v>
          </cell>
          <cell r="I2368">
            <v>6</v>
          </cell>
          <cell r="J2368" t="str">
            <v/>
          </cell>
          <cell r="K2368" t="str">
            <v>@tidalwaveautospa.com</v>
          </cell>
        </row>
        <row r="2369">
          <cell r="B2369" t="str">
            <v>Lindsay Schultz</v>
          </cell>
          <cell r="C2369" t="str">
            <v>Site Leader Express</v>
          </cell>
          <cell r="D2369" t="str">
            <v>E0198 - Wesleyan Road</v>
          </cell>
          <cell r="E2369" t="str">
            <v>1000 Wash Employees</v>
          </cell>
          <cell r="F2369" t="str">
            <v>Joe Chavez</v>
          </cell>
          <cell r="G2369" t="str">
            <v>SL</v>
          </cell>
          <cell r="H2369" t="str">
            <v xml:space="preserve">E0198 </v>
          </cell>
          <cell r="I2369">
            <v>198</v>
          </cell>
          <cell r="J2369" t="str">
            <v>SL198</v>
          </cell>
          <cell r="K2369" t="str">
            <v>SL198@tidalwaveautospa.com</v>
          </cell>
        </row>
        <row r="2370">
          <cell r="B2370" t="str">
            <v>Lindsey Baker</v>
          </cell>
          <cell r="C2370" t="str">
            <v>Wash Attendant Express</v>
          </cell>
          <cell r="D2370" t="str">
            <v>E0273 - White Bluff</v>
          </cell>
          <cell r="E2370" t="str">
            <v>1000 Wash Employees</v>
          </cell>
          <cell r="F2370" t="str">
            <v>Douglas Boeres</v>
          </cell>
          <cell r="G2370" t="str">
            <v/>
          </cell>
          <cell r="H2370" t="str">
            <v xml:space="preserve">E0273 </v>
          </cell>
          <cell r="I2370">
            <v>273</v>
          </cell>
          <cell r="J2370" t="str">
            <v/>
          </cell>
          <cell r="K2370" t="str">
            <v>@tidalwaveautospa.com</v>
          </cell>
        </row>
        <row r="2371">
          <cell r="B2371" t="str">
            <v>Lindsey Pickle</v>
          </cell>
          <cell r="C2371" t="str">
            <v>Wash Attendant Express</v>
          </cell>
          <cell r="D2371" t="str">
            <v>E0051 - Roswell / Holcomb</v>
          </cell>
          <cell r="E2371" t="str">
            <v>1000 Wash Employees</v>
          </cell>
          <cell r="F2371" t="str">
            <v>Jeffrey Dunham, Jr</v>
          </cell>
          <cell r="G2371" t="str">
            <v/>
          </cell>
          <cell r="H2371" t="str">
            <v xml:space="preserve">E0051 </v>
          </cell>
          <cell r="I2371">
            <v>51</v>
          </cell>
          <cell r="J2371" t="str">
            <v/>
          </cell>
          <cell r="K2371" t="str">
            <v>@tidalwaveautospa.com</v>
          </cell>
        </row>
        <row r="2372">
          <cell r="B2372" t="str">
            <v>Lisa Carter</v>
          </cell>
          <cell r="C2372" t="str">
            <v>Office Coordinator</v>
          </cell>
          <cell r="D2372" t="str">
            <v>Wash Support Center</v>
          </cell>
          <cell r="E2372" t="str">
            <v>2400 Administration</v>
          </cell>
          <cell r="F2372" t="str">
            <v>Beth Trice</v>
          </cell>
          <cell r="G2372" t="str">
            <v/>
          </cell>
          <cell r="H2372" t="str">
            <v/>
          </cell>
          <cell r="I2372" t="str">
            <v/>
          </cell>
          <cell r="J2372" t="str">
            <v/>
          </cell>
          <cell r="K2372" t="str">
            <v>lisa.carter@twavelead.com</v>
          </cell>
        </row>
        <row r="2373">
          <cell r="B2373" t="str">
            <v>Lisa Hughes</v>
          </cell>
          <cell r="C2373" t="str">
            <v>AP Specialist</v>
          </cell>
          <cell r="D2373" t="str">
            <v>Wash Support Center</v>
          </cell>
          <cell r="E2373" t="str">
            <v>2100 Accounting</v>
          </cell>
          <cell r="F2373" t="str">
            <v>Amy Eldridge</v>
          </cell>
          <cell r="G2373" t="str">
            <v/>
          </cell>
          <cell r="H2373" t="str">
            <v/>
          </cell>
          <cell r="I2373" t="str">
            <v/>
          </cell>
          <cell r="J2373" t="str">
            <v/>
          </cell>
          <cell r="K2373" t="str">
            <v>Lisa@twavelead.com</v>
          </cell>
        </row>
        <row r="2374">
          <cell r="B2374" t="str">
            <v>Lizzie Hamilton</v>
          </cell>
          <cell r="C2374" t="str">
            <v>Wash Attendant Express</v>
          </cell>
          <cell r="D2374" t="str">
            <v>E0372 - Bobby Miller Pkwy</v>
          </cell>
          <cell r="E2374" t="str">
            <v>1000 Wash Employees</v>
          </cell>
          <cell r="F2374" t="str">
            <v>Simranjeet Singh</v>
          </cell>
          <cell r="G2374" t="str">
            <v/>
          </cell>
          <cell r="H2374" t="str">
            <v xml:space="preserve">E0372 </v>
          </cell>
          <cell r="I2374">
            <v>372</v>
          </cell>
          <cell r="J2374" t="str">
            <v/>
          </cell>
          <cell r="K2374" t="str">
            <v>@tidalwaveautospa.com</v>
          </cell>
        </row>
        <row r="2375">
          <cell r="B2375" t="str">
            <v>Lizzy Bell</v>
          </cell>
          <cell r="C2375" t="str">
            <v>Wash Attendant Express</v>
          </cell>
          <cell r="D2375" t="str">
            <v>E0264 - Red Dog Way</v>
          </cell>
          <cell r="E2375" t="str">
            <v>1000 Wash Employees</v>
          </cell>
          <cell r="F2375" t="str">
            <v>Daniel Hanst</v>
          </cell>
          <cell r="G2375" t="str">
            <v/>
          </cell>
          <cell r="H2375" t="str">
            <v xml:space="preserve">E0264 </v>
          </cell>
          <cell r="I2375">
            <v>264</v>
          </cell>
          <cell r="J2375" t="str">
            <v/>
          </cell>
          <cell r="K2375" t="str">
            <v>@tidalwaveautospa.com</v>
          </cell>
        </row>
        <row r="2376">
          <cell r="B2376" t="str">
            <v>Llareli Gonzalez Martinez</v>
          </cell>
          <cell r="C2376" t="str">
            <v>Wash Attendant Express</v>
          </cell>
          <cell r="D2376" t="str">
            <v>E0319 - Burley, ID</v>
          </cell>
          <cell r="E2376" t="str">
            <v>1000 Wash Employees</v>
          </cell>
          <cell r="F2376" t="str">
            <v>Amber Rosenstengel</v>
          </cell>
          <cell r="G2376" t="str">
            <v/>
          </cell>
          <cell r="H2376" t="str">
            <v xml:space="preserve">E0319 </v>
          </cell>
          <cell r="I2376">
            <v>319</v>
          </cell>
          <cell r="J2376" t="str">
            <v/>
          </cell>
          <cell r="K2376" t="str">
            <v>@tidalwaveautospa.com</v>
          </cell>
        </row>
        <row r="2377">
          <cell r="B2377" t="str">
            <v>Lloyd Findlay</v>
          </cell>
          <cell r="C2377" t="str">
            <v>Wash Attendant Express</v>
          </cell>
          <cell r="D2377" t="str">
            <v>E0072 - Williamsburg</v>
          </cell>
          <cell r="E2377" t="str">
            <v>1000 Wash Employees</v>
          </cell>
          <cell r="F2377" t="str">
            <v>Peter Foster</v>
          </cell>
          <cell r="G2377" t="str">
            <v/>
          </cell>
          <cell r="H2377" t="str">
            <v xml:space="preserve">E0072 </v>
          </cell>
          <cell r="I2377">
            <v>72</v>
          </cell>
          <cell r="J2377" t="str">
            <v/>
          </cell>
          <cell r="K2377" t="str">
            <v>@tidalwaveautospa.com</v>
          </cell>
        </row>
        <row r="2378">
          <cell r="B2378" t="str">
            <v>Logan Ahaus</v>
          </cell>
          <cell r="C2378" t="str">
            <v>Wash Attendant Express</v>
          </cell>
          <cell r="D2378" t="str">
            <v>E0207 - Lawrenceburg, IN</v>
          </cell>
          <cell r="E2378" t="str">
            <v>1000 Wash Employees</v>
          </cell>
          <cell r="F2378" t="str">
            <v>TRAVIS BALLARD</v>
          </cell>
          <cell r="G2378" t="str">
            <v/>
          </cell>
          <cell r="H2378" t="str">
            <v xml:space="preserve">E0207 </v>
          </cell>
          <cell r="I2378">
            <v>207</v>
          </cell>
          <cell r="J2378" t="str">
            <v/>
          </cell>
          <cell r="K2378" t="str">
            <v>@tidalwaveautospa.com</v>
          </cell>
        </row>
        <row r="2379">
          <cell r="B2379" t="str">
            <v>Logan Azud</v>
          </cell>
          <cell r="C2379" t="str">
            <v>Wash Attendant Express</v>
          </cell>
          <cell r="D2379" t="str">
            <v>E0152 - North Charleston</v>
          </cell>
          <cell r="E2379" t="str">
            <v>1000 Wash Employees</v>
          </cell>
          <cell r="F2379" t="str">
            <v>Melissa Barker</v>
          </cell>
          <cell r="G2379" t="str">
            <v/>
          </cell>
          <cell r="H2379" t="str">
            <v xml:space="preserve">E0152 </v>
          </cell>
          <cell r="I2379">
            <v>152</v>
          </cell>
          <cell r="J2379" t="str">
            <v/>
          </cell>
          <cell r="K2379" t="str">
            <v>@tidalwaveautospa.com</v>
          </cell>
        </row>
        <row r="2380">
          <cell r="B2380" t="str">
            <v>Logan Batliner</v>
          </cell>
          <cell r="C2380" t="str">
            <v>Wash Attendant Express</v>
          </cell>
          <cell r="D2380" t="str">
            <v>E0139 - Gretna</v>
          </cell>
          <cell r="E2380" t="str">
            <v>1000 Wash Employees</v>
          </cell>
          <cell r="F2380" t="str">
            <v>Jeff Demboski</v>
          </cell>
          <cell r="G2380" t="str">
            <v/>
          </cell>
          <cell r="H2380" t="str">
            <v xml:space="preserve">E0139 </v>
          </cell>
          <cell r="I2380">
            <v>139</v>
          </cell>
          <cell r="J2380" t="str">
            <v/>
          </cell>
          <cell r="K2380" t="str">
            <v>@tidalwaveautospa.com</v>
          </cell>
        </row>
        <row r="2381">
          <cell r="B2381" t="str">
            <v>Logan Fisher</v>
          </cell>
          <cell r="C2381" t="str">
            <v>Wash Attendant Express</v>
          </cell>
          <cell r="D2381" t="str">
            <v>E0263 - Winchester, KY</v>
          </cell>
          <cell r="E2381" t="str">
            <v>1000 Wash Employees</v>
          </cell>
          <cell r="F2381" t="str">
            <v>Philip Crosse</v>
          </cell>
          <cell r="G2381" t="str">
            <v/>
          </cell>
          <cell r="H2381" t="str">
            <v xml:space="preserve">E0263 </v>
          </cell>
          <cell r="I2381">
            <v>263</v>
          </cell>
          <cell r="J2381" t="str">
            <v/>
          </cell>
          <cell r="K2381" t="str">
            <v>@tidalwaveautospa.com</v>
          </cell>
        </row>
        <row r="2382">
          <cell r="B2382" t="str">
            <v>Logan Fox</v>
          </cell>
          <cell r="C2382" t="str">
            <v>Wash Attendant Express</v>
          </cell>
          <cell r="D2382" t="str">
            <v>E0100 - Richmond</v>
          </cell>
          <cell r="E2382" t="str">
            <v>1000 Wash Employees</v>
          </cell>
          <cell r="F2382" t="str">
            <v>Joshua Smith</v>
          </cell>
          <cell r="G2382" t="str">
            <v/>
          </cell>
          <cell r="H2382" t="str">
            <v xml:space="preserve">E0100 </v>
          </cell>
          <cell r="I2382">
            <v>100</v>
          </cell>
          <cell r="J2382" t="str">
            <v/>
          </cell>
          <cell r="K2382" t="str">
            <v>@tidalwaveautospa.com</v>
          </cell>
        </row>
        <row r="2383">
          <cell r="B2383" t="str">
            <v>Logan Gephart</v>
          </cell>
          <cell r="C2383" t="str">
            <v>Wash Attendant Express</v>
          </cell>
          <cell r="D2383" t="str">
            <v>E0110 - Bon Air</v>
          </cell>
          <cell r="E2383" t="str">
            <v>1000 Wash Employees</v>
          </cell>
          <cell r="F2383" t="str">
            <v>Micah Pinero</v>
          </cell>
          <cell r="G2383" t="str">
            <v/>
          </cell>
          <cell r="H2383" t="str">
            <v xml:space="preserve">E0110 </v>
          </cell>
          <cell r="I2383">
            <v>110</v>
          </cell>
          <cell r="J2383" t="str">
            <v/>
          </cell>
          <cell r="K2383" t="str">
            <v>@tidalwaveautospa.com</v>
          </cell>
        </row>
        <row r="2384">
          <cell r="B2384" t="str">
            <v>Logan Holt</v>
          </cell>
          <cell r="C2384" t="str">
            <v>Wash Attendant Express</v>
          </cell>
          <cell r="D2384" t="str">
            <v>E0241 - Tusculum</v>
          </cell>
          <cell r="E2384" t="str">
            <v>1000 Wash Employees</v>
          </cell>
          <cell r="F2384" t="str">
            <v>Matthew Roberts</v>
          </cell>
          <cell r="G2384" t="str">
            <v/>
          </cell>
          <cell r="H2384" t="str">
            <v xml:space="preserve">E0241 </v>
          </cell>
          <cell r="I2384">
            <v>241</v>
          </cell>
          <cell r="J2384" t="str">
            <v/>
          </cell>
          <cell r="K2384" t="str">
            <v>@tidalwaveautospa.com</v>
          </cell>
        </row>
        <row r="2385">
          <cell r="B2385" t="str">
            <v>Logan Jelicks</v>
          </cell>
          <cell r="C2385" t="str">
            <v>Wash Attendant Express</v>
          </cell>
          <cell r="D2385" t="str">
            <v>E0248 - Ridge Road</v>
          </cell>
          <cell r="E2385" t="str">
            <v>1000 Wash Employees</v>
          </cell>
          <cell r="F2385" t="str">
            <v>John Womble</v>
          </cell>
          <cell r="G2385" t="str">
            <v/>
          </cell>
          <cell r="H2385" t="str">
            <v xml:space="preserve">E0248 </v>
          </cell>
          <cell r="I2385">
            <v>248</v>
          </cell>
          <cell r="J2385" t="str">
            <v/>
          </cell>
          <cell r="K2385" t="str">
            <v>@tidalwaveautospa.com</v>
          </cell>
        </row>
        <row r="2386">
          <cell r="B2386" t="str">
            <v>Logan Karr</v>
          </cell>
          <cell r="C2386" t="str">
            <v>Assistant SL Express</v>
          </cell>
          <cell r="D2386" t="str">
            <v>E0135 - Omaha Millard</v>
          </cell>
          <cell r="E2386" t="str">
            <v>1000 Wash Employees</v>
          </cell>
          <cell r="F2386" t="str">
            <v>James Guinan</v>
          </cell>
          <cell r="G2386" t="str">
            <v>ASL</v>
          </cell>
          <cell r="H2386" t="str">
            <v xml:space="preserve">E0135 </v>
          </cell>
          <cell r="I2386">
            <v>135</v>
          </cell>
          <cell r="J2386" t="str">
            <v>ASL135</v>
          </cell>
          <cell r="K2386" t="str">
            <v>ASL135@tidalwaveautospa.com</v>
          </cell>
        </row>
        <row r="2387">
          <cell r="B2387" t="str">
            <v>Logan Leviner</v>
          </cell>
          <cell r="C2387" t="str">
            <v>Assistant SL Express</v>
          </cell>
          <cell r="D2387" t="str">
            <v>E0033 - Pinehurst</v>
          </cell>
          <cell r="E2387" t="str">
            <v>1000 Wash Employees</v>
          </cell>
          <cell r="F2387" t="str">
            <v>Michael Blackwell</v>
          </cell>
          <cell r="G2387" t="str">
            <v>ASL</v>
          </cell>
          <cell r="H2387" t="str">
            <v xml:space="preserve">E0033 </v>
          </cell>
          <cell r="I2387">
            <v>33</v>
          </cell>
          <cell r="J2387" t="str">
            <v>ASL33</v>
          </cell>
          <cell r="K2387" t="str">
            <v>ASL33@tidalwaveautospa.com</v>
          </cell>
        </row>
        <row r="2388">
          <cell r="B2388" t="str">
            <v>Logan McCaghren</v>
          </cell>
          <cell r="C2388" t="str">
            <v>Wash Attendant Express</v>
          </cell>
          <cell r="D2388" t="str">
            <v>E0166 - Hartselle, AL</v>
          </cell>
          <cell r="E2388" t="str">
            <v>1000 Wash Employees</v>
          </cell>
          <cell r="F2388" t="str">
            <v>Stephanie Bratcher</v>
          </cell>
          <cell r="G2388" t="str">
            <v/>
          </cell>
          <cell r="H2388" t="str">
            <v xml:space="preserve">E0166 </v>
          </cell>
          <cell r="I2388">
            <v>166</v>
          </cell>
          <cell r="J2388" t="str">
            <v/>
          </cell>
          <cell r="K2388" t="str">
            <v>@tidalwaveautospa.com</v>
          </cell>
        </row>
        <row r="2389">
          <cell r="B2389" t="str">
            <v>Logan Miller</v>
          </cell>
          <cell r="C2389" t="str">
            <v>Team Lead Express</v>
          </cell>
          <cell r="D2389" t="str">
            <v>E0220 - Cambridge, MN</v>
          </cell>
          <cell r="E2389" t="str">
            <v>1000 Wash Employees</v>
          </cell>
          <cell r="F2389" t="str">
            <v>Brett Fausher</v>
          </cell>
          <cell r="G2389" t="str">
            <v/>
          </cell>
          <cell r="H2389" t="str">
            <v xml:space="preserve">E0220 </v>
          </cell>
          <cell r="I2389">
            <v>220</v>
          </cell>
          <cell r="J2389" t="str">
            <v/>
          </cell>
          <cell r="K2389" t="str">
            <v>@tidalwaveautospa.com</v>
          </cell>
        </row>
        <row r="2390">
          <cell r="B2390" t="str">
            <v>logan moore</v>
          </cell>
          <cell r="C2390" t="str">
            <v>Wash Attendant Express</v>
          </cell>
          <cell r="D2390" t="str">
            <v>E0148 - Marshall</v>
          </cell>
          <cell r="E2390" t="str">
            <v>1000 Wash Employees</v>
          </cell>
          <cell r="F2390" t="str">
            <v>Jacob Randolph</v>
          </cell>
          <cell r="G2390" t="str">
            <v/>
          </cell>
          <cell r="H2390" t="str">
            <v xml:space="preserve">E0148 </v>
          </cell>
          <cell r="I2390">
            <v>148</v>
          </cell>
          <cell r="J2390" t="str">
            <v/>
          </cell>
          <cell r="K2390" t="str">
            <v>@tidalwaveautospa.com</v>
          </cell>
        </row>
        <row r="2391">
          <cell r="B2391" t="str">
            <v>Logan Myrick</v>
          </cell>
          <cell r="C2391" t="str">
            <v>Wash Attendant Express</v>
          </cell>
          <cell r="D2391" t="str">
            <v>E0229 - Bentonville</v>
          </cell>
          <cell r="E2391" t="str">
            <v>1000 Wash Employees</v>
          </cell>
          <cell r="F2391" t="str">
            <v>Marcus Stowell</v>
          </cell>
          <cell r="G2391" t="str">
            <v/>
          </cell>
          <cell r="H2391" t="str">
            <v xml:space="preserve">E0229 </v>
          </cell>
          <cell r="I2391">
            <v>229</v>
          </cell>
          <cell r="J2391" t="str">
            <v/>
          </cell>
          <cell r="K2391" t="str">
            <v>@tidalwaveautospa.com</v>
          </cell>
        </row>
        <row r="2392">
          <cell r="B2392" t="str">
            <v>Logan Preedy</v>
          </cell>
          <cell r="C2392" t="str">
            <v>Wash Attendant Flex</v>
          </cell>
          <cell r="D2392" t="str">
            <v>E0007 - Grandview</v>
          </cell>
          <cell r="E2392" t="str">
            <v>1000 Wash Employees</v>
          </cell>
          <cell r="F2392" t="str">
            <v>Adam DeGroot</v>
          </cell>
          <cell r="G2392" t="str">
            <v/>
          </cell>
          <cell r="H2392" t="str">
            <v xml:space="preserve">E0007 </v>
          </cell>
          <cell r="I2392">
            <v>7</v>
          </cell>
          <cell r="J2392" t="str">
            <v/>
          </cell>
          <cell r="K2392" t="str">
            <v>@tidalwaveautospa.com</v>
          </cell>
        </row>
        <row r="2393">
          <cell r="B2393" t="str">
            <v>Logan Presgraves</v>
          </cell>
          <cell r="C2393" t="str">
            <v>Wash Attendant Express</v>
          </cell>
          <cell r="D2393" t="str">
            <v>E0221 - Somerset, KY</v>
          </cell>
          <cell r="E2393" t="str">
            <v>1000 Wash Employees</v>
          </cell>
          <cell r="F2393" t="str">
            <v>James Stomieroski</v>
          </cell>
          <cell r="G2393" t="str">
            <v/>
          </cell>
          <cell r="H2393" t="str">
            <v xml:space="preserve">E0221 </v>
          </cell>
          <cell r="I2393">
            <v>221</v>
          </cell>
          <cell r="J2393" t="str">
            <v/>
          </cell>
          <cell r="K2393" t="str">
            <v>@tidalwaveautospa.com</v>
          </cell>
        </row>
        <row r="2394">
          <cell r="B2394" t="str">
            <v>Logan Randall</v>
          </cell>
          <cell r="C2394" t="str">
            <v>Assistant SL Express</v>
          </cell>
          <cell r="D2394" t="str">
            <v>E0068 - Nacogdoches</v>
          </cell>
          <cell r="E2394" t="str">
            <v>1000 Wash Employees</v>
          </cell>
          <cell r="F2394" t="str">
            <v>Rick Thornton</v>
          </cell>
          <cell r="G2394" t="str">
            <v>ASL</v>
          </cell>
          <cell r="H2394" t="str">
            <v xml:space="preserve">E0068 </v>
          </cell>
          <cell r="I2394">
            <v>68</v>
          </cell>
          <cell r="J2394" t="str">
            <v>ASL68</v>
          </cell>
          <cell r="K2394" t="str">
            <v>ASL68@tidalwaveautospa.com</v>
          </cell>
        </row>
        <row r="2395">
          <cell r="B2395" t="str">
            <v>Logan Schilling</v>
          </cell>
          <cell r="C2395" t="str">
            <v>Wash Attendant Express</v>
          </cell>
          <cell r="D2395" t="str">
            <v>E0296 - Weston, WI</v>
          </cell>
          <cell r="E2395" t="str">
            <v>1000 Wash Employees</v>
          </cell>
          <cell r="F2395" t="str">
            <v>Edward Bayliss</v>
          </cell>
          <cell r="G2395" t="str">
            <v/>
          </cell>
          <cell r="H2395" t="str">
            <v xml:space="preserve">E0296 </v>
          </cell>
          <cell r="I2395">
            <v>296</v>
          </cell>
          <cell r="J2395" t="str">
            <v/>
          </cell>
          <cell r="K2395" t="str">
            <v>@tidalwaveautospa.com</v>
          </cell>
        </row>
        <row r="2396">
          <cell r="B2396" t="str">
            <v>Logan Smith</v>
          </cell>
          <cell r="C2396" t="str">
            <v>Wash Attendant Express</v>
          </cell>
          <cell r="D2396" t="str">
            <v>E0194 - Jefferson City, MO</v>
          </cell>
          <cell r="E2396" t="str">
            <v>1000 Wash Employees</v>
          </cell>
          <cell r="F2396" t="str">
            <v>James Beeler</v>
          </cell>
          <cell r="G2396" t="str">
            <v/>
          </cell>
          <cell r="H2396" t="str">
            <v xml:space="preserve">E0194 </v>
          </cell>
          <cell r="I2396">
            <v>194</v>
          </cell>
          <cell r="J2396" t="str">
            <v/>
          </cell>
          <cell r="K2396" t="str">
            <v>@tidalwaveautospa.com</v>
          </cell>
        </row>
        <row r="2397">
          <cell r="B2397" t="str">
            <v>Logan Stafford</v>
          </cell>
          <cell r="C2397" t="str">
            <v>Wash Attendant Express</v>
          </cell>
          <cell r="D2397" t="str">
            <v>E0307 - East Statesboro, GA</v>
          </cell>
          <cell r="E2397" t="str">
            <v>1000 Wash Employees</v>
          </cell>
          <cell r="F2397" t="str">
            <v>Veronica Wyrostek</v>
          </cell>
          <cell r="G2397" t="str">
            <v/>
          </cell>
          <cell r="H2397" t="str">
            <v xml:space="preserve">E0307 </v>
          </cell>
          <cell r="I2397">
            <v>307</v>
          </cell>
          <cell r="J2397" t="str">
            <v/>
          </cell>
          <cell r="K2397" t="str">
            <v>@tidalwaveautospa.com</v>
          </cell>
        </row>
        <row r="2398">
          <cell r="B2398" t="str">
            <v>Logan Tatum</v>
          </cell>
          <cell r="C2398" t="str">
            <v>Wash Attendant Express</v>
          </cell>
          <cell r="D2398" t="str">
            <v>E0096 - Athens / Athens GA 1</v>
          </cell>
          <cell r="E2398" t="str">
            <v>1000 Wash Employees</v>
          </cell>
          <cell r="F2398" t="str">
            <v>Thomas Russell</v>
          </cell>
          <cell r="G2398" t="str">
            <v/>
          </cell>
          <cell r="H2398" t="str">
            <v xml:space="preserve">E0096 </v>
          </cell>
          <cell r="I2398">
            <v>96</v>
          </cell>
          <cell r="J2398" t="str">
            <v/>
          </cell>
          <cell r="K2398" t="str">
            <v>@tidalwaveautospa.com</v>
          </cell>
        </row>
        <row r="2399">
          <cell r="B2399" t="str">
            <v>logan thrasher</v>
          </cell>
          <cell r="C2399" t="str">
            <v>Welder</v>
          </cell>
          <cell r="D2399" t="str">
            <v>SHJ Construction LLC</v>
          </cell>
          <cell r="E2399" t="str">
            <v>3150 Modular Shop</v>
          </cell>
          <cell r="F2399" t="str">
            <v>Michael Wade</v>
          </cell>
          <cell r="G2399" t="str">
            <v/>
          </cell>
          <cell r="H2399" t="str">
            <v/>
          </cell>
          <cell r="I2399" t="str">
            <v/>
          </cell>
          <cell r="J2399" t="str">
            <v/>
          </cell>
          <cell r="K2399" t="str">
            <v/>
          </cell>
        </row>
        <row r="2400">
          <cell r="B2400" t="str">
            <v>Logan Turner</v>
          </cell>
          <cell r="C2400" t="str">
            <v>Wash Attendant Express</v>
          </cell>
          <cell r="D2400" t="str">
            <v>E0182 - Morristown, TN</v>
          </cell>
          <cell r="E2400" t="str">
            <v>1000 Wash Employees</v>
          </cell>
          <cell r="F2400" t="str">
            <v>Rebecca Jones</v>
          </cell>
          <cell r="G2400" t="str">
            <v/>
          </cell>
          <cell r="H2400" t="str">
            <v xml:space="preserve">E0182 </v>
          </cell>
          <cell r="I2400">
            <v>182</v>
          </cell>
          <cell r="J2400" t="str">
            <v/>
          </cell>
          <cell r="K2400" t="str">
            <v>@tidalwaveautospa.com</v>
          </cell>
        </row>
        <row r="2401">
          <cell r="B2401" t="str">
            <v>Logan Wagemaker</v>
          </cell>
          <cell r="C2401" t="str">
            <v>Assistant SL Express</v>
          </cell>
          <cell r="D2401" t="str">
            <v>E0193 - Dahlonega, GA</v>
          </cell>
          <cell r="E2401" t="str">
            <v>1000 Wash Employees</v>
          </cell>
          <cell r="F2401" t="str">
            <v>Richard Gibbons</v>
          </cell>
          <cell r="G2401" t="str">
            <v>ASL</v>
          </cell>
          <cell r="H2401" t="str">
            <v xml:space="preserve">E0193 </v>
          </cell>
          <cell r="I2401">
            <v>193</v>
          </cell>
          <cell r="J2401" t="str">
            <v>ASL193</v>
          </cell>
          <cell r="K2401" t="str">
            <v>ASL193@tidalwaveautospa.com</v>
          </cell>
        </row>
        <row r="2402">
          <cell r="B2402" t="str">
            <v>Logan Williams</v>
          </cell>
          <cell r="C2402" t="str">
            <v>Wash Attendant Express</v>
          </cell>
          <cell r="D2402" t="str">
            <v>E0036 - Miller Road</v>
          </cell>
          <cell r="E2402" t="str">
            <v>1000 Wash Employees</v>
          </cell>
          <cell r="F2402" t="str">
            <v>Joel Regan</v>
          </cell>
          <cell r="G2402" t="str">
            <v/>
          </cell>
          <cell r="H2402" t="str">
            <v xml:space="preserve">E0036 </v>
          </cell>
          <cell r="I2402">
            <v>36</v>
          </cell>
          <cell r="J2402" t="str">
            <v/>
          </cell>
          <cell r="K2402" t="str">
            <v>@tidalwaveautospa.com</v>
          </cell>
        </row>
        <row r="2403">
          <cell r="B2403" t="str">
            <v>Lora Youngmark</v>
          </cell>
          <cell r="C2403" t="str">
            <v>Site Leader Express</v>
          </cell>
          <cell r="D2403" t="str">
            <v>E0143 - Austin</v>
          </cell>
          <cell r="E2403" t="str">
            <v>1000 Wash Employees</v>
          </cell>
          <cell r="F2403" t="str">
            <v>Andrew Stephens</v>
          </cell>
          <cell r="G2403" t="str">
            <v>SL</v>
          </cell>
          <cell r="H2403" t="str">
            <v xml:space="preserve">E0143 </v>
          </cell>
          <cell r="I2403">
            <v>143</v>
          </cell>
          <cell r="J2403" t="str">
            <v>SL143</v>
          </cell>
          <cell r="K2403" t="str">
            <v>SL143@tidalwaveautospa.com</v>
          </cell>
        </row>
        <row r="2404">
          <cell r="B2404" t="str">
            <v>Lori Brummitt</v>
          </cell>
          <cell r="C2404" t="str">
            <v>Assistant SL Express</v>
          </cell>
          <cell r="D2404" t="str">
            <v>E0103 - Greensboro-Oconee</v>
          </cell>
          <cell r="E2404" t="str">
            <v>1000 Wash Employees</v>
          </cell>
          <cell r="F2404" t="str">
            <v>Kenneth Dinkins</v>
          </cell>
          <cell r="G2404" t="str">
            <v>ASL</v>
          </cell>
          <cell r="H2404" t="str">
            <v xml:space="preserve">E0103 </v>
          </cell>
          <cell r="I2404">
            <v>103</v>
          </cell>
          <cell r="J2404" t="str">
            <v>ASL103</v>
          </cell>
          <cell r="K2404" t="str">
            <v>ASL103@tidalwaveautospa.com</v>
          </cell>
        </row>
        <row r="2405">
          <cell r="B2405" t="str">
            <v>Lori McDaniel</v>
          </cell>
          <cell r="C2405" t="str">
            <v>Equipment &amp; Signage Project Manager</v>
          </cell>
          <cell r="D2405" t="str">
            <v>SHJ Construction LLC</v>
          </cell>
          <cell r="E2405" t="str">
            <v>3050 Development</v>
          </cell>
          <cell r="F2405" t="str">
            <v>Alyson Ford</v>
          </cell>
          <cell r="G2405" t="str">
            <v/>
          </cell>
          <cell r="H2405" t="str">
            <v/>
          </cell>
          <cell r="I2405" t="str">
            <v/>
          </cell>
          <cell r="J2405" t="str">
            <v/>
          </cell>
          <cell r="K2405" t="str">
            <v>lori.mcdaniel@shjconstructiongroup.com</v>
          </cell>
        </row>
        <row r="2406">
          <cell r="B2406" t="str">
            <v>Lou Kendrick</v>
          </cell>
          <cell r="C2406" t="str">
            <v>Janitorial Cleaner</v>
          </cell>
          <cell r="D2406" t="str">
            <v>Wash Support Center</v>
          </cell>
          <cell r="E2406" t="str">
            <v>2400 Administration</v>
          </cell>
          <cell r="F2406" t="str">
            <v>Beth Trice</v>
          </cell>
          <cell r="G2406" t="str">
            <v/>
          </cell>
          <cell r="H2406" t="str">
            <v/>
          </cell>
          <cell r="I2406" t="str">
            <v/>
          </cell>
          <cell r="J2406" t="str">
            <v/>
          </cell>
          <cell r="K2406" t="str">
            <v/>
          </cell>
        </row>
        <row r="2407">
          <cell r="B2407" t="str">
            <v>Louis Weaser</v>
          </cell>
          <cell r="C2407" t="str">
            <v>Team Lead Express</v>
          </cell>
          <cell r="D2407" t="str">
            <v>E0293 - Lombard, IL</v>
          </cell>
          <cell r="E2407" t="str">
            <v>1000 Wash Employees</v>
          </cell>
          <cell r="F2407" t="str">
            <v>Andrew Stephens</v>
          </cell>
          <cell r="G2407" t="str">
            <v/>
          </cell>
          <cell r="H2407" t="str">
            <v xml:space="preserve">E0293 </v>
          </cell>
          <cell r="I2407">
            <v>293</v>
          </cell>
          <cell r="J2407" t="str">
            <v/>
          </cell>
          <cell r="K2407" t="str">
            <v>@tidalwaveautospa.com</v>
          </cell>
        </row>
        <row r="2408">
          <cell r="B2408" t="str">
            <v>Luana Madrid [C]</v>
          </cell>
          <cell r="C2408" t="str">
            <v>Test Analyst Contractor</v>
          </cell>
          <cell r="D2408" t="str">
            <v>Wash Support Center</v>
          </cell>
          <cell r="E2408" t="str">
            <v>2180 R&amp;D</v>
          </cell>
          <cell r="F2408" t="str">
            <v>Jose Ferrari</v>
          </cell>
          <cell r="G2408" t="str">
            <v/>
          </cell>
          <cell r="H2408" t="str">
            <v/>
          </cell>
          <cell r="I2408" t="str">
            <v/>
          </cell>
          <cell r="J2408" t="str">
            <v/>
          </cell>
          <cell r="K2408" t="str">
            <v/>
          </cell>
        </row>
        <row r="2409">
          <cell r="B2409" t="str">
            <v>Lucas Acker</v>
          </cell>
          <cell r="C2409" t="str">
            <v>Wash Attendant Express</v>
          </cell>
          <cell r="D2409" t="str">
            <v>E0292 - Waynesboro, VA</v>
          </cell>
          <cell r="E2409" t="str">
            <v>1000 Wash Employees</v>
          </cell>
          <cell r="F2409" t="str">
            <v>Chad Williams</v>
          </cell>
          <cell r="G2409" t="str">
            <v/>
          </cell>
          <cell r="H2409" t="str">
            <v xml:space="preserve">E0292 </v>
          </cell>
          <cell r="I2409">
            <v>292</v>
          </cell>
          <cell r="J2409" t="str">
            <v/>
          </cell>
          <cell r="K2409" t="str">
            <v>@tidalwaveautospa.com</v>
          </cell>
        </row>
        <row r="2410">
          <cell r="B2410" t="str">
            <v>Lucas Clawson</v>
          </cell>
          <cell r="C2410" t="str">
            <v>Wash Attendant Express</v>
          </cell>
          <cell r="D2410" t="str">
            <v>E0080 - Quaker Road</v>
          </cell>
          <cell r="E2410" t="str">
            <v>1000 Wash Employees</v>
          </cell>
          <cell r="F2410" t="str">
            <v>Shawn Herrick</v>
          </cell>
          <cell r="G2410" t="str">
            <v/>
          </cell>
          <cell r="H2410" t="str">
            <v xml:space="preserve">E0080 </v>
          </cell>
          <cell r="I2410">
            <v>80</v>
          </cell>
          <cell r="J2410" t="str">
            <v/>
          </cell>
          <cell r="K2410" t="str">
            <v>@tidalwaveautospa.com</v>
          </cell>
        </row>
        <row r="2411">
          <cell r="B2411" t="str">
            <v>Lucas Kruger</v>
          </cell>
          <cell r="C2411" t="str">
            <v>Assistant SL Express</v>
          </cell>
          <cell r="D2411" t="str">
            <v>E0079 - Cedar Falls</v>
          </cell>
          <cell r="E2411" t="str">
            <v>1000 Wash Employees</v>
          </cell>
          <cell r="F2411" t="str">
            <v>Dalton Shock</v>
          </cell>
          <cell r="G2411" t="str">
            <v>ASL</v>
          </cell>
          <cell r="H2411" t="str">
            <v xml:space="preserve">E0079 </v>
          </cell>
          <cell r="I2411">
            <v>79</v>
          </cell>
          <cell r="J2411" t="str">
            <v>ASL79</v>
          </cell>
          <cell r="K2411" t="str">
            <v>ASL79@tidalwaveautospa.com</v>
          </cell>
        </row>
        <row r="2412">
          <cell r="B2412" t="str">
            <v>Lucas Melton</v>
          </cell>
          <cell r="C2412" t="str">
            <v>Wash Attendant Express</v>
          </cell>
          <cell r="D2412" t="str">
            <v>E0297 - Lincoln, IL</v>
          </cell>
          <cell r="E2412" t="str">
            <v>1000 Wash Employees</v>
          </cell>
          <cell r="F2412" t="str">
            <v>Sarah Martin</v>
          </cell>
          <cell r="G2412" t="str">
            <v/>
          </cell>
          <cell r="H2412" t="str">
            <v xml:space="preserve">E0297 </v>
          </cell>
          <cell r="I2412">
            <v>297</v>
          </cell>
          <cell r="J2412" t="str">
            <v/>
          </cell>
          <cell r="K2412" t="str">
            <v>@tidalwaveautospa.com</v>
          </cell>
        </row>
        <row r="2413">
          <cell r="B2413" t="str">
            <v>Lucas Miller</v>
          </cell>
          <cell r="C2413" t="str">
            <v>Wash Attendant Express</v>
          </cell>
          <cell r="D2413" t="str">
            <v>E0009 - Peachtree City/Sharpsburg</v>
          </cell>
          <cell r="E2413" t="str">
            <v>1000 Wash Employees</v>
          </cell>
          <cell r="F2413" t="str">
            <v>Charles Best</v>
          </cell>
          <cell r="G2413" t="str">
            <v/>
          </cell>
          <cell r="H2413" t="str">
            <v xml:space="preserve">E0009 </v>
          </cell>
          <cell r="I2413">
            <v>9</v>
          </cell>
          <cell r="J2413" t="str">
            <v/>
          </cell>
          <cell r="K2413" t="str">
            <v>@tidalwaveautospa.com</v>
          </cell>
        </row>
        <row r="2414">
          <cell r="B2414" t="str">
            <v>Lucas Mininger</v>
          </cell>
          <cell r="C2414" t="str">
            <v>VP of Strategic Partnerships</v>
          </cell>
          <cell r="D2414" t="str">
            <v>WSC-Birmingham</v>
          </cell>
          <cell r="E2414" t="str">
            <v>2300 Marketing</v>
          </cell>
          <cell r="F2414" t="str">
            <v>Joshua Henderson</v>
          </cell>
          <cell r="G2414" t="str">
            <v/>
          </cell>
          <cell r="H2414" t="str">
            <v/>
          </cell>
          <cell r="I2414" t="str">
            <v/>
          </cell>
          <cell r="J2414" t="str">
            <v/>
          </cell>
          <cell r="K2414" t="str">
            <v>lucas.mininger@twavelead.com</v>
          </cell>
        </row>
        <row r="2415">
          <cell r="B2415" t="str">
            <v>Lucas Vieira [C]</v>
          </cell>
          <cell r="C2415" t="str">
            <v>TW IT Temporary</v>
          </cell>
          <cell r="D2415" t="str">
            <v>Wash Support Center</v>
          </cell>
          <cell r="E2415" t="str">
            <v>2100 Accounting</v>
          </cell>
          <cell r="F2415" t="str">
            <v>Marlan Nichols</v>
          </cell>
          <cell r="G2415" t="str">
            <v/>
          </cell>
          <cell r="H2415" t="str">
            <v/>
          </cell>
          <cell r="I2415" t="str">
            <v/>
          </cell>
          <cell r="J2415" t="str">
            <v/>
          </cell>
          <cell r="K2415" t="str">
            <v/>
          </cell>
        </row>
        <row r="2416">
          <cell r="B2416" t="str">
            <v>LUIS ACOSTA-FRANCISCO</v>
          </cell>
          <cell r="C2416" t="str">
            <v>Accounting Supervisor</v>
          </cell>
          <cell r="D2416" t="str">
            <v>Wash Support Center</v>
          </cell>
          <cell r="E2416" t="str">
            <v>2100 Accounting</v>
          </cell>
          <cell r="F2416" t="str">
            <v>Jordan Brohm</v>
          </cell>
          <cell r="G2416" t="str">
            <v/>
          </cell>
          <cell r="H2416" t="str">
            <v/>
          </cell>
          <cell r="I2416" t="str">
            <v/>
          </cell>
          <cell r="J2416" t="str">
            <v/>
          </cell>
          <cell r="K2416" t="str">
            <v>luis.acosta-francisco@twavelead.com</v>
          </cell>
        </row>
        <row r="2417">
          <cell r="B2417" t="str">
            <v>Luis Arratia [C]</v>
          </cell>
          <cell r="C2417" t="str">
            <v>Senior UX Designer Contractor</v>
          </cell>
          <cell r="D2417" t="str">
            <v>Wash Support Center</v>
          </cell>
          <cell r="E2417" t="str">
            <v>2180 R&amp;D</v>
          </cell>
          <cell r="F2417" t="str">
            <v>Jose Ferrari</v>
          </cell>
          <cell r="G2417" t="str">
            <v/>
          </cell>
          <cell r="H2417" t="str">
            <v/>
          </cell>
          <cell r="I2417" t="str">
            <v/>
          </cell>
          <cell r="J2417" t="str">
            <v/>
          </cell>
          <cell r="K2417" t="str">
            <v>luis.arratia@twavelead.com</v>
          </cell>
        </row>
        <row r="2418">
          <cell r="B2418" t="str">
            <v>Luis Calderon</v>
          </cell>
          <cell r="C2418" t="str">
            <v>Wash Attendant Express</v>
          </cell>
          <cell r="D2418" t="str">
            <v>E0227 - Bolger Square</v>
          </cell>
          <cell r="E2418" t="str">
            <v>1000 Wash Employees</v>
          </cell>
          <cell r="F2418" t="str">
            <v>Todd Haley</v>
          </cell>
          <cell r="G2418" t="str">
            <v/>
          </cell>
          <cell r="H2418" t="str">
            <v xml:space="preserve">E0227 </v>
          </cell>
          <cell r="I2418">
            <v>227</v>
          </cell>
          <cell r="J2418" t="str">
            <v/>
          </cell>
          <cell r="K2418" t="str">
            <v>@tidalwaveautospa.com</v>
          </cell>
        </row>
        <row r="2419">
          <cell r="B2419" t="str">
            <v>Luis Colindres</v>
          </cell>
          <cell r="C2419" t="str">
            <v>Point of Sale Solution Architect</v>
          </cell>
          <cell r="D2419" t="str">
            <v>Wash Support Center</v>
          </cell>
          <cell r="E2419" t="str">
            <v>2180 R&amp;D</v>
          </cell>
          <cell r="F2419" t="str">
            <v>Mark Kelly</v>
          </cell>
          <cell r="G2419" t="str">
            <v/>
          </cell>
          <cell r="H2419" t="str">
            <v/>
          </cell>
          <cell r="I2419" t="str">
            <v/>
          </cell>
          <cell r="J2419" t="str">
            <v/>
          </cell>
          <cell r="K2419" t="str">
            <v>luis.colindres@twavelead.com</v>
          </cell>
        </row>
        <row r="2420">
          <cell r="B2420" t="str">
            <v>Luis DeLeon</v>
          </cell>
          <cell r="C2420" t="str">
            <v>Wash Attendant Express</v>
          </cell>
          <cell r="D2420" t="str">
            <v>E0070 - Baytown</v>
          </cell>
          <cell r="E2420" t="str">
            <v>1000 Wash Employees</v>
          </cell>
          <cell r="F2420" t="str">
            <v>Mark Campbell</v>
          </cell>
          <cell r="G2420" t="str">
            <v/>
          </cell>
          <cell r="H2420" t="str">
            <v xml:space="preserve">E0070 </v>
          </cell>
          <cell r="I2420">
            <v>70</v>
          </cell>
          <cell r="J2420" t="str">
            <v/>
          </cell>
          <cell r="K2420" t="str">
            <v>@tidalwaveautospa.com</v>
          </cell>
        </row>
        <row r="2421">
          <cell r="B2421" t="str">
            <v>Luis Otero</v>
          </cell>
          <cell r="C2421" t="str">
            <v>High Performance Site Leader Express</v>
          </cell>
          <cell r="D2421" t="str">
            <v>E0150 - Surf City</v>
          </cell>
          <cell r="E2421" t="str">
            <v>1000 Wash Employees</v>
          </cell>
          <cell r="F2421" t="str">
            <v>Wesley Kurtz</v>
          </cell>
          <cell r="G2421" t="str">
            <v>SL</v>
          </cell>
          <cell r="H2421" t="str">
            <v xml:space="preserve">E0150 </v>
          </cell>
          <cell r="I2421">
            <v>150</v>
          </cell>
          <cell r="J2421" t="str">
            <v>SL150</v>
          </cell>
          <cell r="K2421" t="str">
            <v>SL150@tidalwaveautospa.com</v>
          </cell>
        </row>
        <row r="2422">
          <cell r="B2422" t="str">
            <v>Luis Sanchez</v>
          </cell>
          <cell r="C2422" t="str">
            <v>Assistant SL Express</v>
          </cell>
          <cell r="D2422" t="str">
            <v>E0001 - Candler Road</v>
          </cell>
          <cell r="E2422" t="str">
            <v>1000 Wash Employees</v>
          </cell>
          <cell r="F2422" t="str">
            <v>Vincent Burt</v>
          </cell>
          <cell r="G2422" t="str">
            <v>ASL</v>
          </cell>
          <cell r="H2422" t="str">
            <v xml:space="preserve">E0001 </v>
          </cell>
          <cell r="I2422">
            <v>1</v>
          </cell>
          <cell r="J2422" t="str">
            <v>ASL1</v>
          </cell>
          <cell r="K2422" t="str">
            <v>ASL1@tidalwaveautospa.com</v>
          </cell>
        </row>
        <row r="2423">
          <cell r="B2423" t="str">
            <v>Luis Silva</v>
          </cell>
          <cell r="C2423" t="str">
            <v>Assistant SL Express</v>
          </cell>
          <cell r="D2423" t="str">
            <v>E0167 - Athens - Mayberry, AL</v>
          </cell>
          <cell r="E2423" t="str">
            <v>1000 Wash Employees</v>
          </cell>
          <cell r="F2423" t="str">
            <v>Steven Hurford</v>
          </cell>
          <cell r="G2423" t="str">
            <v>ASL</v>
          </cell>
          <cell r="H2423" t="str">
            <v xml:space="preserve">E0167 </v>
          </cell>
          <cell r="I2423">
            <v>167</v>
          </cell>
          <cell r="J2423" t="str">
            <v>ASL167</v>
          </cell>
          <cell r="K2423" t="str">
            <v>ASL167@tidalwaveautospa.com</v>
          </cell>
        </row>
        <row r="2424">
          <cell r="B2424" t="str">
            <v>Luis Thompson</v>
          </cell>
          <cell r="C2424" t="str">
            <v>Wash Attendant Express</v>
          </cell>
          <cell r="D2424" t="str">
            <v>E0231 - Trinity Point</v>
          </cell>
          <cell r="E2424" t="str">
            <v>1000 Wash Employees</v>
          </cell>
          <cell r="F2424" t="str">
            <v>Brian Hanna</v>
          </cell>
          <cell r="G2424" t="str">
            <v/>
          </cell>
          <cell r="H2424" t="str">
            <v xml:space="preserve">E0231 </v>
          </cell>
          <cell r="I2424">
            <v>231</v>
          </cell>
          <cell r="J2424" t="str">
            <v/>
          </cell>
          <cell r="K2424" t="str">
            <v>@tidalwaveautospa.com</v>
          </cell>
        </row>
        <row r="2425">
          <cell r="B2425" t="str">
            <v>Luis Ubiles</v>
          </cell>
          <cell r="C2425" t="str">
            <v>Wash Attendant Express</v>
          </cell>
          <cell r="D2425" t="str">
            <v>E0284 - Niagara Falls, NY</v>
          </cell>
          <cell r="E2425" t="str">
            <v>1000 Wash Employees</v>
          </cell>
          <cell r="F2425" t="str">
            <v>Jon Roewer</v>
          </cell>
          <cell r="G2425" t="str">
            <v/>
          </cell>
          <cell r="H2425" t="str">
            <v xml:space="preserve">E0284 </v>
          </cell>
          <cell r="I2425">
            <v>284</v>
          </cell>
          <cell r="J2425" t="str">
            <v/>
          </cell>
          <cell r="K2425" t="str">
            <v>@tidalwaveautospa.com</v>
          </cell>
        </row>
        <row r="2426">
          <cell r="B2426" t="str">
            <v>Luiz Filipe Oliveira [C]</v>
          </cell>
          <cell r="C2426" t="str">
            <v>TW IT Temporary</v>
          </cell>
          <cell r="D2426" t="str">
            <v>Wash Support Center</v>
          </cell>
          <cell r="E2426" t="str">
            <v>2180 R&amp;D</v>
          </cell>
          <cell r="F2426" t="str">
            <v>Jose Ferrari</v>
          </cell>
          <cell r="G2426" t="str">
            <v/>
          </cell>
          <cell r="H2426" t="str">
            <v/>
          </cell>
          <cell r="I2426" t="str">
            <v/>
          </cell>
          <cell r="J2426" t="str">
            <v/>
          </cell>
          <cell r="K2426" t="str">
            <v/>
          </cell>
        </row>
        <row r="2427">
          <cell r="B2427" t="str">
            <v>Luiz Kolodziey [C]</v>
          </cell>
          <cell r="C2427" t="str">
            <v>Software Engineer Contractor</v>
          </cell>
          <cell r="D2427" t="str">
            <v>Wash Support Center</v>
          </cell>
          <cell r="E2427" t="str">
            <v>2180 R&amp;D</v>
          </cell>
          <cell r="F2427" t="str">
            <v>Jose Ferrari</v>
          </cell>
          <cell r="G2427" t="str">
            <v/>
          </cell>
          <cell r="H2427" t="str">
            <v/>
          </cell>
          <cell r="I2427" t="str">
            <v/>
          </cell>
          <cell r="J2427" t="str">
            <v/>
          </cell>
          <cell r="K2427" t="str">
            <v/>
          </cell>
        </row>
        <row r="2428">
          <cell r="B2428" t="str">
            <v>Luka Sotebeer</v>
          </cell>
          <cell r="C2428" t="str">
            <v>Wash Attendant Express</v>
          </cell>
          <cell r="D2428" t="str">
            <v>E0245 - E. Arlington Blvd</v>
          </cell>
          <cell r="E2428" t="str">
            <v>1000 Wash Employees</v>
          </cell>
          <cell r="F2428" t="str">
            <v>Brandon Cobb</v>
          </cell>
          <cell r="G2428" t="str">
            <v/>
          </cell>
          <cell r="H2428" t="str">
            <v xml:space="preserve">E0245 </v>
          </cell>
          <cell r="I2428">
            <v>245</v>
          </cell>
          <cell r="J2428" t="str">
            <v/>
          </cell>
          <cell r="K2428" t="str">
            <v>@tidalwaveautospa.com</v>
          </cell>
        </row>
        <row r="2429">
          <cell r="B2429" t="str">
            <v>Lukas Findley</v>
          </cell>
          <cell r="C2429" t="str">
            <v>Wash Attendant Express</v>
          </cell>
          <cell r="D2429" t="str">
            <v>E0201 - Culpeper, VA</v>
          </cell>
          <cell r="E2429" t="str">
            <v>1000 Wash Employees</v>
          </cell>
          <cell r="F2429" t="str">
            <v>Zoran Kostadinovic</v>
          </cell>
          <cell r="G2429" t="str">
            <v/>
          </cell>
          <cell r="H2429" t="str">
            <v xml:space="preserve">E0201 </v>
          </cell>
          <cell r="I2429">
            <v>201</v>
          </cell>
          <cell r="J2429" t="str">
            <v/>
          </cell>
          <cell r="K2429" t="str">
            <v>@tidalwaveautospa.com</v>
          </cell>
        </row>
        <row r="2430">
          <cell r="B2430" t="str">
            <v>Lukas Tsappis</v>
          </cell>
          <cell r="C2430" t="str">
            <v>Wash Attendant Express</v>
          </cell>
          <cell r="D2430" t="str">
            <v>E0317 - North Lexington, KY</v>
          </cell>
          <cell r="E2430" t="str">
            <v>1000 Wash Employees</v>
          </cell>
          <cell r="F2430" t="str">
            <v>Mark Cassidy</v>
          </cell>
          <cell r="G2430" t="str">
            <v/>
          </cell>
          <cell r="H2430" t="str">
            <v xml:space="preserve">E0317 </v>
          </cell>
          <cell r="I2430">
            <v>317</v>
          </cell>
          <cell r="J2430" t="str">
            <v/>
          </cell>
          <cell r="K2430" t="str">
            <v>@tidalwaveautospa.com</v>
          </cell>
        </row>
        <row r="2431">
          <cell r="B2431" t="str">
            <v>Luke Brown</v>
          </cell>
          <cell r="C2431" t="str">
            <v>Wash Attendant Express</v>
          </cell>
          <cell r="D2431" t="str">
            <v>E0187 - TN Fayetteville</v>
          </cell>
          <cell r="E2431" t="str">
            <v>1000 Wash Employees</v>
          </cell>
          <cell r="F2431" t="str">
            <v>Billy Picou</v>
          </cell>
          <cell r="G2431" t="str">
            <v/>
          </cell>
          <cell r="H2431" t="str">
            <v xml:space="preserve">E0187 </v>
          </cell>
          <cell r="I2431">
            <v>187</v>
          </cell>
          <cell r="J2431" t="str">
            <v/>
          </cell>
          <cell r="K2431" t="str">
            <v>@tidalwaveautospa.com</v>
          </cell>
        </row>
        <row r="2432">
          <cell r="B2432" t="str">
            <v>Luke Bushey</v>
          </cell>
          <cell r="C2432" t="str">
            <v>Wash Attendant Express</v>
          </cell>
          <cell r="D2432" t="str">
            <v>E0312 - Beaver Dam, WI</v>
          </cell>
          <cell r="E2432" t="str">
            <v>1000 Wash Employees</v>
          </cell>
          <cell r="F2432" t="str">
            <v>Reid Kleinke</v>
          </cell>
          <cell r="G2432" t="str">
            <v/>
          </cell>
          <cell r="H2432" t="str">
            <v xml:space="preserve">E0312 </v>
          </cell>
          <cell r="I2432">
            <v>312</v>
          </cell>
          <cell r="J2432" t="str">
            <v/>
          </cell>
          <cell r="K2432" t="str">
            <v>@tidalwaveautospa.com</v>
          </cell>
        </row>
        <row r="2433">
          <cell r="B2433" t="str">
            <v>Luke Fraas</v>
          </cell>
          <cell r="C2433" t="str">
            <v>Wash Attendant Express</v>
          </cell>
          <cell r="D2433" t="str">
            <v>E0231 - Trinity Point</v>
          </cell>
          <cell r="E2433" t="str">
            <v>1000 Wash Employees</v>
          </cell>
          <cell r="F2433" t="str">
            <v>Brian Hanna</v>
          </cell>
          <cell r="G2433" t="str">
            <v/>
          </cell>
          <cell r="H2433" t="str">
            <v xml:space="preserve">E0231 </v>
          </cell>
          <cell r="I2433">
            <v>231</v>
          </cell>
          <cell r="J2433" t="str">
            <v/>
          </cell>
          <cell r="K2433" t="str">
            <v>@tidalwaveautospa.com</v>
          </cell>
        </row>
        <row r="2434">
          <cell r="B2434" t="str">
            <v>Luke Groseclose</v>
          </cell>
          <cell r="C2434" t="str">
            <v>Wash Attendant Express</v>
          </cell>
          <cell r="D2434" t="str">
            <v>E0250 - Aiken, SC</v>
          </cell>
          <cell r="E2434" t="str">
            <v>1000 Wash Employees</v>
          </cell>
          <cell r="F2434" t="str">
            <v>David Beckum</v>
          </cell>
          <cell r="G2434" t="str">
            <v/>
          </cell>
          <cell r="H2434" t="str">
            <v xml:space="preserve">E0250 </v>
          </cell>
          <cell r="I2434">
            <v>250</v>
          </cell>
          <cell r="J2434" t="str">
            <v/>
          </cell>
          <cell r="K2434" t="str">
            <v>@tidalwaveautospa.com</v>
          </cell>
        </row>
        <row r="2435">
          <cell r="B2435" t="str">
            <v>Luke Langley</v>
          </cell>
          <cell r="C2435" t="str">
            <v>Wash Attendant Express</v>
          </cell>
          <cell r="D2435" t="str">
            <v>E0361- Clermont, FL</v>
          </cell>
          <cell r="E2435" t="str">
            <v>1000 Wash Employees</v>
          </cell>
          <cell r="F2435" t="str">
            <v>Lenard Wright</v>
          </cell>
          <cell r="G2435" t="str">
            <v/>
          </cell>
          <cell r="H2435" t="str">
            <v xml:space="preserve">E0361- </v>
          </cell>
          <cell r="I2435" t="str">
            <v/>
          </cell>
          <cell r="J2435" t="str">
            <v/>
          </cell>
          <cell r="K2435" t="str">
            <v>@tidalwaveautospa.com</v>
          </cell>
        </row>
        <row r="2436">
          <cell r="B2436" t="str">
            <v>Luke Reth</v>
          </cell>
          <cell r="C2436" t="str">
            <v>Wash Attendant Express</v>
          </cell>
          <cell r="D2436" t="str">
            <v>E0079 - Cedar Falls</v>
          </cell>
          <cell r="E2436" t="str">
            <v>1000 Wash Employees</v>
          </cell>
          <cell r="F2436" t="str">
            <v>Dalton Shock</v>
          </cell>
          <cell r="G2436" t="str">
            <v/>
          </cell>
          <cell r="H2436" t="str">
            <v xml:space="preserve">E0079 </v>
          </cell>
          <cell r="I2436">
            <v>79</v>
          </cell>
          <cell r="J2436" t="str">
            <v/>
          </cell>
          <cell r="K2436" t="str">
            <v>@tidalwaveautospa.com</v>
          </cell>
        </row>
        <row r="2437">
          <cell r="B2437" t="str">
            <v>Luke Snyder [C]</v>
          </cell>
          <cell r="C2437" t="str">
            <v>TW IT Temporary</v>
          </cell>
          <cell r="D2437" t="str">
            <v>Wash Support Center</v>
          </cell>
          <cell r="E2437" t="str">
            <v>2050 Finance</v>
          </cell>
          <cell r="F2437" t="str">
            <v>Marlan Nichols</v>
          </cell>
          <cell r="G2437" t="str">
            <v/>
          </cell>
          <cell r="H2437" t="str">
            <v/>
          </cell>
          <cell r="I2437" t="str">
            <v/>
          </cell>
          <cell r="J2437" t="str">
            <v/>
          </cell>
          <cell r="K2437" t="str">
            <v>luke.snyder@cbiz.com</v>
          </cell>
        </row>
        <row r="2438">
          <cell r="B2438" t="str">
            <v>Lundon Lias</v>
          </cell>
          <cell r="C2438" t="str">
            <v>Team Lead Express</v>
          </cell>
          <cell r="D2438" t="str">
            <v>E0036 - Miller Road</v>
          </cell>
          <cell r="E2438" t="str">
            <v>1000 Wash Employees</v>
          </cell>
          <cell r="F2438" t="str">
            <v>Joel Regan</v>
          </cell>
          <cell r="G2438" t="str">
            <v/>
          </cell>
          <cell r="H2438" t="str">
            <v xml:space="preserve">E0036 </v>
          </cell>
          <cell r="I2438">
            <v>36</v>
          </cell>
          <cell r="J2438" t="str">
            <v/>
          </cell>
          <cell r="K2438" t="str">
            <v>@tidalwaveautospa.com</v>
          </cell>
        </row>
        <row r="2439">
          <cell r="B2439" t="str">
            <v>Lyric Rankines</v>
          </cell>
          <cell r="C2439" t="str">
            <v>Wash Attendant Express</v>
          </cell>
          <cell r="D2439" t="str">
            <v>E0154 - Lawton</v>
          </cell>
          <cell r="E2439" t="str">
            <v>1000 Wash Employees</v>
          </cell>
          <cell r="F2439" t="str">
            <v>Shawn Corway</v>
          </cell>
          <cell r="G2439" t="str">
            <v/>
          </cell>
          <cell r="H2439" t="str">
            <v xml:space="preserve">E0154 </v>
          </cell>
          <cell r="I2439">
            <v>154</v>
          </cell>
          <cell r="J2439" t="str">
            <v/>
          </cell>
          <cell r="K2439" t="str">
            <v>@tidalwaveautospa.com</v>
          </cell>
        </row>
        <row r="2440">
          <cell r="B2440" t="str">
            <v>MacKensie Stanley</v>
          </cell>
          <cell r="C2440" t="str">
            <v>Wash Attendant Express</v>
          </cell>
          <cell r="D2440" t="str">
            <v>E0285 - Surfside Commons</v>
          </cell>
          <cell r="E2440" t="str">
            <v>1000 Wash Employees</v>
          </cell>
          <cell r="F2440" t="str">
            <v>Matthew Bridges</v>
          </cell>
          <cell r="G2440" t="str">
            <v/>
          </cell>
          <cell r="H2440" t="str">
            <v xml:space="preserve">E0285 </v>
          </cell>
          <cell r="I2440">
            <v>285</v>
          </cell>
          <cell r="J2440" t="str">
            <v/>
          </cell>
          <cell r="K2440" t="str">
            <v>@tidalwaveautospa.com</v>
          </cell>
        </row>
        <row r="2441">
          <cell r="B2441" t="str">
            <v>Mackenzee Daugherty</v>
          </cell>
          <cell r="C2441" t="str">
            <v>Wash Attendant Express</v>
          </cell>
          <cell r="D2441" t="str">
            <v>E0054 - Canton</v>
          </cell>
          <cell r="E2441" t="str">
            <v>1000 Wash Employees</v>
          </cell>
          <cell r="F2441" t="str">
            <v>Patrick Powers</v>
          </cell>
          <cell r="G2441" t="str">
            <v/>
          </cell>
          <cell r="H2441" t="str">
            <v xml:space="preserve">E0054 </v>
          </cell>
          <cell r="I2441">
            <v>54</v>
          </cell>
          <cell r="J2441" t="str">
            <v/>
          </cell>
          <cell r="K2441" t="str">
            <v>@tidalwaveautospa.com</v>
          </cell>
        </row>
        <row r="2442">
          <cell r="B2442" t="str">
            <v>Mackenzie Locklear</v>
          </cell>
          <cell r="C2442" t="str">
            <v>Team Lead Express</v>
          </cell>
          <cell r="D2442" t="str">
            <v>E0083 - Laurinburg</v>
          </cell>
          <cell r="E2442" t="str">
            <v>1000 Wash Employees</v>
          </cell>
          <cell r="F2442" t="str">
            <v>Rodney Davis</v>
          </cell>
          <cell r="G2442" t="str">
            <v/>
          </cell>
          <cell r="H2442" t="str">
            <v xml:space="preserve">E0083 </v>
          </cell>
          <cell r="I2442">
            <v>83</v>
          </cell>
          <cell r="J2442" t="str">
            <v/>
          </cell>
          <cell r="K2442" t="str">
            <v>@tidalwaveautospa.com</v>
          </cell>
        </row>
        <row r="2443">
          <cell r="B2443" t="str">
            <v>Madason Wood</v>
          </cell>
          <cell r="C2443" t="str">
            <v>Wash Attendant Express</v>
          </cell>
          <cell r="D2443" t="str">
            <v>E0105 - St Augustine</v>
          </cell>
          <cell r="E2443" t="str">
            <v>1000 Wash Employees</v>
          </cell>
          <cell r="F2443" t="str">
            <v>Troy Webb</v>
          </cell>
          <cell r="G2443" t="str">
            <v/>
          </cell>
          <cell r="H2443" t="str">
            <v xml:space="preserve">E0105 </v>
          </cell>
          <cell r="I2443">
            <v>105</v>
          </cell>
          <cell r="J2443" t="str">
            <v/>
          </cell>
          <cell r="K2443" t="str">
            <v>@tidalwaveautospa.com</v>
          </cell>
        </row>
        <row r="2444">
          <cell r="B2444" t="str">
            <v>Maddox Chapman</v>
          </cell>
          <cell r="C2444" t="str">
            <v>Wash Attendant Express</v>
          </cell>
          <cell r="D2444" t="str">
            <v>E0253 - Cullman, AL</v>
          </cell>
          <cell r="E2444" t="str">
            <v>1000 Wash Employees</v>
          </cell>
          <cell r="F2444" t="str">
            <v>Kip Frew</v>
          </cell>
          <cell r="G2444" t="str">
            <v/>
          </cell>
          <cell r="H2444" t="str">
            <v xml:space="preserve">E0253 </v>
          </cell>
          <cell r="I2444">
            <v>253</v>
          </cell>
          <cell r="J2444" t="str">
            <v/>
          </cell>
          <cell r="K2444" t="str">
            <v>@tidalwaveautospa.com</v>
          </cell>
        </row>
        <row r="2445">
          <cell r="B2445" t="str">
            <v>Madeline Jarrell</v>
          </cell>
          <cell r="C2445" t="str">
            <v>Workship Specialist</v>
          </cell>
          <cell r="D2445" t="str">
            <v>Wash Support Center</v>
          </cell>
          <cell r="E2445" t="str">
            <v>2250 Human Resources</v>
          </cell>
          <cell r="F2445" t="str">
            <v>Mary Hightower</v>
          </cell>
          <cell r="G2445" t="str">
            <v/>
          </cell>
          <cell r="H2445" t="str">
            <v/>
          </cell>
          <cell r="I2445" t="str">
            <v/>
          </cell>
          <cell r="J2445" t="str">
            <v/>
          </cell>
          <cell r="K2445" t="str">
            <v>maddie@tidalwaveautospa.com</v>
          </cell>
        </row>
        <row r="2446">
          <cell r="B2446" t="str">
            <v>Madeline Thorwarth</v>
          </cell>
          <cell r="C2446" t="str">
            <v>Wash Attendant Express</v>
          </cell>
          <cell r="D2446" t="str">
            <v>E0099 - Alexandria</v>
          </cell>
          <cell r="E2446" t="str">
            <v>1000 Wash Employees</v>
          </cell>
          <cell r="F2446" t="str">
            <v>Matthew Rust</v>
          </cell>
          <cell r="G2446" t="str">
            <v/>
          </cell>
          <cell r="H2446" t="str">
            <v xml:space="preserve">E0099 </v>
          </cell>
          <cell r="I2446">
            <v>99</v>
          </cell>
          <cell r="J2446" t="str">
            <v/>
          </cell>
          <cell r="K2446" t="str">
            <v>@tidalwaveautospa.com</v>
          </cell>
        </row>
        <row r="2447">
          <cell r="B2447" t="str">
            <v>Madelynn Jordan</v>
          </cell>
          <cell r="C2447" t="str">
            <v>Wash Attendant Express</v>
          </cell>
          <cell r="D2447" t="str">
            <v>E0313 - Hillsboro, TX</v>
          </cell>
          <cell r="E2447" t="str">
            <v>1000 Wash Employees</v>
          </cell>
          <cell r="F2447" t="str">
            <v>Cody Rubit</v>
          </cell>
          <cell r="G2447" t="str">
            <v/>
          </cell>
          <cell r="H2447" t="str">
            <v xml:space="preserve">E0313 </v>
          </cell>
          <cell r="I2447">
            <v>313</v>
          </cell>
          <cell r="J2447" t="str">
            <v/>
          </cell>
          <cell r="K2447" t="str">
            <v>@tidalwaveautospa.com</v>
          </cell>
        </row>
        <row r="2448">
          <cell r="B2448" t="str">
            <v>MADELYNN SMITH</v>
          </cell>
          <cell r="C2448" t="str">
            <v>Wash Attendant Express</v>
          </cell>
          <cell r="D2448" t="str">
            <v>E0307 - East Statesboro, GA</v>
          </cell>
          <cell r="E2448" t="str">
            <v>1000 Wash Employees</v>
          </cell>
          <cell r="F2448" t="str">
            <v>Veronica Wyrostek</v>
          </cell>
          <cell r="G2448" t="str">
            <v/>
          </cell>
          <cell r="H2448" t="str">
            <v xml:space="preserve">E0307 </v>
          </cell>
          <cell r="I2448">
            <v>307</v>
          </cell>
          <cell r="J2448" t="str">
            <v/>
          </cell>
          <cell r="K2448" t="str">
            <v>@tidalwaveautospa.com</v>
          </cell>
        </row>
        <row r="2449">
          <cell r="B2449" t="str">
            <v>Madison Drown</v>
          </cell>
          <cell r="C2449" t="str">
            <v>Customer Service Representative</v>
          </cell>
          <cell r="D2449" t="str">
            <v>Wash Support Center</v>
          </cell>
          <cell r="E2449" t="str">
            <v>2450 Customer Care</v>
          </cell>
          <cell r="F2449" t="str">
            <v>Danielle Kelley</v>
          </cell>
          <cell r="G2449" t="str">
            <v/>
          </cell>
          <cell r="H2449" t="str">
            <v/>
          </cell>
          <cell r="I2449" t="str">
            <v/>
          </cell>
          <cell r="J2449" t="str">
            <v/>
          </cell>
          <cell r="K2449" t="str">
            <v>madison.drown@twavelead.com</v>
          </cell>
        </row>
        <row r="2450">
          <cell r="B2450" t="str">
            <v>Madison Person</v>
          </cell>
          <cell r="C2450" t="str">
            <v>Wash Attendant Express</v>
          </cell>
          <cell r="D2450" t="str">
            <v>E0152 - North Charleston</v>
          </cell>
          <cell r="E2450" t="str">
            <v>1000 Wash Employees</v>
          </cell>
          <cell r="F2450" t="str">
            <v>Melissa Barker</v>
          </cell>
          <cell r="G2450" t="str">
            <v/>
          </cell>
          <cell r="H2450" t="str">
            <v xml:space="preserve">E0152 </v>
          </cell>
          <cell r="I2450">
            <v>152</v>
          </cell>
          <cell r="J2450" t="str">
            <v/>
          </cell>
          <cell r="K2450" t="str">
            <v>@tidalwaveautospa.com</v>
          </cell>
        </row>
        <row r="2451">
          <cell r="B2451" t="str">
            <v>Madison Yusuf</v>
          </cell>
          <cell r="C2451" t="str">
            <v>Wash Attendant Express</v>
          </cell>
          <cell r="D2451" t="str">
            <v>E0364 - Platteville, WI</v>
          </cell>
          <cell r="E2451" t="str">
            <v>1000 Wash Employees</v>
          </cell>
          <cell r="F2451" t="str">
            <v>Aaron McVicker</v>
          </cell>
          <cell r="G2451" t="str">
            <v/>
          </cell>
          <cell r="H2451" t="str">
            <v xml:space="preserve">E0364 </v>
          </cell>
          <cell r="I2451">
            <v>364</v>
          </cell>
          <cell r="J2451" t="str">
            <v/>
          </cell>
          <cell r="K2451" t="str">
            <v>@tidalwaveautospa.com</v>
          </cell>
        </row>
        <row r="2452">
          <cell r="B2452" t="str">
            <v>madisyn maziarz</v>
          </cell>
          <cell r="C2452" t="str">
            <v>Wash Attendant Express</v>
          </cell>
          <cell r="D2452" t="str">
            <v>E0066 - Wesley Chapel</v>
          </cell>
          <cell r="E2452" t="str">
            <v>1000 Wash Employees</v>
          </cell>
          <cell r="F2452" t="str">
            <v>Joshua Regan</v>
          </cell>
          <cell r="G2452" t="str">
            <v/>
          </cell>
          <cell r="H2452" t="str">
            <v xml:space="preserve">E0066 </v>
          </cell>
          <cell r="I2452">
            <v>66</v>
          </cell>
          <cell r="J2452" t="str">
            <v/>
          </cell>
          <cell r="K2452" t="str">
            <v>@tidalwaveautospa.com</v>
          </cell>
        </row>
        <row r="2453">
          <cell r="B2453" t="str">
            <v>Maggie Burnham</v>
          </cell>
          <cell r="C2453" t="str">
            <v>Wash Attendant Express</v>
          </cell>
          <cell r="D2453" t="str">
            <v>E0254 - Flowood, MS</v>
          </cell>
          <cell r="E2453" t="str">
            <v>1000 Wash Employees</v>
          </cell>
          <cell r="F2453" t="str">
            <v>Andrew Nelson</v>
          </cell>
          <cell r="G2453" t="str">
            <v/>
          </cell>
          <cell r="H2453" t="str">
            <v xml:space="preserve">E0254 </v>
          </cell>
          <cell r="I2453">
            <v>254</v>
          </cell>
          <cell r="J2453" t="str">
            <v/>
          </cell>
          <cell r="K2453" t="str">
            <v>@tidalwaveautospa.com</v>
          </cell>
        </row>
        <row r="2454">
          <cell r="B2454" t="str">
            <v>Mahdod Mashallayev</v>
          </cell>
          <cell r="C2454" t="str">
            <v>Assistant SL Express</v>
          </cell>
          <cell r="D2454" t="str">
            <v>E0236 - University Square</v>
          </cell>
          <cell r="E2454" t="str">
            <v>1000 Wash Employees</v>
          </cell>
          <cell r="F2454" t="str">
            <v>Robert Sanders</v>
          </cell>
          <cell r="G2454" t="str">
            <v>ASL</v>
          </cell>
          <cell r="H2454" t="str">
            <v xml:space="preserve">E0236 </v>
          </cell>
          <cell r="I2454">
            <v>236</v>
          </cell>
          <cell r="J2454" t="str">
            <v>ASL236</v>
          </cell>
          <cell r="K2454" t="str">
            <v>ASL236@tidalwaveautospa.com</v>
          </cell>
        </row>
        <row r="2455">
          <cell r="B2455" t="str">
            <v>Majaleek Mouzon</v>
          </cell>
          <cell r="C2455" t="str">
            <v>Wash Attendant Express</v>
          </cell>
          <cell r="D2455" t="str">
            <v>E0023 - GA Fayetteville</v>
          </cell>
          <cell r="E2455" t="str">
            <v>1000 Wash Employees</v>
          </cell>
          <cell r="F2455" t="str">
            <v>Kevin Brake</v>
          </cell>
          <cell r="G2455" t="str">
            <v/>
          </cell>
          <cell r="H2455" t="str">
            <v xml:space="preserve">E0023 </v>
          </cell>
          <cell r="I2455">
            <v>23</v>
          </cell>
          <cell r="J2455" t="str">
            <v/>
          </cell>
          <cell r="K2455" t="str">
            <v>@tidalwaveautospa.com</v>
          </cell>
        </row>
        <row r="2456">
          <cell r="B2456" t="str">
            <v>Major Hughes</v>
          </cell>
          <cell r="C2456" t="str">
            <v>Wash Attendant Express</v>
          </cell>
          <cell r="D2456" t="str">
            <v>E0198 - Wesleyan Road</v>
          </cell>
          <cell r="E2456" t="str">
            <v>1000 Wash Employees</v>
          </cell>
          <cell r="F2456" t="str">
            <v>Lindsay Schultz</v>
          </cell>
          <cell r="G2456" t="str">
            <v/>
          </cell>
          <cell r="H2456" t="str">
            <v xml:space="preserve">E0198 </v>
          </cell>
          <cell r="I2456">
            <v>198</v>
          </cell>
          <cell r="J2456" t="str">
            <v/>
          </cell>
          <cell r="K2456" t="str">
            <v>@tidalwaveautospa.com</v>
          </cell>
        </row>
        <row r="2457">
          <cell r="B2457" t="str">
            <v>Makalee Rivera</v>
          </cell>
          <cell r="C2457" t="str">
            <v>Assistant SL Express</v>
          </cell>
          <cell r="D2457" t="str">
            <v>E0207 - Lawrenceburg, IN</v>
          </cell>
          <cell r="E2457" t="str">
            <v>1000 Wash Employees</v>
          </cell>
          <cell r="F2457" t="str">
            <v>TRAVIS BALLARD</v>
          </cell>
          <cell r="G2457" t="str">
            <v>ASL</v>
          </cell>
          <cell r="H2457" t="str">
            <v xml:space="preserve">E0207 </v>
          </cell>
          <cell r="I2457">
            <v>207</v>
          </cell>
          <cell r="J2457" t="str">
            <v>ASL207</v>
          </cell>
          <cell r="K2457" t="str">
            <v>ASL207@tidalwaveautospa.com</v>
          </cell>
        </row>
        <row r="2458">
          <cell r="B2458" t="str">
            <v>Makayla Peck</v>
          </cell>
          <cell r="C2458" t="str">
            <v>Wash Attendant Express</v>
          </cell>
          <cell r="D2458" t="str">
            <v>E0210 - Center Avenue</v>
          </cell>
          <cell r="E2458" t="str">
            <v>1000 Wash Employees</v>
          </cell>
          <cell r="F2458" t="str">
            <v>AARON RITENOUR</v>
          </cell>
          <cell r="G2458" t="str">
            <v/>
          </cell>
          <cell r="H2458" t="str">
            <v xml:space="preserve">E0210 </v>
          </cell>
          <cell r="I2458">
            <v>210</v>
          </cell>
          <cell r="J2458" t="str">
            <v/>
          </cell>
          <cell r="K2458" t="str">
            <v>@tidalwaveautospa.com</v>
          </cell>
        </row>
        <row r="2459">
          <cell r="B2459" t="str">
            <v>Makayla Riddle</v>
          </cell>
          <cell r="C2459" t="str">
            <v>Wash Attendant Express</v>
          </cell>
          <cell r="D2459" t="str">
            <v>E0226 - Forum Drive SC</v>
          </cell>
          <cell r="E2459" t="str">
            <v>1000 Wash Employees</v>
          </cell>
          <cell r="F2459" t="str">
            <v>Douglas Chaloupek</v>
          </cell>
          <cell r="G2459" t="str">
            <v/>
          </cell>
          <cell r="H2459" t="str">
            <v xml:space="preserve">E0226 </v>
          </cell>
          <cell r="I2459">
            <v>226</v>
          </cell>
          <cell r="J2459" t="str">
            <v/>
          </cell>
          <cell r="K2459" t="str">
            <v>@tidalwaveautospa.com</v>
          </cell>
        </row>
        <row r="2460">
          <cell r="B2460" t="str">
            <v>Makaylaskye Simpson</v>
          </cell>
          <cell r="C2460" t="str">
            <v>Team Lead Express</v>
          </cell>
          <cell r="D2460" t="str">
            <v>E0110 - Bon Air</v>
          </cell>
          <cell r="E2460" t="str">
            <v>1000 Wash Employees</v>
          </cell>
          <cell r="F2460" t="str">
            <v>Micah Pinero</v>
          </cell>
          <cell r="G2460" t="str">
            <v/>
          </cell>
          <cell r="H2460" t="str">
            <v xml:space="preserve">E0110 </v>
          </cell>
          <cell r="I2460">
            <v>110</v>
          </cell>
          <cell r="J2460" t="str">
            <v/>
          </cell>
          <cell r="K2460" t="str">
            <v>@tidalwaveautospa.com</v>
          </cell>
        </row>
        <row r="2461">
          <cell r="B2461" t="str">
            <v>Makenzie Bass</v>
          </cell>
          <cell r="C2461" t="str">
            <v>Wash Attendant Express</v>
          </cell>
          <cell r="D2461" t="str">
            <v>E0045 - Watson</v>
          </cell>
          <cell r="E2461" t="str">
            <v>1000 Wash Employees</v>
          </cell>
          <cell r="F2461" t="str">
            <v>Steven Goddard</v>
          </cell>
          <cell r="G2461" t="str">
            <v/>
          </cell>
          <cell r="H2461" t="str">
            <v xml:space="preserve">E0045 </v>
          </cell>
          <cell r="I2461">
            <v>45</v>
          </cell>
          <cell r="J2461" t="str">
            <v/>
          </cell>
          <cell r="K2461" t="str">
            <v>@tidalwaveautospa.com</v>
          </cell>
        </row>
        <row r="2462">
          <cell r="B2462" t="str">
            <v>Makyron Golden</v>
          </cell>
          <cell r="C2462" t="str">
            <v>Team Lead Express</v>
          </cell>
          <cell r="D2462" t="str">
            <v>E0148 - Marshall</v>
          </cell>
          <cell r="E2462" t="str">
            <v>1000 Wash Employees</v>
          </cell>
          <cell r="F2462" t="str">
            <v>Jacob Randolph</v>
          </cell>
          <cell r="G2462" t="str">
            <v/>
          </cell>
          <cell r="H2462" t="str">
            <v xml:space="preserve">E0148 </v>
          </cell>
          <cell r="I2462">
            <v>148</v>
          </cell>
          <cell r="J2462" t="str">
            <v/>
          </cell>
          <cell r="K2462" t="str">
            <v>@tidalwaveautospa.com</v>
          </cell>
        </row>
        <row r="2463">
          <cell r="B2463" t="str">
            <v>Malachi Boaz</v>
          </cell>
          <cell r="C2463" t="str">
            <v>Wash Attendant Express</v>
          </cell>
          <cell r="D2463" t="str">
            <v>E0061 - Blue Springs</v>
          </cell>
          <cell r="E2463" t="str">
            <v>1000 Wash Employees</v>
          </cell>
          <cell r="F2463" t="str">
            <v>Mark Stehle</v>
          </cell>
          <cell r="G2463" t="str">
            <v/>
          </cell>
          <cell r="H2463" t="str">
            <v xml:space="preserve">E0061 </v>
          </cell>
          <cell r="I2463">
            <v>61</v>
          </cell>
          <cell r="J2463" t="str">
            <v/>
          </cell>
          <cell r="K2463" t="str">
            <v>@tidalwaveautospa.com</v>
          </cell>
        </row>
        <row r="2464">
          <cell r="B2464" t="str">
            <v>Malachi Griffin</v>
          </cell>
          <cell r="C2464" t="str">
            <v>Team Lead Express</v>
          </cell>
          <cell r="D2464" t="str">
            <v>E0108 - Sylacauga</v>
          </cell>
          <cell r="E2464" t="str">
            <v>1000 Wash Employees</v>
          </cell>
          <cell r="F2464" t="str">
            <v>Aaron Johnson</v>
          </cell>
          <cell r="G2464" t="str">
            <v/>
          </cell>
          <cell r="H2464" t="str">
            <v xml:space="preserve">E0108 </v>
          </cell>
          <cell r="I2464">
            <v>108</v>
          </cell>
          <cell r="J2464" t="str">
            <v/>
          </cell>
          <cell r="K2464" t="str">
            <v>@tidalwaveautospa.com</v>
          </cell>
        </row>
        <row r="2465">
          <cell r="B2465" t="str">
            <v>Malachi Lyons</v>
          </cell>
          <cell r="C2465" t="str">
            <v>Wash Attendant Express</v>
          </cell>
          <cell r="D2465" t="str">
            <v>E0064 - Salem</v>
          </cell>
          <cell r="E2465" t="str">
            <v>1000 Wash Employees</v>
          </cell>
          <cell r="F2465" t="str">
            <v>DAVID PRINCE</v>
          </cell>
          <cell r="G2465" t="str">
            <v/>
          </cell>
          <cell r="H2465" t="str">
            <v xml:space="preserve">E0064 </v>
          </cell>
          <cell r="I2465">
            <v>64</v>
          </cell>
          <cell r="J2465" t="str">
            <v/>
          </cell>
          <cell r="K2465" t="str">
            <v>@tidalwaveautospa.com</v>
          </cell>
        </row>
        <row r="2466">
          <cell r="B2466" t="str">
            <v>Malik Covin</v>
          </cell>
          <cell r="C2466" t="str">
            <v>Wash Attendant Express</v>
          </cell>
          <cell r="D2466" t="str">
            <v>E0103 - Greensboro-Oconee</v>
          </cell>
          <cell r="E2466" t="str">
            <v>1000 Wash Employees</v>
          </cell>
          <cell r="F2466" t="str">
            <v>Kenneth Dinkins</v>
          </cell>
          <cell r="G2466" t="str">
            <v/>
          </cell>
          <cell r="H2466" t="str">
            <v xml:space="preserve">E0103 </v>
          </cell>
          <cell r="I2466">
            <v>103</v>
          </cell>
          <cell r="J2466" t="str">
            <v/>
          </cell>
          <cell r="K2466" t="str">
            <v>@tidalwaveautospa.com</v>
          </cell>
        </row>
        <row r="2467">
          <cell r="B2467" t="str">
            <v>Malik Hall-el</v>
          </cell>
          <cell r="C2467" t="str">
            <v>Wash Attendant Express</v>
          </cell>
          <cell r="D2467" t="str">
            <v>E0054 - Canton</v>
          </cell>
          <cell r="E2467" t="str">
            <v>1000 Wash Employees</v>
          </cell>
          <cell r="F2467" t="str">
            <v>Patrick Powers</v>
          </cell>
          <cell r="G2467" t="str">
            <v/>
          </cell>
          <cell r="H2467" t="str">
            <v xml:space="preserve">E0054 </v>
          </cell>
          <cell r="I2467">
            <v>54</v>
          </cell>
          <cell r="J2467" t="str">
            <v/>
          </cell>
          <cell r="K2467" t="str">
            <v>@tidalwaveautospa.com</v>
          </cell>
        </row>
        <row r="2468">
          <cell r="B2468" t="str">
            <v>Malik Sexton</v>
          </cell>
          <cell r="C2468" t="str">
            <v>Wash Attendant Express</v>
          </cell>
          <cell r="D2468" t="str">
            <v>E0184 - La Vergne, TN</v>
          </cell>
          <cell r="E2468" t="str">
            <v>1000 Wash Employees</v>
          </cell>
          <cell r="F2468" t="str">
            <v>Scott Blainey</v>
          </cell>
          <cell r="G2468" t="str">
            <v/>
          </cell>
          <cell r="H2468" t="str">
            <v xml:space="preserve">E0184 </v>
          </cell>
          <cell r="I2468">
            <v>184</v>
          </cell>
          <cell r="J2468" t="str">
            <v/>
          </cell>
          <cell r="K2468" t="str">
            <v>@tidalwaveautospa.com</v>
          </cell>
        </row>
        <row r="2469">
          <cell r="B2469" t="str">
            <v>Malikai Brown</v>
          </cell>
          <cell r="C2469" t="str">
            <v>Wash Attendant Express</v>
          </cell>
          <cell r="D2469" t="str">
            <v>E0156 - Clute, TX</v>
          </cell>
          <cell r="E2469" t="str">
            <v>1000 Wash Employees</v>
          </cell>
          <cell r="F2469" t="str">
            <v>Destiney Jimenez</v>
          </cell>
          <cell r="G2469" t="str">
            <v/>
          </cell>
          <cell r="H2469" t="str">
            <v xml:space="preserve">E0156 </v>
          </cell>
          <cell r="I2469">
            <v>156</v>
          </cell>
          <cell r="J2469" t="str">
            <v/>
          </cell>
          <cell r="K2469" t="str">
            <v>@tidalwaveautospa.com</v>
          </cell>
        </row>
        <row r="2470">
          <cell r="B2470" t="str">
            <v>Manny Guy</v>
          </cell>
          <cell r="C2470" t="str">
            <v>Wash Attendant Express</v>
          </cell>
          <cell r="D2470" t="str">
            <v>E0143 - Austin</v>
          </cell>
          <cell r="E2470" t="str">
            <v>1000 Wash Employees</v>
          </cell>
          <cell r="F2470" t="str">
            <v>Lora Youngmark</v>
          </cell>
          <cell r="G2470" t="str">
            <v/>
          </cell>
          <cell r="H2470" t="str">
            <v xml:space="preserve">E0143 </v>
          </cell>
          <cell r="I2470">
            <v>143</v>
          </cell>
          <cell r="J2470" t="str">
            <v/>
          </cell>
          <cell r="K2470" t="str">
            <v>@tidalwaveautospa.com</v>
          </cell>
        </row>
        <row r="2471">
          <cell r="B2471" t="str">
            <v>Manuel Celis Silva</v>
          </cell>
          <cell r="C2471" t="str">
            <v>Team Lead Express</v>
          </cell>
          <cell r="D2471" t="str">
            <v>E0201 - Culpeper, VA</v>
          </cell>
          <cell r="E2471" t="str">
            <v>1000 Wash Employees</v>
          </cell>
          <cell r="F2471" t="str">
            <v>Zoran Kostadinovic</v>
          </cell>
          <cell r="G2471" t="str">
            <v/>
          </cell>
          <cell r="H2471" t="str">
            <v xml:space="preserve">E0201 </v>
          </cell>
          <cell r="I2471">
            <v>201</v>
          </cell>
          <cell r="J2471" t="str">
            <v/>
          </cell>
          <cell r="K2471" t="str">
            <v>@tidalwaveautospa.com</v>
          </cell>
        </row>
        <row r="2472">
          <cell r="B2472" t="str">
            <v>Manuel Rosales</v>
          </cell>
          <cell r="C2472" t="str">
            <v>Wash Attendant Express</v>
          </cell>
          <cell r="D2472" t="str">
            <v>E0046 - Overland Park</v>
          </cell>
          <cell r="E2472" t="str">
            <v>1000 Wash Employees</v>
          </cell>
          <cell r="F2472" t="str">
            <v>Jacob Johnston</v>
          </cell>
          <cell r="G2472" t="str">
            <v/>
          </cell>
          <cell r="H2472" t="str">
            <v xml:space="preserve">E0046 </v>
          </cell>
          <cell r="I2472">
            <v>46</v>
          </cell>
          <cell r="J2472" t="str">
            <v/>
          </cell>
          <cell r="K2472" t="str">
            <v>@tidalwaveautospa.com</v>
          </cell>
        </row>
        <row r="2473">
          <cell r="B2473" t="str">
            <v>Marah Pitts</v>
          </cell>
          <cell r="C2473" t="str">
            <v>Team Lead Express</v>
          </cell>
          <cell r="D2473" t="str">
            <v>E0128 - Valdosta</v>
          </cell>
          <cell r="E2473" t="str">
            <v>1000 Wash Employees</v>
          </cell>
          <cell r="F2473" t="str">
            <v>Bruce Gibbs</v>
          </cell>
          <cell r="G2473" t="str">
            <v/>
          </cell>
          <cell r="H2473" t="str">
            <v xml:space="preserve">E0128 </v>
          </cell>
          <cell r="I2473">
            <v>128</v>
          </cell>
          <cell r="J2473" t="str">
            <v/>
          </cell>
          <cell r="K2473" t="str">
            <v>@tidalwaveautospa.com</v>
          </cell>
        </row>
        <row r="2474">
          <cell r="B2474" t="str">
            <v>marc delaney</v>
          </cell>
          <cell r="C2474" t="str">
            <v>Wash Attendant Express</v>
          </cell>
          <cell r="D2474" t="str">
            <v>E0216 - West Manheim</v>
          </cell>
          <cell r="E2474" t="str">
            <v>1000 Wash Employees</v>
          </cell>
          <cell r="F2474" t="str">
            <v>John Sauers</v>
          </cell>
          <cell r="G2474" t="str">
            <v/>
          </cell>
          <cell r="H2474" t="str">
            <v xml:space="preserve">E0216 </v>
          </cell>
          <cell r="I2474">
            <v>216</v>
          </cell>
          <cell r="J2474" t="str">
            <v/>
          </cell>
          <cell r="K2474" t="str">
            <v>@tidalwaveautospa.com</v>
          </cell>
        </row>
        <row r="2475">
          <cell r="B2475" t="str">
            <v>Marcel Popescu [C]</v>
          </cell>
          <cell r="C2475" t="str">
            <v>TW IT Temporary</v>
          </cell>
          <cell r="D2475" t="str">
            <v>Wash Support Center</v>
          </cell>
          <cell r="E2475" t="str">
            <v>2100 Accounting</v>
          </cell>
          <cell r="F2475" t="str">
            <v>Kristin Balcerzak</v>
          </cell>
          <cell r="G2475" t="str">
            <v/>
          </cell>
          <cell r="H2475" t="str">
            <v/>
          </cell>
          <cell r="I2475" t="str">
            <v/>
          </cell>
          <cell r="J2475" t="str">
            <v/>
          </cell>
          <cell r="K2475" t="str">
            <v>marcel.popescu@twavelead.com</v>
          </cell>
        </row>
        <row r="2476">
          <cell r="B2476" t="str">
            <v>Marcharn Walker</v>
          </cell>
          <cell r="C2476" t="str">
            <v>Wash Attendant Express</v>
          </cell>
          <cell r="D2476" t="str">
            <v>E0074 - Coralville</v>
          </cell>
          <cell r="E2476" t="str">
            <v>1000 Wash Employees</v>
          </cell>
          <cell r="F2476" t="str">
            <v>Ben Boyd</v>
          </cell>
          <cell r="G2476" t="str">
            <v/>
          </cell>
          <cell r="H2476" t="str">
            <v xml:space="preserve">E0074 </v>
          </cell>
          <cell r="I2476">
            <v>74</v>
          </cell>
          <cell r="J2476" t="str">
            <v/>
          </cell>
          <cell r="K2476" t="str">
            <v>@tidalwaveautospa.com</v>
          </cell>
        </row>
        <row r="2477">
          <cell r="B2477" t="str">
            <v>Marco Bencz [C]</v>
          </cell>
          <cell r="C2477" t="str">
            <v>Senior UX Designer Contractor</v>
          </cell>
          <cell r="D2477" t="str">
            <v>Wash Support Center</v>
          </cell>
          <cell r="E2477" t="str">
            <v>2180 R&amp;D</v>
          </cell>
          <cell r="F2477" t="str">
            <v>Jose Ferrari</v>
          </cell>
          <cell r="G2477" t="str">
            <v/>
          </cell>
          <cell r="H2477" t="str">
            <v/>
          </cell>
          <cell r="I2477" t="str">
            <v/>
          </cell>
          <cell r="J2477" t="str">
            <v/>
          </cell>
          <cell r="K2477" t="str">
            <v/>
          </cell>
        </row>
        <row r="2478">
          <cell r="B2478" t="str">
            <v>Marcus Belton</v>
          </cell>
          <cell r="C2478" t="str">
            <v>Wash Attendant Express</v>
          </cell>
          <cell r="D2478" t="str">
            <v>E0222 - Cordova, TN</v>
          </cell>
          <cell r="E2478" t="str">
            <v>1000 Wash Employees</v>
          </cell>
          <cell r="F2478" t="str">
            <v>James Bentley</v>
          </cell>
          <cell r="G2478" t="str">
            <v/>
          </cell>
          <cell r="H2478" t="str">
            <v xml:space="preserve">E0222 </v>
          </cell>
          <cell r="I2478">
            <v>222</v>
          </cell>
          <cell r="J2478" t="str">
            <v/>
          </cell>
          <cell r="K2478" t="str">
            <v>@tidalwaveautospa.com</v>
          </cell>
        </row>
        <row r="2479">
          <cell r="B2479" t="str">
            <v>Marcus Dunlap</v>
          </cell>
          <cell r="C2479" t="str">
            <v>Wash Attendant Express</v>
          </cell>
          <cell r="D2479" t="str">
            <v>E0164 - Harvest, AL</v>
          </cell>
          <cell r="E2479" t="str">
            <v>1000 Wash Employees</v>
          </cell>
          <cell r="F2479" t="str">
            <v>Lane Carr</v>
          </cell>
          <cell r="G2479" t="str">
            <v/>
          </cell>
          <cell r="H2479" t="str">
            <v xml:space="preserve">E0164 </v>
          </cell>
          <cell r="I2479">
            <v>164</v>
          </cell>
          <cell r="J2479" t="str">
            <v/>
          </cell>
          <cell r="K2479" t="str">
            <v>@tidalwaveautospa.com</v>
          </cell>
        </row>
        <row r="2480">
          <cell r="B2480" t="str">
            <v>Marcus Gager</v>
          </cell>
          <cell r="C2480" t="str">
            <v>Wash Attendant Express</v>
          </cell>
          <cell r="D2480" t="str">
            <v>E0050 - Douglas</v>
          </cell>
          <cell r="E2480" t="str">
            <v>1000 Wash Employees</v>
          </cell>
          <cell r="F2480" t="str">
            <v>Joseph Olah</v>
          </cell>
          <cell r="G2480" t="str">
            <v/>
          </cell>
          <cell r="H2480" t="str">
            <v xml:space="preserve">E0050 </v>
          </cell>
          <cell r="I2480">
            <v>50</v>
          </cell>
          <cell r="J2480" t="str">
            <v/>
          </cell>
          <cell r="K2480" t="str">
            <v>@tidalwaveautospa.com</v>
          </cell>
        </row>
        <row r="2481">
          <cell r="B2481" t="str">
            <v>Marcus Gildersleeve</v>
          </cell>
          <cell r="C2481" t="str">
            <v>Car Wash Tunnel Installation Tech</v>
          </cell>
          <cell r="D2481" t="str">
            <v>SHJ Construction LLC</v>
          </cell>
          <cell r="E2481" t="str">
            <v>3050 Development</v>
          </cell>
          <cell r="F2481" t="str">
            <v>Kyle Atherton</v>
          </cell>
          <cell r="G2481" t="str">
            <v/>
          </cell>
          <cell r="H2481" t="str">
            <v/>
          </cell>
          <cell r="I2481" t="str">
            <v/>
          </cell>
          <cell r="J2481" t="str">
            <v/>
          </cell>
          <cell r="K2481" t="str">
            <v/>
          </cell>
        </row>
        <row r="2482">
          <cell r="B2482" t="str">
            <v>Marcus Green [C]</v>
          </cell>
          <cell r="C2482" t="str">
            <v>TW IT Temporary</v>
          </cell>
          <cell r="D2482" t="str">
            <v>Wash Support Center</v>
          </cell>
          <cell r="E2482" t="str">
            <v>2200 IT</v>
          </cell>
          <cell r="F2482" t="str">
            <v>William Merrill</v>
          </cell>
          <cell r="G2482" t="str">
            <v/>
          </cell>
          <cell r="H2482" t="str">
            <v/>
          </cell>
          <cell r="I2482" t="str">
            <v/>
          </cell>
          <cell r="J2482" t="str">
            <v/>
          </cell>
          <cell r="K2482" t="str">
            <v>marcus.green@twavelead.com</v>
          </cell>
        </row>
        <row r="2483">
          <cell r="B2483" t="str">
            <v>Marcus Hollis Jr</v>
          </cell>
          <cell r="C2483" t="str">
            <v>Team Lead Express</v>
          </cell>
          <cell r="D2483" t="str">
            <v>E0001 - Candler Road</v>
          </cell>
          <cell r="E2483" t="str">
            <v>1000 Wash Employees</v>
          </cell>
          <cell r="F2483" t="str">
            <v>Vincent Burt</v>
          </cell>
          <cell r="G2483" t="str">
            <v/>
          </cell>
          <cell r="H2483" t="str">
            <v xml:space="preserve">E0001 </v>
          </cell>
          <cell r="I2483">
            <v>1</v>
          </cell>
          <cell r="J2483" t="str">
            <v/>
          </cell>
          <cell r="K2483" t="str">
            <v>@tidalwaveautospa.com</v>
          </cell>
        </row>
        <row r="2484">
          <cell r="B2484" t="str">
            <v>Marcus Jones</v>
          </cell>
          <cell r="C2484" t="str">
            <v>Site Leader Express</v>
          </cell>
          <cell r="D2484" t="str">
            <v>E0071 - S Marietta Pkwy / Square</v>
          </cell>
          <cell r="E2484" t="str">
            <v>1000 Wash Employees</v>
          </cell>
          <cell r="F2484" t="str">
            <v>Kyle Rovansek</v>
          </cell>
          <cell r="G2484" t="str">
            <v>SL</v>
          </cell>
          <cell r="H2484" t="str">
            <v xml:space="preserve">E0071 </v>
          </cell>
          <cell r="I2484">
            <v>71</v>
          </cell>
          <cell r="J2484" t="str">
            <v>SL71</v>
          </cell>
          <cell r="K2484" t="str">
            <v>SL71@tidalwaveautospa.com</v>
          </cell>
        </row>
        <row r="2485">
          <cell r="B2485" t="str">
            <v>Marcus Lester</v>
          </cell>
          <cell r="C2485" t="str">
            <v>Wash Attendant Express</v>
          </cell>
          <cell r="D2485" t="str">
            <v>E0186 - Horn Lake, MS</v>
          </cell>
          <cell r="E2485" t="str">
            <v>1000 Wash Employees</v>
          </cell>
          <cell r="F2485" t="str">
            <v>RASHAD JONES</v>
          </cell>
          <cell r="G2485" t="str">
            <v/>
          </cell>
          <cell r="H2485" t="str">
            <v xml:space="preserve">E0186 </v>
          </cell>
          <cell r="I2485">
            <v>186</v>
          </cell>
          <cell r="J2485" t="str">
            <v/>
          </cell>
          <cell r="K2485" t="str">
            <v>@tidalwaveautospa.com</v>
          </cell>
        </row>
        <row r="2486">
          <cell r="B2486" t="str">
            <v>Marcus Muluken</v>
          </cell>
          <cell r="C2486" t="str">
            <v>Assistant SL Express</v>
          </cell>
          <cell r="D2486" t="str">
            <v>E0042 - GA Lawrenceville</v>
          </cell>
          <cell r="E2486" t="str">
            <v>1000 Wash Employees</v>
          </cell>
          <cell r="F2486" t="str">
            <v>Jeremy Amburgey (On Leave)</v>
          </cell>
          <cell r="G2486" t="str">
            <v>ASL</v>
          </cell>
          <cell r="H2486" t="str">
            <v xml:space="preserve">E0042 </v>
          </cell>
          <cell r="I2486">
            <v>42</v>
          </cell>
          <cell r="J2486" t="str">
            <v>ASL42</v>
          </cell>
          <cell r="K2486" t="str">
            <v>ASL42@tidalwaveautospa.com</v>
          </cell>
        </row>
        <row r="2487">
          <cell r="B2487" t="str">
            <v>Marcus Scott</v>
          </cell>
          <cell r="C2487" t="str">
            <v>Wash Attendant Express</v>
          </cell>
          <cell r="D2487" t="str">
            <v>E0256 - Sturbridge</v>
          </cell>
          <cell r="E2487" t="str">
            <v>1000 Wash Employees</v>
          </cell>
          <cell r="F2487" t="str">
            <v>Patrick Swain</v>
          </cell>
          <cell r="G2487" t="str">
            <v/>
          </cell>
          <cell r="H2487" t="str">
            <v xml:space="preserve">E0256 </v>
          </cell>
          <cell r="I2487">
            <v>256</v>
          </cell>
          <cell r="J2487" t="str">
            <v/>
          </cell>
          <cell r="K2487" t="str">
            <v>@tidalwaveautospa.com</v>
          </cell>
        </row>
        <row r="2488">
          <cell r="B2488" t="str">
            <v>Marcus Stowell</v>
          </cell>
          <cell r="C2488" t="str">
            <v>Site Leader Express</v>
          </cell>
          <cell r="D2488" t="str">
            <v>E0229 - Bentonville</v>
          </cell>
          <cell r="E2488" t="str">
            <v>1000 Wash Employees</v>
          </cell>
          <cell r="F2488" t="str">
            <v>Ricky Doyle</v>
          </cell>
          <cell r="G2488" t="str">
            <v>SL</v>
          </cell>
          <cell r="H2488" t="str">
            <v xml:space="preserve">E0229 </v>
          </cell>
          <cell r="I2488">
            <v>229</v>
          </cell>
          <cell r="J2488" t="str">
            <v>SL229</v>
          </cell>
          <cell r="K2488" t="str">
            <v>SL229@tidalwaveautospa.com</v>
          </cell>
        </row>
        <row r="2489">
          <cell r="B2489" t="str">
            <v>Marcus Willams</v>
          </cell>
          <cell r="C2489" t="str">
            <v>Team Lead Express</v>
          </cell>
          <cell r="D2489" t="str">
            <v>E0110 - Bon Air</v>
          </cell>
          <cell r="E2489" t="str">
            <v>1000 Wash Employees</v>
          </cell>
          <cell r="F2489" t="str">
            <v>Micah Pinero</v>
          </cell>
          <cell r="G2489" t="str">
            <v/>
          </cell>
          <cell r="H2489" t="str">
            <v xml:space="preserve">E0110 </v>
          </cell>
          <cell r="I2489">
            <v>110</v>
          </cell>
          <cell r="J2489" t="str">
            <v/>
          </cell>
          <cell r="K2489" t="str">
            <v>@tidalwaveautospa.com</v>
          </cell>
        </row>
        <row r="2490">
          <cell r="B2490" t="str">
            <v>María Avalos Robles</v>
          </cell>
          <cell r="C2490" t="str">
            <v>Wash Attendant Express</v>
          </cell>
          <cell r="D2490" t="str">
            <v>E0272 - North Wilmington</v>
          </cell>
          <cell r="E2490" t="str">
            <v>1000 Wash Employees</v>
          </cell>
          <cell r="F2490" t="str">
            <v>Devin Miranda</v>
          </cell>
          <cell r="G2490" t="str">
            <v/>
          </cell>
          <cell r="H2490" t="str">
            <v xml:space="preserve">E0272 </v>
          </cell>
          <cell r="I2490">
            <v>272</v>
          </cell>
          <cell r="J2490" t="str">
            <v/>
          </cell>
          <cell r="K2490" t="str">
            <v>@tidalwaveautospa.com</v>
          </cell>
        </row>
        <row r="2491">
          <cell r="B2491" t="str">
            <v>Maria Dockery</v>
          </cell>
          <cell r="C2491" t="str">
            <v>Assistant SL Express</v>
          </cell>
          <cell r="D2491" t="str">
            <v>E0120 - Manassas Park</v>
          </cell>
          <cell r="E2491" t="str">
            <v>1000 Wash Employees</v>
          </cell>
          <cell r="F2491" t="str">
            <v>Jesse Ramirez Perez</v>
          </cell>
          <cell r="G2491" t="str">
            <v>ASL</v>
          </cell>
          <cell r="H2491" t="str">
            <v xml:space="preserve">E0120 </v>
          </cell>
          <cell r="I2491">
            <v>120</v>
          </cell>
          <cell r="J2491" t="str">
            <v>ASL120</v>
          </cell>
          <cell r="K2491" t="str">
            <v>ASL120@tidalwaveautospa.com</v>
          </cell>
        </row>
        <row r="2492">
          <cell r="B2492" t="str">
            <v>Maria Ledesma Ledesma</v>
          </cell>
          <cell r="C2492" t="str">
            <v>Wash Attendant Express</v>
          </cell>
          <cell r="D2492" t="str">
            <v>E0219 - Heritage Harbour</v>
          </cell>
          <cell r="E2492" t="str">
            <v>1000 Wash Employees</v>
          </cell>
          <cell r="F2492" t="str">
            <v>NICOLA MARIANI</v>
          </cell>
          <cell r="G2492" t="str">
            <v/>
          </cell>
          <cell r="H2492" t="str">
            <v xml:space="preserve">E0219 </v>
          </cell>
          <cell r="I2492">
            <v>219</v>
          </cell>
          <cell r="J2492" t="str">
            <v/>
          </cell>
          <cell r="K2492" t="str">
            <v>@tidalwaveautospa.com</v>
          </cell>
        </row>
        <row r="2493">
          <cell r="B2493" t="str">
            <v>mariah peña</v>
          </cell>
          <cell r="C2493" t="str">
            <v>Wash Attendant Express</v>
          </cell>
          <cell r="D2493" t="str">
            <v>E0222 - Cordova, TN</v>
          </cell>
          <cell r="E2493" t="str">
            <v>1000 Wash Employees</v>
          </cell>
          <cell r="F2493" t="str">
            <v>James Bentley</v>
          </cell>
          <cell r="G2493" t="str">
            <v/>
          </cell>
          <cell r="H2493" t="str">
            <v xml:space="preserve">E0222 </v>
          </cell>
          <cell r="I2493">
            <v>222</v>
          </cell>
          <cell r="J2493" t="str">
            <v/>
          </cell>
          <cell r="K2493" t="str">
            <v>@tidalwaveautospa.com</v>
          </cell>
        </row>
        <row r="2494">
          <cell r="B2494" t="str">
            <v>Marina Permann</v>
          </cell>
          <cell r="C2494" t="str">
            <v>Assistant SL Express</v>
          </cell>
          <cell r="D2494" t="str">
            <v>E0249 - River Crossing</v>
          </cell>
          <cell r="E2494" t="str">
            <v>1000 Wash Employees</v>
          </cell>
          <cell r="F2494" t="str">
            <v>Mike Breitrick</v>
          </cell>
          <cell r="G2494" t="str">
            <v>ASL</v>
          </cell>
          <cell r="H2494" t="str">
            <v xml:space="preserve">E0249 </v>
          </cell>
          <cell r="I2494">
            <v>249</v>
          </cell>
          <cell r="J2494" t="str">
            <v>ASL249</v>
          </cell>
          <cell r="K2494" t="str">
            <v>ASL249@tidalwaveautospa.com</v>
          </cell>
        </row>
        <row r="2495">
          <cell r="B2495" t="str">
            <v>Mario Exposito Medina</v>
          </cell>
          <cell r="C2495" t="str">
            <v>Wash Attendant Express</v>
          </cell>
          <cell r="D2495" t="str">
            <v>E0046 - Overland Park</v>
          </cell>
          <cell r="E2495" t="str">
            <v>1000 Wash Employees</v>
          </cell>
          <cell r="F2495" t="str">
            <v>Jacob Johnston</v>
          </cell>
          <cell r="G2495" t="str">
            <v/>
          </cell>
          <cell r="H2495" t="str">
            <v xml:space="preserve">E0046 </v>
          </cell>
          <cell r="I2495">
            <v>46</v>
          </cell>
          <cell r="J2495" t="str">
            <v/>
          </cell>
          <cell r="K2495" t="str">
            <v>@tidalwaveautospa.com</v>
          </cell>
        </row>
        <row r="2496">
          <cell r="B2496" t="str">
            <v>Mario Matthews</v>
          </cell>
          <cell r="C2496" t="str">
            <v>Wash Attendant Express</v>
          </cell>
          <cell r="D2496" t="str">
            <v>E0021 - Battleground</v>
          </cell>
          <cell r="E2496" t="str">
            <v>1000 Wash Employees</v>
          </cell>
          <cell r="F2496" t="str">
            <v>Chasity Bryant</v>
          </cell>
          <cell r="G2496" t="str">
            <v/>
          </cell>
          <cell r="H2496" t="str">
            <v xml:space="preserve">E0021 </v>
          </cell>
          <cell r="I2496">
            <v>21</v>
          </cell>
          <cell r="J2496" t="str">
            <v/>
          </cell>
          <cell r="K2496" t="str">
            <v>@tidalwaveautospa.com</v>
          </cell>
        </row>
        <row r="2497">
          <cell r="B2497" t="str">
            <v>Mario Molina</v>
          </cell>
          <cell r="C2497" t="str">
            <v>Electrical Apprentice</v>
          </cell>
          <cell r="D2497" t="str">
            <v>Stangood-GA</v>
          </cell>
          <cell r="E2497" t="str">
            <v>3100 Stangood Electrical</v>
          </cell>
          <cell r="F2497" t="str">
            <v>Brian Swicegood</v>
          </cell>
          <cell r="G2497" t="str">
            <v/>
          </cell>
          <cell r="H2497" t="str">
            <v/>
          </cell>
          <cell r="I2497" t="str">
            <v/>
          </cell>
          <cell r="J2497" t="str">
            <v/>
          </cell>
          <cell r="K2497" t="str">
            <v/>
          </cell>
        </row>
        <row r="2498">
          <cell r="B2498" t="str">
            <v>Mario Velasquez</v>
          </cell>
          <cell r="C2498" t="str">
            <v>Wash Attendant Express</v>
          </cell>
          <cell r="D2498" t="str">
            <v>E0038 - Kennesaw</v>
          </cell>
          <cell r="E2498" t="str">
            <v>1000 Wash Employees</v>
          </cell>
          <cell r="F2498" t="str">
            <v>Jason Graham</v>
          </cell>
          <cell r="G2498" t="str">
            <v/>
          </cell>
          <cell r="H2498" t="str">
            <v xml:space="preserve">E0038 </v>
          </cell>
          <cell r="I2498">
            <v>38</v>
          </cell>
          <cell r="J2498" t="str">
            <v/>
          </cell>
          <cell r="K2498" t="str">
            <v>@tidalwaveautospa.com</v>
          </cell>
        </row>
        <row r="2499">
          <cell r="B2499" t="str">
            <v>Marisa Cantu</v>
          </cell>
          <cell r="C2499" t="str">
            <v>Assistant SL Express</v>
          </cell>
          <cell r="D2499" t="str">
            <v>E0058 - Lanier / Friendship</v>
          </cell>
          <cell r="E2499" t="str">
            <v>1000 Wash Employees</v>
          </cell>
          <cell r="F2499" t="str">
            <v>Benjamin Barbour</v>
          </cell>
          <cell r="G2499" t="str">
            <v>ASL</v>
          </cell>
          <cell r="H2499" t="str">
            <v xml:space="preserve">E0058 </v>
          </cell>
          <cell r="I2499">
            <v>58</v>
          </cell>
          <cell r="J2499" t="str">
            <v>ASL58</v>
          </cell>
          <cell r="K2499" t="str">
            <v>ASL58@tidalwaveautospa.com</v>
          </cell>
        </row>
        <row r="2500">
          <cell r="B2500" t="str">
            <v>Mark Blount</v>
          </cell>
          <cell r="C2500" t="str">
            <v>Wash Attendant Express</v>
          </cell>
          <cell r="D2500" t="str">
            <v>E0055 - Gillespie</v>
          </cell>
          <cell r="E2500" t="str">
            <v>1000 Wash Employees</v>
          </cell>
          <cell r="F2500" t="str">
            <v>Michael Miller</v>
          </cell>
          <cell r="G2500" t="str">
            <v/>
          </cell>
          <cell r="H2500" t="str">
            <v xml:space="preserve">E0055 </v>
          </cell>
          <cell r="I2500">
            <v>55</v>
          </cell>
          <cell r="J2500" t="str">
            <v/>
          </cell>
          <cell r="K2500" t="str">
            <v>@tidalwaveautospa.com</v>
          </cell>
        </row>
        <row r="2501">
          <cell r="B2501" t="str">
            <v>Mark Bookbinder</v>
          </cell>
          <cell r="C2501" t="str">
            <v>Site Leader Express</v>
          </cell>
          <cell r="D2501" t="str">
            <v>E0234- Canopy Oaks</v>
          </cell>
          <cell r="E2501" t="str">
            <v>1000 Wash Employees</v>
          </cell>
          <cell r="F2501" t="str">
            <v>Steven Kyriazis</v>
          </cell>
          <cell r="G2501" t="str">
            <v>SL</v>
          </cell>
          <cell r="H2501" t="str">
            <v xml:space="preserve">E0234- </v>
          </cell>
          <cell r="I2501" t="str">
            <v/>
          </cell>
          <cell r="J2501" t="str">
            <v>SL</v>
          </cell>
          <cell r="K2501" t="str">
            <v>SL@tidalwaveautospa.com</v>
          </cell>
        </row>
        <row r="2502">
          <cell r="B2502" t="str">
            <v>Mark Bowmar</v>
          </cell>
          <cell r="C2502" t="str">
            <v>Wash Attendant Express</v>
          </cell>
          <cell r="D2502" t="str">
            <v>E0044 - Lake Joy</v>
          </cell>
          <cell r="E2502" t="str">
            <v>1000 Wash Employees</v>
          </cell>
          <cell r="F2502" t="str">
            <v>Richard Porter</v>
          </cell>
          <cell r="G2502" t="str">
            <v/>
          </cell>
          <cell r="H2502" t="str">
            <v xml:space="preserve">E0044 </v>
          </cell>
          <cell r="I2502">
            <v>44</v>
          </cell>
          <cell r="J2502" t="str">
            <v/>
          </cell>
          <cell r="K2502" t="str">
            <v>@tidalwaveautospa.com</v>
          </cell>
        </row>
        <row r="2503">
          <cell r="B2503" t="str">
            <v>Mark Busby</v>
          </cell>
          <cell r="C2503" t="str">
            <v>Site Leader Express</v>
          </cell>
          <cell r="D2503" t="str">
            <v>E0093 - Huntsville</v>
          </cell>
          <cell r="E2503" t="str">
            <v>1000 Wash Employees</v>
          </cell>
          <cell r="F2503" t="str">
            <v>Cory Cummings</v>
          </cell>
          <cell r="G2503" t="str">
            <v>SL</v>
          </cell>
          <cell r="H2503" t="str">
            <v xml:space="preserve">E0093 </v>
          </cell>
          <cell r="I2503">
            <v>93</v>
          </cell>
          <cell r="J2503" t="str">
            <v>SL93</v>
          </cell>
          <cell r="K2503" t="str">
            <v>SL93@tidalwaveautospa.com</v>
          </cell>
        </row>
        <row r="2504">
          <cell r="B2504" t="str">
            <v>Mark Campbell</v>
          </cell>
          <cell r="C2504" t="str">
            <v>High Performance Site Leader Express</v>
          </cell>
          <cell r="D2504" t="str">
            <v>E0070 - Baytown</v>
          </cell>
          <cell r="E2504" t="str">
            <v>1000 Wash Employees</v>
          </cell>
          <cell r="F2504" t="str">
            <v>Derek Schillinger</v>
          </cell>
          <cell r="G2504" t="str">
            <v>SL</v>
          </cell>
          <cell r="H2504" t="str">
            <v xml:space="preserve">E0070 </v>
          </cell>
          <cell r="I2504">
            <v>70</v>
          </cell>
          <cell r="J2504" t="str">
            <v>SL70</v>
          </cell>
          <cell r="K2504" t="str">
            <v>SL70@tidalwaveautospa.com</v>
          </cell>
        </row>
        <row r="2505">
          <cell r="B2505" t="str">
            <v>Mark Cassidy</v>
          </cell>
          <cell r="C2505" t="str">
            <v>Site Leader Express</v>
          </cell>
          <cell r="D2505" t="str">
            <v>E0317 - North Lexington, KY</v>
          </cell>
          <cell r="E2505" t="str">
            <v>1000 Wash Employees</v>
          </cell>
          <cell r="F2505" t="str">
            <v>Joe Chavez</v>
          </cell>
          <cell r="G2505" t="str">
            <v>SL</v>
          </cell>
          <cell r="H2505" t="str">
            <v xml:space="preserve">E0317 </v>
          </cell>
          <cell r="I2505">
            <v>317</v>
          </cell>
          <cell r="J2505" t="str">
            <v>SL317</v>
          </cell>
          <cell r="K2505" t="str">
            <v>SL317@tidalwaveautospa.com</v>
          </cell>
        </row>
        <row r="2506">
          <cell r="B2506" t="str">
            <v>Mark Hoeft</v>
          </cell>
          <cell r="C2506" t="str">
            <v>Wash Attendant Express</v>
          </cell>
          <cell r="D2506" t="str">
            <v>E0312 - Beaver Dam, WI</v>
          </cell>
          <cell r="E2506" t="str">
            <v>1000 Wash Employees</v>
          </cell>
          <cell r="F2506" t="str">
            <v>Reid Kleinke</v>
          </cell>
          <cell r="G2506" t="str">
            <v/>
          </cell>
          <cell r="H2506" t="str">
            <v xml:space="preserve">E0312 </v>
          </cell>
          <cell r="I2506">
            <v>312</v>
          </cell>
          <cell r="J2506" t="str">
            <v/>
          </cell>
          <cell r="K2506" t="str">
            <v>@tidalwaveautospa.com</v>
          </cell>
        </row>
        <row r="2507">
          <cell r="B2507" t="str">
            <v>Mark Hopkins</v>
          </cell>
          <cell r="C2507" t="str">
            <v>Wash Attendant Express</v>
          </cell>
          <cell r="D2507" t="str">
            <v>E0273 - White Bluff</v>
          </cell>
          <cell r="E2507" t="str">
            <v>1000 Wash Employees</v>
          </cell>
          <cell r="F2507" t="str">
            <v>Douglas Boeres</v>
          </cell>
          <cell r="G2507" t="str">
            <v/>
          </cell>
          <cell r="H2507" t="str">
            <v xml:space="preserve">E0273 </v>
          </cell>
          <cell r="I2507">
            <v>273</v>
          </cell>
          <cell r="J2507" t="str">
            <v/>
          </cell>
          <cell r="K2507" t="str">
            <v>@tidalwaveautospa.com</v>
          </cell>
        </row>
        <row r="2508">
          <cell r="B2508" t="str">
            <v>Mark Kelly</v>
          </cell>
          <cell r="C2508" t="str">
            <v>VP of IT</v>
          </cell>
          <cell r="D2508" t="str">
            <v>Wash Support Center</v>
          </cell>
          <cell r="E2508" t="str">
            <v>2200 IT</v>
          </cell>
          <cell r="F2508" t="str">
            <v>Tiago Buffon</v>
          </cell>
          <cell r="G2508" t="str">
            <v/>
          </cell>
          <cell r="H2508" t="str">
            <v/>
          </cell>
          <cell r="I2508" t="str">
            <v/>
          </cell>
          <cell r="J2508" t="str">
            <v/>
          </cell>
          <cell r="K2508" t="str">
            <v>mark@twavelead.com</v>
          </cell>
        </row>
        <row r="2509">
          <cell r="B2509" t="str">
            <v>Mark McSwain</v>
          </cell>
          <cell r="C2509" t="str">
            <v>VP of IT</v>
          </cell>
          <cell r="D2509" t="str">
            <v>Wash Support Center</v>
          </cell>
          <cell r="E2509" t="str">
            <v>2180 R&amp;D</v>
          </cell>
          <cell r="F2509" t="str">
            <v>Tiago Buffon</v>
          </cell>
          <cell r="G2509" t="str">
            <v/>
          </cell>
          <cell r="H2509" t="str">
            <v/>
          </cell>
          <cell r="I2509" t="str">
            <v/>
          </cell>
          <cell r="J2509" t="str">
            <v/>
          </cell>
          <cell r="K2509" t="str">
            <v>mark.mcswain@twavelead.com</v>
          </cell>
        </row>
        <row r="2510">
          <cell r="B2510" t="str">
            <v>Mark Mills</v>
          </cell>
          <cell r="C2510" t="str">
            <v>Team Lead Express</v>
          </cell>
          <cell r="D2510" t="str">
            <v>E0032 - Camden</v>
          </cell>
          <cell r="E2510" t="str">
            <v>1000 Wash Employees</v>
          </cell>
          <cell r="F2510" t="str">
            <v>Joshua Huffstetler</v>
          </cell>
          <cell r="G2510" t="str">
            <v/>
          </cell>
          <cell r="H2510" t="str">
            <v xml:space="preserve">E0032 </v>
          </cell>
          <cell r="I2510">
            <v>32</v>
          </cell>
          <cell r="J2510" t="str">
            <v/>
          </cell>
          <cell r="K2510" t="str">
            <v>@tidalwaveautospa.com</v>
          </cell>
        </row>
        <row r="2511">
          <cell r="B2511" t="str">
            <v>Mark Rozmarynoski Delgado</v>
          </cell>
          <cell r="C2511" t="str">
            <v>Wash Attendant Express</v>
          </cell>
          <cell r="D2511" t="str">
            <v>E0158 - Waconia, MN</v>
          </cell>
          <cell r="E2511" t="str">
            <v>1000 Wash Employees</v>
          </cell>
          <cell r="F2511" t="str">
            <v>Benjamin Eidem</v>
          </cell>
          <cell r="G2511" t="str">
            <v/>
          </cell>
          <cell r="H2511" t="str">
            <v xml:space="preserve">E0158 </v>
          </cell>
          <cell r="I2511">
            <v>158</v>
          </cell>
          <cell r="J2511" t="str">
            <v/>
          </cell>
          <cell r="K2511" t="str">
            <v>@tidalwaveautospa.com</v>
          </cell>
        </row>
        <row r="2512">
          <cell r="B2512" t="str">
            <v>Mark Shreffler</v>
          </cell>
          <cell r="C2512" t="str">
            <v>High Performance Site Leader Express</v>
          </cell>
          <cell r="D2512" t="str">
            <v>E0118 - Staunton</v>
          </cell>
          <cell r="E2512" t="str">
            <v>1000 Wash Employees</v>
          </cell>
          <cell r="F2512" t="str">
            <v>Patrick Rollins</v>
          </cell>
          <cell r="G2512" t="str">
            <v>SL</v>
          </cell>
          <cell r="H2512" t="str">
            <v xml:space="preserve">E0118 </v>
          </cell>
          <cell r="I2512">
            <v>118</v>
          </cell>
          <cell r="J2512" t="str">
            <v>SL118</v>
          </cell>
          <cell r="K2512" t="str">
            <v>SL118@tidalwaveautospa.com</v>
          </cell>
        </row>
        <row r="2513">
          <cell r="B2513" t="str">
            <v>Mark Stehle</v>
          </cell>
          <cell r="C2513" t="str">
            <v>Site Leader Express</v>
          </cell>
          <cell r="D2513" t="str">
            <v>E0061 - Blue Springs</v>
          </cell>
          <cell r="E2513" t="str">
            <v>1000 Wash Employees</v>
          </cell>
          <cell r="F2513" t="str">
            <v>Michael Donnelly</v>
          </cell>
          <cell r="G2513" t="str">
            <v>SL</v>
          </cell>
          <cell r="H2513" t="str">
            <v xml:space="preserve">E0061 </v>
          </cell>
          <cell r="I2513">
            <v>61</v>
          </cell>
          <cell r="J2513" t="str">
            <v>SL61</v>
          </cell>
          <cell r="K2513" t="str">
            <v>SL61@tidalwaveautospa.com</v>
          </cell>
        </row>
        <row r="2514">
          <cell r="B2514" t="str">
            <v>Markeith Forrest</v>
          </cell>
          <cell r="C2514" t="str">
            <v>Assistant SL Express</v>
          </cell>
          <cell r="D2514" t="str">
            <v>E0089 - Omaha 88</v>
          </cell>
          <cell r="E2514" t="str">
            <v>1000 Wash Employees</v>
          </cell>
          <cell r="F2514" t="str">
            <v>Vernon J</v>
          </cell>
          <cell r="G2514" t="str">
            <v>ASL</v>
          </cell>
          <cell r="H2514" t="str">
            <v xml:space="preserve">E0089 </v>
          </cell>
          <cell r="I2514">
            <v>89</v>
          </cell>
          <cell r="J2514" t="str">
            <v>ASL89</v>
          </cell>
          <cell r="K2514" t="str">
            <v>ASL89@tidalwaveautospa.com</v>
          </cell>
        </row>
        <row r="2515">
          <cell r="B2515" t="str">
            <v>Markevion Williams</v>
          </cell>
          <cell r="C2515" t="str">
            <v>Wash Attendant Express</v>
          </cell>
          <cell r="D2515" t="str">
            <v>E0245 - E. Arlington Blvd</v>
          </cell>
          <cell r="E2515" t="str">
            <v>1000 Wash Employees</v>
          </cell>
          <cell r="F2515" t="str">
            <v>Brandon Cobb</v>
          </cell>
          <cell r="G2515" t="str">
            <v/>
          </cell>
          <cell r="H2515" t="str">
            <v xml:space="preserve">E0245 </v>
          </cell>
          <cell r="I2515">
            <v>245</v>
          </cell>
          <cell r="J2515" t="str">
            <v/>
          </cell>
          <cell r="K2515" t="str">
            <v>@tidalwaveautospa.com</v>
          </cell>
        </row>
        <row r="2516">
          <cell r="B2516" t="str">
            <v>Marlan Nichols</v>
          </cell>
          <cell r="C2516" t="str">
            <v>President</v>
          </cell>
          <cell r="D2516" t="str">
            <v>Wash Support Center</v>
          </cell>
          <cell r="E2516" t="str">
            <v>2350 Executive</v>
          </cell>
          <cell r="F2516" t="str">
            <v>Scott Blackstock</v>
          </cell>
          <cell r="G2516" t="str">
            <v/>
          </cell>
          <cell r="H2516" t="str">
            <v/>
          </cell>
          <cell r="I2516" t="str">
            <v/>
          </cell>
          <cell r="J2516" t="str">
            <v/>
          </cell>
          <cell r="K2516" t="str">
            <v>marlan.nichols@twavelead.com</v>
          </cell>
        </row>
        <row r="2517">
          <cell r="B2517" t="str">
            <v>Marlee Hill</v>
          </cell>
          <cell r="C2517" t="str">
            <v>Staff Accountant</v>
          </cell>
          <cell r="D2517" t="str">
            <v>SHJ Construction LLC</v>
          </cell>
          <cell r="E2517" t="str">
            <v>3050 Development</v>
          </cell>
          <cell r="F2517" t="str">
            <v>Jessica Harris</v>
          </cell>
          <cell r="G2517" t="str">
            <v/>
          </cell>
          <cell r="H2517" t="str">
            <v/>
          </cell>
          <cell r="I2517" t="str">
            <v/>
          </cell>
          <cell r="J2517" t="str">
            <v/>
          </cell>
          <cell r="K2517" t="str">
            <v>marlee.hill@shjconstructiongroup.com</v>
          </cell>
        </row>
        <row r="2518">
          <cell r="B2518" t="str">
            <v>Marnie Parrish</v>
          </cell>
          <cell r="C2518" t="str">
            <v>Security Specialist</v>
          </cell>
          <cell r="D2518" t="str">
            <v>Wash Support Center</v>
          </cell>
          <cell r="E2518" t="str">
            <v>2450 Customer Care</v>
          </cell>
          <cell r="F2518" t="str">
            <v>Laura Middlebrooks</v>
          </cell>
          <cell r="G2518" t="str">
            <v/>
          </cell>
          <cell r="H2518" t="str">
            <v/>
          </cell>
          <cell r="I2518" t="str">
            <v/>
          </cell>
          <cell r="J2518" t="str">
            <v/>
          </cell>
          <cell r="K2518" t="str">
            <v>marnie.parrish@twavelead.com</v>
          </cell>
        </row>
        <row r="2519">
          <cell r="B2519" t="str">
            <v>Marquail Jackson</v>
          </cell>
          <cell r="C2519" t="str">
            <v>Assistant SL Express</v>
          </cell>
          <cell r="D2519" t="str">
            <v>E0310 - Garrett</v>
          </cell>
          <cell r="E2519" t="str">
            <v>1000 Wash Employees</v>
          </cell>
          <cell r="F2519" t="str">
            <v>Jon Thornton</v>
          </cell>
          <cell r="G2519" t="str">
            <v>ASL</v>
          </cell>
          <cell r="H2519" t="str">
            <v xml:space="preserve">E0310 </v>
          </cell>
          <cell r="I2519">
            <v>310</v>
          </cell>
          <cell r="J2519" t="str">
            <v>ASL310</v>
          </cell>
          <cell r="K2519" t="str">
            <v>ASL310@tidalwaveautospa.com</v>
          </cell>
        </row>
        <row r="2520">
          <cell r="B2520" t="str">
            <v>Marquel Lenoir</v>
          </cell>
          <cell r="C2520" t="str">
            <v>Wash Attendant Express</v>
          </cell>
          <cell r="D2520" t="str">
            <v>E0071 - S Marietta Pkwy / Square</v>
          </cell>
          <cell r="E2520" t="str">
            <v>1000 Wash Employees</v>
          </cell>
          <cell r="F2520" t="str">
            <v>Marcus Jones</v>
          </cell>
          <cell r="G2520" t="str">
            <v/>
          </cell>
          <cell r="H2520" t="str">
            <v xml:space="preserve">E0071 </v>
          </cell>
          <cell r="I2520">
            <v>71</v>
          </cell>
          <cell r="J2520" t="str">
            <v/>
          </cell>
          <cell r="K2520" t="str">
            <v>@tidalwaveautospa.com</v>
          </cell>
        </row>
        <row r="2521">
          <cell r="B2521" t="str">
            <v>Marques Watkins</v>
          </cell>
          <cell r="C2521" t="str">
            <v>Team Lead Express</v>
          </cell>
          <cell r="D2521" t="str">
            <v>E0155 - Columbia SC</v>
          </cell>
          <cell r="E2521" t="str">
            <v>1000 Wash Employees</v>
          </cell>
          <cell r="F2521" t="str">
            <v>Scott Gulasa</v>
          </cell>
          <cell r="G2521" t="str">
            <v/>
          </cell>
          <cell r="H2521" t="str">
            <v xml:space="preserve">E0155 </v>
          </cell>
          <cell r="I2521">
            <v>155</v>
          </cell>
          <cell r="J2521" t="str">
            <v/>
          </cell>
          <cell r="K2521" t="str">
            <v>@tidalwaveautospa.com</v>
          </cell>
        </row>
        <row r="2522">
          <cell r="B2522" t="str">
            <v>Marquez Clay</v>
          </cell>
          <cell r="C2522" t="str">
            <v>Team Lead Express</v>
          </cell>
          <cell r="D2522" t="str">
            <v>E0251 - Lewisburg, TN</v>
          </cell>
          <cell r="E2522" t="str">
            <v>1000 Wash Employees</v>
          </cell>
          <cell r="F2522" t="str">
            <v>Kaleigh Welch</v>
          </cell>
          <cell r="G2522" t="str">
            <v/>
          </cell>
          <cell r="H2522" t="str">
            <v xml:space="preserve">E0251 </v>
          </cell>
          <cell r="I2522">
            <v>251</v>
          </cell>
          <cell r="J2522" t="str">
            <v/>
          </cell>
          <cell r="K2522" t="str">
            <v>@tidalwaveautospa.com</v>
          </cell>
        </row>
        <row r="2523">
          <cell r="B2523" t="str">
            <v>Marquis Hill</v>
          </cell>
          <cell r="C2523" t="str">
            <v>DRB Start Up Tech</v>
          </cell>
          <cell r="D2523" t="str">
            <v>SHJ Construction LLC</v>
          </cell>
          <cell r="E2523" t="str">
            <v>3050 Development</v>
          </cell>
          <cell r="F2523" t="str">
            <v>Andrew Garcia</v>
          </cell>
          <cell r="G2523" t="str">
            <v/>
          </cell>
          <cell r="H2523" t="str">
            <v/>
          </cell>
          <cell r="I2523" t="str">
            <v/>
          </cell>
          <cell r="J2523" t="str">
            <v/>
          </cell>
          <cell r="K2523" t="str">
            <v>marquishill55@yahoo.com</v>
          </cell>
        </row>
        <row r="2524">
          <cell r="B2524" t="str">
            <v>Marquis Scott</v>
          </cell>
          <cell r="C2524" t="str">
            <v>Site Leader Express</v>
          </cell>
          <cell r="D2524" t="str">
            <v>E0082 - Ocala</v>
          </cell>
          <cell r="E2524" t="str">
            <v>1000 Wash Employees</v>
          </cell>
          <cell r="F2524" t="str">
            <v>Steven Kyriazis</v>
          </cell>
          <cell r="G2524" t="str">
            <v>SL</v>
          </cell>
          <cell r="H2524" t="str">
            <v xml:space="preserve">E0082 </v>
          </cell>
          <cell r="I2524">
            <v>82</v>
          </cell>
          <cell r="J2524" t="str">
            <v>SL82</v>
          </cell>
          <cell r="K2524" t="str">
            <v>SL82@tidalwaveautospa.com</v>
          </cell>
        </row>
        <row r="2525">
          <cell r="B2525" t="str">
            <v>marquis williams</v>
          </cell>
          <cell r="C2525" t="str">
            <v>Wash Attendant Express</v>
          </cell>
          <cell r="D2525" t="str">
            <v>E0028 - Raytown</v>
          </cell>
          <cell r="E2525" t="str">
            <v>1000 Wash Employees</v>
          </cell>
          <cell r="F2525" t="str">
            <v>Kyle Baker</v>
          </cell>
          <cell r="G2525" t="str">
            <v/>
          </cell>
          <cell r="H2525" t="str">
            <v xml:space="preserve">E0028 </v>
          </cell>
          <cell r="I2525">
            <v>28</v>
          </cell>
          <cell r="J2525" t="str">
            <v/>
          </cell>
          <cell r="K2525" t="str">
            <v>@tidalwaveautospa.com</v>
          </cell>
        </row>
        <row r="2526">
          <cell r="B2526" t="str">
            <v>Marshall Pisano</v>
          </cell>
          <cell r="C2526" t="str">
            <v>Wash Attendant Express</v>
          </cell>
          <cell r="D2526" t="str">
            <v>E0107 - Gainesville</v>
          </cell>
          <cell r="E2526" t="str">
            <v>1000 Wash Employees</v>
          </cell>
          <cell r="F2526" t="str">
            <v>Kyle Busch</v>
          </cell>
          <cell r="G2526" t="str">
            <v/>
          </cell>
          <cell r="H2526" t="str">
            <v xml:space="preserve">E0107 </v>
          </cell>
          <cell r="I2526">
            <v>107</v>
          </cell>
          <cell r="J2526" t="str">
            <v/>
          </cell>
          <cell r="K2526" t="str">
            <v>@tidalwaveautospa.com</v>
          </cell>
        </row>
        <row r="2527">
          <cell r="B2527" t="str">
            <v>Marshall Sells</v>
          </cell>
          <cell r="C2527" t="str">
            <v>Wash Attendant Express</v>
          </cell>
          <cell r="D2527" t="str">
            <v>E0316 - Silsbee, TX</v>
          </cell>
          <cell r="E2527" t="str">
            <v>1000 Wash Employees</v>
          </cell>
          <cell r="F2527" t="str">
            <v>Jordan Easton</v>
          </cell>
          <cell r="G2527" t="str">
            <v/>
          </cell>
          <cell r="H2527" t="str">
            <v xml:space="preserve">E0316 </v>
          </cell>
          <cell r="I2527">
            <v>316</v>
          </cell>
          <cell r="J2527" t="str">
            <v/>
          </cell>
          <cell r="K2527" t="str">
            <v>@tidalwaveautospa.com</v>
          </cell>
        </row>
        <row r="2528">
          <cell r="B2528" t="str">
            <v>Martie Murphy</v>
          </cell>
          <cell r="C2528" t="str">
            <v>Permiting Manager</v>
          </cell>
          <cell r="D2528" t="str">
            <v>SHJ Construction LLC</v>
          </cell>
          <cell r="E2528" t="str">
            <v>3050 Development</v>
          </cell>
          <cell r="F2528" t="str">
            <v>Ryan Crumley</v>
          </cell>
          <cell r="G2528" t="str">
            <v/>
          </cell>
          <cell r="H2528" t="str">
            <v/>
          </cell>
          <cell r="I2528" t="str">
            <v/>
          </cell>
          <cell r="J2528" t="str">
            <v/>
          </cell>
          <cell r="K2528" t="str">
            <v>martie@shjconstructiongroup.com</v>
          </cell>
        </row>
        <row r="2529">
          <cell r="B2529" t="str">
            <v>Martin Rodriguez</v>
          </cell>
          <cell r="C2529" t="str">
            <v>Team Lead Express</v>
          </cell>
          <cell r="D2529" t="str">
            <v>E0153 - Willmar</v>
          </cell>
          <cell r="E2529" t="str">
            <v>1000 Wash Employees</v>
          </cell>
          <cell r="F2529" t="str">
            <v>Joseph Peterson</v>
          </cell>
          <cell r="G2529" t="str">
            <v/>
          </cell>
          <cell r="H2529" t="str">
            <v xml:space="preserve">E0153 </v>
          </cell>
          <cell r="I2529">
            <v>153</v>
          </cell>
          <cell r="J2529" t="str">
            <v/>
          </cell>
          <cell r="K2529" t="str">
            <v>@tidalwaveautospa.com</v>
          </cell>
        </row>
        <row r="2530">
          <cell r="B2530" t="str">
            <v>Martin Velasquez_Alonzo</v>
          </cell>
          <cell r="C2530" t="str">
            <v>Electrician - Journeyman</v>
          </cell>
          <cell r="D2530" t="str">
            <v>Stangood-GA</v>
          </cell>
          <cell r="E2530" t="str">
            <v>3100 Stangood Electrical</v>
          </cell>
          <cell r="F2530" t="str">
            <v>Brian Swicegood</v>
          </cell>
          <cell r="G2530" t="str">
            <v/>
          </cell>
          <cell r="H2530" t="str">
            <v/>
          </cell>
          <cell r="I2530" t="str">
            <v/>
          </cell>
          <cell r="J2530" t="str">
            <v/>
          </cell>
          <cell r="K2530" t="str">
            <v/>
          </cell>
        </row>
        <row r="2531">
          <cell r="B2531" t="str">
            <v>Marvin Ross</v>
          </cell>
          <cell r="C2531" t="str">
            <v>Wash Attendant Express</v>
          </cell>
          <cell r="D2531" t="str">
            <v>E0098 - Bethlehem</v>
          </cell>
          <cell r="E2531" t="str">
            <v>1000 Wash Employees</v>
          </cell>
          <cell r="F2531" t="str">
            <v>Jeffery Hornsby</v>
          </cell>
          <cell r="G2531" t="str">
            <v/>
          </cell>
          <cell r="H2531" t="str">
            <v xml:space="preserve">E0098 </v>
          </cell>
          <cell r="I2531">
            <v>98</v>
          </cell>
          <cell r="J2531" t="str">
            <v/>
          </cell>
          <cell r="K2531" t="str">
            <v>@tidalwaveautospa.com</v>
          </cell>
        </row>
        <row r="2532">
          <cell r="B2532" t="str">
            <v>Mary Davis</v>
          </cell>
          <cell r="C2532" t="str">
            <v>Wash Attendant Express</v>
          </cell>
          <cell r="D2532" t="str">
            <v>E0006 - Warner Robins</v>
          </cell>
          <cell r="E2532" t="str">
            <v>1000 Wash Employees</v>
          </cell>
          <cell r="F2532" t="str">
            <v>Tony Phillips</v>
          </cell>
          <cell r="G2532" t="str">
            <v/>
          </cell>
          <cell r="H2532" t="str">
            <v xml:space="preserve">E0006 </v>
          </cell>
          <cell r="I2532">
            <v>6</v>
          </cell>
          <cell r="J2532" t="str">
            <v/>
          </cell>
          <cell r="K2532" t="str">
            <v>@tidalwaveautospa.com</v>
          </cell>
        </row>
        <row r="2533">
          <cell r="B2533" t="str">
            <v>Mary Dorminy</v>
          </cell>
          <cell r="C2533" t="str">
            <v>Team Lead Express</v>
          </cell>
          <cell r="D2533" t="str">
            <v>E0006 - Warner Robins</v>
          </cell>
          <cell r="E2533" t="str">
            <v>1000 Wash Employees</v>
          </cell>
          <cell r="F2533" t="str">
            <v>Tony Phillips</v>
          </cell>
          <cell r="G2533" t="str">
            <v/>
          </cell>
          <cell r="H2533" t="str">
            <v xml:space="preserve">E0006 </v>
          </cell>
          <cell r="I2533">
            <v>6</v>
          </cell>
          <cell r="J2533" t="str">
            <v/>
          </cell>
          <cell r="K2533" t="str">
            <v>@tidalwaveautospa.com</v>
          </cell>
        </row>
        <row r="2534">
          <cell r="B2534" t="str">
            <v>Mary Hightower</v>
          </cell>
          <cell r="C2534" t="str">
            <v>VP of Administrative and Planning Services</v>
          </cell>
          <cell r="D2534" t="str">
            <v>Wash Support Center</v>
          </cell>
          <cell r="E2534" t="str">
            <v>2400 Administration</v>
          </cell>
          <cell r="F2534" t="str">
            <v>Beth Trice</v>
          </cell>
          <cell r="G2534" t="str">
            <v/>
          </cell>
          <cell r="H2534" t="str">
            <v/>
          </cell>
          <cell r="I2534" t="str">
            <v/>
          </cell>
          <cell r="J2534" t="str">
            <v/>
          </cell>
          <cell r="K2534" t="str">
            <v>mary@twavelead.com</v>
          </cell>
        </row>
        <row r="2535">
          <cell r="B2535" t="str">
            <v>Mary Hoar</v>
          </cell>
          <cell r="C2535" t="str">
            <v>Site Leader Express</v>
          </cell>
          <cell r="D2535" t="str">
            <v>E0286 - Westover Road</v>
          </cell>
          <cell r="E2535" t="str">
            <v>1000 Wash Employees</v>
          </cell>
          <cell r="F2535" t="str">
            <v>Gary Bradley</v>
          </cell>
          <cell r="G2535" t="str">
            <v>SL</v>
          </cell>
          <cell r="H2535" t="str">
            <v xml:space="preserve">E0286 </v>
          </cell>
          <cell r="I2535">
            <v>286</v>
          </cell>
          <cell r="J2535" t="str">
            <v>SL286</v>
          </cell>
          <cell r="K2535" t="str">
            <v>SL286@tidalwaveautospa.com</v>
          </cell>
        </row>
        <row r="2536">
          <cell r="B2536" t="str">
            <v>Mary Smith</v>
          </cell>
          <cell r="C2536" t="str">
            <v>Assistant SL Express</v>
          </cell>
          <cell r="D2536" t="str">
            <v>E0032 - Camden</v>
          </cell>
          <cell r="E2536" t="str">
            <v>1000 Wash Employees</v>
          </cell>
          <cell r="F2536" t="str">
            <v>Joshua Huffstetler</v>
          </cell>
          <cell r="G2536" t="str">
            <v>ASL</v>
          </cell>
          <cell r="H2536" t="str">
            <v xml:space="preserve">E0032 </v>
          </cell>
          <cell r="I2536">
            <v>32</v>
          </cell>
          <cell r="J2536" t="str">
            <v>ASL32</v>
          </cell>
          <cell r="K2536" t="str">
            <v>ASL32@tidalwaveautospa.com</v>
          </cell>
        </row>
        <row r="2537">
          <cell r="B2537" t="str">
            <v>Mason Craig</v>
          </cell>
          <cell r="C2537" t="str">
            <v>Wash Attendant Express</v>
          </cell>
          <cell r="D2537" t="str">
            <v>E0310 - Garrett</v>
          </cell>
          <cell r="E2537" t="str">
            <v>1000 Wash Employees</v>
          </cell>
          <cell r="F2537" t="str">
            <v>Jon Thornton</v>
          </cell>
          <cell r="G2537" t="str">
            <v/>
          </cell>
          <cell r="H2537" t="str">
            <v xml:space="preserve">E0310 </v>
          </cell>
          <cell r="I2537">
            <v>310</v>
          </cell>
          <cell r="J2537" t="str">
            <v/>
          </cell>
          <cell r="K2537" t="str">
            <v>@tidalwaveautospa.com</v>
          </cell>
        </row>
        <row r="2538">
          <cell r="B2538" t="str">
            <v>Mason Eaton</v>
          </cell>
          <cell r="C2538" t="str">
            <v>Wash Attendant Express</v>
          </cell>
          <cell r="D2538" t="str">
            <v>E0127 - Winchester</v>
          </cell>
          <cell r="E2538" t="str">
            <v>1000 Wash Employees</v>
          </cell>
          <cell r="F2538" t="str">
            <v>Franco Caretti</v>
          </cell>
          <cell r="G2538" t="str">
            <v/>
          </cell>
          <cell r="H2538" t="str">
            <v xml:space="preserve">E0127 </v>
          </cell>
          <cell r="I2538">
            <v>127</v>
          </cell>
          <cell r="J2538" t="str">
            <v/>
          </cell>
          <cell r="K2538" t="str">
            <v>@tidalwaveautospa.com</v>
          </cell>
        </row>
        <row r="2539">
          <cell r="B2539" t="str">
            <v>Mason Freeman</v>
          </cell>
          <cell r="C2539" t="str">
            <v>Wash Attendant Express</v>
          </cell>
          <cell r="D2539" t="str">
            <v>E0115 - Temperance Hill</v>
          </cell>
          <cell r="E2539" t="str">
            <v>1000 Wash Employees</v>
          </cell>
          <cell r="F2539" t="str">
            <v>Janell Campbell</v>
          </cell>
          <cell r="G2539" t="str">
            <v/>
          </cell>
          <cell r="H2539" t="str">
            <v xml:space="preserve">E0115 </v>
          </cell>
          <cell r="I2539">
            <v>115</v>
          </cell>
          <cell r="J2539" t="str">
            <v/>
          </cell>
          <cell r="K2539" t="str">
            <v>@tidalwaveautospa.com</v>
          </cell>
        </row>
        <row r="2540">
          <cell r="B2540" t="str">
            <v>Mason Jervey</v>
          </cell>
          <cell r="C2540" t="str">
            <v>Wash Attendant Express</v>
          </cell>
          <cell r="D2540" t="str">
            <v>E0056 - Matthews Orangeburg</v>
          </cell>
          <cell r="E2540" t="str">
            <v>1000 Wash Employees</v>
          </cell>
          <cell r="F2540" t="str">
            <v>Josh Nordgren</v>
          </cell>
          <cell r="G2540" t="str">
            <v/>
          </cell>
          <cell r="H2540" t="str">
            <v xml:space="preserve">E0056 </v>
          </cell>
          <cell r="I2540">
            <v>56</v>
          </cell>
          <cell r="J2540" t="str">
            <v/>
          </cell>
          <cell r="K2540" t="str">
            <v>@tidalwaveautospa.com</v>
          </cell>
        </row>
        <row r="2541">
          <cell r="B2541" t="str">
            <v>Mason Kuhlers</v>
          </cell>
          <cell r="C2541" t="str">
            <v>Wash Attendant Express</v>
          </cell>
          <cell r="D2541" t="str">
            <v>E0093 - Huntsville</v>
          </cell>
          <cell r="E2541" t="str">
            <v>1000 Wash Employees</v>
          </cell>
          <cell r="F2541" t="str">
            <v>Mark Busby</v>
          </cell>
          <cell r="G2541" t="str">
            <v/>
          </cell>
          <cell r="H2541" t="str">
            <v xml:space="preserve">E0093 </v>
          </cell>
          <cell r="I2541">
            <v>93</v>
          </cell>
          <cell r="J2541" t="str">
            <v/>
          </cell>
          <cell r="K2541" t="str">
            <v>@tidalwaveautospa.com</v>
          </cell>
        </row>
        <row r="2542">
          <cell r="B2542" t="str">
            <v>Mason Lind</v>
          </cell>
          <cell r="C2542" t="str">
            <v>Wash Attendant Express</v>
          </cell>
          <cell r="D2542" t="str">
            <v>E0296 - Weston, WI</v>
          </cell>
          <cell r="E2542" t="str">
            <v>1000 Wash Employees</v>
          </cell>
          <cell r="F2542" t="str">
            <v>Edward Bayliss</v>
          </cell>
          <cell r="G2542" t="str">
            <v/>
          </cell>
          <cell r="H2542" t="str">
            <v xml:space="preserve">E0296 </v>
          </cell>
          <cell r="I2542">
            <v>296</v>
          </cell>
          <cell r="J2542" t="str">
            <v/>
          </cell>
          <cell r="K2542" t="str">
            <v>@tidalwaveautospa.com</v>
          </cell>
        </row>
        <row r="2543">
          <cell r="B2543" t="str">
            <v>Mason Lively</v>
          </cell>
          <cell r="C2543" t="str">
            <v>Team Lead Express</v>
          </cell>
          <cell r="D2543" t="str">
            <v>E0214 - Doe Run Blvd</v>
          </cell>
          <cell r="E2543" t="str">
            <v>1000 Wash Employees</v>
          </cell>
          <cell r="F2543" t="str">
            <v>Cecilia Pate</v>
          </cell>
          <cell r="G2543" t="str">
            <v/>
          </cell>
          <cell r="H2543" t="str">
            <v xml:space="preserve">E0214 </v>
          </cell>
          <cell r="I2543">
            <v>214</v>
          </cell>
          <cell r="J2543" t="str">
            <v/>
          </cell>
          <cell r="K2543" t="str">
            <v>@tidalwaveautospa.com</v>
          </cell>
        </row>
        <row r="2544">
          <cell r="B2544" t="str">
            <v>Mason McCarty</v>
          </cell>
          <cell r="C2544" t="str">
            <v>Team Lead Express</v>
          </cell>
          <cell r="D2544" t="str">
            <v>E0263 - Winchester, KY</v>
          </cell>
          <cell r="E2544" t="str">
            <v>1000 Wash Employees</v>
          </cell>
          <cell r="F2544" t="str">
            <v>Philip Crosse</v>
          </cell>
          <cell r="G2544" t="str">
            <v/>
          </cell>
          <cell r="H2544" t="str">
            <v xml:space="preserve">E0263 </v>
          </cell>
          <cell r="I2544">
            <v>263</v>
          </cell>
          <cell r="J2544" t="str">
            <v/>
          </cell>
          <cell r="K2544" t="str">
            <v>@tidalwaveautospa.com</v>
          </cell>
        </row>
        <row r="2545">
          <cell r="B2545" t="str">
            <v>Mason Poznanski</v>
          </cell>
          <cell r="C2545" t="str">
            <v>Wash Attendant Express</v>
          </cell>
          <cell r="D2545" t="str">
            <v>E0312 - Beaver Dam, WI</v>
          </cell>
          <cell r="E2545" t="str">
            <v>1000 Wash Employees</v>
          </cell>
          <cell r="F2545" t="str">
            <v>Reid Kleinke</v>
          </cell>
          <cell r="G2545" t="str">
            <v/>
          </cell>
          <cell r="H2545" t="str">
            <v xml:space="preserve">E0312 </v>
          </cell>
          <cell r="I2545">
            <v>312</v>
          </cell>
          <cell r="J2545" t="str">
            <v/>
          </cell>
          <cell r="K2545" t="str">
            <v>@tidalwaveautospa.com</v>
          </cell>
        </row>
        <row r="2546">
          <cell r="B2546" t="str">
            <v>Mason Reich</v>
          </cell>
          <cell r="C2546" t="str">
            <v>Wash Attendant Express</v>
          </cell>
          <cell r="D2546" t="str">
            <v>E0127 - Winchester</v>
          </cell>
          <cell r="E2546" t="str">
            <v>1000 Wash Employees</v>
          </cell>
          <cell r="F2546" t="str">
            <v>Franco Caretti</v>
          </cell>
          <cell r="G2546" t="str">
            <v/>
          </cell>
          <cell r="H2546" t="str">
            <v xml:space="preserve">E0127 </v>
          </cell>
          <cell r="I2546">
            <v>127</v>
          </cell>
          <cell r="J2546" t="str">
            <v/>
          </cell>
          <cell r="K2546" t="str">
            <v>@tidalwaveautospa.com</v>
          </cell>
        </row>
        <row r="2547">
          <cell r="B2547" t="str">
            <v>mason richmond</v>
          </cell>
          <cell r="C2547" t="str">
            <v>Wash Attendant Express</v>
          </cell>
          <cell r="D2547" t="str">
            <v>E0186 - Horn Lake, MS</v>
          </cell>
          <cell r="E2547" t="str">
            <v>1000 Wash Employees</v>
          </cell>
          <cell r="F2547" t="str">
            <v>RASHAD JONES</v>
          </cell>
          <cell r="G2547" t="str">
            <v/>
          </cell>
          <cell r="H2547" t="str">
            <v xml:space="preserve">E0186 </v>
          </cell>
          <cell r="I2547">
            <v>186</v>
          </cell>
          <cell r="J2547" t="str">
            <v/>
          </cell>
          <cell r="K2547" t="str">
            <v>@tidalwaveautospa.com</v>
          </cell>
        </row>
        <row r="2548">
          <cell r="B2548" t="str">
            <v>Mason Ruggeri</v>
          </cell>
          <cell r="C2548" t="str">
            <v>Wash Attendant Express</v>
          </cell>
          <cell r="D2548" t="str">
            <v>E0081 - South Glens Falls</v>
          </cell>
          <cell r="E2548" t="str">
            <v>1000 Wash Employees</v>
          </cell>
          <cell r="F2548" t="str">
            <v>Austin Dority</v>
          </cell>
          <cell r="G2548" t="str">
            <v/>
          </cell>
          <cell r="H2548" t="str">
            <v xml:space="preserve">E0081 </v>
          </cell>
          <cell r="I2548">
            <v>81</v>
          </cell>
          <cell r="J2548" t="str">
            <v/>
          </cell>
          <cell r="K2548" t="str">
            <v>@tidalwaveautospa.com</v>
          </cell>
        </row>
        <row r="2549">
          <cell r="B2549" t="str">
            <v>Matt Bachman</v>
          </cell>
          <cell r="C2549" t="str">
            <v>High Performance Site Leader Express</v>
          </cell>
          <cell r="D2549" t="str">
            <v>E0015 - Dacula</v>
          </cell>
          <cell r="E2549" t="str">
            <v>1000 Wash Employees</v>
          </cell>
          <cell r="F2549" t="str">
            <v>Kyle Rovansek</v>
          </cell>
          <cell r="G2549" t="str">
            <v>SL</v>
          </cell>
          <cell r="H2549" t="str">
            <v xml:space="preserve">E0015 </v>
          </cell>
          <cell r="I2549">
            <v>15</v>
          </cell>
          <cell r="J2549" t="str">
            <v>SL15</v>
          </cell>
          <cell r="K2549" t="str">
            <v>SL15@tidalwaveautospa.com</v>
          </cell>
        </row>
        <row r="2550">
          <cell r="B2550" t="str">
            <v>Matt Davis</v>
          </cell>
          <cell r="C2550" t="str">
            <v>Assistant SL Express</v>
          </cell>
          <cell r="D2550" t="str">
            <v>E0194 - Jefferson City, MO</v>
          </cell>
          <cell r="E2550" t="str">
            <v>1000 Wash Employees</v>
          </cell>
          <cell r="F2550" t="str">
            <v>James Beeler</v>
          </cell>
          <cell r="G2550" t="str">
            <v>ASL</v>
          </cell>
          <cell r="H2550" t="str">
            <v xml:space="preserve">E0194 </v>
          </cell>
          <cell r="I2550">
            <v>194</v>
          </cell>
          <cell r="J2550" t="str">
            <v>ASL194</v>
          </cell>
          <cell r="K2550" t="str">
            <v>ASL194@tidalwaveautospa.com</v>
          </cell>
        </row>
        <row r="2551">
          <cell r="B2551" t="str">
            <v>Matt Rush</v>
          </cell>
          <cell r="C2551" t="str">
            <v>Team Lead Express</v>
          </cell>
          <cell r="D2551" t="str">
            <v>E0242 - Salina, KS</v>
          </cell>
          <cell r="E2551" t="str">
            <v>1000 Wash Employees</v>
          </cell>
          <cell r="F2551" t="str">
            <v>JEFFREY MCDUFFIE</v>
          </cell>
          <cell r="G2551" t="str">
            <v/>
          </cell>
          <cell r="H2551" t="str">
            <v xml:space="preserve">E0242 </v>
          </cell>
          <cell r="I2551">
            <v>242</v>
          </cell>
          <cell r="J2551" t="str">
            <v/>
          </cell>
          <cell r="K2551" t="str">
            <v>@tidalwaveautospa.com</v>
          </cell>
        </row>
        <row r="2552">
          <cell r="B2552" t="str">
            <v>Matthew Allen</v>
          </cell>
          <cell r="C2552" t="str">
            <v>Production Supervisor</v>
          </cell>
          <cell r="D2552" t="str">
            <v>SHJ Construction LLC</v>
          </cell>
          <cell r="E2552" t="str">
            <v>3050 Development</v>
          </cell>
          <cell r="F2552" t="str">
            <v>Lee Davis</v>
          </cell>
          <cell r="G2552" t="str">
            <v/>
          </cell>
          <cell r="H2552" t="str">
            <v/>
          </cell>
          <cell r="I2552" t="str">
            <v/>
          </cell>
          <cell r="J2552" t="str">
            <v/>
          </cell>
          <cell r="K2552" t="str">
            <v/>
          </cell>
        </row>
        <row r="2553">
          <cell r="B2553" t="str">
            <v>Matthew Bacon</v>
          </cell>
          <cell r="C2553" t="str">
            <v>Wash Attendant Express</v>
          </cell>
          <cell r="D2553" t="str">
            <v>E0203 - Walton Court</v>
          </cell>
          <cell r="E2553" t="str">
            <v>1000 Wash Employees</v>
          </cell>
          <cell r="F2553" t="str">
            <v>Matthew McCoy</v>
          </cell>
          <cell r="G2553" t="str">
            <v/>
          </cell>
          <cell r="H2553" t="str">
            <v xml:space="preserve">E0203 </v>
          </cell>
          <cell r="I2553">
            <v>203</v>
          </cell>
          <cell r="J2553" t="str">
            <v/>
          </cell>
          <cell r="K2553" t="str">
            <v>@tidalwaveautospa.com</v>
          </cell>
        </row>
        <row r="2554">
          <cell r="B2554" t="str">
            <v>Matthew Bridges</v>
          </cell>
          <cell r="C2554" t="str">
            <v>Site Leader Express</v>
          </cell>
          <cell r="D2554" t="str">
            <v>E0285 - Surfside Commons</v>
          </cell>
          <cell r="E2554" t="str">
            <v>1000 Wash Employees</v>
          </cell>
          <cell r="F2554" t="str">
            <v>Wesley Kurtz</v>
          </cell>
          <cell r="G2554" t="str">
            <v>SL</v>
          </cell>
          <cell r="H2554" t="str">
            <v xml:space="preserve">E0285 </v>
          </cell>
          <cell r="I2554">
            <v>285</v>
          </cell>
          <cell r="J2554" t="str">
            <v>SL285</v>
          </cell>
          <cell r="K2554" t="str">
            <v>SL285@tidalwaveautospa.com</v>
          </cell>
        </row>
        <row r="2555">
          <cell r="B2555" t="str">
            <v>Matthew Carter</v>
          </cell>
          <cell r="C2555" t="str">
            <v>Site Leader Express</v>
          </cell>
          <cell r="D2555" t="str">
            <v>E0202 - Petoskey, MI</v>
          </cell>
          <cell r="E2555" t="str">
            <v>1000 Wash Employees</v>
          </cell>
          <cell r="F2555" t="str">
            <v>Michael Donnelly</v>
          </cell>
          <cell r="G2555" t="str">
            <v>SL</v>
          </cell>
          <cell r="H2555" t="str">
            <v xml:space="preserve">E0202 </v>
          </cell>
          <cell r="I2555">
            <v>202</v>
          </cell>
          <cell r="J2555" t="str">
            <v>SL202</v>
          </cell>
          <cell r="K2555" t="str">
            <v>SL202@tidalwaveautospa.com</v>
          </cell>
        </row>
        <row r="2556">
          <cell r="B2556" t="str">
            <v>Matthew Coates</v>
          </cell>
          <cell r="C2556" t="str">
            <v>Wash Attendant Express</v>
          </cell>
          <cell r="D2556" t="str">
            <v>E0201 - Culpeper, VA</v>
          </cell>
          <cell r="E2556" t="str">
            <v>1000 Wash Employees</v>
          </cell>
          <cell r="F2556" t="str">
            <v>Zoran Kostadinovic</v>
          </cell>
          <cell r="G2556" t="str">
            <v/>
          </cell>
          <cell r="H2556" t="str">
            <v xml:space="preserve">E0201 </v>
          </cell>
          <cell r="I2556">
            <v>201</v>
          </cell>
          <cell r="J2556" t="str">
            <v/>
          </cell>
          <cell r="K2556" t="str">
            <v>@tidalwaveautospa.com</v>
          </cell>
        </row>
        <row r="2557">
          <cell r="B2557" t="str">
            <v>Matthew Demuth</v>
          </cell>
          <cell r="C2557" t="str">
            <v>Team Lead Express</v>
          </cell>
          <cell r="D2557" t="str">
            <v>E0079 - Cedar Falls</v>
          </cell>
          <cell r="E2557" t="str">
            <v>1000 Wash Employees</v>
          </cell>
          <cell r="F2557" t="str">
            <v>Dalton Shock</v>
          </cell>
          <cell r="G2557" t="str">
            <v/>
          </cell>
          <cell r="H2557" t="str">
            <v xml:space="preserve">E0079 </v>
          </cell>
          <cell r="I2557">
            <v>79</v>
          </cell>
          <cell r="J2557" t="str">
            <v/>
          </cell>
          <cell r="K2557" t="str">
            <v>@tidalwaveautospa.com</v>
          </cell>
        </row>
        <row r="2558">
          <cell r="B2558" t="str">
            <v>Matthew England</v>
          </cell>
          <cell r="C2558" t="str">
            <v>Assistant SL Express</v>
          </cell>
          <cell r="D2558" t="str">
            <v>E0060 - Guntersville</v>
          </cell>
          <cell r="E2558" t="str">
            <v>1000 Wash Employees</v>
          </cell>
          <cell r="F2558" t="str">
            <v>John Nutbrown</v>
          </cell>
          <cell r="G2558" t="str">
            <v>ASL</v>
          </cell>
          <cell r="H2558" t="str">
            <v xml:space="preserve">E0060 </v>
          </cell>
          <cell r="I2558">
            <v>60</v>
          </cell>
          <cell r="J2558" t="str">
            <v>ASL60</v>
          </cell>
          <cell r="K2558" t="str">
            <v>ASL60@tidalwaveautospa.com</v>
          </cell>
        </row>
        <row r="2559">
          <cell r="B2559" t="str">
            <v>Matthew Fowles</v>
          </cell>
          <cell r="C2559" t="str">
            <v>Team Lead Express</v>
          </cell>
          <cell r="D2559" t="str">
            <v>E0181 - Great Falls</v>
          </cell>
          <cell r="E2559" t="str">
            <v>1000 Wash Employees</v>
          </cell>
          <cell r="F2559" t="str">
            <v>Megan Moore</v>
          </cell>
          <cell r="G2559" t="str">
            <v/>
          </cell>
          <cell r="H2559" t="str">
            <v xml:space="preserve">E0181 </v>
          </cell>
          <cell r="I2559">
            <v>181</v>
          </cell>
          <cell r="J2559" t="str">
            <v/>
          </cell>
          <cell r="K2559" t="str">
            <v>@tidalwaveautospa.com</v>
          </cell>
        </row>
        <row r="2560">
          <cell r="B2560" t="str">
            <v>Matthew Gay</v>
          </cell>
          <cell r="C2560" t="str">
            <v>Wash Attendant Express</v>
          </cell>
          <cell r="D2560" t="str">
            <v>E0048 - Peake</v>
          </cell>
          <cell r="E2560" t="str">
            <v>1000 Wash Employees</v>
          </cell>
          <cell r="F2560" t="str">
            <v>Jermaine Goodin</v>
          </cell>
          <cell r="G2560" t="str">
            <v/>
          </cell>
          <cell r="H2560" t="str">
            <v xml:space="preserve">E0048 </v>
          </cell>
          <cell r="I2560">
            <v>48</v>
          </cell>
          <cell r="J2560" t="str">
            <v/>
          </cell>
          <cell r="K2560" t="str">
            <v>@tidalwaveautospa.com</v>
          </cell>
        </row>
        <row r="2561">
          <cell r="B2561" t="str">
            <v>Matthew George</v>
          </cell>
          <cell r="C2561" t="str">
            <v>Wash Attendant Express</v>
          </cell>
          <cell r="D2561" t="str">
            <v>E0054 - Canton</v>
          </cell>
          <cell r="E2561" t="str">
            <v>1000 Wash Employees</v>
          </cell>
          <cell r="F2561" t="str">
            <v>Patrick Powers</v>
          </cell>
          <cell r="G2561" t="str">
            <v/>
          </cell>
          <cell r="H2561" t="str">
            <v xml:space="preserve">E0054 </v>
          </cell>
          <cell r="I2561">
            <v>54</v>
          </cell>
          <cell r="J2561" t="str">
            <v/>
          </cell>
          <cell r="K2561" t="str">
            <v>@tidalwaveautospa.com</v>
          </cell>
        </row>
        <row r="2562">
          <cell r="B2562" t="str">
            <v>Matthew GREENBURG</v>
          </cell>
          <cell r="C2562" t="str">
            <v>Assistant SL Express</v>
          </cell>
          <cell r="D2562" t="str">
            <v>E0127 - Winchester</v>
          </cell>
          <cell r="E2562" t="str">
            <v>1000 Wash Employees</v>
          </cell>
          <cell r="F2562" t="str">
            <v>Franco Caretti</v>
          </cell>
          <cell r="G2562" t="str">
            <v>ASL</v>
          </cell>
          <cell r="H2562" t="str">
            <v xml:space="preserve">E0127 </v>
          </cell>
          <cell r="I2562">
            <v>127</v>
          </cell>
          <cell r="J2562" t="str">
            <v>ASL127</v>
          </cell>
          <cell r="K2562" t="str">
            <v>ASL127@tidalwaveautospa.com</v>
          </cell>
        </row>
        <row r="2563">
          <cell r="B2563" t="str">
            <v>Matthew Hight</v>
          </cell>
          <cell r="C2563" t="str">
            <v>Wash Attendant Express</v>
          </cell>
          <cell r="D2563" t="str">
            <v>E0046 - Overland Park</v>
          </cell>
          <cell r="E2563" t="str">
            <v>1000 Wash Employees</v>
          </cell>
          <cell r="F2563" t="str">
            <v>Jacob Johnston</v>
          </cell>
          <cell r="G2563" t="str">
            <v/>
          </cell>
          <cell r="H2563" t="str">
            <v xml:space="preserve">E0046 </v>
          </cell>
          <cell r="I2563">
            <v>46</v>
          </cell>
          <cell r="J2563" t="str">
            <v/>
          </cell>
          <cell r="K2563" t="str">
            <v>@tidalwaveautospa.com</v>
          </cell>
        </row>
        <row r="2564">
          <cell r="B2564" t="str">
            <v>Matthew Hopper</v>
          </cell>
          <cell r="C2564" t="str">
            <v>Assistant SL Express</v>
          </cell>
          <cell r="D2564" t="str">
            <v>E0165 - White House, TN</v>
          </cell>
          <cell r="E2564" t="str">
            <v>1000 Wash Employees</v>
          </cell>
          <cell r="F2564" t="str">
            <v>Don Cross</v>
          </cell>
          <cell r="G2564" t="str">
            <v>ASL</v>
          </cell>
          <cell r="H2564" t="str">
            <v xml:space="preserve">E0165 </v>
          </cell>
          <cell r="I2564">
            <v>165</v>
          </cell>
          <cell r="J2564" t="str">
            <v>ASL165</v>
          </cell>
          <cell r="K2564" t="str">
            <v>ASL165@tidalwaveautospa.com</v>
          </cell>
        </row>
        <row r="2565">
          <cell r="B2565" t="str">
            <v>Matthew Koch</v>
          </cell>
          <cell r="C2565" t="str">
            <v>Team Lead Express</v>
          </cell>
          <cell r="D2565" t="str">
            <v>E0291 - Christiansburg, VA</v>
          </cell>
          <cell r="E2565" t="str">
            <v>1000 Wash Employees</v>
          </cell>
          <cell r="F2565" t="str">
            <v>Preston Long</v>
          </cell>
          <cell r="G2565" t="str">
            <v/>
          </cell>
          <cell r="H2565" t="str">
            <v xml:space="preserve">E0291 </v>
          </cell>
          <cell r="I2565">
            <v>291</v>
          </cell>
          <cell r="J2565" t="str">
            <v/>
          </cell>
          <cell r="K2565" t="str">
            <v>@tidalwaveautospa.com</v>
          </cell>
        </row>
        <row r="2566">
          <cell r="B2566" t="str">
            <v>Matthew Linton</v>
          </cell>
          <cell r="C2566" t="str">
            <v>Team Lead Express</v>
          </cell>
          <cell r="D2566" t="str">
            <v>E0037 - Lutz</v>
          </cell>
          <cell r="E2566" t="str">
            <v>1000 Wash Employees</v>
          </cell>
          <cell r="F2566" t="str">
            <v>Kesean Swint</v>
          </cell>
          <cell r="G2566" t="str">
            <v/>
          </cell>
          <cell r="H2566" t="str">
            <v xml:space="preserve">E0037 </v>
          </cell>
          <cell r="I2566">
            <v>37</v>
          </cell>
          <cell r="J2566" t="str">
            <v/>
          </cell>
          <cell r="K2566" t="str">
            <v>@tidalwaveautospa.com</v>
          </cell>
        </row>
        <row r="2567">
          <cell r="B2567" t="str">
            <v>Matthew Martin</v>
          </cell>
          <cell r="C2567" t="str">
            <v>Wash Attendant Express</v>
          </cell>
          <cell r="D2567" t="str">
            <v>E0046 - Overland Park</v>
          </cell>
          <cell r="E2567" t="str">
            <v>1000 Wash Employees</v>
          </cell>
          <cell r="F2567" t="str">
            <v>Jacob Johnston</v>
          </cell>
          <cell r="G2567" t="str">
            <v/>
          </cell>
          <cell r="H2567" t="str">
            <v xml:space="preserve">E0046 </v>
          </cell>
          <cell r="I2567">
            <v>46</v>
          </cell>
          <cell r="J2567" t="str">
            <v/>
          </cell>
          <cell r="K2567" t="str">
            <v>@tidalwaveautospa.com</v>
          </cell>
        </row>
        <row r="2568">
          <cell r="B2568" t="str">
            <v>Matthew McCoy</v>
          </cell>
          <cell r="C2568" t="str">
            <v>Site Leader Express</v>
          </cell>
          <cell r="D2568" t="str">
            <v>E0203 - Walton Court</v>
          </cell>
          <cell r="E2568" t="str">
            <v>1000 Wash Employees</v>
          </cell>
          <cell r="F2568" t="str">
            <v>Andrew Strevel</v>
          </cell>
          <cell r="G2568" t="str">
            <v>SL</v>
          </cell>
          <cell r="H2568" t="str">
            <v xml:space="preserve">E0203 </v>
          </cell>
          <cell r="I2568">
            <v>203</v>
          </cell>
          <cell r="J2568" t="str">
            <v>SL203</v>
          </cell>
          <cell r="K2568" t="str">
            <v>SL203@tidalwaveautospa.com</v>
          </cell>
        </row>
        <row r="2569">
          <cell r="B2569" t="str">
            <v>Matthew McDonald</v>
          </cell>
          <cell r="C2569" t="str">
            <v>Wash Attendant Express</v>
          </cell>
          <cell r="D2569" t="str">
            <v>E0041 - Hoover</v>
          </cell>
          <cell r="E2569" t="str">
            <v>1000 Wash Employees</v>
          </cell>
          <cell r="F2569" t="str">
            <v>Britt Bonds</v>
          </cell>
          <cell r="G2569" t="str">
            <v/>
          </cell>
          <cell r="H2569" t="str">
            <v xml:space="preserve">E0041 </v>
          </cell>
          <cell r="I2569">
            <v>41</v>
          </cell>
          <cell r="J2569" t="str">
            <v/>
          </cell>
          <cell r="K2569" t="str">
            <v>@tidalwaveautospa.com</v>
          </cell>
        </row>
        <row r="2570">
          <cell r="B2570" t="str">
            <v>MATTHEW MEIDLEIN</v>
          </cell>
          <cell r="C2570" t="str">
            <v>Wash Attendant Express</v>
          </cell>
          <cell r="D2570" t="str">
            <v>E0193 - Dahlonega, GA</v>
          </cell>
          <cell r="E2570" t="str">
            <v>1000 Wash Employees</v>
          </cell>
          <cell r="F2570" t="str">
            <v>Richard Gibbons</v>
          </cell>
          <cell r="G2570" t="str">
            <v/>
          </cell>
          <cell r="H2570" t="str">
            <v xml:space="preserve">E0193 </v>
          </cell>
          <cell r="I2570">
            <v>193</v>
          </cell>
          <cell r="J2570" t="str">
            <v/>
          </cell>
          <cell r="K2570" t="str">
            <v>@tidalwaveautospa.com</v>
          </cell>
        </row>
        <row r="2571">
          <cell r="B2571" t="str">
            <v>matthew moseley</v>
          </cell>
          <cell r="C2571" t="str">
            <v>Team Lead Express</v>
          </cell>
          <cell r="D2571" t="str">
            <v>E0005 - Florence SC</v>
          </cell>
          <cell r="E2571" t="str">
            <v>1000 Wash Employees</v>
          </cell>
          <cell r="F2571" t="str">
            <v>Raymond Otto</v>
          </cell>
          <cell r="G2571" t="str">
            <v/>
          </cell>
          <cell r="H2571" t="str">
            <v xml:space="preserve">E0005 </v>
          </cell>
          <cell r="I2571">
            <v>5</v>
          </cell>
          <cell r="J2571" t="str">
            <v/>
          </cell>
          <cell r="K2571" t="str">
            <v>@tidalwaveautospa.com</v>
          </cell>
        </row>
        <row r="2572">
          <cell r="B2572" t="str">
            <v>Matthew Patino</v>
          </cell>
          <cell r="C2572" t="str">
            <v>Wash Attendant Express</v>
          </cell>
          <cell r="D2572" t="str">
            <v>E0020 - Conway</v>
          </cell>
          <cell r="E2572" t="str">
            <v>1000 Wash Employees</v>
          </cell>
          <cell r="F2572" t="str">
            <v>Joseph Landfried</v>
          </cell>
          <cell r="G2572" t="str">
            <v/>
          </cell>
          <cell r="H2572" t="str">
            <v xml:space="preserve">E0020 </v>
          </cell>
          <cell r="I2572">
            <v>20</v>
          </cell>
          <cell r="J2572" t="str">
            <v/>
          </cell>
          <cell r="K2572" t="str">
            <v>@tidalwaveautospa.com</v>
          </cell>
        </row>
        <row r="2573">
          <cell r="B2573" t="str">
            <v>Matthew Perrotte</v>
          </cell>
          <cell r="C2573" t="str">
            <v>Wash Attendant Express</v>
          </cell>
          <cell r="D2573" t="str">
            <v>E0081 - South Glens Falls</v>
          </cell>
          <cell r="E2573" t="str">
            <v>1000 Wash Employees</v>
          </cell>
          <cell r="F2573" t="str">
            <v>Austin Dority</v>
          </cell>
          <cell r="G2573" t="str">
            <v/>
          </cell>
          <cell r="H2573" t="str">
            <v xml:space="preserve">E0081 </v>
          </cell>
          <cell r="I2573">
            <v>81</v>
          </cell>
          <cell r="J2573" t="str">
            <v/>
          </cell>
          <cell r="K2573" t="str">
            <v>@tidalwaveautospa.com</v>
          </cell>
        </row>
        <row r="2574">
          <cell r="B2574" t="str">
            <v>Matthew Ratcliff</v>
          </cell>
          <cell r="C2574" t="str">
            <v>Team Lead Express</v>
          </cell>
          <cell r="D2574" t="str">
            <v>E0127 - Winchester</v>
          </cell>
          <cell r="E2574" t="str">
            <v>1000 Wash Employees</v>
          </cell>
          <cell r="F2574" t="str">
            <v>Franco Caretti</v>
          </cell>
          <cell r="G2574" t="str">
            <v/>
          </cell>
          <cell r="H2574" t="str">
            <v xml:space="preserve">E0127 </v>
          </cell>
          <cell r="I2574">
            <v>127</v>
          </cell>
          <cell r="J2574" t="str">
            <v/>
          </cell>
          <cell r="K2574" t="str">
            <v>@tidalwaveautospa.com</v>
          </cell>
        </row>
        <row r="2575">
          <cell r="B2575" t="str">
            <v>Matthew Rich</v>
          </cell>
          <cell r="C2575" t="str">
            <v>Assistant SL Express</v>
          </cell>
          <cell r="D2575" t="str">
            <v>E0275 - Cheraw, SC</v>
          </cell>
          <cell r="E2575" t="str">
            <v>1000 Wash Employees</v>
          </cell>
          <cell r="F2575" t="str">
            <v>John Norris</v>
          </cell>
          <cell r="G2575" t="str">
            <v>ASL</v>
          </cell>
          <cell r="H2575" t="str">
            <v xml:space="preserve">E0275 </v>
          </cell>
          <cell r="I2575">
            <v>275</v>
          </cell>
          <cell r="J2575" t="str">
            <v>ASL275</v>
          </cell>
          <cell r="K2575" t="str">
            <v>ASL275@tidalwaveautospa.com</v>
          </cell>
        </row>
        <row r="2576">
          <cell r="B2576" t="str">
            <v>Matthew Roberts</v>
          </cell>
          <cell r="C2576" t="str">
            <v>Site Leader Express</v>
          </cell>
          <cell r="D2576" t="str">
            <v>E0241 - Tusculum</v>
          </cell>
          <cell r="E2576" t="str">
            <v>1000 Wash Employees</v>
          </cell>
          <cell r="F2576" t="str">
            <v>Joe Chavez</v>
          </cell>
          <cell r="G2576" t="str">
            <v>SL</v>
          </cell>
          <cell r="H2576" t="str">
            <v xml:space="preserve">E0241 </v>
          </cell>
          <cell r="I2576">
            <v>241</v>
          </cell>
          <cell r="J2576" t="str">
            <v>SL241</v>
          </cell>
          <cell r="K2576" t="str">
            <v>SL241@tidalwaveautospa.com</v>
          </cell>
        </row>
        <row r="2577">
          <cell r="B2577" t="str">
            <v>matthew rojas</v>
          </cell>
          <cell r="C2577" t="str">
            <v>Assistant SL Express</v>
          </cell>
          <cell r="D2577" t="str">
            <v>E0234- Canopy Oaks</v>
          </cell>
          <cell r="E2577" t="str">
            <v>1000 Wash Employees</v>
          </cell>
          <cell r="F2577" t="str">
            <v>Mark Bookbinder</v>
          </cell>
          <cell r="G2577" t="str">
            <v>ASL</v>
          </cell>
          <cell r="H2577" t="str">
            <v xml:space="preserve">E0234- </v>
          </cell>
          <cell r="I2577" t="str">
            <v/>
          </cell>
          <cell r="J2577" t="str">
            <v>ASL</v>
          </cell>
          <cell r="K2577" t="str">
            <v>ASL@tidalwaveautospa.com</v>
          </cell>
        </row>
        <row r="2578">
          <cell r="B2578" t="str">
            <v>Matthew Rust</v>
          </cell>
          <cell r="C2578" t="str">
            <v>Site Leader Express</v>
          </cell>
          <cell r="D2578" t="str">
            <v>E0099 - Alexandria</v>
          </cell>
          <cell r="E2578" t="str">
            <v>1000 Wash Employees</v>
          </cell>
          <cell r="F2578" t="str">
            <v>Joe Chavez</v>
          </cell>
          <cell r="G2578" t="str">
            <v>SL</v>
          </cell>
          <cell r="H2578" t="str">
            <v xml:space="preserve">E0099 </v>
          </cell>
          <cell r="I2578">
            <v>99</v>
          </cell>
          <cell r="J2578" t="str">
            <v>SL99</v>
          </cell>
          <cell r="K2578" t="str">
            <v>SL99@tidalwaveautospa.com</v>
          </cell>
        </row>
        <row r="2579">
          <cell r="B2579" t="str">
            <v>Matthew Schessler</v>
          </cell>
          <cell r="C2579" t="str">
            <v>Team Lead Express</v>
          </cell>
          <cell r="D2579" t="str">
            <v>E0231 - Trinity Point</v>
          </cell>
          <cell r="E2579" t="str">
            <v>1000 Wash Employees</v>
          </cell>
          <cell r="F2579" t="str">
            <v>Brian Hanna</v>
          </cell>
          <cell r="G2579" t="str">
            <v/>
          </cell>
          <cell r="H2579" t="str">
            <v xml:space="preserve">E0231 </v>
          </cell>
          <cell r="I2579">
            <v>231</v>
          </cell>
          <cell r="J2579" t="str">
            <v/>
          </cell>
          <cell r="K2579" t="str">
            <v>@tidalwaveautospa.com</v>
          </cell>
        </row>
        <row r="2580">
          <cell r="B2580" t="str">
            <v>Matthew Welch</v>
          </cell>
          <cell r="C2580" t="str">
            <v>Team Lead Express</v>
          </cell>
          <cell r="D2580" t="str">
            <v>E0072 - Williamsburg</v>
          </cell>
          <cell r="E2580" t="str">
            <v>1000 Wash Employees</v>
          </cell>
          <cell r="F2580" t="str">
            <v>Peter Foster</v>
          </cell>
          <cell r="G2580" t="str">
            <v/>
          </cell>
          <cell r="H2580" t="str">
            <v xml:space="preserve">E0072 </v>
          </cell>
          <cell r="I2580">
            <v>72</v>
          </cell>
          <cell r="J2580" t="str">
            <v/>
          </cell>
          <cell r="K2580" t="str">
            <v>@tidalwaveautospa.com</v>
          </cell>
        </row>
        <row r="2581">
          <cell r="B2581" t="str">
            <v>Matthew Whidden</v>
          </cell>
          <cell r="C2581" t="str">
            <v>Assistant SL Express</v>
          </cell>
          <cell r="D2581" t="str">
            <v>E0310 - Garrett</v>
          </cell>
          <cell r="E2581" t="str">
            <v>1000 Wash Employees</v>
          </cell>
          <cell r="F2581" t="str">
            <v>Jon Thornton</v>
          </cell>
          <cell r="G2581" t="str">
            <v>ASL</v>
          </cell>
          <cell r="H2581" t="str">
            <v xml:space="preserve">E0310 </v>
          </cell>
          <cell r="I2581">
            <v>310</v>
          </cell>
          <cell r="J2581" t="str">
            <v>ASL310</v>
          </cell>
          <cell r="K2581" t="str">
            <v>ASL310@tidalwaveautospa.com</v>
          </cell>
        </row>
        <row r="2582">
          <cell r="B2582" t="str">
            <v>Matttew Moore</v>
          </cell>
          <cell r="C2582" t="str">
            <v>Wash Attendant Express</v>
          </cell>
          <cell r="D2582" t="str">
            <v>E0014 - Elizabeth City</v>
          </cell>
          <cell r="E2582" t="str">
            <v>1000 Wash Employees</v>
          </cell>
          <cell r="F2582" t="str">
            <v>Jason Crouse</v>
          </cell>
          <cell r="G2582" t="str">
            <v/>
          </cell>
          <cell r="H2582" t="str">
            <v xml:space="preserve">E0014 </v>
          </cell>
          <cell r="I2582">
            <v>14</v>
          </cell>
          <cell r="J2582" t="str">
            <v/>
          </cell>
          <cell r="K2582" t="str">
            <v>@tidalwaveautospa.com</v>
          </cell>
        </row>
        <row r="2583">
          <cell r="B2583" t="str">
            <v>Maulin Shah</v>
          </cell>
          <cell r="C2583" t="str">
            <v>FP&amp;A Manager</v>
          </cell>
          <cell r="D2583" t="str">
            <v>Wash Support Center</v>
          </cell>
          <cell r="E2583" t="str">
            <v>2050 Finance</v>
          </cell>
          <cell r="F2583" t="str">
            <v>Katherine Martin</v>
          </cell>
          <cell r="G2583" t="str">
            <v/>
          </cell>
          <cell r="H2583" t="str">
            <v/>
          </cell>
          <cell r="I2583" t="str">
            <v/>
          </cell>
          <cell r="J2583" t="str">
            <v/>
          </cell>
          <cell r="K2583" t="str">
            <v>maulin.shah@twavelead.com</v>
          </cell>
        </row>
        <row r="2584">
          <cell r="B2584" t="str">
            <v>Maurice Moorman</v>
          </cell>
          <cell r="C2584" t="str">
            <v>Site Leader in Development</v>
          </cell>
          <cell r="D2584" t="str">
            <v>E0384 - Alice, TX</v>
          </cell>
          <cell r="E2584" t="str">
            <v>1000 Wash Employees</v>
          </cell>
          <cell r="F2584" t="str">
            <v>Derek Schillinger</v>
          </cell>
          <cell r="G2584" t="str">
            <v>SLID</v>
          </cell>
          <cell r="H2584" t="str">
            <v xml:space="preserve">E0384 </v>
          </cell>
          <cell r="I2584">
            <v>384</v>
          </cell>
          <cell r="J2584" t="str">
            <v/>
          </cell>
          <cell r="K2584" t="str">
            <v>maurice.moorman@tidalwaveautospa.com</v>
          </cell>
        </row>
        <row r="2585">
          <cell r="B2585" t="str">
            <v>Max Hemphill</v>
          </cell>
          <cell r="C2585" t="str">
            <v>Wash Attendant Flex</v>
          </cell>
          <cell r="D2585" t="str">
            <v>E0017 - Kernersville</v>
          </cell>
          <cell r="E2585" t="str">
            <v>1000 Wash Employees</v>
          </cell>
          <cell r="F2585" t="str">
            <v>Jeremiah Vincent</v>
          </cell>
          <cell r="G2585" t="str">
            <v/>
          </cell>
          <cell r="H2585" t="str">
            <v xml:space="preserve">E0017 </v>
          </cell>
          <cell r="I2585">
            <v>17</v>
          </cell>
          <cell r="J2585" t="str">
            <v/>
          </cell>
          <cell r="K2585" t="str">
            <v>@tidalwaveautospa.com</v>
          </cell>
        </row>
        <row r="2586">
          <cell r="B2586" t="str">
            <v>Max Ward</v>
          </cell>
          <cell r="C2586" t="str">
            <v>Wash Attendant Express</v>
          </cell>
          <cell r="D2586" t="str">
            <v>E0310 - Garrett</v>
          </cell>
          <cell r="E2586" t="str">
            <v>1000 Wash Employees</v>
          </cell>
          <cell r="F2586" t="str">
            <v>Jon Thornton</v>
          </cell>
          <cell r="G2586" t="str">
            <v/>
          </cell>
          <cell r="H2586" t="str">
            <v xml:space="preserve">E0310 </v>
          </cell>
          <cell r="I2586">
            <v>310</v>
          </cell>
          <cell r="J2586" t="str">
            <v/>
          </cell>
          <cell r="K2586" t="str">
            <v>@tidalwaveautospa.com</v>
          </cell>
        </row>
        <row r="2587">
          <cell r="B2587" t="str">
            <v>Maxwell Borkowicz</v>
          </cell>
          <cell r="C2587" t="str">
            <v>Wash Attendant Express</v>
          </cell>
          <cell r="D2587" t="str">
            <v>E0074 - Coralville</v>
          </cell>
          <cell r="E2587" t="str">
            <v>1000 Wash Employees</v>
          </cell>
          <cell r="F2587" t="str">
            <v>Ben Boyd</v>
          </cell>
          <cell r="G2587" t="str">
            <v/>
          </cell>
          <cell r="H2587" t="str">
            <v xml:space="preserve">E0074 </v>
          </cell>
          <cell r="I2587">
            <v>74</v>
          </cell>
          <cell r="J2587" t="str">
            <v/>
          </cell>
          <cell r="K2587" t="str">
            <v>@tidalwaveautospa.com</v>
          </cell>
        </row>
        <row r="2588">
          <cell r="B2588" t="str">
            <v>Maxwell Kane</v>
          </cell>
          <cell r="C2588" t="str">
            <v>Wash Attendant Express</v>
          </cell>
          <cell r="D2588" t="str">
            <v>E0223 - Otter Lake Road</v>
          </cell>
          <cell r="E2588" t="str">
            <v>1000 Wash Employees</v>
          </cell>
          <cell r="F2588" t="str">
            <v>Kendall Cannimore</v>
          </cell>
          <cell r="G2588" t="str">
            <v/>
          </cell>
          <cell r="H2588" t="str">
            <v xml:space="preserve">E0223 </v>
          </cell>
          <cell r="I2588">
            <v>223</v>
          </cell>
          <cell r="J2588" t="str">
            <v/>
          </cell>
          <cell r="K2588" t="str">
            <v>@tidalwaveautospa.com</v>
          </cell>
        </row>
        <row r="2589">
          <cell r="B2589" t="str">
            <v>Maxwell Moore</v>
          </cell>
          <cell r="C2589" t="str">
            <v>Assistant SL Express</v>
          </cell>
          <cell r="D2589" t="str">
            <v>E0149 - Radcliff</v>
          </cell>
          <cell r="E2589" t="str">
            <v>1000 Wash Employees</v>
          </cell>
          <cell r="F2589" t="str">
            <v>Cayden Silverthorn</v>
          </cell>
          <cell r="G2589" t="str">
            <v>ASL</v>
          </cell>
          <cell r="H2589" t="str">
            <v xml:space="preserve">E0149 </v>
          </cell>
          <cell r="I2589">
            <v>149</v>
          </cell>
          <cell r="J2589" t="str">
            <v>ASL149</v>
          </cell>
          <cell r="K2589" t="str">
            <v>ASL149@tidalwaveautospa.com</v>
          </cell>
        </row>
        <row r="2590">
          <cell r="B2590" t="str">
            <v>Maya Thomas</v>
          </cell>
          <cell r="C2590" t="str">
            <v>Wash Attendant Express</v>
          </cell>
          <cell r="D2590" t="str">
            <v>E0136 - Kirksville</v>
          </cell>
          <cell r="E2590" t="str">
            <v>1000 Wash Employees</v>
          </cell>
          <cell r="F2590" t="str">
            <v>Gerald Carter</v>
          </cell>
          <cell r="G2590" t="str">
            <v/>
          </cell>
          <cell r="H2590" t="str">
            <v xml:space="preserve">E0136 </v>
          </cell>
          <cell r="I2590">
            <v>136</v>
          </cell>
          <cell r="J2590" t="str">
            <v/>
          </cell>
          <cell r="K2590" t="str">
            <v>@tidalwaveautospa.com</v>
          </cell>
        </row>
        <row r="2591">
          <cell r="B2591" t="str">
            <v>Mayer Bamah</v>
          </cell>
          <cell r="C2591" t="str">
            <v>Wash Attendant Express</v>
          </cell>
          <cell r="D2591" t="str">
            <v>E0226 - Forum Drive SC</v>
          </cell>
          <cell r="E2591" t="str">
            <v>1000 Wash Employees</v>
          </cell>
          <cell r="F2591" t="str">
            <v>Douglas Chaloupek</v>
          </cell>
          <cell r="G2591" t="str">
            <v/>
          </cell>
          <cell r="H2591" t="str">
            <v xml:space="preserve">E0226 </v>
          </cell>
          <cell r="I2591">
            <v>226</v>
          </cell>
          <cell r="J2591" t="str">
            <v/>
          </cell>
          <cell r="K2591" t="str">
            <v>@tidalwaveautospa.com</v>
          </cell>
        </row>
        <row r="2592">
          <cell r="B2592" t="str">
            <v>Mayer Olivas-Rascon</v>
          </cell>
          <cell r="C2592" t="str">
            <v>Wash Attendant Express</v>
          </cell>
          <cell r="D2592" t="str">
            <v>E0242 - Salina, KS</v>
          </cell>
          <cell r="E2592" t="str">
            <v>1000 Wash Employees</v>
          </cell>
          <cell r="F2592" t="str">
            <v>JEFFREY MCDUFFIE</v>
          </cell>
          <cell r="G2592" t="str">
            <v/>
          </cell>
          <cell r="H2592" t="str">
            <v xml:space="preserve">E0242 </v>
          </cell>
          <cell r="I2592">
            <v>242</v>
          </cell>
          <cell r="J2592" t="str">
            <v/>
          </cell>
          <cell r="K2592" t="str">
            <v>@tidalwaveautospa.com</v>
          </cell>
        </row>
        <row r="2593">
          <cell r="B2593" t="str">
            <v>McKenzie Oliver</v>
          </cell>
          <cell r="C2593" t="str">
            <v>Wash Attendant Express</v>
          </cell>
          <cell r="D2593" t="str">
            <v>E0275 - Cheraw, SC</v>
          </cell>
          <cell r="E2593" t="str">
            <v>1000 Wash Employees</v>
          </cell>
          <cell r="F2593" t="str">
            <v>John Norris</v>
          </cell>
          <cell r="G2593" t="str">
            <v/>
          </cell>
          <cell r="H2593" t="str">
            <v xml:space="preserve">E0275 </v>
          </cell>
          <cell r="I2593">
            <v>275</v>
          </cell>
          <cell r="J2593" t="str">
            <v/>
          </cell>
          <cell r="K2593" t="str">
            <v>@tidalwaveautospa.com</v>
          </cell>
        </row>
        <row r="2594">
          <cell r="B2594" t="str">
            <v>McKenzie Wilson</v>
          </cell>
          <cell r="C2594" t="str">
            <v>Wash Attendant Express</v>
          </cell>
          <cell r="D2594" t="str">
            <v>E0247 - Estes Pkwy</v>
          </cell>
          <cell r="E2594" t="str">
            <v>1000 Wash Employees</v>
          </cell>
          <cell r="F2594" t="str">
            <v>Stephanie Ratcliffe</v>
          </cell>
          <cell r="G2594" t="str">
            <v/>
          </cell>
          <cell r="H2594" t="str">
            <v xml:space="preserve">E0247 </v>
          </cell>
          <cell r="I2594">
            <v>247</v>
          </cell>
          <cell r="J2594" t="str">
            <v/>
          </cell>
          <cell r="K2594" t="str">
            <v>@tidalwaveautospa.com</v>
          </cell>
        </row>
        <row r="2595">
          <cell r="B2595" t="str">
            <v>McKinnon Miles</v>
          </cell>
          <cell r="C2595" t="str">
            <v>Wash Attendant Express</v>
          </cell>
          <cell r="D2595" t="str">
            <v>E0005 - Florence SC</v>
          </cell>
          <cell r="E2595" t="str">
            <v>1000 Wash Employees</v>
          </cell>
          <cell r="F2595" t="str">
            <v>Raymond Otto</v>
          </cell>
          <cell r="G2595" t="str">
            <v/>
          </cell>
          <cell r="H2595" t="str">
            <v xml:space="preserve">E0005 </v>
          </cell>
          <cell r="I2595">
            <v>5</v>
          </cell>
          <cell r="J2595" t="str">
            <v/>
          </cell>
          <cell r="K2595" t="str">
            <v>@tidalwaveautospa.com</v>
          </cell>
        </row>
        <row r="2596">
          <cell r="B2596" t="str">
            <v>MDaesia Battey</v>
          </cell>
          <cell r="C2596" t="str">
            <v>Wash Attendant Express</v>
          </cell>
          <cell r="D2596" t="str">
            <v>E0101 - Victory Square</v>
          </cell>
          <cell r="E2596" t="str">
            <v>1000 Wash Employees</v>
          </cell>
          <cell r="F2596" t="str">
            <v>Alphonso Dyer</v>
          </cell>
          <cell r="G2596" t="str">
            <v/>
          </cell>
          <cell r="H2596" t="str">
            <v xml:space="preserve">E0101 </v>
          </cell>
          <cell r="I2596">
            <v>101</v>
          </cell>
          <cell r="J2596" t="str">
            <v/>
          </cell>
          <cell r="K2596" t="str">
            <v>@tidalwaveautospa.com</v>
          </cell>
        </row>
        <row r="2597">
          <cell r="B2597" t="str">
            <v>Megan Moore</v>
          </cell>
          <cell r="C2597" t="str">
            <v>Site Leader Express</v>
          </cell>
          <cell r="D2597" t="str">
            <v>E0181 - Great Falls</v>
          </cell>
          <cell r="E2597" t="str">
            <v>1000 Wash Employees</v>
          </cell>
          <cell r="F2597" t="str">
            <v>Derek Schillinger</v>
          </cell>
          <cell r="G2597" t="str">
            <v>SL</v>
          </cell>
          <cell r="H2597" t="str">
            <v xml:space="preserve">E0181 </v>
          </cell>
          <cell r="I2597">
            <v>181</v>
          </cell>
          <cell r="J2597" t="str">
            <v>SL181</v>
          </cell>
          <cell r="K2597" t="str">
            <v>SL181@tidalwaveautospa.com</v>
          </cell>
        </row>
        <row r="2598">
          <cell r="B2598" t="str">
            <v>Megan Nave</v>
          </cell>
          <cell r="C2598" t="str">
            <v>Wash Attendant Express</v>
          </cell>
          <cell r="D2598" t="str">
            <v>E0324 - North Bradley, IL</v>
          </cell>
          <cell r="E2598" t="str">
            <v>1000 Wash Employees</v>
          </cell>
          <cell r="F2598" t="str">
            <v>Cindi Carrington</v>
          </cell>
          <cell r="G2598" t="str">
            <v/>
          </cell>
          <cell r="H2598" t="str">
            <v xml:space="preserve">E0324 </v>
          </cell>
          <cell r="I2598">
            <v>324</v>
          </cell>
          <cell r="J2598" t="str">
            <v/>
          </cell>
          <cell r="K2598" t="str">
            <v>@tidalwaveautospa.com</v>
          </cell>
        </row>
        <row r="2599">
          <cell r="B2599" t="str">
            <v>Meghan Canetta</v>
          </cell>
          <cell r="C2599" t="str">
            <v>Team Lead Express</v>
          </cell>
          <cell r="D2599" t="str">
            <v>E0248 - Ridge Road</v>
          </cell>
          <cell r="E2599" t="str">
            <v>1000 Wash Employees</v>
          </cell>
          <cell r="F2599" t="str">
            <v>John Womble</v>
          </cell>
          <cell r="G2599" t="str">
            <v/>
          </cell>
          <cell r="H2599" t="str">
            <v xml:space="preserve">E0248 </v>
          </cell>
          <cell r="I2599">
            <v>248</v>
          </cell>
          <cell r="J2599" t="str">
            <v/>
          </cell>
          <cell r="K2599" t="str">
            <v>@tidalwaveautospa.com</v>
          </cell>
        </row>
        <row r="2600">
          <cell r="B2600" t="str">
            <v>Meghan Young</v>
          </cell>
          <cell r="C2600" t="str">
            <v>Fleet &amp; Fundraising Process Specialist</v>
          </cell>
          <cell r="D2600" t="str">
            <v>Wash Support Center</v>
          </cell>
          <cell r="E2600" t="str">
            <v>2300 Marketing</v>
          </cell>
          <cell r="F2600" t="str">
            <v>Ashley Wilson</v>
          </cell>
          <cell r="G2600" t="str">
            <v/>
          </cell>
          <cell r="H2600" t="str">
            <v/>
          </cell>
          <cell r="I2600" t="str">
            <v/>
          </cell>
          <cell r="J2600" t="str">
            <v/>
          </cell>
          <cell r="K2600" t="str">
            <v>meghan.young@twavelead.com</v>
          </cell>
        </row>
        <row r="2601">
          <cell r="B2601" t="str">
            <v>Mehki Bright</v>
          </cell>
          <cell r="C2601" t="str">
            <v>Wash Attendant Express</v>
          </cell>
          <cell r="D2601" t="str">
            <v>E0126 - Charlottesville</v>
          </cell>
          <cell r="E2601" t="str">
            <v>1000 Wash Employees</v>
          </cell>
          <cell r="F2601" t="str">
            <v>Sean Bush</v>
          </cell>
          <cell r="G2601" t="str">
            <v/>
          </cell>
          <cell r="H2601" t="str">
            <v xml:space="preserve">E0126 </v>
          </cell>
          <cell r="I2601">
            <v>126</v>
          </cell>
          <cell r="J2601" t="str">
            <v/>
          </cell>
          <cell r="K2601" t="str">
            <v>@tidalwaveautospa.com</v>
          </cell>
        </row>
        <row r="2602">
          <cell r="B2602" t="str">
            <v>Mekhi Blanc-Joseph</v>
          </cell>
          <cell r="C2602" t="str">
            <v>Assistant SL Express</v>
          </cell>
          <cell r="D2602" t="str">
            <v>E0023 - GA Fayetteville</v>
          </cell>
          <cell r="E2602" t="str">
            <v>1000 Wash Employees</v>
          </cell>
          <cell r="F2602" t="str">
            <v>Kevin Brake</v>
          </cell>
          <cell r="G2602" t="str">
            <v>ASL</v>
          </cell>
          <cell r="H2602" t="str">
            <v xml:space="preserve">E0023 </v>
          </cell>
          <cell r="I2602">
            <v>23</v>
          </cell>
          <cell r="J2602" t="str">
            <v>ASL23</v>
          </cell>
          <cell r="K2602" t="str">
            <v>ASL23@tidalwaveautospa.com</v>
          </cell>
        </row>
        <row r="2603">
          <cell r="B2603" t="str">
            <v>Mekhi Randolph</v>
          </cell>
          <cell r="C2603" t="str">
            <v>Team Lead Express</v>
          </cell>
          <cell r="D2603" t="str">
            <v>E0075 - Chesapeake</v>
          </cell>
          <cell r="E2603" t="str">
            <v>1000 Wash Employees</v>
          </cell>
          <cell r="F2603" t="str">
            <v>Andrew Millard</v>
          </cell>
          <cell r="G2603" t="str">
            <v/>
          </cell>
          <cell r="H2603" t="str">
            <v xml:space="preserve">E0075 </v>
          </cell>
          <cell r="I2603">
            <v>75</v>
          </cell>
          <cell r="J2603" t="str">
            <v/>
          </cell>
          <cell r="K2603" t="str">
            <v>@tidalwaveautospa.com</v>
          </cell>
        </row>
        <row r="2604">
          <cell r="B2604" t="str">
            <v>Mekisha George</v>
          </cell>
          <cell r="C2604" t="str">
            <v>Assistant SL Express</v>
          </cell>
          <cell r="D2604" t="str">
            <v>E0064 - Salem</v>
          </cell>
          <cell r="E2604" t="str">
            <v>1000 Wash Employees</v>
          </cell>
          <cell r="F2604" t="str">
            <v>DAVID PRINCE</v>
          </cell>
          <cell r="G2604" t="str">
            <v>ASL</v>
          </cell>
          <cell r="H2604" t="str">
            <v xml:space="preserve">E0064 </v>
          </cell>
          <cell r="I2604">
            <v>64</v>
          </cell>
          <cell r="J2604" t="str">
            <v>ASL64</v>
          </cell>
          <cell r="K2604" t="str">
            <v>ASL64@tidalwaveautospa.com</v>
          </cell>
        </row>
        <row r="2605">
          <cell r="B2605" t="str">
            <v>Melanie Norman</v>
          </cell>
          <cell r="C2605" t="str">
            <v>Wash Attendant Express</v>
          </cell>
          <cell r="D2605" t="str">
            <v>E0077 - PCB Back Beach</v>
          </cell>
          <cell r="E2605" t="str">
            <v>1000 Wash Employees</v>
          </cell>
          <cell r="F2605" t="str">
            <v>Owen Williamson</v>
          </cell>
          <cell r="G2605" t="str">
            <v/>
          </cell>
          <cell r="H2605" t="str">
            <v xml:space="preserve">E0077 </v>
          </cell>
          <cell r="I2605">
            <v>77</v>
          </cell>
          <cell r="J2605" t="str">
            <v/>
          </cell>
          <cell r="K2605" t="str">
            <v>@tidalwaveautospa.com</v>
          </cell>
        </row>
        <row r="2606">
          <cell r="B2606" t="str">
            <v>Melanie Snowden</v>
          </cell>
          <cell r="C2606" t="str">
            <v>Wash Attendant Express</v>
          </cell>
          <cell r="D2606" t="str">
            <v>E0228 - Jefferson City, TN</v>
          </cell>
          <cell r="E2606" t="str">
            <v>1000 Wash Employees</v>
          </cell>
          <cell r="F2606" t="str">
            <v>Travis Scroggins</v>
          </cell>
          <cell r="G2606" t="str">
            <v/>
          </cell>
          <cell r="H2606" t="str">
            <v xml:space="preserve">E0228 </v>
          </cell>
          <cell r="I2606">
            <v>228</v>
          </cell>
          <cell r="J2606" t="str">
            <v/>
          </cell>
          <cell r="K2606" t="str">
            <v>@tidalwaveautospa.com</v>
          </cell>
        </row>
        <row r="2607">
          <cell r="B2607" t="str">
            <v>Melissa Barker</v>
          </cell>
          <cell r="C2607" t="str">
            <v>Site Leader Express</v>
          </cell>
          <cell r="D2607" t="str">
            <v>E0152 - North Charleston</v>
          </cell>
          <cell r="E2607" t="str">
            <v>1000 Wash Employees</v>
          </cell>
          <cell r="F2607" t="str">
            <v>David Foster</v>
          </cell>
          <cell r="G2607" t="str">
            <v>SL</v>
          </cell>
          <cell r="H2607" t="str">
            <v xml:space="preserve">E0152 </v>
          </cell>
          <cell r="I2607">
            <v>152</v>
          </cell>
          <cell r="J2607" t="str">
            <v>SL152</v>
          </cell>
          <cell r="K2607" t="str">
            <v>SL152@tidalwaveautospa.com</v>
          </cell>
        </row>
        <row r="2608">
          <cell r="B2608" t="str">
            <v>Melissa Douglas</v>
          </cell>
          <cell r="C2608" t="str">
            <v>AR Specialist</v>
          </cell>
          <cell r="D2608" t="str">
            <v>Wash Support Center</v>
          </cell>
          <cell r="E2608" t="str">
            <v>2100 Accounting</v>
          </cell>
          <cell r="F2608" t="str">
            <v>Keri Pack</v>
          </cell>
          <cell r="G2608" t="str">
            <v/>
          </cell>
          <cell r="H2608" t="str">
            <v/>
          </cell>
          <cell r="I2608" t="str">
            <v/>
          </cell>
          <cell r="J2608" t="str">
            <v/>
          </cell>
          <cell r="K2608" t="str">
            <v>misty.douglas@twavelead.com</v>
          </cell>
        </row>
        <row r="2609">
          <cell r="B2609" t="str">
            <v>Melissa Mullings</v>
          </cell>
          <cell r="C2609" t="str">
            <v>Assistant SL Express</v>
          </cell>
          <cell r="D2609" t="str">
            <v>E0251 - Lewisburg, TN</v>
          </cell>
          <cell r="E2609" t="str">
            <v>1000 Wash Employees</v>
          </cell>
          <cell r="F2609" t="str">
            <v>Kaleigh Welch</v>
          </cell>
          <cell r="G2609" t="str">
            <v>ASL</v>
          </cell>
          <cell r="H2609" t="str">
            <v xml:space="preserve">E0251 </v>
          </cell>
          <cell r="I2609">
            <v>251</v>
          </cell>
          <cell r="J2609" t="str">
            <v>ASL251</v>
          </cell>
          <cell r="K2609" t="str">
            <v>ASL251@tidalwaveautospa.com</v>
          </cell>
        </row>
        <row r="2610">
          <cell r="B2610" t="str">
            <v>Meric Humphrey</v>
          </cell>
          <cell r="C2610" t="str">
            <v>Wash Attendant Express</v>
          </cell>
          <cell r="D2610" t="str">
            <v>E0037 - Lutz</v>
          </cell>
          <cell r="E2610" t="str">
            <v>1000 Wash Employees</v>
          </cell>
          <cell r="F2610" t="str">
            <v>Kesean Swint</v>
          </cell>
          <cell r="G2610" t="str">
            <v/>
          </cell>
          <cell r="H2610" t="str">
            <v xml:space="preserve">E0037 </v>
          </cell>
          <cell r="I2610">
            <v>37</v>
          </cell>
          <cell r="J2610" t="str">
            <v/>
          </cell>
          <cell r="K2610" t="str">
            <v>@tidalwaveautospa.com</v>
          </cell>
        </row>
        <row r="2611">
          <cell r="B2611" t="str">
            <v>Mia Callahan</v>
          </cell>
          <cell r="C2611" t="str">
            <v>Wash Attendant Express</v>
          </cell>
          <cell r="D2611" t="str">
            <v>E0145 - Pulaski</v>
          </cell>
          <cell r="E2611" t="str">
            <v>1000 Wash Employees</v>
          </cell>
          <cell r="F2611" t="str">
            <v>James Stone</v>
          </cell>
          <cell r="G2611" t="str">
            <v/>
          </cell>
          <cell r="H2611" t="str">
            <v xml:space="preserve">E0145 </v>
          </cell>
          <cell r="I2611">
            <v>145</v>
          </cell>
          <cell r="J2611" t="str">
            <v/>
          </cell>
          <cell r="K2611" t="str">
            <v>@tidalwaveautospa.com</v>
          </cell>
        </row>
        <row r="2612">
          <cell r="B2612" t="str">
            <v>mia jordan</v>
          </cell>
          <cell r="C2612" t="str">
            <v>Wash Attendant Express</v>
          </cell>
          <cell r="D2612" t="str">
            <v>E0109 - Madison Heights</v>
          </cell>
          <cell r="E2612" t="str">
            <v>1000 Wash Employees</v>
          </cell>
          <cell r="F2612" t="str">
            <v>Reyvin Siegel</v>
          </cell>
          <cell r="G2612" t="str">
            <v/>
          </cell>
          <cell r="H2612" t="str">
            <v xml:space="preserve">E0109 </v>
          </cell>
          <cell r="I2612">
            <v>109</v>
          </cell>
          <cell r="J2612" t="str">
            <v/>
          </cell>
          <cell r="K2612" t="str">
            <v>@tidalwaveautospa.com</v>
          </cell>
        </row>
        <row r="2613">
          <cell r="B2613" t="str">
            <v>Mia Munoz</v>
          </cell>
          <cell r="C2613" t="str">
            <v>Wash Attendant Express</v>
          </cell>
          <cell r="D2613" t="str">
            <v>E0260 - Pebble Hills</v>
          </cell>
          <cell r="E2613" t="str">
            <v>1000 Wash Employees</v>
          </cell>
          <cell r="F2613" t="str">
            <v>Efrain Villareal</v>
          </cell>
          <cell r="G2613" t="str">
            <v/>
          </cell>
          <cell r="H2613" t="str">
            <v xml:space="preserve">E0260 </v>
          </cell>
          <cell r="I2613">
            <v>260</v>
          </cell>
          <cell r="J2613" t="str">
            <v/>
          </cell>
          <cell r="K2613" t="str">
            <v>@tidalwaveautospa.com</v>
          </cell>
        </row>
        <row r="2614">
          <cell r="B2614" t="str">
            <v>Miah Brown</v>
          </cell>
          <cell r="C2614" t="str">
            <v>Wash Attendant Express</v>
          </cell>
          <cell r="D2614" t="str">
            <v>E0101 - Victory Square</v>
          </cell>
          <cell r="E2614" t="str">
            <v>1000 Wash Employees</v>
          </cell>
          <cell r="F2614" t="str">
            <v>Alphonso Dyer</v>
          </cell>
          <cell r="G2614" t="str">
            <v/>
          </cell>
          <cell r="H2614" t="str">
            <v xml:space="preserve">E0101 </v>
          </cell>
          <cell r="I2614">
            <v>101</v>
          </cell>
          <cell r="J2614" t="str">
            <v/>
          </cell>
          <cell r="K2614" t="str">
            <v>@tidalwaveautospa.com</v>
          </cell>
        </row>
        <row r="2615">
          <cell r="B2615" t="str">
            <v>Micaela Brown</v>
          </cell>
          <cell r="C2615" t="str">
            <v>HR Generalist</v>
          </cell>
          <cell r="D2615" t="str">
            <v>Wash Support Center</v>
          </cell>
          <cell r="E2615" t="str">
            <v>2250 Human Resources</v>
          </cell>
          <cell r="F2615" t="str">
            <v>Anna Cattuzzo</v>
          </cell>
          <cell r="G2615" t="str">
            <v/>
          </cell>
          <cell r="H2615" t="str">
            <v/>
          </cell>
          <cell r="I2615" t="str">
            <v/>
          </cell>
          <cell r="J2615" t="str">
            <v/>
          </cell>
          <cell r="K2615" t="str">
            <v>micaela.brown@twavelead.com</v>
          </cell>
        </row>
        <row r="2616">
          <cell r="B2616" t="str">
            <v>Micah Jackson</v>
          </cell>
          <cell r="C2616" t="str">
            <v>Wash Attendant Express</v>
          </cell>
          <cell r="D2616" t="str">
            <v>E0235 - Shelby, NC</v>
          </cell>
          <cell r="E2616" t="str">
            <v>1000 Wash Employees</v>
          </cell>
          <cell r="F2616" t="str">
            <v>Joshua Cloonan</v>
          </cell>
          <cell r="G2616" t="str">
            <v/>
          </cell>
          <cell r="H2616" t="str">
            <v xml:space="preserve">E0235 </v>
          </cell>
          <cell r="I2616">
            <v>235</v>
          </cell>
          <cell r="J2616" t="str">
            <v/>
          </cell>
          <cell r="K2616" t="str">
            <v>@tidalwaveautospa.com</v>
          </cell>
        </row>
        <row r="2617">
          <cell r="B2617" t="str">
            <v>Micah Pinero</v>
          </cell>
          <cell r="C2617" t="str">
            <v>Site Leader Express</v>
          </cell>
          <cell r="D2617" t="str">
            <v>E0110 - Bon Air</v>
          </cell>
          <cell r="E2617" t="str">
            <v>1000 Wash Employees</v>
          </cell>
          <cell r="F2617" t="str">
            <v>Patrick Rollins</v>
          </cell>
          <cell r="G2617" t="str">
            <v>SL</v>
          </cell>
          <cell r="H2617" t="str">
            <v xml:space="preserve">E0110 </v>
          </cell>
          <cell r="I2617">
            <v>110</v>
          </cell>
          <cell r="J2617" t="str">
            <v>SL110</v>
          </cell>
          <cell r="K2617" t="str">
            <v>SL110@tidalwaveautospa.com</v>
          </cell>
        </row>
        <row r="2618">
          <cell r="B2618" t="str">
            <v>Micah Smith</v>
          </cell>
          <cell r="C2618" t="str">
            <v>Wash Attendant Express</v>
          </cell>
          <cell r="D2618" t="str">
            <v>E0099 - Alexandria</v>
          </cell>
          <cell r="E2618" t="str">
            <v>1000 Wash Employees</v>
          </cell>
          <cell r="F2618" t="str">
            <v>Matthew Rust</v>
          </cell>
          <cell r="G2618" t="str">
            <v/>
          </cell>
          <cell r="H2618" t="str">
            <v xml:space="preserve">E0099 </v>
          </cell>
          <cell r="I2618">
            <v>99</v>
          </cell>
          <cell r="J2618" t="str">
            <v/>
          </cell>
          <cell r="K2618" t="str">
            <v>@tidalwaveautospa.com</v>
          </cell>
        </row>
        <row r="2619">
          <cell r="B2619" t="str">
            <v>Michael Anderson</v>
          </cell>
          <cell r="C2619" t="str">
            <v>Car Wash Tunnel Installation Tech</v>
          </cell>
          <cell r="D2619" t="str">
            <v>SHJ Construction LLC</v>
          </cell>
          <cell r="E2619" t="str">
            <v>3050 Development</v>
          </cell>
          <cell r="F2619" t="str">
            <v>Clifton Robinson</v>
          </cell>
          <cell r="G2619" t="str">
            <v/>
          </cell>
          <cell r="H2619" t="str">
            <v/>
          </cell>
          <cell r="I2619" t="str">
            <v/>
          </cell>
          <cell r="J2619" t="str">
            <v/>
          </cell>
          <cell r="K2619" t="str">
            <v/>
          </cell>
        </row>
        <row r="2620">
          <cell r="B2620" t="str">
            <v>Michael Ball</v>
          </cell>
          <cell r="C2620" t="str">
            <v>Wash Attendant Express</v>
          </cell>
          <cell r="D2620" t="str">
            <v>E0153 - Willmar</v>
          </cell>
          <cell r="E2620" t="str">
            <v>1000 Wash Employees</v>
          </cell>
          <cell r="F2620" t="str">
            <v>Joseph Peterson</v>
          </cell>
          <cell r="G2620" t="str">
            <v/>
          </cell>
          <cell r="H2620" t="str">
            <v xml:space="preserve">E0153 </v>
          </cell>
          <cell r="I2620">
            <v>153</v>
          </cell>
          <cell r="J2620" t="str">
            <v/>
          </cell>
          <cell r="K2620" t="str">
            <v>@tidalwaveautospa.com</v>
          </cell>
        </row>
        <row r="2621">
          <cell r="B2621" t="str">
            <v>Michael Barrett</v>
          </cell>
          <cell r="C2621" t="str">
            <v>Wash Attendant Express</v>
          </cell>
          <cell r="D2621" t="str">
            <v>E0253 - Cullman, AL</v>
          </cell>
          <cell r="E2621" t="str">
            <v>1000 Wash Employees</v>
          </cell>
          <cell r="F2621" t="str">
            <v>Kip Frew</v>
          </cell>
          <cell r="G2621" t="str">
            <v/>
          </cell>
          <cell r="H2621" t="str">
            <v xml:space="preserve">E0253 </v>
          </cell>
          <cell r="I2621">
            <v>253</v>
          </cell>
          <cell r="J2621" t="str">
            <v/>
          </cell>
          <cell r="K2621" t="str">
            <v>@tidalwaveautospa.com</v>
          </cell>
        </row>
        <row r="2622">
          <cell r="B2622" t="str">
            <v>Michael Barrow</v>
          </cell>
          <cell r="C2622" t="str">
            <v>Wash Attendant Express</v>
          </cell>
          <cell r="D2622" t="str">
            <v>E0278 - Kinston, NC</v>
          </cell>
          <cell r="E2622" t="str">
            <v>1000 Wash Employees</v>
          </cell>
          <cell r="F2622" t="str">
            <v>Nadine Moses</v>
          </cell>
          <cell r="G2622" t="str">
            <v/>
          </cell>
          <cell r="H2622" t="str">
            <v xml:space="preserve">E0278 </v>
          </cell>
          <cell r="I2622">
            <v>278</v>
          </cell>
          <cell r="J2622" t="str">
            <v/>
          </cell>
          <cell r="K2622" t="str">
            <v>@tidalwaveautospa.com</v>
          </cell>
        </row>
        <row r="2623">
          <cell r="B2623" t="str">
            <v>Michael Baxley</v>
          </cell>
          <cell r="C2623" t="str">
            <v>Wash Attendant Express</v>
          </cell>
          <cell r="D2623" t="str">
            <v>E0185 - S. Oates Street</v>
          </cell>
          <cell r="E2623" t="str">
            <v>1000 Wash Employees</v>
          </cell>
          <cell r="F2623" t="str">
            <v>Frederick Pierson</v>
          </cell>
          <cell r="G2623" t="str">
            <v/>
          </cell>
          <cell r="H2623" t="str">
            <v xml:space="preserve">E0185 </v>
          </cell>
          <cell r="I2623">
            <v>185</v>
          </cell>
          <cell r="J2623" t="str">
            <v/>
          </cell>
          <cell r="K2623" t="str">
            <v>@tidalwaveautospa.com</v>
          </cell>
        </row>
        <row r="2624">
          <cell r="B2624" t="str">
            <v>Michael Bennett</v>
          </cell>
          <cell r="C2624" t="str">
            <v>Assistant SL Express</v>
          </cell>
          <cell r="D2624" t="str">
            <v>E0126 - Charlottesville</v>
          </cell>
          <cell r="E2624" t="str">
            <v>1000 Wash Employees</v>
          </cell>
          <cell r="F2624" t="str">
            <v>Sean Bush</v>
          </cell>
          <cell r="G2624" t="str">
            <v>ASL</v>
          </cell>
          <cell r="H2624" t="str">
            <v xml:space="preserve">E0126 </v>
          </cell>
          <cell r="I2624">
            <v>126</v>
          </cell>
          <cell r="J2624" t="str">
            <v>ASL126</v>
          </cell>
          <cell r="K2624" t="str">
            <v>ASL126@tidalwaveautospa.com</v>
          </cell>
        </row>
        <row r="2625">
          <cell r="B2625" t="str">
            <v>Michael Blackwell</v>
          </cell>
          <cell r="C2625" t="str">
            <v>High Performance Site Leader Express</v>
          </cell>
          <cell r="D2625" t="str">
            <v>E0033 - Pinehurst</v>
          </cell>
          <cell r="E2625" t="str">
            <v>1000 Wash Employees</v>
          </cell>
          <cell r="F2625" t="str">
            <v>Michael Dodge</v>
          </cell>
          <cell r="G2625" t="str">
            <v>SL</v>
          </cell>
          <cell r="H2625" t="str">
            <v xml:space="preserve">E0033 </v>
          </cell>
          <cell r="I2625">
            <v>33</v>
          </cell>
          <cell r="J2625" t="str">
            <v>SL33</v>
          </cell>
          <cell r="K2625" t="str">
            <v>SL33@tidalwaveautospa.com</v>
          </cell>
        </row>
        <row r="2626">
          <cell r="B2626" t="str">
            <v>Michael Bray</v>
          </cell>
          <cell r="C2626" t="str">
            <v>Team Lead Express</v>
          </cell>
          <cell r="D2626" t="str">
            <v>E0092 - Leesburg</v>
          </cell>
          <cell r="E2626" t="str">
            <v>1000 Wash Employees</v>
          </cell>
          <cell r="F2626" t="str">
            <v>Gaston English</v>
          </cell>
          <cell r="G2626" t="str">
            <v/>
          </cell>
          <cell r="H2626" t="str">
            <v xml:space="preserve">E0092 </v>
          </cell>
          <cell r="I2626">
            <v>92</v>
          </cell>
          <cell r="J2626" t="str">
            <v/>
          </cell>
          <cell r="K2626" t="str">
            <v>@tidalwaveautospa.com</v>
          </cell>
        </row>
        <row r="2627">
          <cell r="B2627" t="str">
            <v>Michael Carter</v>
          </cell>
          <cell r="C2627" t="str">
            <v>Team Lead Express</v>
          </cell>
          <cell r="D2627" t="str">
            <v>E0280 - State Line</v>
          </cell>
          <cell r="E2627" t="str">
            <v>1000 Wash Employees</v>
          </cell>
          <cell r="F2627" t="str">
            <v>Arthur Johnson</v>
          </cell>
          <cell r="G2627" t="str">
            <v/>
          </cell>
          <cell r="H2627" t="str">
            <v xml:space="preserve">E0280 </v>
          </cell>
          <cell r="I2627">
            <v>280</v>
          </cell>
          <cell r="J2627" t="str">
            <v/>
          </cell>
          <cell r="K2627" t="str">
            <v>@tidalwaveautospa.com</v>
          </cell>
        </row>
        <row r="2628">
          <cell r="B2628" t="str">
            <v>Michael Christopher</v>
          </cell>
          <cell r="C2628" t="str">
            <v>Team Lead Express</v>
          </cell>
          <cell r="D2628" t="str">
            <v>E0164 - Harvest, AL</v>
          </cell>
          <cell r="E2628" t="str">
            <v>1000 Wash Employees</v>
          </cell>
          <cell r="F2628" t="str">
            <v>Lane Carr</v>
          </cell>
          <cell r="G2628" t="str">
            <v/>
          </cell>
          <cell r="H2628" t="str">
            <v xml:space="preserve">E0164 </v>
          </cell>
          <cell r="I2628">
            <v>164</v>
          </cell>
          <cell r="J2628" t="str">
            <v/>
          </cell>
          <cell r="K2628" t="str">
            <v>@tidalwaveautospa.com</v>
          </cell>
        </row>
        <row r="2629">
          <cell r="B2629" t="str">
            <v>Michael Ciraulo</v>
          </cell>
          <cell r="C2629" t="str">
            <v>Wash Attendant Express</v>
          </cell>
          <cell r="D2629" t="str">
            <v>E0052 - Oldsmar</v>
          </cell>
          <cell r="E2629" t="str">
            <v>1000 Wash Employees</v>
          </cell>
          <cell r="F2629" t="str">
            <v>Brayton Swan</v>
          </cell>
          <cell r="G2629" t="str">
            <v/>
          </cell>
          <cell r="H2629" t="str">
            <v xml:space="preserve">E0052 </v>
          </cell>
          <cell r="I2629">
            <v>52</v>
          </cell>
          <cell r="J2629" t="str">
            <v/>
          </cell>
          <cell r="K2629" t="str">
            <v>@tidalwaveautospa.com</v>
          </cell>
        </row>
        <row r="2630">
          <cell r="B2630" t="str">
            <v>Michael Collins</v>
          </cell>
          <cell r="C2630" t="str">
            <v>Wash Attendant Express</v>
          </cell>
          <cell r="D2630" t="str">
            <v>E0090 - Minot</v>
          </cell>
          <cell r="E2630" t="str">
            <v>1000 Wash Employees</v>
          </cell>
          <cell r="F2630" t="str">
            <v>Leslie Conway</v>
          </cell>
          <cell r="G2630" t="str">
            <v/>
          </cell>
          <cell r="H2630" t="str">
            <v xml:space="preserve">E0090 </v>
          </cell>
          <cell r="I2630">
            <v>90</v>
          </cell>
          <cell r="J2630" t="str">
            <v/>
          </cell>
          <cell r="K2630" t="str">
            <v>@tidalwaveautospa.com</v>
          </cell>
        </row>
        <row r="2631">
          <cell r="B2631" t="str">
            <v>Michael Collins</v>
          </cell>
          <cell r="C2631" t="str">
            <v>Wash Attendant Express</v>
          </cell>
          <cell r="D2631" t="str">
            <v>E0092 - Leesburg</v>
          </cell>
          <cell r="E2631" t="str">
            <v>1000 Wash Employees</v>
          </cell>
          <cell r="F2631" t="str">
            <v>Gaston English</v>
          </cell>
          <cell r="G2631" t="str">
            <v/>
          </cell>
          <cell r="H2631" t="str">
            <v xml:space="preserve">E0092 </v>
          </cell>
          <cell r="I2631">
            <v>92</v>
          </cell>
          <cell r="J2631" t="str">
            <v/>
          </cell>
          <cell r="K2631" t="str">
            <v>@tidalwaveautospa.com</v>
          </cell>
        </row>
        <row r="2632">
          <cell r="B2632" t="str">
            <v>Michael Coplo</v>
          </cell>
          <cell r="C2632" t="str">
            <v>Wash Attendant Express</v>
          </cell>
          <cell r="D2632" t="str">
            <v>E0121 - Hilton Head</v>
          </cell>
          <cell r="E2632" t="str">
            <v>1000 Wash Employees</v>
          </cell>
          <cell r="F2632" t="str">
            <v>Dennis Gallegos</v>
          </cell>
          <cell r="G2632" t="str">
            <v/>
          </cell>
          <cell r="H2632" t="str">
            <v xml:space="preserve">E0121 </v>
          </cell>
          <cell r="I2632">
            <v>121</v>
          </cell>
          <cell r="J2632" t="str">
            <v/>
          </cell>
          <cell r="K2632" t="str">
            <v>@tidalwaveautospa.com</v>
          </cell>
        </row>
        <row r="2633">
          <cell r="B2633" t="str">
            <v>Michael Dodge</v>
          </cell>
          <cell r="C2633" t="str">
            <v>Consultant</v>
          </cell>
          <cell r="D2633" t="str">
            <v>Wash Admin</v>
          </cell>
          <cell r="E2633" t="str">
            <v>2000 Operations</v>
          </cell>
          <cell r="F2633" t="str">
            <v>Bruce Maxwell</v>
          </cell>
          <cell r="G2633" t="str">
            <v/>
          </cell>
          <cell r="H2633" t="str">
            <v/>
          </cell>
          <cell r="I2633" t="str">
            <v/>
          </cell>
          <cell r="J2633" t="str">
            <v/>
          </cell>
          <cell r="K2633" t="str">
            <v>dodge@twavelead.com</v>
          </cell>
        </row>
        <row r="2634">
          <cell r="B2634" t="str">
            <v>Michael Donnelly</v>
          </cell>
          <cell r="C2634" t="str">
            <v>Consultant 2</v>
          </cell>
          <cell r="D2634" t="str">
            <v>Wash Admin</v>
          </cell>
          <cell r="E2634" t="str">
            <v>2000 Operations</v>
          </cell>
          <cell r="F2634" t="str">
            <v>Bruce Maxwell</v>
          </cell>
          <cell r="G2634" t="str">
            <v/>
          </cell>
          <cell r="H2634" t="str">
            <v/>
          </cell>
          <cell r="I2634" t="str">
            <v/>
          </cell>
          <cell r="J2634" t="str">
            <v/>
          </cell>
          <cell r="K2634" t="str">
            <v>mike.donnelly@tidalwaveautospa.com</v>
          </cell>
        </row>
        <row r="2635">
          <cell r="B2635" t="str">
            <v>Michael Fisher</v>
          </cell>
          <cell r="C2635" t="str">
            <v>Wash Attendant Express</v>
          </cell>
          <cell r="D2635" t="str">
            <v>E0010 - Sumter</v>
          </cell>
          <cell r="E2635" t="str">
            <v>1000 Wash Employees</v>
          </cell>
          <cell r="F2635" t="str">
            <v>Christopher Chestnut</v>
          </cell>
          <cell r="G2635" t="str">
            <v/>
          </cell>
          <cell r="H2635" t="str">
            <v xml:space="preserve">E0010 </v>
          </cell>
          <cell r="I2635">
            <v>10</v>
          </cell>
          <cell r="J2635" t="str">
            <v/>
          </cell>
          <cell r="K2635" t="str">
            <v>@tidalwaveautospa.com</v>
          </cell>
        </row>
        <row r="2636">
          <cell r="B2636" t="str">
            <v>Michael Fleek</v>
          </cell>
          <cell r="C2636" t="str">
            <v>Wash Attendant Express</v>
          </cell>
          <cell r="D2636" t="str">
            <v>E0102 - Bluffton</v>
          </cell>
          <cell r="E2636" t="str">
            <v>1000 Wash Employees</v>
          </cell>
          <cell r="F2636" t="str">
            <v>Tiffany Reed</v>
          </cell>
          <cell r="G2636" t="str">
            <v/>
          </cell>
          <cell r="H2636" t="str">
            <v xml:space="preserve">E0102 </v>
          </cell>
          <cell r="I2636">
            <v>102</v>
          </cell>
          <cell r="J2636" t="str">
            <v/>
          </cell>
          <cell r="K2636" t="str">
            <v>@tidalwaveautospa.com</v>
          </cell>
        </row>
        <row r="2637">
          <cell r="B2637" t="str">
            <v>Michael Gonsalves</v>
          </cell>
          <cell r="C2637" t="str">
            <v>Wash Attendant Express</v>
          </cell>
          <cell r="D2637" t="str">
            <v>E0156 - Clute, TX</v>
          </cell>
          <cell r="E2637" t="str">
            <v>1000 Wash Employees</v>
          </cell>
          <cell r="F2637" t="str">
            <v>Destiney Jimenez</v>
          </cell>
          <cell r="G2637" t="str">
            <v/>
          </cell>
          <cell r="H2637" t="str">
            <v xml:space="preserve">E0156 </v>
          </cell>
          <cell r="I2637">
            <v>156</v>
          </cell>
          <cell r="J2637" t="str">
            <v/>
          </cell>
          <cell r="K2637" t="str">
            <v>@tidalwaveautospa.com</v>
          </cell>
        </row>
        <row r="2638">
          <cell r="B2638" t="str">
            <v>Michael Gouldie</v>
          </cell>
          <cell r="C2638" t="str">
            <v>Senior HR Generalist</v>
          </cell>
          <cell r="D2638" t="str">
            <v>Wash Support Center</v>
          </cell>
          <cell r="E2638" t="str">
            <v>2250 Human Resources</v>
          </cell>
          <cell r="F2638" t="str">
            <v>Leigh Stallings</v>
          </cell>
          <cell r="G2638" t="str">
            <v/>
          </cell>
          <cell r="H2638" t="str">
            <v/>
          </cell>
          <cell r="I2638" t="str">
            <v/>
          </cell>
          <cell r="J2638" t="str">
            <v/>
          </cell>
          <cell r="K2638" t="str">
            <v>michael.gouldie@twavelead.com</v>
          </cell>
        </row>
        <row r="2639">
          <cell r="B2639" t="str">
            <v>Michael Graham</v>
          </cell>
          <cell r="C2639" t="str">
            <v>Team Lead Express</v>
          </cell>
          <cell r="D2639" t="str">
            <v>E0291 - Christiansburg, VA</v>
          </cell>
          <cell r="E2639" t="str">
            <v>1000 Wash Employees</v>
          </cell>
          <cell r="F2639" t="str">
            <v>Preston Long</v>
          </cell>
          <cell r="G2639" t="str">
            <v/>
          </cell>
          <cell r="H2639" t="str">
            <v xml:space="preserve">E0291 </v>
          </cell>
          <cell r="I2639">
            <v>291</v>
          </cell>
          <cell r="J2639" t="str">
            <v/>
          </cell>
          <cell r="K2639" t="str">
            <v>@tidalwaveautospa.com</v>
          </cell>
        </row>
        <row r="2640">
          <cell r="B2640" t="str">
            <v>MICHAEL GUDAUSKAS</v>
          </cell>
          <cell r="C2640" t="str">
            <v>Assistant SL Express</v>
          </cell>
          <cell r="D2640" t="str">
            <v>E0106 - Pensacola</v>
          </cell>
          <cell r="E2640" t="str">
            <v>1000 Wash Employees</v>
          </cell>
          <cell r="F2640" t="str">
            <v>Owen Capriola</v>
          </cell>
          <cell r="G2640" t="str">
            <v>ASL</v>
          </cell>
          <cell r="H2640" t="str">
            <v xml:space="preserve">E0106 </v>
          </cell>
          <cell r="I2640">
            <v>106</v>
          </cell>
          <cell r="J2640" t="str">
            <v>ASL106</v>
          </cell>
          <cell r="K2640" t="str">
            <v>ASL106@tidalwaveautospa.com</v>
          </cell>
        </row>
        <row r="2641">
          <cell r="B2641" t="str">
            <v>Michael Harland</v>
          </cell>
          <cell r="C2641" t="str">
            <v>Site Leader Express</v>
          </cell>
          <cell r="D2641" t="str">
            <v>E0012 - Rocky Mount</v>
          </cell>
          <cell r="E2641" t="str">
            <v>1000 Wash Employees</v>
          </cell>
          <cell r="F2641" t="str">
            <v>Wesley Kurtz</v>
          </cell>
          <cell r="G2641" t="str">
            <v>SL</v>
          </cell>
          <cell r="H2641" t="str">
            <v xml:space="preserve">E0012 </v>
          </cell>
          <cell r="I2641">
            <v>12</v>
          </cell>
          <cell r="J2641" t="str">
            <v>SL12</v>
          </cell>
          <cell r="K2641" t="str">
            <v>SL12@tidalwaveautospa.com</v>
          </cell>
        </row>
        <row r="2642">
          <cell r="B2642" t="str">
            <v>Michael Johnson</v>
          </cell>
          <cell r="C2642" t="str">
            <v>Assistant SL Express</v>
          </cell>
          <cell r="D2642" t="str">
            <v>E0069 - Gloucester</v>
          </cell>
          <cell r="E2642" t="str">
            <v>1000 Wash Employees</v>
          </cell>
          <cell r="F2642" t="str">
            <v>Domenic Casciola</v>
          </cell>
          <cell r="G2642" t="str">
            <v>ASL</v>
          </cell>
          <cell r="H2642" t="str">
            <v xml:space="preserve">E0069 </v>
          </cell>
          <cell r="I2642">
            <v>69</v>
          </cell>
          <cell r="J2642" t="str">
            <v>ASL69</v>
          </cell>
          <cell r="K2642" t="str">
            <v>ASL69@tidalwaveautospa.com</v>
          </cell>
        </row>
        <row r="2643">
          <cell r="B2643" t="str">
            <v>michael kugler</v>
          </cell>
          <cell r="C2643" t="str">
            <v>Assistant SL Express</v>
          </cell>
          <cell r="D2643" t="str">
            <v>E0028 - Raytown</v>
          </cell>
          <cell r="E2643" t="str">
            <v>1000 Wash Employees</v>
          </cell>
          <cell r="F2643" t="str">
            <v>Kyle Baker</v>
          </cell>
          <cell r="G2643" t="str">
            <v>ASL</v>
          </cell>
          <cell r="H2643" t="str">
            <v xml:space="preserve">E0028 </v>
          </cell>
          <cell r="I2643">
            <v>28</v>
          </cell>
          <cell r="J2643" t="str">
            <v>ASL28</v>
          </cell>
          <cell r="K2643" t="str">
            <v>ASL28@tidalwaveautospa.com</v>
          </cell>
        </row>
        <row r="2644">
          <cell r="B2644" t="str">
            <v>Michael Lanier</v>
          </cell>
          <cell r="C2644" t="str">
            <v>Wash Attendant Express</v>
          </cell>
          <cell r="D2644" t="str">
            <v>E0270 - Lecanto, FL</v>
          </cell>
          <cell r="E2644" t="str">
            <v>1000 Wash Employees</v>
          </cell>
          <cell r="F2644" t="str">
            <v>Robert Gambino</v>
          </cell>
          <cell r="G2644" t="str">
            <v/>
          </cell>
          <cell r="H2644" t="str">
            <v xml:space="preserve">E0270 </v>
          </cell>
          <cell r="I2644">
            <v>270</v>
          </cell>
          <cell r="J2644" t="str">
            <v/>
          </cell>
          <cell r="K2644" t="str">
            <v>@tidalwaveautospa.com</v>
          </cell>
        </row>
        <row r="2645">
          <cell r="B2645" t="str">
            <v>Michael Little</v>
          </cell>
          <cell r="C2645" t="str">
            <v>Wash Attendant Express</v>
          </cell>
          <cell r="D2645" t="str">
            <v>E0197 - Timothy</v>
          </cell>
          <cell r="E2645" t="str">
            <v>1000 Wash Employees</v>
          </cell>
          <cell r="F2645" t="str">
            <v>Dennis Thompson</v>
          </cell>
          <cell r="G2645" t="str">
            <v/>
          </cell>
          <cell r="H2645" t="str">
            <v xml:space="preserve">E0197 </v>
          </cell>
          <cell r="I2645">
            <v>197</v>
          </cell>
          <cell r="J2645" t="str">
            <v/>
          </cell>
          <cell r="K2645" t="str">
            <v>@tidalwaveautospa.com</v>
          </cell>
        </row>
        <row r="2646">
          <cell r="B2646" t="str">
            <v>Michael Madison</v>
          </cell>
          <cell r="C2646" t="str">
            <v>Assistant SL Express</v>
          </cell>
          <cell r="D2646" t="str">
            <v>E0024 - Moultrie</v>
          </cell>
          <cell r="E2646" t="str">
            <v>1000 Wash Employees</v>
          </cell>
          <cell r="F2646" t="str">
            <v>Jason Montesano</v>
          </cell>
          <cell r="G2646" t="str">
            <v>ASL</v>
          </cell>
          <cell r="H2646" t="str">
            <v xml:space="preserve">E0024 </v>
          </cell>
          <cell r="I2646">
            <v>24</v>
          </cell>
          <cell r="J2646" t="str">
            <v>ASL24</v>
          </cell>
          <cell r="K2646" t="str">
            <v>ASL24@tidalwaveautospa.com</v>
          </cell>
        </row>
        <row r="2647">
          <cell r="B2647" t="str">
            <v>Michael Mallory</v>
          </cell>
          <cell r="C2647" t="str">
            <v>Wash Attendant Express</v>
          </cell>
          <cell r="D2647" t="str">
            <v>E0266 - Mountain Home, ID</v>
          </cell>
          <cell r="E2647" t="str">
            <v>1000 Wash Employees</v>
          </cell>
          <cell r="F2647" t="str">
            <v>Rebecca McCallum-Cameron</v>
          </cell>
          <cell r="G2647" t="str">
            <v/>
          </cell>
          <cell r="H2647" t="str">
            <v xml:space="preserve">E0266 </v>
          </cell>
          <cell r="I2647">
            <v>266</v>
          </cell>
          <cell r="J2647" t="str">
            <v/>
          </cell>
          <cell r="K2647" t="str">
            <v>@tidalwaveautospa.com</v>
          </cell>
        </row>
        <row r="2648">
          <cell r="B2648" t="str">
            <v>Michael Mateja</v>
          </cell>
          <cell r="C2648" t="str">
            <v>Wash Attendant Express</v>
          </cell>
          <cell r="D2648" t="str">
            <v>E0199 - Searcy, AR</v>
          </cell>
          <cell r="E2648" t="str">
            <v>1000 Wash Employees</v>
          </cell>
          <cell r="F2648" t="str">
            <v>Jessica Peevy</v>
          </cell>
          <cell r="G2648" t="str">
            <v/>
          </cell>
          <cell r="H2648" t="str">
            <v xml:space="preserve">E0199 </v>
          </cell>
          <cell r="I2648">
            <v>199</v>
          </cell>
          <cell r="J2648" t="str">
            <v/>
          </cell>
          <cell r="K2648" t="str">
            <v>@tidalwaveautospa.com</v>
          </cell>
        </row>
        <row r="2649">
          <cell r="B2649" t="str">
            <v>Michael Mathis</v>
          </cell>
          <cell r="C2649" t="str">
            <v>Wash Attendant Express</v>
          </cell>
          <cell r="D2649" t="str">
            <v>E0123 - Shelbyville</v>
          </cell>
          <cell r="E2649" t="str">
            <v>1000 Wash Employees</v>
          </cell>
          <cell r="F2649" t="str">
            <v>Byron Barnes</v>
          </cell>
          <cell r="G2649" t="str">
            <v/>
          </cell>
          <cell r="H2649" t="str">
            <v xml:space="preserve">E0123 </v>
          </cell>
          <cell r="I2649">
            <v>123</v>
          </cell>
          <cell r="J2649" t="str">
            <v/>
          </cell>
          <cell r="K2649" t="str">
            <v>@tidalwaveautospa.com</v>
          </cell>
        </row>
        <row r="2650">
          <cell r="B2650" t="str">
            <v>Michael Miller</v>
          </cell>
          <cell r="C2650" t="str">
            <v>Site Leader Express</v>
          </cell>
          <cell r="D2650" t="str">
            <v>E0055 - Gillespie</v>
          </cell>
          <cell r="E2650" t="str">
            <v>1000 Wash Employees</v>
          </cell>
          <cell r="F2650" t="str">
            <v>Wesley Kurtz</v>
          </cell>
          <cell r="G2650" t="str">
            <v>SL</v>
          </cell>
          <cell r="H2650" t="str">
            <v xml:space="preserve">E0055 </v>
          </cell>
          <cell r="I2650">
            <v>55</v>
          </cell>
          <cell r="J2650" t="str">
            <v>SL55</v>
          </cell>
          <cell r="K2650" t="str">
            <v>SL55@tidalwaveautospa.com</v>
          </cell>
        </row>
        <row r="2651">
          <cell r="B2651" t="str">
            <v>Michael Montgomery</v>
          </cell>
          <cell r="C2651" t="str">
            <v>Assistant SL Express</v>
          </cell>
          <cell r="D2651" t="str">
            <v>E0111 - Bainbridge</v>
          </cell>
          <cell r="E2651" t="str">
            <v>1000 Wash Employees</v>
          </cell>
          <cell r="F2651" t="str">
            <v>Vernon Dixon</v>
          </cell>
          <cell r="G2651" t="str">
            <v>ASL</v>
          </cell>
          <cell r="H2651" t="str">
            <v xml:space="preserve">E0111 </v>
          </cell>
          <cell r="I2651">
            <v>111</v>
          </cell>
          <cell r="J2651" t="str">
            <v>ASL111</v>
          </cell>
          <cell r="K2651" t="str">
            <v>ASL111@tidalwaveautospa.com</v>
          </cell>
        </row>
        <row r="2652">
          <cell r="B2652" t="str">
            <v>Michael Morgan</v>
          </cell>
          <cell r="C2652" t="str">
            <v>Wash Attendant Express</v>
          </cell>
          <cell r="D2652" t="str">
            <v>E0125 - North Richland Hills</v>
          </cell>
          <cell r="E2652" t="str">
            <v>1000 Wash Employees</v>
          </cell>
          <cell r="F2652" t="str">
            <v>Scott Lindsey</v>
          </cell>
          <cell r="G2652" t="str">
            <v/>
          </cell>
          <cell r="H2652" t="str">
            <v xml:space="preserve">E0125 </v>
          </cell>
          <cell r="I2652">
            <v>125</v>
          </cell>
          <cell r="J2652" t="str">
            <v/>
          </cell>
          <cell r="K2652" t="str">
            <v>@tidalwaveautospa.com</v>
          </cell>
        </row>
        <row r="2653">
          <cell r="B2653" t="str">
            <v>Michael Mose</v>
          </cell>
          <cell r="C2653" t="str">
            <v>Wash Attendant Express</v>
          </cell>
          <cell r="D2653" t="str">
            <v>E0052 - Oldsmar</v>
          </cell>
          <cell r="E2653" t="str">
            <v>1000 Wash Employees</v>
          </cell>
          <cell r="F2653" t="str">
            <v>Brayton Swan</v>
          </cell>
          <cell r="G2653" t="str">
            <v/>
          </cell>
          <cell r="H2653" t="str">
            <v xml:space="preserve">E0052 </v>
          </cell>
          <cell r="I2653">
            <v>52</v>
          </cell>
          <cell r="J2653" t="str">
            <v/>
          </cell>
          <cell r="K2653" t="str">
            <v>@tidalwaveautospa.com</v>
          </cell>
        </row>
        <row r="2654">
          <cell r="B2654" t="str">
            <v>Michael Nordin</v>
          </cell>
          <cell r="C2654" t="str">
            <v>Wash Attendant Express</v>
          </cell>
          <cell r="D2654" t="str">
            <v>E0266 - Mountain Home, ID</v>
          </cell>
          <cell r="E2654" t="str">
            <v>1000 Wash Employees</v>
          </cell>
          <cell r="F2654" t="str">
            <v>Rebecca McCallum-Cameron</v>
          </cell>
          <cell r="G2654" t="str">
            <v/>
          </cell>
          <cell r="H2654" t="str">
            <v xml:space="preserve">E0266 </v>
          </cell>
          <cell r="I2654">
            <v>266</v>
          </cell>
          <cell r="J2654" t="str">
            <v/>
          </cell>
          <cell r="K2654" t="str">
            <v>@tidalwaveautospa.com</v>
          </cell>
        </row>
        <row r="2655">
          <cell r="B2655" t="str">
            <v>Michael Polifroni</v>
          </cell>
          <cell r="C2655" t="str">
            <v>Wash Attendant Express</v>
          </cell>
          <cell r="D2655" t="str">
            <v>E0105 - St Augustine</v>
          </cell>
          <cell r="E2655" t="str">
            <v>1000 Wash Employees</v>
          </cell>
          <cell r="F2655" t="str">
            <v>Troy Webb</v>
          </cell>
          <cell r="G2655" t="str">
            <v/>
          </cell>
          <cell r="H2655" t="str">
            <v xml:space="preserve">E0105 </v>
          </cell>
          <cell r="I2655">
            <v>105</v>
          </cell>
          <cell r="J2655" t="str">
            <v/>
          </cell>
          <cell r="K2655" t="str">
            <v>@tidalwaveautospa.com</v>
          </cell>
        </row>
        <row r="2656">
          <cell r="B2656" t="str">
            <v>Michael Rice</v>
          </cell>
          <cell r="C2656" t="str">
            <v>Assistant SL Express</v>
          </cell>
          <cell r="D2656" t="str">
            <v>E0029 - Apex</v>
          </cell>
          <cell r="E2656" t="str">
            <v>1000 Wash Employees</v>
          </cell>
          <cell r="F2656" t="str">
            <v>Daniel Richardson</v>
          </cell>
          <cell r="G2656" t="str">
            <v>ASL</v>
          </cell>
          <cell r="H2656" t="str">
            <v xml:space="preserve">E0029 </v>
          </cell>
          <cell r="I2656">
            <v>29</v>
          </cell>
          <cell r="J2656" t="str">
            <v>ASL29</v>
          </cell>
          <cell r="K2656" t="str">
            <v>ASL29@tidalwaveautospa.com</v>
          </cell>
        </row>
        <row r="2657">
          <cell r="B2657" t="str">
            <v>Michael Robertson</v>
          </cell>
          <cell r="C2657" t="str">
            <v>Team Lead Flex</v>
          </cell>
          <cell r="D2657" t="str">
            <v>E0009 - Peachtree City/Sharpsburg</v>
          </cell>
          <cell r="E2657" t="str">
            <v>1000 Wash Employees</v>
          </cell>
          <cell r="F2657" t="str">
            <v>Charles Best</v>
          </cell>
          <cell r="G2657" t="str">
            <v/>
          </cell>
          <cell r="H2657" t="str">
            <v xml:space="preserve">E0009 </v>
          </cell>
          <cell r="I2657">
            <v>9</v>
          </cell>
          <cell r="J2657" t="str">
            <v/>
          </cell>
          <cell r="K2657" t="str">
            <v>@tidalwaveautospa.com</v>
          </cell>
        </row>
        <row r="2658">
          <cell r="B2658" t="str">
            <v>Michael Smith</v>
          </cell>
          <cell r="C2658" t="str">
            <v>Wash Attendant Express</v>
          </cell>
          <cell r="D2658" t="str">
            <v>E0049 - Prairie Village</v>
          </cell>
          <cell r="E2658" t="str">
            <v>1000 Wash Employees</v>
          </cell>
          <cell r="F2658" t="str">
            <v>Lee Triggs</v>
          </cell>
          <cell r="G2658" t="str">
            <v/>
          </cell>
          <cell r="H2658" t="str">
            <v xml:space="preserve">E0049 </v>
          </cell>
          <cell r="I2658">
            <v>49</v>
          </cell>
          <cell r="J2658" t="str">
            <v/>
          </cell>
          <cell r="K2658" t="str">
            <v>@tidalwaveautospa.com</v>
          </cell>
        </row>
        <row r="2659">
          <cell r="B2659" t="str">
            <v>Michael Smith</v>
          </cell>
          <cell r="C2659" t="str">
            <v>Wash Attendant Express</v>
          </cell>
          <cell r="D2659" t="str">
            <v>E0126 - Charlottesville</v>
          </cell>
          <cell r="E2659" t="str">
            <v>1000 Wash Employees</v>
          </cell>
          <cell r="F2659" t="str">
            <v>Sean Bush</v>
          </cell>
          <cell r="G2659" t="str">
            <v/>
          </cell>
          <cell r="H2659" t="str">
            <v xml:space="preserve">E0126 </v>
          </cell>
          <cell r="I2659">
            <v>126</v>
          </cell>
          <cell r="J2659" t="str">
            <v/>
          </cell>
          <cell r="K2659" t="str">
            <v>@tidalwaveautospa.com</v>
          </cell>
        </row>
        <row r="2660">
          <cell r="B2660" t="str">
            <v>Michael Stevens</v>
          </cell>
          <cell r="C2660" t="str">
            <v>Assistant SL Express</v>
          </cell>
          <cell r="D2660" t="str">
            <v>E0077 - PCB Back Beach</v>
          </cell>
          <cell r="E2660" t="str">
            <v>1000 Wash Employees</v>
          </cell>
          <cell r="F2660" t="str">
            <v>Owen Williamson</v>
          </cell>
          <cell r="G2660" t="str">
            <v>ASL</v>
          </cell>
          <cell r="H2660" t="str">
            <v xml:space="preserve">E0077 </v>
          </cell>
          <cell r="I2660">
            <v>77</v>
          </cell>
          <cell r="J2660" t="str">
            <v>ASL77</v>
          </cell>
          <cell r="K2660" t="str">
            <v>ASL77@tidalwaveautospa.com</v>
          </cell>
        </row>
        <row r="2661">
          <cell r="B2661" t="str">
            <v>Michael Strickler</v>
          </cell>
          <cell r="C2661" t="str">
            <v>Wash Attendant Express</v>
          </cell>
          <cell r="D2661" t="str">
            <v>E0069 - Gloucester</v>
          </cell>
          <cell r="E2661" t="str">
            <v>1000 Wash Employees</v>
          </cell>
          <cell r="F2661" t="str">
            <v>Domenic Casciola</v>
          </cell>
          <cell r="G2661" t="str">
            <v/>
          </cell>
          <cell r="H2661" t="str">
            <v xml:space="preserve">E0069 </v>
          </cell>
          <cell r="I2661">
            <v>69</v>
          </cell>
          <cell r="J2661" t="str">
            <v/>
          </cell>
          <cell r="K2661" t="str">
            <v>@tidalwaveautospa.com</v>
          </cell>
        </row>
        <row r="2662">
          <cell r="B2662" t="str">
            <v>Michael Terry</v>
          </cell>
          <cell r="C2662" t="str">
            <v>Wash Attendant Express</v>
          </cell>
          <cell r="D2662" t="str">
            <v>E0159 - Muscle Shoals, AL</v>
          </cell>
          <cell r="E2662" t="str">
            <v>1000 Wash Employees</v>
          </cell>
          <cell r="F2662" t="str">
            <v>Molly Wilson</v>
          </cell>
          <cell r="G2662" t="str">
            <v/>
          </cell>
          <cell r="H2662" t="str">
            <v xml:space="preserve">E0159 </v>
          </cell>
          <cell r="I2662">
            <v>159</v>
          </cell>
          <cell r="J2662" t="str">
            <v/>
          </cell>
          <cell r="K2662" t="str">
            <v>@tidalwaveautospa.com</v>
          </cell>
        </row>
        <row r="2663">
          <cell r="B2663" t="str">
            <v>Michael Tomerlin</v>
          </cell>
          <cell r="C2663" t="str">
            <v>Wash Attendant Express</v>
          </cell>
          <cell r="D2663" t="str">
            <v>E0145 - Pulaski</v>
          </cell>
          <cell r="E2663" t="str">
            <v>1000 Wash Employees</v>
          </cell>
          <cell r="F2663" t="str">
            <v>James Stone</v>
          </cell>
          <cell r="G2663" t="str">
            <v/>
          </cell>
          <cell r="H2663" t="str">
            <v xml:space="preserve">E0145 </v>
          </cell>
          <cell r="I2663">
            <v>145</v>
          </cell>
          <cell r="J2663" t="str">
            <v/>
          </cell>
          <cell r="K2663" t="str">
            <v>@tidalwaveautospa.com</v>
          </cell>
        </row>
        <row r="2664">
          <cell r="B2664" t="str">
            <v>Michael Vazquez-Davila</v>
          </cell>
          <cell r="C2664" t="str">
            <v>Assistant SL Express</v>
          </cell>
          <cell r="D2664" t="str">
            <v>E0259 - Belleview, FL</v>
          </cell>
          <cell r="E2664" t="str">
            <v>1000 Wash Employees</v>
          </cell>
          <cell r="F2664" t="str">
            <v>Joseph Baldwyn</v>
          </cell>
          <cell r="G2664" t="str">
            <v>ASL</v>
          </cell>
          <cell r="H2664" t="str">
            <v xml:space="preserve">E0259 </v>
          </cell>
          <cell r="I2664">
            <v>259</v>
          </cell>
          <cell r="J2664" t="str">
            <v>ASL259</v>
          </cell>
          <cell r="K2664" t="str">
            <v>ASL259@tidalwaveautospa.com</v>
          </cell>
        </row>
        <row r="2665">
          <cell r="B2665" t="str">
            <v>Michael Wade</v>
          </cell>
          <cell r="C2665" t="str">
            <v>Steel Install Lead</v>
          </cell>
          <cell r="D2665" t="str">
            <v>SHJ Construction LLC</v>
          </cell>
          <cell r="E2665" t="str">
            <v>3000 Steel Shop</v>
          </cell>
          <cell r="F2665" t="str">
            <v>Phillip Harris</v>
          </cell>
          <cell r="G2665" t="str">
            <v/>
          </cell>
          <cell r="H2665" t="str">
            <v/>
          </cell>
          <cell r="I2665" t="str">
            <v/>
          </cell>
          <cell r="J2665" t="str">
            <v/>
          </cell>
          <cell r="K2665" t="str">
            <v>michael.wade@shjconstructiongroup.com</v>
          </cell>
        </row>
        <row r="2666">
          <cell r="B2666" t="str">
            <v>Michael Waite</v>
          </cell>
          <cell r="C2666" t="str">
            <v>Wash Attendant Express</v>
          </cell>
          <cell r="D2666" t="str">
            <v>E0259 - Belleview, FL</v>
          </cell>
          <cell r="E2666" t="str">
            <v>1000 Wash Employees</v>
          </cell>
          <cell r="F2666" t="str">
            <v>Joseph Baldwyn</v>
          </cell>
          <cell r="G2666" t="str">
            <v/>
          </cell>
          <cell r="H2666" t="str">
            <v xml:space="preserve">E0259 </v>
          </cell>
          <cell r="I2666">
            <v>259</v>
          </cell>
          <cell r="J2666" t="str">
            <v/>
          </cell>
          <cell r="K2666" t="str">
            <v>@tidalwaveautospa.com</v>
          </cell>
        </row>
        <row r="2667">
          <cell r="B2667" t="str">
            <v>Michael Welcher</v>
          </cell>
          <cell r="C2667" t="str">
            <v>Electrical Developmental Apprentice</v>
          </cell>
          <cell r="D2667" t="str">
            <v>Stangood-GA</v>
          </cell>
          <cell r="E2667" t="str">
            <v>3100 Stangood Electrical</v>
          </cell>
          <cell r="F2667" t="str">
            <v>Brian Swicegood</v>
          </cell>
          <cell r="G2667" t="str">
            <v/>
          </cell>
          <cell r="H2667" t="str">
            <v/>
          </cell>
          <cell r="I2667" t="str">
            <v/>
          </cell>
          <cell r="J2667" t="str">
            <v/>
          </cell>
          <cell r="K2667" t="str">
            <v>michael.welcher@shjconstructiongroup.com</v>
          </cell>
        </row>
        <row r="2668">
          <cell r="B2668" t="str">
            <v>Michael Winsper</v>
          </cell>
          <cell r="C2668" t="str">
            <v>Wash Attendant Express</v>
          </cell>
          <cell r="D2668" t="str">
            <v>E0234- Canopy Oaks</v>
          </cell>
          <cell r="E2668" t="str">
            <v>1000 Wash Employees</v>
          </cell>
          <cell r="F2668" t="str">
            <v>Mark Bookbinder</v>
          </cell>
          <cell r="G2668" t="str">
            <v/>
          </cell>
          <cell r="H2668" t="str">
            <v xml:space="preserve">E0234- </v>
          </cell>
          <cell r="I2668" t="str">
            <v/>
          </cell>
          <cell r="J2668" t="str">
            <v/>
          </cell>
          <cell r="K2668" t="str">
            <v>@tidalwaveautospa.com</v>
          </cell>
        </row>
        <row r="2669">
          <cell r="B2669" t="str">
            <v>Micheal Decent</v>
          </cell>
          <cell r="C2669" t="str">
            <v>Team Lead Express</v>
          </cell>
          <cell r="D2669" t="str">
            <v>E0090 - Minot</v>
          </cell>
          <cell r="E2669" t="str">
            <v>1000 Wash Employees</v>
          </cell>
          <cell r="F2669" t="str">
            <v>Leslie Conway</v>
          </cell>
          <cell r="G2669" t="str">
            <v/>
          </cell>
          <cell r="H2669" t="str">
            <v xml:space="preserve">E0090 </v>
          </cell>
          <cell r="I2669">
            <v>90</v>
          </cell>
          <cell r="J2669" t="str">
            <v/>
          </cell>
          <cell r="K2669" t="str">
            <v>@tidalwaveautospa.com</v>
          </cell>
        </row>
        <row r="2670">
          <cell r="B2670" t="str">
            <v>Micheal Horton-Alaniz</v>
          </cell>
          <cell r="C2670" t="str">
            <v>Assistant SL Express</v>
          </cell>
          <cell r="D2670" t="str">
            <v>E0313 - Hillsboro, TX</v>
          </cell>
          <cell r="E2670" t="str">
            <v>1000 Wash Employees</v>
          </cell>
          <cell r="F2670" t="str">
            <v>Cody Rubit</v>
          </cell>
          <cell r="G2670" t="str">
            <v>ASL</v>
          </cell>
          <cell r="H2670" t="str">
            <v xml:space="preserve">E0313 </v>
          </cell>
          <cell r="I2670">
            <v>313</v>
          </cell>
          <cell r="J2670" t="str">
            <v>ASL313</v>
          </cell>
          <cell r="K2670" t="str">
            <v>ASL313@tidalwaveautospa.com</v>
          </cell>
        </row>
        <row r="2671">
          <cell r="B2671" t="str">
            <v>Michelle Alexandra Martínez Garcia</v>
          </cell>
          <cell r="C2671" t="str">
            <v>Wash Attendant Express</v>
          </cell>
          <cell r="D2671" t="str">
            <v>E0143 - Austin</v>
          </cell>
          <cell r="E2671" t="str">
            <v>1000 Wash Employees</v>
          </cell>
          <cell r="F2671" t="str">
            <v>Lora Youngmark</v>
          </cell>
          <cell r="G2671" t="str">
            <v/>
          </cell>
          <cell r="H2671" t="str">
            <v xml:space="preserve">E0143 </v>
          </cell>
          <cell r="I2671">
            <v>143</v>
          </cell>
          <cell r="J2671" t="str">
            <v/>
          </cell>
          <cell r="K2671" t="str">
            <v>@tidalwaveautospa.com</v>
          </cell>
        </row>
        <row r="2672">
          <cell r="B2672" t="str">
            <v>Michelle davis</v>
          </cell>
          <cell r="C2672" t="str">
            <v>Team Lead Express</v>
          </cell>
          <cell r="D2672" t="str">
            <v>E0105 - St Augustine</v>
          </cell>
          <cell r="E2672" t="str">
            <v>1000 Wash Employees</v>
          </cell>
          <cell r="F2672" t="str">
            <v>Troy Webb</v>
          </cell>
          <cell r="G2672" t="str">
            <v/>
          </cell>
          <cell r="H2672" t="str">
            <v xml:space="preserve">E0105 </v>
          </cell>
          <cell r="I2672">
            <v>105</v>
          </cell>
          <cell r="J2672" t="str">
            <v/>
          </cell>
          <cell r="K2672" t="str">
            <v>@tidalwaveautospa.com</v>
          </cell>
        </row>
        <row r="2673">
          <cell r="B2673" t="str">
            <v>Michelle Thompson</v>
          </cell>
          <cell r="C2673" t="str">
            <v>Assistant SL Express</v>
          </cell>
          <cell r="D2673" t="str">
            <v>E0291 - Christiansburg, VA</v>
          </cell>
          <cell r="E2673" t="str">
            <v>1000 Wash Employees</v>
          </cell>
          <cell r="F2673" t="str">
            <v>Preston Long</v>
          </cell>
          <cell r="G2673" t="str">
            <v>ASL</v>
          </cell>
          <cell r="H2673" t="str">
            <v xml:space="preserve">E0291 </v>
          </cell>
          <cell r="I2673">
            <v>291</v>
          </cell>
          <cell r="J2673" t="str">
            <v>ASL291</v>
          </cell>
          <cell r="K2673" t="str">
            <v>ASL291@tidalwaveautospa.com</v>
          </cell>
        </row>
        <row r="2674">
          <cell r="B2674" t="str">
            <v>Miguel Covington</v>
          </cell>
          <cell r="C2674" t="str">
            <v>Wash Attendant Express</v>
          </cell>
          <cell r="D2674" t="str">
            <v>E0004 - Milledgeville</v>
          </cell>
          <cell r="E2674" t="str">
            <v>1000 Wash Employees</v>
          </cell>
          <cell r="F2674" t="str">
            <v>Davy Cox</v>
          </cell>
          <cell r="G2674" t="str">
            <v/>
          </cell>
          <cell r="H2674" t="str">
            <v xml:space="preserve">E0004 </v>
          </cell>
          <cell r="I2674">
            <v>4</v>
          </cell>
          <cell r="J2674" t="str">
            <v/>
          </cell>
          <cell r="K2674" t="str">
            <v>@tidalwaveautospa.com</v>
          </cell>
        </row>
        <row r="2675">
          <cell r="B2675" t="str">
            <v>Miguel Hernandez</v>
          </cell>
          <cell r="C2675" t="str">
            <v>Wash Attendant Express</v>
          </cell>
          <cell r="D2675" t="str">
            <v>E0252 - Jacksonville, TX</v>
          </cell>
          <cell r="E2675" t="str">
            <v>1000 Wash Employees</v>
          </cell>
          <cell r="F2675" t="str">
            <v>Brandon Zarecor</v>
          </cell>
          <cell r="G2675" t="str">
            <v/>
          </cell>
          <cell r="H2675" t="str">
            <v xml:space="preserve">E0252 </v>
          </cell>
          <cell r="I2675">
            <v>252</v>
          </cell>
          <cell r="J2675" t="str">
            <v/>
          </cell>
          <cell r="K2675" t="str">
            <v>@tidalwaveautospa.com</v>
          </cell>
        </row>
        <row r="2676">
          <cell r="B2676" t="str">
            <v>Miguel Lucas Perez</v>
          </cell>
          <cell r="C2676" t="str">
            <v>Wash Attendant Express</v>
          </cell>
          <cell r="D2676" t="str">
            <v>E0298 - Boaz, AL</v>
          </cell>
          <cell r="E2676" t="str">
            <v>1000 Wash Employees</v>
          </cell>
          <cell r="F2676" t="str">
            <v>William Mcwaters</v>
          </cell>
          <cell r="G2676" t="str">
            <v/>
          </cell>
          <cell r="H2676" t="str">
            <v xml:space="preserve">E0298 </v>
          </cell>
          <cell r="I2676">
            <v>298</v>
          </cell>
          <cell r="J2676" t="str">
            <v/>
          </cell>
          <cell r="K2676" t="str">
            <v>@tidalwaveautospa.com</v>
          </cell>
        </row>
        <row r="2677">
          <cell r="B2677" t="str">
            <v>Miguel Santiago</v>
          </cell>
          <cell r="C2677" t="str">
            <v>Assistant SL Express</v>
          </cell>
          <cell r="D2677" t="str">
            <v>E0281 - Caraway Road</v>
          </cell>
          <cell r="E2677" t="str">
            <v>1000 Wash Employees</v>
          </cell>
          <cell r="F2677" t="str">
            <v>Zachary Gairhan</v>
          </cell>
          <cell r="G2677" t="str">
            <v>ASL</v>
          </cell>
          <cell r="H2677" t="str">
            <v xml:space="preserve">E0281 </v>
          </cell>
          <cell r="I2677">
            <v>281</v>
          </cell>
          <cell r="J2677" t="str">
            <v>ASL281</v>
          </cell>
          <cell r="K2677" t="str">
            <v>ASL281@tidalwaveautospa.com</v>
          </cell>
        </row>
        <row r="2678">
          <cell r="B2678" t="str">
            <v>Mikah Lutman</v>
          </cell>
          <cell r="C2678" t="str">
            <v>Team Lead Express</v>
          </cell>
          <cell r="D2678" t="str">
            <v>E0028 - Raytown</v>
          </cell>
          <cell r="E2678" t="str">
            <v>1000 Wash Employees</v>
          </cell>
          <cell r="F2678" t="str">
            <v>Kyle Baker</v>
          </cell>
          <cell r="G2678" t="str">
            <v/>
          </cell>
          <cell r="H2678" t="str">
            <v xml:space="preserve">E0028 </v>
          </cell>
          <cell r="I2678">
            <v>28</v>
          </cell>
          <cell r="J2678" t="str">
            <v/>
          </cell>
          <cell r="K2678" t="str">
            <v>@tidalwaveautospa.com</v>
          </cell>
        </row>
        <row r="2679">
          <cell r="B2679" t="str">
            <v>Mikal Abdul-Mateen</v>
          </cell>
          <cell r="C2679" t="str">
            <v>Wash Attendant Express</v>
          </cell>
          <cell r="D2679" t="str">
            <v>E0030 - Cascade</v>
          </cell>
          <cell r="E2679" t="str">
            <v>1000 Wash Employees</v>
          </cell>
          <cell r="F2679" t="str">
            <v>RITCHIE NORFLEET</v>
          </cell>
          <cell r="G2679" t="str">
            <v/>
          </cell>
          <cell r="H2679" t="str">
            <v xml:space="preserve">E0030 </v>
          </cell>
          <cell r="I2679">
            <v>30</v>
          </cell>
          <cell r="J2679" t="str">
            <v/>
          </cell>
          <cell r="K2679" t="str">
            <v>@tidalwaveautospa.com</v>
          </cell>
        </row>
        <row r="2680">
          <cell r="B2680" t="str">
            <v>Mikal Shakir</v>
          </cell>
          <cell r="C2680" t="str">
            <v>Assistant SL Express</v>
          </cell>
          <cell r="D2680" t="str">
            <v>E0151 - Helena, AL</v>
          </cell>
          <cell r="E2680" t="str">
            <v>1000 Wash Employees</v>
          </cell>
          <cell r="F2680" t="str">
            <v>Keith McDonald</v>
          </cell>
          <cell r="G2680" t="str">
            <v>ASL</v>
          </cell>
          <cell r="H2680" t="str">
            <v xml:space="preserve">E0151 </v>
          </cell>
          <cell r="I2680">
            <v>151</v>
          </cell>
          <cell r="J2680" t="str">
            <v>ASL151</v>
          </cell>
          <cell r="K2680" t="str">
            <v>ASL151@tidalwaveautospa.com</v>
          </cell>
        </row>
        <row r="2681">
          <cell r="B2681" t="str">
            <v>Mike Breitrick</v>
          </cell>
          <cell r="C2681" t="str">
            <v>Site Leader Express</v>
          </cell>
          <cell r="D2681" t="str">
            <v>E0249 - River Crossing</v>
          </cell>
          <cell r="E2681" t="str">
            <v>1000 Wash Employees</v>
          </cell>
          <cell r="F2681" t="str">
            <v>Steven Kyriazis</v>
          </cell>
          <cell r="G2681" t="str">
            <v>SL</v>
          </cell>
          <cell r="H2681" t="str">
            <v xml:space="preserve">E0249 </v>
          </cell>
          <cell r="I2681">
            <v>249</v>
          </cell>
          <cell r="J2681" t="str">
            <v>SL249</v>
          </cell>
          <cell r="K2681" t="str">
            <v>SL249@tidalwaveautospa.com</v>
          </cell>
        </row>
        <row r="2682">
          <cell r="B2682" t="str">
            <v>Mikee Tena</v>
          </cell>
          <cell r="C2682" t="str">
            <v>Wash Attendant Express</v>
          </cell>
          <cell r="D2682" t="str">
            <v>E0072 - Williamsburg</v>
          </cell>
          <cell r="E2682" t="str">
            <v>1000 Wash Employees</v>
          </cell>
          <cell r="F2682" t="str">
            <v>Peter Foster</v>
          </cell>
          <cell r="G2682" t="str">
            <v/>
          </cell>
          <cell r="H2682" t="str">
            <v xml:space="preserve">E0072 </v>
          </cell>
          <cell r="I2682">
            <v>72</v>
          </cell>
          <cell r="J2682" t="str">
            <v/>
          </cell>
          <cell r="K2682" t="str">
            <v>@tidalwaveautospa.com</v>
          </cell>
        </row>
        <row r="2683">
          <cell r="B2683" t="str">
            <v>Mikey brooks</v>
          </cell>
          <cell r="C2683" t="str">
            <v>Assistant SL Express</v>
          </cell>
          <cell r="D2683" t="str">
            <v>E0114 - Paris</v>
          </cell>
          <cell r="E2683" t="str">
            <v>1000 Wash Employees</v>
          </cell>
          <cell r="F2683" t="str">
            <v>Joel Cole</v>
          </cell>
          <cell r="G2683" t="str">
            <v>ASL</v>
          </cell>
          <cell r="H2683" t="str">
            <v xml:space="preserve">E0114 </v>
          </cell>
          <cell r="I2683">
            <v>114</v>
          </cell>
          <cell r="J2683" t="str">
            <v>ASL114</v>
          </cell>
          <cell r="K2683" t="str">
            <v>ASL114@tidalwaveautospa.com</v>
          </cell>
        </row>
        <row r="2684">
          <cell r="B2684" t="str">
            <v>MIKIAS MULUKEN</v>
          </cell>
          <cell r="C2684" t="str">
            <v>Assistant SL Express</v>
          </cell>
          <cell r="D2684" t="str">
            <v>E0203 - Walton Court</v>
          </cell>
          <cell r="E2684" t="str">
            <v>1000 Wash Employees</v>
          </cell>
          <cell r="F2684" t="str">
            <v>Matthew McCoy</v>
          </cell>
          <cell r="G2684" t="str">
            <v>ASL</v>
          </cell>
          <cell r="H2684" t="str">
            <v xml:space="preserve">E0203 </v>
          </cell>
          <cell r="I2684">
            <v>203</v>
          </cell>
          <cell r="J2684" t="str">
            <v>ASL203</v>
          </cell>
          <cell r="K2684" t="str">
            <v>ASL203@tidalwaveautospa.com</v>
          </cell>
        </row>
        <row r="2685">
          <cell r="B2685" t="str">
            <v>Miko Viduya</v>
          </cell>
          <cell r="C2685" t="str">
            <v>Team Lead Express</v>
          </cell>
          <cell r="D2685" t="str">
            <v>E0080 - Quaker Road</v>
          </cell>
          <cell r="E2685" t="str">
            <v>1000 Wash Employees</v>
          </cell>
          <cell r="F2685" t="str">
            <v>Shawn Herrick</v>
          </cell>
          <cell r="G2685" t="str">
            <v/>
          </cell>
          <cell r="H2685" t="str">
            <v xml:space="preserve">E0080 </v>
          </cell>
          <cell r="I2685">
            <v>80</v>
          </cell>
          <cell r="J2685" t="str">
            <v/>
          </cell>
          <cell r="K2685" t="str">
            <v>@tidalwaveautospa.com</v>
          </cell>
        </row>
        <row r="2686">
          <cell r="B2686" t="str">
            <v>Mikya Grace</v>
          </cell>
          <cell r="C2686" t="str">
            <v>Wash Attendant Express</v>
          </cell>
          <cell r="D2686" t="str">
            <v>E0232 - North Madison</v>
          </cell>
          <cell r="E2686" t="str">
            <v>1000 Wash Employees</v>
          </cell>
          <cell r="F2686" t="str">
            <v>Bradley Estis</v>
          </cell>
          <cell r="G2686" t="str">
            <v/>
          </cell>
          <cell r="H2686" t="str">
            <v xml:space="preserve">E0232 </v>
          </cell>
          <cell r="I2686">
            <v>232</v>
          </cell>
          <cell r="J2686" t="str">
            <v/>
          </cell>
          <cell r="K2686" t="str">
            <v>@tidalwaveautospa.com</v>
          </cell>
        </row>
        <row r="2687">
          <cell r="B2687" t="str">
            <v>Miles Green</v>
          </cell>
          <cell r="C2687" t="str">
            <v>Team Lead Express</v>
          </cell>
          <cell r="D2687" t="str">
            <v>E0122 - TN Lawrenceburg</v>
          </cell>
          <cell r="E2687" t="str">
            <v>1000 Wash Employees</v>
          </cell>
          <cell r="F2687" t="str">
            <v>Howard Montes</v>
          </cell>
          <cell r="G2687" t="str">
            <v/>
          </cell>
          <cell r="H2687" t="str">
            <v xml:space="preserve">E0122 </v>
          </cell>
          <cell r="I2687">
            <v>122</v>
          </cell>
          <cell r="J2687" t="str">
            <v/>
          </cell>
          <cell r="K2687" t="str">
            <v>@tidalwaveautospa.com</v>
          </cell>
        </row>
        <row r="2688">
          <cell r="B2688" t="str">
            <v>Milissa Mulcahy</v>
          </cell>
          <cell r="C2688" t="str">
            <v>Assistant SL Express</v>
          </cell>
          <cell r="D2688" t="str">
            <v>E0050 - Douglas</v>
          </cell>
          <cell r="E2688" t="str">
            <v>1000 Wash Employees</v>
          </cell>
          <cell r="F2688" t="str">
            <v>Joseph Olah</v>
          </cell>
          <cell r="G2688" t="str">
            <v>ASL</v>
          </cell>
          <cell r="H2688" t="str">
            <v xml:space="preserve">E0050 </v>
          </cell>
          <cell r="I2688">
            <v>50</v>
          </cell>
          <cell r="J2688" t="str">
            <v>ASL50</v>
          </cell>
          <cell r="K2688" t="str">
            <v>ASL50@tidalwaveautospa.com</v>
          </cell>
        </row>
        <row r="2689">
          <cell r="B2689" t="str">
            <v>Miller Albers</v>
          </cell>
          <cell r="C2689" t="str">
            <v>Accounting Manager</v>
          </cell>
          <cell r="D2689" t="str">
            <v>Wash Support Center</v>
          </cell>
          <cell r="E2689" t="str">
            <v>2100 Accounting</v>
          </cell>
          <cell r="F2689" t="str">
            <v>Jordan Brohm</v>
          </cell>
          <cell r="G2689" t="str">
            <v/>
          </cell>
          <cell r="H2689" t="str">
            <v/>
          </cell>
          <cell r="I2689" t="str">
            <v/>
          </cell>
          <cell r="J2689" t="str">
            <v/>
          </cell>
          <cell r="K2689" t="str">
            <v>miller.albers@twavelead.com</v>
          </cell>
        </row>
        <row r="2690">
          <cell r="B2690" t="str">
            <v>Miller Langford</v>
          </cell>
          <cell r="C2690" t="str">
            <v>Wash Attendant Express</v>
          </cell>
          <cell r="D2690" t="str">
            <v>E0167 - Athens - Mayberry, AL</v>
          </cell>
          <cell r="E2690" t="str">
            <v>1000 Wash Employees</v>
          </cell>
          <cell r="F2690" t="str">
            <v>Steven Hurford</v>
          </cell>
          <cell r="G2690" t="str">
            <v/>
          </cell>
          <cell r="H2690" t="str">
            <v xml:space="preserve">E0167 </v>
          </cell>
          <cell r="I2690">
            <v>167</v>
          </cell>
          <cell r="J2690" t="str">
            <v/>
          </cell>
          <cell r="K2690" t="str">
            <v>@tidalwaveautospa.com</v>
          </cell>
        </row>
        <row r="2691">
          <cell r="B2691" t="str">
            <v>Milo Phipps</v>
          </cell>
          <cell r="C2691" t="str">
            <v>Wash Attendant Express</v>
          </cell>
          <cell r="D2691" t="str">
            <v>E0293 - Lombard, IL</v>
          </cell>
          <cell r="E2691" t="str">
            <v>1000 Wash Employees</v>
          </cell>
          <cell r="F2691" t="str">
            <v>Andrew Stephens</v>
          </cell>
          <cell r="G2691" t="str">
            <v/>
          </cell>
          <cell r="H2691" t="str">
            <v xml:space="preserve">E0293 </v>
          </cell>
          <cell r="I2691">
            <v>293</v>
          </cell>
          <cell r="J2691" t="str">
            <v/>
          </cell>
          <cell r="K2691" t="str">
            <v>@tidalwaveautospa.com</v>
          </cell>
        </row>
        <row r="2692">
          <cell r="B2692" t="str">
            <v>Minh Pham</v>
          </cell>
          <cell r="C2692" t="str">
            <v>Senior Accountant</v>
          </cell>
          <cell r="D2692" t="str">
            <v>Wash Support Center</v>
          </cell>
          <cell r="E2692" t="str">
            <v>2100 Accounting</v>
          </cell>
          <cell r="F2692" t="str">
            <v>Miller Albers</v>
          </cell>
          <cell r="G2692" t="str">
            <v/>
          </cell>
          <cell r="H2692" t="str">
            <v/>
          </cell>
          <cell r="I2692" t="str">
            <v/>
          </cell>
          <cell r="J2692" t="str">
            <v/>
          </cell>
          <cell r="K2692" t="str">
            <v>minh.pham@twavelead.com</v>
          </cell>
        </row>
        <row r="2693">
          <cell r="B2693" t="str">
            <v>Minha Parthiban</v>
          </cell>
          <cell r="C2693" t="str">
            <v>Wash Attendant Express</v>
          </cell>
          <cell r="D2693" t="str">
            <v>E0045 - Watson</v>
          </cell>
          <cell r="E2693" t="str">
            <v>1000 Wash Employees</v>
          </cell>
          <cell r="F2693" t="str">
            <v>Steven Goddard</v>
          </cell>
          <cell r="G2693" t="str">
            <v/>
          </cell>
          <cell r="H2693" t="str">
            <v xml:space="preserve">E0045 </v>
          </cell>
          <cell r="I2693">
            <v>45</v>
          </cell>
          <cell r="J2693" t="str">
            <v/>
          </cell>
          <cell r="K2693" t="str">
            <v>@tidalwaveautospa.com</v>
          </cell>
        </row>
        <row r="2694">
          <cell r="B2694" t="str">
            <v>Miriam Houston</v>
          </cell>
          <cell r="C2694" t="str">
            <v>Wash Attendant Express</v>
          </cell>
          <cell r="D2694" t="str">
            <v>E0254 - Flowood, MS</v>
          </cell>
          <cell r="E2694" t="str">
            <v>1000 Wash Employees</v>
          </cell>
          <cell r="F2694" t="str">
            <v>Andrew Nelson</v>
          </cell>
          <cell r="G2694" t="str">
            <v/>
          </cell>
          <cell r="H2694" t="str">
            <v xml:space="preserve">E0254 </v>
          </cell>
          <cell r="I2694">
            <v>254</v>
          </cell>
          <cell r="J2694" t="str">
            <v/>
          </cell>
          <cell r="K2694" t="str">
            <v>@tidalwaveautospa.com</v>
          </cell>
        </row>
        <row r="2695">
          <cell r="B2695" t="str">
            <v>Miriam Shaver</v>
          </cell>
          <cell r="C2695" t="str">
            <v>Wash Attendant Express</v>
          </cell>
          <cell r="D2695" t="str">
            <v>E0263 - Winchester, KY</v>
          </cell>
          <cell r="E2695" t="str">
            <v>1000 Wash Employees</v>
          </cell>
          <cell r="F2695" t="str">
            <v>Philip Crosse</v>
          </cell>
          <cell r="G2695" t="str">
            <v/>
          </cell>
          <cell r="H2695" t="str">
            <v xml:space="preserve">E0263 </v>
          </cell>
          <cell r="I2695">
            <v>263</v>
          </cell>
          <cell r="J2695" t="str">
            <v/>
          </cell>
          <cell r="K2695" t="str">
            <v>@tidalwaveautospa.com</v>
          </cell>
        </row>
        <row r="2696">
          <cell r="B2696" t="str">
            <v>Mitchell Herndon</v>
          </cell>
          <cell r="C2696" t="str">
            <v>Leader In Training</v>
          </cell>
          <cell r="D2696" t="str">
            <v>Wash Openings</v>
          </cell>
          <cell r="E2696" t="str">
            <v>2500 Training</v>
          </cell>
          <cell r="F2696" t="str">
            <v>Jennifer Paris</v>
          </cell>
          <cell r="G2696" t="str">
            <v/>
          </cell>
          <cell r="H2696" t="str">
            <v/>
          </cell>
          <cell r="I2696" t="str">
            <v/>
          </cell>
          <cell r="J2696" t="str">
            <v/>
          </cell>
          <cell r="K2696" t="str">
            <v>mitchell.herndon@twavelead.com</v>
          </cell>
        </row>
        <row r="2697">
          <cell r="B2697" t="str">
            <v>Moises Giraldo</v>
          </cell>
          <cell r="C2697" t="str">
            <v>Wash Attendant Express</v>
          </cell>
          <cell r="D2697" t="str">
            <v>E0195 - Florence, AL</v>
          </cell>
          <cell r="E2697" t="str">
            <v>1000 Wash Employees</v>
          </cell>
          <cell r="F2697" t="str">
            <v>Ronald Boyett</v>
          </cell>
          <cell r="G2697" t="str">
            <v/>
          </cell>
          <cell r="H2697" t="str">
            <v xml:space="preserve">E0195 </v>
          </cell>
          <cell r="I2697">
            <v>195</v>
          </cell>
          <cell r="J2697" t="str">
            <v/>
          </cell>
          <cell r="K2697" t="str">
            <v>@tidalwaveautospa.com</v>
          </cell>
        </row>
        <row r="2698">
          <cell r="B2698" t="str">
            <v>Molly Wilson</v>
          </cell>
          <cell r="C2698" t="str">
            <v>Site Leader Express</v>
          </cell>
          <cell r="D2698" t="str">
            <v>E0159 - Muscle Shoals, AL</v>
          </cell>
          <cell r="E2698" t="str">
            <v>1000 Wash Employees</v>
          </cell>
          <cell r="F2698" t="str">
            <v>Cory Cummings</v>
          </cell>
          <cell r="G2698" t="str">
            <v>SL</v>
          </cell>
          <cell r="H2698" t="str">
            <v xml:space="preserve">E0159 </v>
          </cell>
          <cell r="I2698">
            <v>159</v>
          </cell>
          <cell r="J2698" t="str">
            <v>SL159</v>
          </cell>
          <cell r="K2698" t="str">
            <v>SL159@tidalwaveautospa.com</v>
          </cell>
        </row>
        <row r="2699">
          <cell r="B2699" t="str">
            <v>Monica William</v>
          </cell>
          <cell r="C2699" t="str">
            <v>Wash Attendant Express</v>
          </cell>
          <cell r="D2699" t="str">
            <v>E0184 - La Vergne, TN</v>
          </cell>
          <cell r="E2699" t="str">
            <v>1000 Wash Employees</v>
          </cell>
          <cell r="F2699" t="str">
            <v>Scott Blainey</v>
          </cell>
          <cell r="G2699" t="str">
            <v/>
          </cell>
          <cell r="H2699" t="str">
            <v xml:space="preserve">E0184 </v>
          </cell>
          <cell r="I2699">
            <v>184</v>
          </cell>
          <cell r="J2699" t="str">
            <v/>
          </cell>
          <cell r="K2699" t="str">
            <v>@tidalwaveautospa.com</v>
          </cell>
        </row>
        <row r="2700">
          <cell r="B2700" t="str">
            <v>Monroe Horner</v>
          </cell>
          <cell r="C2700" t="str">
            <v>Assistant SL Express</v>
          </cell>
          <cell r="D2700" t="str">
            <v>E0057 - Ocean Springs</v>
          </cell>
          <cell r="E2700" t="str">
            <v>1000 Wash Employees</v>
          </cell>
          <cell r="F2700" t="str">
            <v>David Seymour</v>
          </cell>
          <cell r="G2700" t="str">
            <v>ASL</v>
          </cell>
          <cell r="H2700" t="str">
            <v xml:space="preserve">E0057 </v>
          </cell>
          <cell r="I2700">
            <v>57</v>
          </cell>
          <cell r="J2700" t="str">
            <v>ASL57</v>
          </cell>
          <cell r="K2700" t="str">
            <v>ASL57@tidalwaveautospa.com</v>
          </cell>
        </row>
        <row r="2701">
          <cell r="B2701" t="str">
            <v>Monroe Smith</v>
          </cell>
          <cell r="C2701" t="str">
            <v>Wash Attendant Express</v>
          </cell>
          <cell r="D2701" t="str">
            <v>E0112 - Scottsboro</v>
          </cell>
          <cell r="E2701" t="str">
            <v>1000 Wash Employees</v>
          </cell>
          <cell r="F2701" t="str">
            <v>Blake Akins</v>
          </cell>
          <cell r="G2701" t="str">
            <v/>
          </cell>
          <cell r="H2701" t="str">
            <v xml:space="preserve">E0112 </v>
          </cell>
          <cell r="I2701">
            <v>112</v>
          </cell>
          <cell r="J2701" t="str">
            <v/>
          </cell>
          <cell r="K2701" t="str">
            <v>@tidalwaveautospa.com</v>
          </cell>
        </row>
        <row r="2702">
          <cell r="B2702" t="str">
            <v>Montarion Carswell</v>
          </cell>
          <cell r="C2702" t="str">
            <v>Equipment Installer</v>
          </cell>
          <cell r="D2702" t="str">
            <v>SHJ Construction LLC</v>
          </cell>
          <cell r="E2702" t="str">
            <v>3050 Development</v>
          </cell>
          <cell r="F2702" t="str">
            <v>Kyle Atherton</v>
          </cell>
          <cell r="G2702" t="str">
            <v/>
          </cell>
          <cell r="H2702" t="str">
            <v/>
          </cell>
          <cell r="I2702" t="str">
            <v/>
          </cell>
          <cell r="J2702" t="str">
            <v/>
          </cell>
          <cell r="K2702" t="str">
            <v/>
          </cell>
        </row>
        <row r="2703">
          <cell r="B2703" t="str">
            <v>Moran Mcgraw</v>
          </cell>
          <cell r="C2703" t="str">
            <v>IT Security Manager</v>
          </cell>
          <cell r="D2703" t="str">
            <v>Wash Support Center</v>
          </cell>
          <cell r="E2703" t="str">
            <v>2200 IT</v>
          </cell>
          <cell r="F2703" t="str">
            <v>Mark Kelly</v>
          </cell>
          <cell r="G2703" t="str">
            <v/>
          </cell>
          <cell r="H2703" t="str">
            <v/>
          </cell>
          <cell r="I2703" t="str">
            <v/>
          </cell>
          <cell r="J2703" t="str">
            <v/>
          </cell>
          <cell r="K2703" t="str">
            <v>moran.mcgraw@twavelead.com</v>
          </cell>
        </row>
        <row r="2704">
          <cell r="B2704" t="str">
            <v>Morgan Pioche</v>
          </cell>
          <cell r="C2704" t="str">
            <v>Team Lead Express</v>
          </cell>
          <cell r="D2704" t="str">
            <v>E0063 - Rapid City</v>
          </cell>
          <cell r="E2704" t="str">
            <v>1000 Wash Employees</v>
          </cell>
          <cell r="F2704" t="str">
            <v>Leroy Sattler</v>
          </cell>
          <cell r="G2704" t="str">
            <v/>
          </cell>
          <cell r="H2704" t="str">
            <v xml:space="preserve">E0063 </v>
          </cell>
          <cell r="I2704">
            <v>63</v>
          </cell>
          <cell r="J2704" t="str">
            <v/>
          </cell>
          <cell r="K2704" t="str">
            <v>@tidalwaveautospa.com</v>
          </cell>
        </row>
        <row r="2705">
          <cell r="B2705" t="str">
            <v>Morgan-Rae Carney</v>
          </cell>
          <cell r="C2705" t="str">
            <v>Wash Attendant Express</v>
          </cell>
          <cell r="D2705" t="str">
            <v>E0192 - Clinton Plaza West</v>
          </cell>
          <cell r="E2705" t="str">
            <v>1000 Wash Employees</v>
          </cell>
          <cell r="F2705" t="str">
            <v>Samantha Hackney</v>
          </cell>
          <cell r="G2705" t="str">
            <v/>
          </cell>
          <cell r="H2705" t="str">
            <v xml:space="preserve">E0192 </v>
          </cell>
          <cell r="I2705">
            <v>192</v>
          </cell>
          <cell r="J2705" t="str">
            <v/>
          </cell>
          <cell r="K2705" t="str">
            <v>@tidalwaveautospa.com</v>
          </cell>
        </row>
        <row r="2706">
          <cell r="B2706" t="str">
            <v>Moro Ayl</v>
          </cell>
          <cell r="C2706" t="str">
            <v>Wash Attendant Express</v>
          </cell>
          <cell r="D2706" t="str">
            <v>E0211 - Hamilton Crossing</v>
          </cell>
          <cell r="E2706" t="str">
            <v>1000 Wash Employees</v>
          </cell>
          <cell r="F2706" t="str">
            <v>Spencer Kappelman</v>
          </cell>
          <cell r="G2706" t="str">
            <v/>
          </cell>
          <cell r="H2706" t="str">
            <v xml:space="preserve">E0211 </v>
          </cell>
          <cell r="I2706">
            <v>211</v>
          </cell>
          <cell r="J2706" t="str">
            <v/>
          </cell>
          <cell r="K2706" t="str">
            <v>@tidalwaveautospa.com</v>
          </cell>
        </row>
        <row r="2707">
          <cell r="B2707" t="str">
            <v>Muhammad Awais [C]</v>
          </cell>
          <cell r="C2707" t="str">
            <v>TW IT Temporary</v>
          </cell>
          <cell r="D2707" t="str">
            <v>Wash Support Center</v>
          </cell>
          <cell r="E2707" t="str">
            <v>2200 IT</v>
          </cell>
          <cell r="F2707" t="str">
            <v>Mark Kelly</v>
          </cell>
          <cell r="G2707" t="str">
            <v/>
          </cell>
          <cell r="H2707" t="str">
            <v/>
          </cell>
          <cell r="I2707" t="str">
            <v/>
          </cell>
          <cell r="J2707" t="str">
            <v/>
          </cell>
          <cell r="K2707" t="str">
            <v/>
          </cell>
        </row>
        <row r="2708">
          <cell r="B2708" t="str">
            <v>Muhammad Keen</v>
          </cell>
          <cell r="C2708" t="str">
            <v>Team Lead Express</v>
          </cell>
          <cell r="D2708" t="str">
            <v>E0161 - West Marietta, GA</v>
          </cell>
          <cell r="E2708" t="str">
            <v>1000 Wash Employees</v>
          </cell>
          <cell r="F2708" t="str">
            <v>Stephanie Huff</v>
          </cell>
          <cell r="G2708" t="str">
            <v/>
          </cell>
          <cell r="H2708" t="str">
            <v xml:space="preserve">E0161 </v>
          </cell>
          <cell r="I2708">
            <v>161</v>
          </cell>
          <cell r="J2708" t="str">
            <v/>
          </cell>
          <cell r="K2708" t="str">
            <v>@tidalwaveautospa.com</v>
          </cell>
        </row>
        <row r="2709">
          <cell r="B2709" t="str">
            <v>Muhammad Khan</v>
          </cell>
          <cell r="C2709" t="str">
            <v>Team Lead Express</v>
          </cell>
          <cell r="D2709" t="str">
            <v>E0226 - Forum Drive SC</v>
          </cell>
          <cell r="E2709" t="str">
            <v>1000 Wash Employees</v>
          </cell>
          <cell r="F2709" t="str">
            <v>Douglas Chaloupek</v>
          </cell>
          <cell r="G2709" t="str">
            <v/>
          </cell>
          <cell r="H2709" t="str">
            <v xml:space="preserve">E0226 </v>
          </cell>
          <cell r="I2709">
            <v>226</v>
          </cell>
          <cell r="J2709" t="str">
            <v/>
          </cell>
          <cell r="K2709" t="str">
            <v>@tidalwaveautospa.com</v>
          </cell>
        </row>
        <row r="2710">
          <cell r="B2710" t="str">
            <v>Murphy Helm</v>
          </cell>
          <cell r="C2710" t="str">
            <v>Team Lead Express</v>
          </cell>
          <cell r="D2710" t="str">
            <v>E0135 - Omaha Millard</v>
          </cell>
          <cell r="E2710" t="str">
            <v>1000 Wash Employees</v>
          </cell>
          <cell r="F2710" t="str">
            <v>James Guinan</v>
          </cell>
          <cell r="G2710" t="str">
            <v/>
          </cell>
          <cell r="H2710" t="str">
            <v xml:space="preserve">E0135 </v>
          </cell>
          <cell r="I2710">
            <v>135</v>
          </cell>
          <cell r="J2710" t="str">
            <v/>
          </cell>
          <cell r="K2710" t="str">
            <v>@tidalwaveautospa.com</v>
          </cell>
        </row>
        <row r="2711">
          <cell r="B2711" t="str">
            <v>Mya Jenkins</v>
          </cell>
          <cell r="C2711" t="str">
            <v>Wash Attendant Express</v>
          </cell>
          <cell r="D2711" t="str">
            <v>E0270 - Lecanto, FL</v>
          </cell>
          <cell r="E2711" t="str">
            <v>1000 Wash Employees</v>
          </cell>
          <cell r="F2711" t="str">
            <v>Robert Gambino</v>
          </cell>
          <cell r="G2711" t="str">
            <v/>
          </cell>
          <cell r="H2711" t="str">
            <v xml:space="preserve">E0270 </v>
          </cell>
          <cell r="I2711">
            <v>270</v>
          </cell>
          <cell r="J2711" t="str">
            <v/>
          </cell>
          <cell r="K2711" t="str">
            <v>@tidalwaveautospa.com</v>
          </cell>
        </row>
        <row r="2712">
          <cell r="B2712" t="str">
            <v>Myles Hutson</v>
          </cell>
          <cell r="C2712" t="str">
            <v>Wash Attendant Express</v>
          </cell>
          <cell r="D2712" t="str">
            <v>E0008 - Irby</v>
          </cell>
          <cell r="E2712" t="str">
            <v>1000 Wash Employees</v>
          </cell>
          <cell r="F2712" t="str">
            <v>William Wolfenbarger</v>
          </cell>
          <cell r="G2712" t="str">
            <v/>
          </cell>
          <cell r="H2712" t="str">
            <v xml:space="preserve">E0008 </v>
          </cell>
          <cell r="I2712">
            <v>8</v>
          </cell>
          <cell r="J2712" t="str">
            <v/>
          </cell>
          <cell r="K2712" t="str">
            <v>@tidalwaveautospa.com</v>
          </cell>
        </row>
        <row r="2713">
          <cell r="B2713" t="str">
            <v>Myriam Arganbright</v>
          </cell>
          <cell r="C2713" t="str">
            <v>Wash Attendant Express</v>
          </cell>
          <cell r="D2713" t="str">
            <v>E0317 - North Lexington, KY</v>
          </cell>
          <cell r="E2713" t="str">
            <v>1000 Wash Employees</v>
          </cell>
          <cell r="F2713" t="str">
            <v>Mark Cassidy</v>
          </cell>
          <cell r="G2713" t="str">
            <v/>
          </cell>
          <cell r="H2713" t="str">
            <v xml:space="preserve">E0317 </v>
          </cell>
          <cell r="I2713">
            <v>317</v>
          </cell>
          <cell r="J2713" t="str">
            <v/>
          </cell>
          <cell r="K2713" t="str">
            <v>@tidalwaveautospa.com</v>
          </cell>
        </row>
        <row r="2714">
          <cell r="B2714" t="str">
            <v>Myrion Williams</v>
          </cell>
          <cell r="C2714" t="str">
            <v>Wash Attendant Express</v>
          </cell>
          <cell r="D2714" t="str">
            <v>E0372 - Bobby Miller Pkwy</v>
          </cell>
          <cell r="E2714" t="str">
            <v>1000 Wash Employees</v>
          </cell>
          <cell r="F2714" t="str">
            <v>Simranjeet Singh</v>
          </cell>
          <cell r="G2714" t="str">
            <v/>
          </cell>
          <cell r="H2714" t="str">
            <v xml:space="preserve">E0372 </v>
          </cell>
          <cell r="I2714">
            <v>372</v>
          </cell>
          <cell r="J2714" t="str">
            <v/>
          </cell>
          <cell r="K2714" t="str">
            <v>@tidalwaveautospa.com</v>
          </cell>
        </row>
        <row r="2715">
          <cell r="B2715" t="str">
            <v>Mysun Rush</v>
          </cell>
          <cell r="C2715" t="str">
            <v>Wash Attendant Express</v>
          </cell>
          <cell r="D2715" t="str">
            <v>E0138 - Dubuque</v>
          </cell>
          <cell r="E2715" t="str">
            <v>1000 Wash Employees</v>
          </cell>
          <cell r="F2715" t="str">
            <v>Isaiah Nyberg</v>
          </cell>
          <cell r="G2715" t="str">
            <v/>
          </cell>
          <cell r="H2715" t="str">
            <v xml:space="preserve">E0138 </v>
          </cell>
          <cell r="I2715">
            <v>138</v>
          </cell>
          <cell r="J2715" t="str">
            <v/>
          </cell>
          <cell r="K2715" t="str">
            <v>@tidalwaveautospa.com</v>
          </cell>
        </row>
        <row r="2716">
          <cell r="B2716" t="str">
            <v>Nadine Moses</v>
          </cell>
          <cell r="C2716" t="str">
            <v>Site Leader Express</v>
          </cell>
          <cell r="D2716" t="str">
            <v>E0278 - Kinston, NC</v>
          </cell>
          <cell r="E2716" t="str">
            <v>1000 Wash Employees</v>
          </cell>
          <cell r="F2716" t="str">
            <v>Wesley Kurtz</v>
          </cell>
          <cell r="G2716" t="str">
            <v>SL</v>
          </cell>
          <cell r="H2716" t="str">
            <v xml:space="preserve">E0278 </v>
          </cell>
          <cell r="I2716">
            <v>278</v>
          </cell>
          <cell r="J2716" t="str">
            <v>SL278</v>
          </cell>
          <cell r="K2716" t="str">
            <v>SL278@tidalwaveautospa.com</v>
          </cell>
        </row>
        <row r="2717">
          <cell r="B2717" t="str">
            <v>Naeshaun Rose</v>
          </cell>
          <cell r="C2717" t="str">
            <v>Team Lead Express</v>
          </cell>
          <cell r="D2717" t="str">
            <v>E0284 - Niagara Falls, NY</v>
          </cell>
          <cell r="E2717" t="str">
            <v>1000 Wash Employees</v>
          </cell>
          <cell r="F2717" t="str">
            <v>Jon Roewer</v>
          </cell>
          <cell r="G2717" t="str">
            <v/>
          </cell>
          <cell r="H2717" t="str">
            <v xml:space="preserve">E0284 </v>
          </cell>
          <cell r="I2717">
            <v>284</v>
          </cell>
          <cell r="J2717" t="str">
            <v/>
          </cell>
          <cell r="K2717" t="str">
            <v>@tidalwaveautospa.com</v>
          </cell>
        </row>
        <row r="2718">
          <cell r="B2718" t="str">
            <v>Nancy Kinney</v>
          </cell>
          <cell r="C2718" t="str">
            <v>Team Lead Express</v>
          </cell>
          <cell r="D2718" t="str">
            <v>E0240 - Pike Street</v>
          </cell>
          <cell r="E2718" t="str">
            <v>1000 Wash Employees</v>
          </cell>
          <cell r="F2718" t="str">
            <v>Patrick Bird</v>
          </cell>
          <cell r="G2718" t="str">
            <v/>
          </cell>
          <cell r="H2718" t="str">
            <v xml:space="preserve">E0240 </v>
          </cell>
          <cell r="I2718">
            <v>240</v>
          </cell>
          <cell r="J2718" t="str">
            <v/>
          </cell>
          <cell r="K2718" t="str">
            <v>@tidalwaveautospa.com</v>
          </cell>
        </row>
        <row r="2719">
          <cell r="B2719" t="str">
            <v>Naneq Holley</v>
          </cell>
          <cell r="C2719" t="str">
            <v>Wash Attendant Express</v>
          </cell>
          <cell r="D2719" t="str">
            <v>E0094 - Statesboro</v>
          </cell>
          <cell r="E2719" t="str">
            <v>1000 Wash Employees</v>
          </cell>
          <cell r="F2719" t="str">
            <v>Robert Hane</v>
          </cell>
          <cell r="G2719" t="str">
            <v/>
          </cell>
          <cell r="H2719" t="str">
            <v xml:space="preserve">E0094 </v>
          </cell>
          <cell r="I2719">
            <v>94</v>
          </cell>
          <cell r="J2719" t="str">
            <v/>
          </cell>
          <cell r="K2719" t="str">
            <v>@tidalwaveautospa.com</v>
          </cell>
        </row>
        <row r="2720">
          <cell r="B2720" t="str">
            <v>Naseem Ramirez</v>
          </cell>
          <cell r="C2720" t="str">
            <v>Team Lead Express</v>
          </cell>
          <cell r="D2720" t="str">
            <v>E0086 - Palestine</v>
          </cell>
          <cell r="E2720" t="str">
            <v>1000 Wash Employees</v>
          </cell>
          <cell r="F2720" t="str">
            <v>Rene Gonzales</v>
          </cell>
          <cell r="G2720" t="str">
            <v/>
          </cell>
          <cell r="H2720" t="str">
            <v xml:space="preserve">E0086 </v>
          </cell>
          <cell r="I2720">
            <v>86</v>
          </cell>
          <cell r="J2720" t="str">
            <v/>
          </cell>
          <cell r="K2720" t="str">
            <v>@tidalwaveautospa.com</v>
          </cell>
        </row>
        <row r="2721">
          <cell r="B2721" t="str">
            <v>Nashawn Laboard</v>
          </cell>
          <cell r="C2721" t="str">
            <v>Wash Attendant Express</v>
          </cell>
          <cell r="D2721" t="str">
            <v>E0102 - Bluffton</v>
          </cell>
          <cell r="E2721" t="str">
            <v>1000 Wash Employees</v>
          </cell>
          <cell r="F2721" t="str">
            <v>Tiffany Reed</v>
          </cell>
          <cell r="G2721" t="str">
            <v/>
          </cell>
          <cell r="H2721" t="str">
            <v xml:space="preserve">E0102 </v>
          </cell>
          <cell r="I2721">
            <v>102</v>
          </cell>
          <cell r="J2721" t="str">
            <v/>
          </cell>
          <cell r="K2721" t="str">
            <v>@tidalwaveautospa.com</v>
          </cell>
        </row>
        <row r="2722">
          <cell r="B2722" t="str">
            <v>Nashiya Floyd</v>
          </cell>
          <cell r="C2722" t="str">
            <v>Assistant SL Express</v>
          </cell>
          <cell r="D2722" t="str">
            <v>E0144 - Fitzgerald</v>
          </cell>
          <cell r="E2722" t="str">
            <v>1000 Wash Employees</v>
          </cell>
          <cell r="F2722" t="str">
            <v>Kane Campbell</v>
          </cell>
          <cell r="G2722" t="str">
            <v>ASL</v>
          </cell>
          <cell r="H2722" t="str">
            <v xml:space="preserve">E0144 </v>
          </cell>
          <cell r="I2722">
            <v>144</v>
          </cell>
          <cell r="J2722" t="str">
            <v>ASL144</v>
          </cell>
          <cell r="K2722" t="str">
            <v>ASL144@tidalwaveautospa.com</v>
          </cell>
        </row>
        <row r="2723">
          <cell r="B2723" t="str">
            <v>Nasmin Serrano</v>
          </cell>
          <cell r="C2723" t="str">
            <v>Team Lead Express</v>
          </cell>
          <cell r="D2723" t="str">
            <v>E0293 - Lombard, IL</v>
          </cell>
          <cell r="E2723" t="str">
            <v>1000 Wash Employees</v>
          </cell>
          <cell r="F2723" t="str">
            <v>Andrew Stephens</v>
          </cell>
          <cell r="G2723" t="str">
            <v/>
          </cell>
          <cell r="H2723" t="str">
            <v xml:space="preserve">E0293 </v>
          </cell>
          <cell r="I2723">
            <v>293</v>
          </cell>
          <cell r="J2723" t="str">
            <v/>
          </cell>
          <cell r="K2723" t="str">
            <v>@tidalwaveautospa.com</v>
          </cell>
        </row>
        <row r="2724">
          <cell r="B2724" t="str">
            <v>Natalie Hintz</v>
          </cell>
          <cell r="C2724" t="str">
            <v>Wash Attendant Express</v>
          </cell>
          <cell r="D2724" t="str">
            <v>E0289 - Wegge Court</v>
          </cell>
          <cell r="E2724" t="str">
            <v>1000 Wash Employees</v>
          </cell>
          <cell r="F2724" t="str">
            <v>Justin Cowans</v>
          </cell>
          <cell r="G2724" t="str">
            <v/>
          </cell>
          <cell r="H2724" t="str">
            <v xml:space="preserve">E0289 </v>
          </cell>
          <cell r="I2724">
            <v>289</v>
          </cell>
          <cell r="J2724" t="str">
            <v/>
          </cell>
          <cell r="K2724" t="str">
            <v>@tidalwaveautospa.com</v>
          </cell>
        </row>
        <row r="2725">
          <cell r="B2725" t="str">
            <v>Natalie McWhirterShelar</v>
          </cell>
          <cell r="C2725" t="str">
            <v>Wash Attendant Express</v>
          </cell>
          <cell r="D2725" t="str">
            <v>E0021 - Battleground</v>
          </cell>
          <cell r="E2725" t="str">
            <v>1000 Wash Employees</v>
          </cell>
          <cell r="F2725" t="str">
            <v>Chasity Bryant</v>
          </cell>
          <cell r="G2725" t="str">
            <v/>
          </cell>
          <cell r="H2725" t="str">
            <v xml:space="preserve">E0021 </v>
          </cell>
          <cell r="I2725">
            <v>21</v>
          </cell>
          <cell r="J2725" t="str">
            <v/>
          </cell>
          <cell r="K2725" t="str">
            <v>@tidalwaveautospa.com</v>
          </cell>
        </row>
        <row r="2726">
          <cell r="B2726" t="str">
            <v>Natalie O'Linger</v>
          </cell>
          <cell r="C2726" t="str">
            <v>Payroll Specialist</v>
          </cell>
          <cell r="D2726" t="str">
            <v>Wash Support Center</v>
          </cell>
          <cell r="E2726" t="str">
            <v>2100 Accounting</v>
          </cell>
          <cell r="F2726" t="str">
            <v>Angela Jones</v>
          </cell>
          <cell r="G2726" t="str">
            <v/>
          </cell>
          <cell r="H2726" t="str">
            <v/>
          </cell>
          <cell r="I2726" t="str">
            <v/>
          </cell>
          <cell r="J2726" t="str">
            <v/>
          </cell>
          <cell r="K2726" t="str">
            <v>natalie.olinger@twavelead.com</v>
          </cell>
        </row>
        <row r="2727">
          <cell r="B2727" t="str">
            <v>Natalie Raynor</v>
          </cell>
          <cell r="C2727" t="str">
            <v>Wash Attendant Express</v>
          </cell>
          <cell r="D2727" t="str">
            <v>E0033 - Pinehurst</v>
          </cell>
          <cell r="E2727" t="str">
            <v>1000 Wash Employees</v>
          </cell>
          <cell r="F2727" t="str">
            <v>Michael Blackwell</v>
          </cell>
          <cell r="G2727" t="str">
            <v/>
          </cell>
          <cell r="H2727" t="str">
            <v xml:space="preserve">E0033 </v>
          </cell>
          <cell r="I2727">
            <v>33</v>
          </cell>
          <cell r="J2727" t="str">
            <v/>
          </cell>
          <cell r="K2727" t="str">
            <v>@tidalwaveautospa.com</v>
          </cell>
        </row>
        <row r="2728">
          <cell r="B2728" t="str">
            <v>Nate Brown</v>
          </cell>
          <cell r="C2728" t="str">
            <v>Wash Attendant Express</v>
          </cell>
          <cell r="D2728" t="str">
            <v>E0059 - Albemarle</v>
          </cell>
          <cell r="E2728" t="str">
            <v>1000 Wash Employees</v>
          </cell>
          <cell r="F2728" t="str">
            <v>Joshua Stone</v>
          </cell>
          <cell r="G2728" t="str">
            <v/>
          </cell>
          <cell r="H2728" t="str">
            <v xml:space="preserve">E0059 </v>
          </cell>
          <cell r="I2728">
            <v>59</v>
          </cell>
          <cell r="J2728" t="str">
            <v/>
          </cell>
          <cell r="K2728" t="str">
            <v>@tidalwaveautospa.com</v>
          </cell>
        </row>
        <row r="2729">
          <cell r="B2729" t="str">
            <v>Nathan Carreiro</v>
          </cell>
          <cell r="C2729" t="str">
            <v>Wash Attendant Express</v>
          </cell>
          <cell r="D2729" t="str">
            <v>E0082 - Ocala</v>
          </cell>
          <cell r="E2729" t="str">
            <v>1000 Wash Employees</v>
          </cell>
          <cell r="F2729" t="str">
            <v>Marquis Scott</v>
          </cell>
          <cell r="G2729" t="str">
            <v/>
          </cell>
          <cell r="H2729" t="str">
            <v xml:space="preserve">E0082 </v>
          </cell>
          <cell r="I2729">
            <v>82</v>
          </cell>
          <cell r="J2729" t="str">
            <v/>
          </cell>
          <cell r="K2729" t="str">
            <v>@tidalwaveautospa.com</v>
          </cell>
        </row>
        <row r="2730">
          <cell r="B2730" t="str">
            <v>Nathan Clement</v>
          </cell>
          <cell r="C2730" t="str">
            <v>Interim Site Leader Express</v>
          </cell>
          <cell r="D2730" t="str">
            <v>E0196 - Theydon Bend</v>
          </cell>
          <cell r="E2730" t="str">
            <v>1000 Wash Employees</v>
          </cell>
          <cell r="F2730" t="str">
            <v>Michael Dodge</v>
          </cell>
          <cell r="G2730" t="str">
            <v>Interim</v>
          </cell>
          <cell r="H2730" t="str">
            <v xml:space="preserve">E0196 </v>
          </cell>
          <cell r="I2730">
            <v>196</v>
          </cell>
          <cell r="J2730" t="str">
            <v>SL196</v>
          </cell>
          <cell r="K2730" t="str">
            <v>SL196@tidalwaveautospa.com</v>
          </cell>
        </row>
        <row r="2731">
          <cell r="B2731" t="str">
            <v>Nathan Donatelli</v>
          </cell>
          <cell r="C2731" t="str">
            <v>Wash Attendant Express</v>
          </cell>
          <cell r="D2731" t="str">
            <v>E0189 - Athens GA 2 Lexington Rd</v>
          </cell>
          <cell r="E2731" t="str">
            <v>1000 Wash Employees</v>
          </cell>
          <cell r="F2731" t="str">
            <v>Brian Thomas</v>
          </cell>
          <cell r="G2731" t="str">
            <v/>
          </cell>
          <cell r="H2731" t="str">
            <v xml:space="preserve">E0189 </v>
          </cell>
          <cell r="I2731">
            <v>189</v>
          </cell>
          <cell r="J2731" t="str">
            <v/>
          </cell>
          <cell r="K2731" t="str">
            <v>@tidalwaveautospa.com</v>
          </cell>
        </row>
        <row r="2732">
          <cell r="B2732" t="str">
            <v>Nathan Hall</v>
          </cell>
          <cell r="C2732" t="str">
            <v>Wash Attendant Express</v>
          </cell>
          <cell r="D2732" t="str">
            <v>E0237 - Beau Rivage</v>
          </cell>
          <cell r="E2732" t="str">
            <v>1000 Wash Employees</v>
          </cell>
          <cell r="F2732" t="str">
            <v>James Arnett</v>
          </cell>
          <cell r="G2732" t="str">
            <v/>
          </cell>
          <cell r="H2732" t="str">
            <v xml:space="preserve">E0237 </v>
          </cell>
          <cell r="I2732">
            <v>237</v>
          </cell>
          <cell r="J2732" t="str">
            <v/>
          </cell>
          <cell r="K2732" t="str">
            <v>@tidalwaveautospa.com</v>
          </cell>
        </row>
        <row r="2733">
          <cell r="B2733" t="str">
            <v>Nathan Haughton</v>
          </cell>
          <cell r="C2733" t="str">
            <v>Wash Attendant Express</v>
          </cell>
          <cell r="D2733" t="str">
            <v>E0155 - Columbia SC</v>
          </cell>
          <cell r="E2733" t="str">
            <v>1000 Wash Employees</v>
          </cell>
          <cell r="F2733" t="str">
            <v>Scott Gulasa</v>
          </cell>
          <cell r="G2733" t="str">
            <v/>
          </cell>
          <cell r="H2733" t="str">
            <v xml:space="preserve">E0155 </v>
          </cell>
          <cell r="I2733">
            <v>155</v>
          </cell>
          <cell r="J2733" t="str">
            <v/>
          </cell>
          <cell r="K2733" t="str">
            <v>@tidalwaveautospa.com</v>
          </cell>
        </row>
        <row r="2734">
          <cell r="B2734" t="str">
            <v>Nathan Head</v>
          </cell>
          <cell r="C2734" t="str">
            <v>Team Lead Express</v>
          </cell>
          <cell r="D2734" t="str">
            <v>E0098 - Bethlehem</v>
          </cell>
          <cell r="E2734" t="str">
            <v>1000 Wash Employees</v>
          </cell>
          <cell r="F2734" t="str">
            <v>Jeffery Hornsby</v>
          </cell>
          <cell r="G2734" t="str">
            <v/>
          </cell>
          <cell r="H2734" t="str">
            <v xml:space="preserve">E0098 </v>
          </cell>
          <cell r="I2734">
            <v>98</v>
          </cell>
          <cell r="J2734" t="str">
            <v/>
          </cell>
          <cell r="K2734" t="str">
            <v>@tidalwaveautospa.com</v>
          </cell>
        </row>
        <row r="2735">
          <cell r="B2735" t="str">
            <v>Nathan Hernandez</v>
          </cell>
          <cell r="C2735" t="str">
            <v>Assistant SL Express</v>
          </cell>
          <cell r="D2735" t="str">
            <v>E0203 - Walton Court</v>
          </cell>
          <cell r="E2735" t="str">
            <v>1000 Wash Employees</v>
          </cell>
          <cell r="F2735" t="str">
            <v>Matthew McCoy</v>
          </cell>
          <cell r="G2735" t="str">
            <v>ASL</v>
          </cell>
          <cell r="H2735" t="str">
            <v xml:space="preserve">E0203 </v>
          </cell>
          <cell r="I2735">
            <v>203</v>
          </cell>
          <cell r="J2735" t="str">
            <v>ASL203</v>
          </cell>
          <cell r="K2735" t="str">
            <v>ASL203@tidalwaveautospa.com</v>
          </cell>
        </row>
        <row r="2736">
          <cell r="B2736" t="str">
            <v>Nathan Hoffman</v>
          </cell>
          <cell r="C2736" t="str">
            <v>Assistant SL Express</v>
          </cell>
          <cell r="D2736" t="str">
            <v>E0091 - Maplewood</v>
          </cell>
          <cell r="E2736" t="str">
            <v>1000 Wash Employees</v>
          </cell>
          <cell r="F2736" t="str">
            <v>Chad Fuller</v>
          </cell>
          <cell r="G2736" t="str">
            <v>ASL</v>
          </cell>
          <cell r="H2736" t="str">
            <v xml:space="preserve">E0091 </v>
          </cell>
          <cell r="I2736">
            <v>91</v>
          </cell>
          <cell r="J2736" t="str">
            <v>ASL91</v>
          </cell>
          <cell r="K2736" t="str">
            <v>ASL91@tidalwaveautospa.com</v>
          </cell>
        </row>
        <row r="2737">
          <cell r="B2737" t="str">
            <v>Nathan Howard</v>
          </cell>
          <cell r="C2737" t="str">
            <v>Wash Attendant Express</v>
          </cell>
          <cell r="D2737" t="str">
            <v>E0319 - Burley, ID</v>
          </cell>
          <cell r="E2737" t="str">
            <v>1000 Wash Employees</v>
          </cell>
          <cell r="F2737" t="str">
            <v>Amber Rosenstengel</v>
          </cell>
          <cell r="G2737" t="str">
            <v/>
          </cell>
          <cell r="H2737" t="str">
            <v xml:space="preserve">E0319 </v>
          </cell>
          <cell r="I2737">
            <v>319</v>
          </cell>
          <cell r="J2737" t="str">
            <v/>
          </cell>
          <cell r="K2737" t="str">
            <v>@tidalwaveautospa.com</v>
          </cell>
        </row>
        <row r="2738">
          <cell r="B2738" t="str">
            <v>Nathan Johnson</v>
          </cell>
          <cell r="C2738" t="str">
            <v>Wash Attendant Express</v>
          </cell>
          <cell r="D2738" t="str">
            <v>E0094 - Statesboro</v>
          </cell>
          <cell r="E2738" t="str">
            <v>1000 Wash Employees</v>
          </cell>
          <cell r="F2738" t="str">
            <v>Robert Hane</v>
          </cell>
          <cell r="G2738" t="str">
            <v/>
          </cell>
          <cell r="H2738" t="str">
            <v xml:space="preserve">E0094 </v>
          </cell>
          <cell r="I2738">
            <v>94</v>
          </cell>
          <cell r="J2738" t="str">
            <v/>
          </cell>
          <cell r="K2738" t="str">
            <v>@tidalwaveautospa.com</v>
          </cell>
        </row>
        <row r="2739">
          <cell r="B2739" t="str">
            <v>Nathan Johnston-Fitzgerald</v>
          </cell>
          <cell r="C2739" t="str">
            <v>Wash Attendant Express</v>
          </cell>
          <cell r="D2739" t="str">
            <v>E0232 - North Madison</v>
          </cell>
          <cell r="E2739" t="str">
            <v>1000 Wash Employees</v>
          </cell>
          <cell r="F2739" t="str">
            <v>Bradley Estis</v>
          </cell>
          <cell r="G2739" t="str">
            <v/>
          </cell>
          <cell r="H2739" t="str">
            <v xml:space="preserve">E0232 </v>
          </cell>
          <cell r="I2739">
            <v>232</v>
          </cell>
          <cell r="J2739" t="str">
            <v/>
          </cell>
          <cell r="K2739" t="str">
            <v>@tidalwaveautospa.com</v>
          </cell>
        </row>
        <row r="2740">
          <cell r="B2740" t="str">
            <v>Nathan Jones</v>
          </cell>
          <cell r="C2740" t="str">
            <v>Team Lead Flex</v>
          </cell>
          <cell r="D2740" t="str">
            <v>E0007 - Grandview</v>
          </cell>
          <cell r="E2740" t="str">
            <v>1000 Wash Employees</v>
          </cell>
          <cell r="F2740" t="str">
            <v>Adam DeGroot</v>
          </cell>
          <cell r="G2740" t="str">
            <v/>
          </cell>
          <cell r="H2740" t="str">
            <v xml:space="preserve">E0007 </v>
          </cell>
          <cell r="I2740">
            <v>7</v>
          </cell>
          <cell r="J2740" t="str">
            <v/>
          </cell>
          <cell r="K2740" t="str">
            <v>@tidalwaveautospa.com</v>
          </cell>
        </row>
        <row r="2741">
          <cell r="B2741" t="str">
            <v>Nathan Lennig</v>
          </cell>
          <cell r="C2741" t="str">
            <v>Wash Attendant Express</v>
          </cell>
          <cell r="D2741" t="str">
            <v>E0015 - Dacula</v>
          </cell>
          <cell r="E2741" t="str">
            <v>1000 Wash Employees</v>
          </cell>
          <cell r="F2741" t="str">
            <v>Matt Bachman</v>
          </cell>
          <cell r="G2741" t="str">
            <v/>
          </cell>
          <cell r="H2741" t="str">
            <v xml:space="preserve">E0015 </v>
          </cell>
          <cell r="I2741">
            <v>15</v>
          </cell>
          <cell r="J2741" t="str">
            <v/>
          </cell>
          <cell r="K2741" t="str">
            <v>@tidalwaveautospa.com</v>
          </cell>
        </row>
        <row r="2742">
          <cell r="B2742" t="str">
            <v>Nathan Presley</v>
          </cell>
          <cell r="C2742" t="str">
            <v>Wash Attendant Express</v>
          </cell>
          <cell r="D2742" t="str">
            <v>E0095 - Cornelia</v>
          </cell>
          <cell r="E2742" t="str">
            <v>1000 Wash Employees</v>
          </cell>
          <cell r="F2742" t="str">
            <v>Dale Hyndman</v>
          </cell>
          <cell r="G2742" t="str">
            <v/>
          </cell>
          <cell r="H2742" t="str">
            <v xml:space="preserve">E0095 </v>
          </cell>
          <cell r="I2742">
            <v>95</v>
          </cell>
          <cell r="J2742" t="str">
            <v/>
          </cell>
          <cell r="K2742" t="str">
            <v>@tidalwaveautospa.com</v>
          </cell>
        </row>
        <row r="2743">
          <cell r="B2743" t="str">
            <v>Nathan Ramer</v>
          </cell>
          <cell r="C2743" t="str">
            <v>Assistant SL Express</v>
          </cell>
          <cell r="D2743" t="str">
            <v>E0140 - Moore</v>
          </cell>
          <cell r="E2743" t="str">
            <v>1000 Wash Employees</v>
          </cell>
          <cell r="F2743" t="str">
            <v>William Allen</v>
          </cell>
          <cell r="G2743" t="str">
            <v>ASL</v>
          </cell>
          <cell r="H2743" t="str">
            <v xml:space="preserve">E0140 </v>
          </cell>
          <cell r="I2743">
            <v>140</v>
          </cell>
          <cell r="J2743" t="str">
            <v>ASL140</v>
          </cell>
          <cell r="K2743" t="str">
            <v>ASL140@tidalwaveautospa.com</v>
          </cell>
        </row>
        <row r="2744">
          <cell r="B2744" t="str">
            <v>Nathan Thompson</v>
          </cell>
          <cell r="C2744" t="str">
            <v>Wash Attendant Express</v>
          </cell>
          <cell r="D2744" t="str">
            <v>E0130 - Mobile</v>
          </cell>
          <cell r="E2744" t="str">
            <v>1000 Wash Employees</v>
          </cell>
          <cell r="F2744" t="str">
            <v>Jeb Plaisance</v>
          </cell>
          <cell r="G2744" t="str">
            <v/>
          </cell>
          <cell r="H2744" t="str">
            <v xml:space="preserve">E0130 </v>
          </cell>
          <cell r="I2744">
            <v>130</v>
          </cell>
          <cell r="J2744" t="str">
            <v/>
          </cell>
          <cell r="K2744" t="str">
            <v>@tidalwaveautospa.com</v>
          </cell>
        </row>
        <row r="2745">
          <cell r="B2745" t="str">
            <v>Nathan Wilbanks</v>
          </cell>
          <cell r="C2745" t="str">
            <v>Team Lead Express</v>
          </cell>
          <cell r="D2745" t="str">
            <v>E0194 - Jefferson City, MO</v>
          </cell>
          <cell r="E2745" t="str">
            <v>1000 Wash Employees</v>
          </cell>
          <cell r="F2745" t="str">
            <v>James Beeler</v>
          </cell>
          <cell r="G2745" t="str">
            <v/>
          </cell>
          <cell r="H2745" t="str">
            <v xml:space="preserve">E0194 </v>
          </cell>
          <cell r="I2745">
            <v>194</v>
          </cell>
          <cell r="J2745" t="str">
            <v/>
          </cell>
          <cell r="K2745" t="str">
            <v>@tidalwaveautospa.com</v>
          </cell>
        </row>
        <row r="2746">
          <cell r="B2746" t="str">
            <v>Nathan Wood</v>
          </cell>
          <cell r="C2746" t="str">
            <v>Team Lead Express</v>
          </cell>
          <cell r="D2746" t="str">
            <v>E0015 - Dacula</v>
          </cell>
          <cell r="E2746" t="str">
            <v>1000 Wash Employees</v>
          </cell>
          <cell r="F2746" t="str">
            <v>Matt Bachman</v>
          </cell>
          <cell r="G2746" t="str">
            <v/>
          </cell>
          <cell r="H2746" t="str">
            <v xml:space="preserve">E0015 </v>
          </cell>
          <cell r="I2746">
            <v>15</v>
          </cell>
          <cell r="J2746" t="str">
            <v/>
          </cell>
          <cell r="K2746" t="str">
            <v>@tidalwaveautospa.com</v>
          </cell>
        </row>
        <row r="2747">
          <cell r="B2747" t="str">
            <v>Nathanael Britton</v>
          </cell>
          <cell r="C2747" t="str">
            <v>Wash Attendant Express</v>
          </cell>
          <cell r="D2747" t="str">
            <v>E0031 - Veterans</v>
          </cell>
          <cell r="E2747" t="str">
            <v>1000 Wash Employees</v>
          </cell>
          <cell r="F2747" t="str">
            <v>Kyle Robertson</v>
          </cell>
          <cell r="G2747" t="str">
            <v/>
          </cell>
          <cell r="H2747" t="str">
            <v xml:space="preserve">E0031 </v>
          </cell>
          <cell r="I2747">
            <v>31</v>
          </cell>
          <cell r="J2747" t="str">
            <v/>
          </cell>
          <cell r="K2747" t="str">
            <v>@tidalwaveautospa.com</v>
          </cell>
        </row>
        <row r="2748">
          <cell r="B2748" t="str">
            <v>Nathaniel Thrash</v>
          </cell>
          <cell r="C2748" t="str">
            <v>Wash Attendant Express</v>
          </cell>
          <cell r="D2748" t="str">
            <v>E0048 - Peake</v>
          </cell>
          <cell r="E2748" t="str">
            <v>1000 Wash Employees</v>
          </cell>
          <cell r="F2748" t="str">
            <v>Jermaine Goodin</v>
          </cell>
          <cell r="G2748" t="str">
            <v/>
          </cell>
          <cell r="H2748" t="str">
            <v xml:space="preserve">E0048 </v>
          </cell>
          <cell r="I2748">
            <v>48</v>
          </cell>
          <cell r="J2748" t="str">
            <v/>
          </cell>
          <cell r="K2748" t="str">
            <v>@tidalwaveautospa.com</v>
          </cell>
        </row>
        <row r="2749">
          <cell r="B2749" t="str">
            <v>Nawres Alkareemawi</v>
          </cell>
          <cell r="C2749" t="str">
            <v>Wash Attendant Express</v>
          </cell>
          <cell r="D2749" t="str">
            <v>E0116 - Clive</v>
          </cell>
          <cell r="E2749" t="str">
            <v>1000 Wash Employees</v>
          </cell>
          <cell r="F2749" t="str">
            <v>Harrison Johnson</v>
          </cell>
          <cell r="G2749" t="str">
            <v/>
          </cell>
          <cell r="H2749" t="str">
            <v xml:space="preserve">E0116 </v>
          </cell>
          <cell r="I2749">
            <v>116</v>
          </cell>
          <cell r="J2749" t="str">
            <v/>
          </cell>
          <cell r="K2749" t="str">
            <v>@tidalwaveautospa.com</v>
          </cell>
        </row>
        <row r="2750">
          <cell r="B2750" t="str">
            <v>Neal Nombo</v>
          </cell>
          <cell r="C2750" t="str">
            <v>Wash Attendant Express</v>
          </cell>
          <cell r="D2750" t="str">
            <v>E0011 - McDonough</v>
          </cell>
          <cell r="E2750" t="str">
            <v>1000 Wash Employees</v>
          </cell>
          <cell r="F2750" t="str">
            <v>Rodrigo Kimble</v>
          </cell>
          <cell r="G2750" t="str">
            <v/>
          </cell>
          <cell r="H2750" t="str">
            <v xml:space="preserve">E0011 </v>
          </cell>
          <cell r="I2750">
            <v>11</v>
          </cell>
          <cell r="J2750" t="str">
            <v/>
          </cell>
          <cell r="K2750" t="str">
            <v>@tidalwaveautospa.com</v>
          </cell>
        </row>
        <row r="2751">
          <cell r="B2751" t="str">
            <v>Nefertiti Griffin</v>
          </cell>
          <cell r="C2751" t="str">
            <v>Wash Attendant Express</v>
          </cell>
          <cell r="D2751" t="str">
            <v>E0324 - North Bradley, IL</v>
          </cell>
          <cell r="E2751" t="str">
            <v>1000 Wash Employees</v>
          </cell>
          <cell r="F2751" t="str">
            <v>Cindi Carrington</v>
          </cell>
          <cell r="G2751" t="str">
            <v/>
          </cell>
          <cell r="H2751" t="str">
            <v xml:space="preserve">E0324 </v>
          </cell>
          <cell r="I2751">
            <v>324</v>
          </cell>
          <cell r="J2751" t="str">
            <v/>
          </cell>
          <cell r="K2751" t="str">
            <v>@tidalwaveautospa.com</v>
          </cell>
        </row>
        <row r="2752">
          <cell r="B2752" t="str">
            <v>Neil Hightower</v>
          </cell>
          <cell r="C2752" t="str">
            <v>Repair Shop Lead</v>
          </cell>
          <cell r="D2752" t="str">
            <v>SHJ Construction LLC</v>
          </cell>
          <cell r="E2752" t="str">
            <v>3150 Modular Shop</v>
          </cell>
          <cell r="F2752" t="str">
            <v>Matthew Allen</v>
          </cell>
          <cell r="G2752" t="str">
            <v/>
          </cell>
          <cell r="H2752" t="str">
            <v/>
          </cell>
          <cell r="I2752" t="str">
            <v/>
          </cell>
          <cell r="J2752" t="str">
            <v/>
          </cell>
          <cell r="K2752" t="str">
            <v/>
          </cell>
        </row>
        <row r="2753">
          <cell r="B2753" t="str">
            <v>Neino Hobbs</v>
          </cell>
          <cell r="C2753" t="str">
            <v>Wash Attendant Express</v>
          </cell>
          <cell r="D2753" t="str">
            <v>E0043 - Boulder Creek</v>
          </cell>
          <cell r="E2753" t="str">
            <v>1000 Wash Employees</v>
          </cell>
          <cell r="F2753" t="str">
            <v>Jimmy Foster</v>
          </cell>
          <cell r="G2753" t="str">
            <v/>
          </cell>
          <cell r="H2753" t="str">
            <v xml:space="preserve">E0043 </v>
          </cell>
          <cell r="I2753">
            <v>43</v>
          </cell>
          <cell r="J2753" t="str">
            <v/>
          </cell>
          <cell r="K2753" t="str">
            <v>@tidalwaveautospa.com</v>
          </cell>
        </row>
        <row r="2754">
          <cell r="B2754" t="str">
            <v>Nelson Head</v>
          </cell>
          <cell r="C2754" t="str">
            <v>Wash Attendant Express</v>
          </cell>
          <cell r="D2754" t="str">
            <v>E0034 - Sandy Springs</v>
          </cell>
          <cell r="E2754" t="str">
            <v>1000 Wash Employees</v>
          </cell>
          <cell r="F2754" t="str">
            <v>Kevin Smith</v>
          </cell>
          <cell r="G2754" t="str">
            <v/>
          </cell>
          <cell r="H2754" t="str">
            <v xml:space="preserve">E0034 </v>
          </cell>
          <cell r="I2754">
            <v>34</v>
          </cell>
          <cell r="J2754" t="str">
            <v/>
          </cell>
          <cell r="K2754" t="str">
            <v>@tidalwaveautospa.com</v>
          </cell>
        </row>
        <row r="2755">
          <cell r="B2755" t="str">
            <v>Nelson Jones</v>
          </cell>
          <cell r="C2755" t="str">
            <v>Wash Attendant Express</v>
          </cell>
          <cell r="D2755" t="str">
            <v>E0130 - Mobile</v>
          </cell>
          <cell r="E2755" t="str">
            <v>1000 Wash Employees</v>
          </cell>
          <cell r="F2755" t="str">
            <v>Jeb Plaisance</v>
          </cell>
          <cell r="G2755" t="str">
            <v/>
          </cell>
          <cell r="H2755" t="str">
            <v xml:space="preserve">E0130 </v>
          </cell>
          <cell r="I2755">
            <v>130</v>
          </cell>
          <cell r="J2755" t="str">
            <v/>
          </cell>
          <cell r="K2755" t="str">
            <v>@tidalwaveautospa.com</v>
          </cell>
        </row>
        <row r="2756">
          <cell r="B2756" t="str">
            <v>Nevaeh Logan</v>
          </cell>
          <cell r="C2756" t="str">
            <v>Wash Attendant Express</v>
          </cell>
          <cell r="D2756" t="str">
            <v>E0067 - Mission</v>
          </cell>
          <cell r="E2756" t="str">
            <v>1000 Wash Employees</v>
          </cell>
          <cell r="F2756" t="str">
            <v>Cassondra Clark</v>
          </cell>
          <cell r="G2756" t="str">
            <v/>
          </cell>
          <cell r="H2756" t="str">
            <v xml:space="preserve">E0067 </v>
          </cell>
          <cell r="I2756">
            <v>67</v>
          </cell>
          <cell r="J2756" t="str">
            <v/>
          </cell>
          <cell r="K2756" t="str">
            <v>@tidalwaveautospa.com</v>
          </cell>
        </row>
        <row r="2757">
          <cell r="B2757" t="str">
            <v>Nicholas Albee</v>
          </cell>
          <cell r="C2757" t="str">
            <v>Assistant SL Express</v>
          </cell>
          <cell r="D2757" t="str">
            <v>E0043 - Boulder Creek</v>
          </cell>
          <cell r="E2757" t="str">
            <v>1000 Wash Employees</v>
          </cell>
          <cell r="F2757" t="str">
            <v>Jimmy Foster</v>
          </cell>
          <cell r="G2757" t="str">
            <v>ASL</v>
          </cell>
          <cell r="H2757" t="str">
            <v xml:space="preserve">E0043 </v>
          </cell>
          <cell r="I2757">
            <v>43</v>
          </cell>
          <cell r="J2757" t="str">
            <v>ASL43</v>
          </cell>
          <cell r="K2757" t="str">
            <v>ASL43@tidalwaveautospa.com</v>
          </cell>
        </row>
        <row r="2758">
          <cell r="B2758" t="str">
            <v>Nicholas Allnutt</v>
          </cell>
          <cell r="C2758" t="str">
            <v>Assistant SL Express</v>
          </cell>
          <cell r="D2758" t="str">
            <v>E0313 - Hillsboro, TX</v>
          </cell>
          <cell r="E2758" t="str">
            <v>1000 Wash Employees</v>
          </cell>
          <cell r="F2758" t="str">
            <v>Cody Rubit</v>
          </cell>
          <cell r="G2758" t="str">
            <v>ASL</v>
          </cell>
          <cell r="H2758" t="str">
            <v xml:space="preserve">E0313 </v>
          </cell>
          <cell r="I2758">
            <v>313</v>
          </cell>
          <cell r="J2758" t="str">
            <v>ASL313</v>
          </cell>
          <cell r="K2758" t="str">
            <v>ASL313@tidalwaveautospa.com</v>
          </cell>
        </row>
        <row r="2759">
          <cell r="B2759" t="str">
            <v>Nicholas Anthony</v>
          </cell>
          <cell r="C2759" t="str">
            <v>High Performance Site Leader Flex</v>
          </cell>
          <cell r="D2759" t="str">
            <v>E0019 - High Point</v>
          </cell>
          <cell r="E2759" t="str">
            <v>1000 Wash Employees</v>
          </cell>
          <cell r="F2759" t="str">
            <v>Wesley Kurtz</v>
          </cell>
          <cell r="G2759" t="str">
            <v>SL</v>
          </cell>
          <cell r="H2759" t="str">
            <v xml:space="preserve">E0019 </v>
          </cell>
          <cell r="I2759">
            <v>19</v>
          </cell>
          <cell r="J2759" t="str">
            <v>SL19</v>
          </cell>
          <cell r="K2759" t="str">
            <v>SL19@tidalwaveautospa.com</v>
          </cell>
        </row>
        <row r="2760">
          <cell r="B2760" t="str">
            <v>Nicholas Brooks</v>
          </cell>
          <cell r="C2760" t="str">
            <v>Electrician</v>
          </cell>
          <cell r="D2760" t="str">
            <v>Stangood-GA</v>
          </cell>
          <cell r="E2760" t="str">
            <v>3100 Stangood Electrical</v>
          </cell>
          <cell r="F2760" t="str">
            <v>Brian Swicegood</v>
          </cell>
          <cell r="G2760" t="str">
            <v/>
          </cell>
          <cell r="H2760" t="str">
            <v/>
          </cell>
          <cell r="I2760" t="str">
            <v/>
          </cell>
          <cell r="J2760" t="str">
            <v/>
          </cell>
          <cell r="K2760" t="str">
            <v/>
          </cell>
        </row>
        <row r="2761">
          <cell r="B2761" t="str">
            <v>Nicholas Buckhannon</v>
          </cell>
          <cell r="C2761" t="str">
            <v>Assistant SL Express</v>
          </cell>
          <cell r="D2761" t="str">
            <v>E0075 - Chesapeake</v>
          </cell>
          <cell r="E2761" t="str">
            <v>1000 Wash Employees</v>
          </cell>
          <cell r="F2761" t="str">
            <v>Andrew Millard</v>
          </cell>
          <cell r="G2761" t="str">
            <v>ASL</v>
          </cell>
          <cell r="H2761" t="str">
            <v xml:space="preserve">E0075 </v>
          </cell>
          <cell r="I2761">
            <v>75</v>
          </cell>
          <cell r="J2761" t="str">
            <v>ASL75</v>
          </cell>
          <cell r="K2761" t="str">
            <v>ASL75@tidalwaveautospa.com</v>
          </cell>
        </row>
        <row r="2762">
          <cell r="B2762" t="str">
            <v>nicholas campbell</v>
          </cell>
          <cell r="C2762" t="str">
            <v>Wash Attendant Express</v>
          </cell>
          <cell r="D2762" t="str">
            <v>E0311 - Liberty, TX</v>
          </cell>
          <cell r="E2762" t="str">
            <v>1000 Wash Employees</v>
          </cell>
          <cell r="F2762" t="str">
            <v>Casper Eckols</v>
          </cell>
          <cell r="G2762" t="str">
            <v/>
          </cell>
          <cell r="H2762" t="str">
            <v xml:space="preserve">E0311 </v>
          </cell>
          <cell r="I2762">
            <v>311</v>
          </cell>
          <cell r="J2762" t="str">
            <v/>
          </cell>
          <cell r="K2762" t="str">
            <v>@tidalwaveautospa.com</v>
          </cell>
        </row>
        <row r="2763">
          <cell r="B2763" t="str">
            <v>Nicholas Carle</v>
          </cell>
          <cell r="C2763" t="str">
            <v>Assistant SL Express</v>
          </cell>
          <cell r="D2763" t="str">
            <v>E0110 - Bon Air</v>
          </cell>
          <cell r="E2763" t="str">
            <v>1000 Wash Employees</v>
          </cell>
          <cell r="F2763" t="str">
            <v>Micah Pinero</v>
          </cell>
          <cell r="G2763" t="str">
            <v>ASL</v>
          </cell>
          <cell r="H2763" t="str">
            <v xml:space="preserve">E0110 </v>
          </cell>
          <cell r="I2763">
            <v>110</v>
          </cell>
          <cell r="J2763" t="str">
            <v>ASL110</v>
          </cell>
          <cell r="K2763" t="str">
            <v>ASL110@tidalwaveautospa.com</v>
          </cell>
        </row>
        <row r="2764">
          <cell r="B2764" t="str">
            <v>Nicholas Conard</v>
          </cell>
          <cell r="C2764" t="str">
            <v>Wash Attendant Express</v>
          </cell>
          <cell r="D2764" t="str">
            <v>E0222 - Cordova, TN</v>
          </cell>
          <cell r="E2764" t="str">
            <v>1000 Wash Employees</v>
          </cell>
          <cell r="F2764" t="str">
            <v>James Bentley</v>
          </cell>
          <cell r="G2764" t="str">
            <v/>
          </cell>
          <cell r="H2764" t="str">
            <v xml:space="preserve">E0222 </v>
          </cell>
          <cell r="I2764">
            <v>222</v>
          </cell>
          <cell r="J2764" t="str">
            <v/>
          </cell>
          <cell r="K2764" t="str">
            <v>@tidalwaveautospa.com</v>
          </cell>
        </row>
        <row r="2765">
          <cell r="B2765" t="str">
            <v>Nicholas DeGraw</v>
          </cell>
          <cell r="C2765" t="str">
            <v>Assistant Team Lead – Installation</v>
          </cell>
          <cell r="D2765" t="str">
            <v>SHJ Construction LLC</v>
          </cell>
          <cell r="E2765" t="str">
            <v>3050 Development</v>
          </cell>
          <cell r="F2765" t="str">
            <v>Joshua Gallant</v>
          </cell>
          <cell r="G2765" t="str">
            <v/>
          </cell>
          <cell r="H2765" t="str">
            <v/>
          </cell>
          <cell r="I2765" t="str">
            <v/>
          </cell>
          <cell r="J2765" t="str">
            <v/>
          </cell>
          <cell r="K2765" t="str">
            <v/>
          </cell>
        </row>
        <row r="2766">
          <cell r="B2766" t="str">
            <v>Nicholas Deschene</v>
          </cell>
          <cell r="C2766" t="str">
            <v>Team Lead Express</v>
          </cell>
          <cell r="D2766" t="str">
            <v>E0266 - Mountain Home, ID</v>
          </cell>
          <cell r="E2766" t="str">
            <v>1000 Wash Employees</v>
          </cell>
          <cell r="F2766" t="str">
            <v>Rebecca McCallum-Cameron</v>
          </cell>
          <cell r="G2766" t="str">
            <v/>
          </cell>
          <cell r="H2766" t="str">
            <v xml:space="preserve">E0266 </v>
          </cell>
          <cell r="I2766">
            <v>266</v>
          </cell>
          <cell r="J2766" t="str">
            <v/>
          </cell>
          <cell r="K2766" t="str">
            <v>@tidalwaveautospa.com</v>
          </cell>
        </row>
        <row r="2767">
          <cell r="B2767" t="str">
            <v>Nicholas DiCicco</v>
          </cell>
          <cell r="C2767" t="str">
            <v>Wash Attendant Express</v>
          </cell>
          <cell r="D2767" t="str">
            <v>E0009 - Peachtree City/Sharpsburg</v>
          </cell>
          <cell r="E2767" t="str">
            <v>1000 Wash Employees</v>
          </cell>
          <cell r="F2767" t="str">
            <v>Charles Best</v>
          </cell>
          <cell r="G2767" t="str">
            <v/>
          </cell>
          <cell r="H2767" t="str">
            <v xml:space="preserve">E0009 </v>
          </cell>
          <cell r="I2767">
            <v>9</v>
          </cell>
          <cell r="J2767" t="str">
            <v/>
          </cell>
          <cell r="K2767" t="str">
            <v>@tidalwaveautospa.com</v>
          </cell>
        </row>
        <row r="2768">
          <cell r="B2768" t="str">
            <v>Nicholas Drevenak</v>
          </cell>
          <cell r="C2768" t="str">
            <v>Assistant SL Express</v>
          </cell>
          <cell r="D2768" t="str">
            <v>E0029 - Apex</v>
          </cell>
          <cell r="E2768" t="str">
            <v>1000 Wash Employees</v>
          </cell>
          <cell r="F2768" t="str">
            <v>Daniel Richardson</v>
          </cell>
          <cell r="G2768" t="str">
            <v>ASL</v>
          </cell>
          <cell r="H2768" t="str">
            <v xml:space="preserve">E0029 </v>
          </cell>
          <cell r="I2768">
            <v>29</v>
          </cell>
          <cell r="J2768" t="str">
            <v>ASL29</v>
          </cell>
          <cell r="K2768" t="str">
            <v>ASL29@tidalwaveautospa.com</v>
          </cell>
        </row>
        <row r="2769">
          <cell r="B2769" t="str">
            <v>Nicholas Flores</v>
          </cell>
          <cell r="C2769" t="str">
            <v>Assistant SL Express</v>
          </cell>
          <cell r="D2769" t="str">
            <v>E0043 - Boulder Creek</v>
          </cell>
          <cell r="E2769" t="str">
            <v>1000 Wash Employees</v>
          </cell>
          <cell r="F2769" t="str">
            <v>Jimmy Foster</v>
          </cell>
          <cell r="G2769" t="str">
            <v>ASL</v>
          </cell>
          <cell r="H2769" t="str">
            <v xml:space="preserve">E0043 </v>
          </cell>
          <cell r="I2769">
            <v>43</v>
          </cell>
          <cell r="J2769" t="str">
            <v>ASL43</v>
          </cell>
          <cell r="K2769" t="str">
            <v>ASL43@tidalwaveautospa.com</v>
          </cell>
        </row>
        <row r="2770">
          <cell r="B2770" t="str">
            <v>Nicholas Hoyle</v>
          </cell>
          <cell r="C2770" t="str">
            <v>Wash Attendant Express</v>
          </cell>
          <cell r="D2770" t="str">
            <v>E0154 - Lawton</v>
          </cell>
          <cell r="E2770" t="str">
            <v>1000 Wash Employees</v>
          </cell>
          <cell r="F2770" t="str">
            <v>Shawn Corway</v>
          </cell>
          <cell r="G2770" t="str">
            <v/>
          </cell>
          <cell r="H2770" t="str">
            <v xml:space="preserve">E0154 </v>
          </cell>
          <cell r="I2770">
            <v>154</v>
          </cell>
          <cell r="J2770" t="str">
            <v/>
          </cell>
          <cell r="K2770" t="str">
            <v>@tidalwaveautospa.com</v>
          </cell>
        </row>
        <row r="2771">
          <cell r="B2771" t="str">
            <v>Nicholas Huck</v>
          </cell>
          <cell r="C2771" t="str">
            <v>Site Leader Express</v>
          </cell>
          <cell r="D2771" t="str">
            <v>E0047 - Falcon Landing</v>
          </cell>
          <cell r="E2771" t="str">
            <v>1000 Wash Employees</v>
          </cell>
          <cell r="F2771" t="str">
            <v>Derek Schillinger</v>
          </cell>
          <cell r="G2771" t="str">
            <v>SL</v>
          </cell>
          <cell r="H2771" t="str">
            <v xml:space="preserve">E0047 </v>
          </cell>
          <cell r="I2771">
            <v>47</v>
          </cell>
          <cell r="J2771" t="str">
            <v>SL47</v>
          </cell>
          <cell r="K2771" t="str">
            <v>SL47@tidalwaveautospa.com</v>
          </cell>
        </row>
        <row r="2772">
          <cell r="B2772" t="str">
            <v>Nicholas Kiever</v>
          </cell>
          <cell r="C2772" t="str">
            <v>Assistant SL Express</v>
          </cell>
          <cell r="D2772" t="str">
            <v>E0256 - Sturbridge</v>
          </cell>
          <cell r="E2772" t="str">
            <v>1000 Wash Employees</v>
          </cell>
          <cell r="F2772" t="str">
            <v>Patrick Swain</v>
          </cell>
          <cell r="G2772" t="str">
            <v>ASL</v>
          </cell>
          <cell r="H2772" t="str">
            <v xml:space="preserve">E0256 </v>
          </cell>
          <cell r="I2772">
            <v>256</v>
          </cell>
          <cell r="J2772" t="str">
            <v>ASL256</v>
          </cell>
          <cell r="K2772" t="str">
            <v>ASL256@tidalwaveautospa.com</v>
          </cell>
        </row>
        <row r="2773">
          <cell r="B2773" t="str">
            <v>Nicholas Martinez</v>
          </cell>
          <cell r="C2773" t="str">
            <v>Wash Attendant Express</v>
          </cell>
          <cell r="D2773" t="str">
            <v>E0103 - Greensboro-Oconee</v>
          </cell>
          <cell r="E2773" t="str">
            <v>1000 Wash Employees</v>
          </cell>
          <cell r="F2773" t="str">
            <v>Kenneth Dinkins</v>
          </cell>
          <cell r="G2773" t="str">
            <v/>
          </cell>
          <cell r="H2773" t="str">
            <v xml:space="preserve">E0103 </v>
          </cell>
          <cell r="I2773">
            <v>103</v>
          </cell>
          <cell r="J2773" t="str">
            <v/>
          </cell>
          <cell r="K2773" t="str">
            <v>@tidalwaveautospa.com</v>
          </cell>
        </row>
        <row r="2774">
          <cell r="B2774" t="str">
            <v>Nicholas Mast</v>
          </cell>
          <cell r="C2774" t="str">
            <v>Wash Attendant Express</v>
          </cell>
          <cell r="D2774" t="str">
            <v>E0039 - Lenoir</v>
          </cell>
          <cell r="E2774" t="str">
            <v>1000 Wash Employees</v>
          </cell>
          <cell r="F2774" t="str">
            <v>Adam Hicks</v>
          </cell>
          <cell r="G2774" t="str">
            <v/>
          </cell>
          <cell r="H2774" t="str">
            <v xml:space="preserve">E0039 </v>
          </cell>
          <cell r="I2774">
            <v>39</v>
          </cell>
          <cell r="J2774" t="str">
            <v/>
          </cell>
          <cell r="K2774" t="str">
            <v>@tidalwaveautospa.com</v>
          </cell>
        </row>
        <row r="2775">
          <cell r="B2775" t="str">
            <v>Nicholas Shannon</v>
          </cell>
          <cell r="C2775" t="str">
            <v>Assistant SL Express</v>
          </cell>
          <cell r="D2775" t="str">
            <v>E0231 - Trinity Point</v>
          </cell>
          <cell r="E2775" t="str">
            <v>1000 Wash Employees</v>
          </cell>
          <cell r="F2775" t="str">
            <v>Brian Hanna</v>
          </cell>
          <cell r="G2775" t="str">
            <v>ASL</v>
          </cell>
          <cell r="H2775" t="str">
            <v xml:space="preserve">E0231 </v>
          </cell>
          <cell r="I2775">
            <v>231</v>
          </cell>
          <cell r="J2775" t="str">
            <v>ASL231</v>
          </cell>
          <cell r="K2775" t="str">
            <v>ASL231@tidalwaveautospa.com</v>
          </cell>
        </row>
        <row r="2776">
          <cell r="B2776" t="str">
            <v>Nicholas Trent</v>
          </cell>
          <cell r="C2776" t="str">
            <v>Team Lead Express</v>
          </cell>
          <cell r="D2776" t="str">
            <v>E0053 - Vivion</v>
          </cell>
          <cell r="E2776" t="str">
            <v>1000 Wash Employees</v>
          </cell>
          <cell r="F2776" t="str">
            <v>Austin Tudor</v>
          </cell>
          <cell r="G2776" t="str">
            <v/>
          </cell>
          <cell r="H2776" t="str">
            <v xml:space="preserve">E0053 </v>
          </cell>
          <cell r="I2776">
            <v>53</v>
          </cell>
          <cell r="J2776" t="str">
            <v/>
          </cell>
          <cell r="K2776" t="str">
            <v>@tidalwaveautospa.com</v>
          </cell>
        </row>
        <row r="2777">
          <cell r="B2777" t="str">
            <v>Nicholas Wagoner</v>
          </cell>
          <cell r="C2777" t="str">
            <v>Team Lead Express</v>
          </cell>
          <cell r="D2777" t="str">
            <v>E0027 - Dublin</v>
          </cell>
          <cell r="E2777" t="str">
            <v>1000 Wash Employees</v>
          </cell>
          <cell r="F2777" t="str">
            <v>Sam Jarrell</v>
          </cell>
          <cell r="G2777" t="str">
            <v/>
          </cell>
          <cell r="H2777" t="str">
            <v xml:space="preserve">E0027 </v>
          </cell>
          <cell r="I2777">
            <v>27</v>
          </cell>
          <cell r="J2777" t="str">
            <v/>
          </cell>
          <cell r="K2777" t="str">
            <v>@tidalwaveautospa.com</v>
          </cell>
        </row>
        <row r="2778">
          <cell r="B2778" t="str">
            <v>Nicholas Way</v>
          </cell>
          <cell r="C2778" t="str">
            <v>Site Leader Express</v>
          </cell>
          <cell r="D2778" t="str">
            <v>E0246 - Washington, NC</v>
          </cell>
          <cell r="E2778" t="str">
            <v>1000 Wash Employees</v>
          </cell>
          <cell r="F2778" t="str">
            <v>Wesley Kurtz</v>
          </cell>
          <cell r="G2778" t="str">
            <v>SL</v>
          </cell>
          <cell r="H2778" t="str">
            <v xml:space="preserve">E0246 </v>
          </cell>
          <cell r="I2778">
            <v>246</v>
          </cell>
          <cell r="J2778" t="str">
            <v>SL246</v>
          </cell>
          <cell r="K2778" t="str">
            <v>SL246@tidalwaveautospa.com</v>
          </cell>
        </row>
        <row r="2779">
          <cell r="B2779" t="str">
            <v>Nick Kopczynski</v>
          </cell>
          <cell r="C2779" t="str">
            <v>Wash Attendant Express</v>
          </cell>
          <cell r="D2779" t="str">
            <v>E0020 - Conway</v>
          </cell>
          <cell r="E2779" t="str">
            <v>1000 Wash Employees</v>
          </cell>
          <cell r="F2779" t="str">
            <v>Joseph Landfried</v>
          </cell>
          <cell r="G2779" t="str">
            <v/>
          </cell>
          <cell r="H2779" t="str">
            <v xml:space="preserve">E0020 </v>
          </cell>
          <cell r="I2779">
            <v>20</v>
          </cell>
          <cell r="J2779" t="str">
            <v/>
          </cell>
          <cell r="K2779" t="str">
            <v>@tidalwaveautospa.com</v>
          </cell>
        </row>
        <row r="2780">
          <cell r="B2780" t="str">
            <v>Nick Leclaire</v>
          </cell>
          <cell r="C2780" t="str">
            <v>Wash Attendant Express</v>
          </cell>
          <cell r="D2780" t="str">
            <v>E0304 - Cliff Lake</v>
          </cell>
          <cell r="E2780" t="str">
            <v>1000 Wash Employees</v>
          </cell>
          <cell r="F2780" t="str">
            <v>Jacob Skouge</v>
          </cell>
          <cell r="G2780" t="str">
            <v/>
          </cell>
          <cell r="H2780" t="str">
            <v xml:space="preserve">E0304 </v>
          </cell>
          <cell r="I2780">
            <v>304</v>
          </cell>
          <cell r="J2780" t="str">
            <v/>
          </cell>
          <cell r="K2780" t="str">
            <v>@tidalwaveautospa.com</v>
          </cell>
        </row>
        <row r="2781">
          <cell r="B2781" t="str">
            <v>Nick Sherk</v>
          </cell>
          <cell r="C2781" t="str">
            <v>Wash Attendant Express</v>
          </cell>
          <cell r="D2781" t="str">
            <v>E0280 - State Line</v>
          </cell>
          <cell r="E2781" t="str">
            <v>1000 Wash Employees</v>
          </cell>
          <cell r="F2781" t="str">
            <v>Arthur Johnson</v>
          </cell>
          <cell r="G2781" t="str">
            <v/>
          </cell>
          <cell r="H2781" t="str">
            <v xml:space="preserve">E0280 </v>
          </cell>
          <cell r="I2781">
            <v>280</v>
          </cell>
          <cell r="J2781" t="str">
            <v/>
          </cell>
          <cell r="K2781" t="str">
            <v>@tidalwaveautospa.com</v>
          </cell>
        </row>
        <row r="2782">
          <cell r="B2782" t="str">
            <v>Nick Weston</v>
          </cell>
          <cell r="C2782" t="str">
            <v>Assistant SL Express</v>
          </cell>
          <cell r="D2782" t="str">
            <v>E0090 - Minot</v>
          </cell>
          <cell r="E2782" t="str">
            <v>1000 Wash Employees</v>
          </cell>
          <cell r="F2782" t="str">
            <v>Leslie Conway</v>
          </cell>
          <cell r="G2782" t="str">
            <v>ASL</v>
          </cell>
          <cell r="H2782" t="str">
            <v xml:space="preserve">E0090 </v>
          </cell>
          <cell r="I2782">
            <v>90</v>
          </cell>
          <cell r="J2782" t="str">
            <v>ASL90</v>
          </cell>
          <cell r="K2782" t="str">
            <v>ASL90@tidalwaveautospa.com</v>
          </cell>
        </row>
        <row r="2783">
          <cell r="B2783" t="str">
            <v>Nickolas Georganzis</v>
          </cell>
          <cell r="C2783" t="str">
            <v>Assistant SL Express</v>
          </cell>
          <cell r="D2783" t="str">
            <v>E0118 - Staunton</v>
          </cell>
          <cell r="E2783" t="str">
            <v>1000 Wash Employees</v>
          </cell>
          <cell r="F2783" t="str">
            <v>Mark Shreffler</v>
          </cell>
          <cell r="G2783" t="str">
            <v>ASL</v>
          </cell>
          <cell r="H2783" t="str">
            <v xml:space="preserve">E0118 </v>
          </cell>
          <cell r="I2783">
            <v>118</v>
          </cell>
          <cell r="J2783" t="str">
            <v>ASL118</v>
          </cell>
          <cell r="K2783" t="str">
            <v>ASL118@tidalwaveautospa.com</v>
          </cell>
        </row>
        <row r="2784">
          <cell r="B2784" t="str">
            <v>Nickolas Hay</v>
          </cell>
          <cell r="C2784" t="str">
            <v>Wash Attendant Express</v>
          </cell>
          <cell r="D2784" t="str">
            <v>E0099 - Alexandria</v>
          </cell>
          <cell r="E2784" t="str">
            <v>1000 Wash Employees</v>
          </cell>
          <cell r="F2784" t="str">
            <v>Matthew Rust</v>
          </cell>
          <cell r="G2784" t="str">
            <v/>
          </cell>
          <cell r="H2784" t="str">
            <v xml:space="preserve">E0099 </v>
          </cell>
          <cell r="I2784">
            <v>99</v>
          </cell>
          <cell r="J2784" t="str">
            <v/>
          </cell>
          <cell r="K2784" t="str">
            <v>@tidalwaveautospa.com</v>
          </cell>
        </row>
        <row r="2785">
          <cell r="B2785" t="str">
            <v>Nickolas Helms</v>
          </cell>
          <cell r="C2785" t="str">
            <v>Car Wash Tunnel Installation Tech</v>
          </cell>
          <cell r="D2785" t="str">
            <v>SHJ Construction LLC</v>
          </cell>
          <cell r="E2785" t="str">
            <v>3050 Development</v>
          </cell>
          <cell r="F2785" t="str">
            <v>Todd Twilbeck</v>
          </cell>
          <cell r="G2785" t="str">
            <v/>
          </cell>
          <cell r="H2785" t="str">
            <v/>
          </cell>
          <cell r="I2785" t="str">
            <v/>
          </cell>
          <cell r="J2785" t="str">
            <v/>
          </cell>
          <cell r="K2785" t="str">
            <v/>
          </cell>
        </row>
        <row r="2786">
          <cell r="B2786" t="str">
            <v>NICOLA MARIANI</v>
          </cell>
          <cell r="C2786" t="str">
            <v>Site Leader Express</v>
          </cell>
          <cell r="D2786" t="str">
            <v>E0219 - Heritage Harbour</v>
          </cell>
          <cell r="E2786" t="str">
            <v>1000 Wash Employees</v>
          </cell>
          <cell r="F2786" t="str">
            <v>Steven Kyriazis</v>
          </cell>
          <cell r="G2786" t="str">
            <v>SL</v>
          </cell>
          <cell r="H2786" t="str">
            <v xml:space="preserve">E0219 </v>
          </cell>
          <cell r="I2786">
            <v>219</v>
          </cell>
          <cell r="J2786" t="str">
            <v>SL219</v>
          </cell>
          <cell r="K2786" t="str">
            <v>SL219@tidalwaveautospa.com</v>
          </cell>
        </row>
        <row r="2787">
          <cell r="B2787" t="str">
            <v>Nicolas Chapman</v>
          </cell>
          <cell r="C2787" t="str">
            <v>Wash Attendant Express</v>
          </cell>
          <cell r="D2787" t="str">
            <v>E0155 - Columbia SC</v>
          </cell>
          <cell r="E2787" t="str">
            <v>1000 Wash Employees</v>
          </cell>
          <cell r="F2787" t="str">
            <v>Scott Gulasa</v>
          </cell>
          <cell r="G2787" t="str">
            <v/>
          </cell>
          <cell r="H2787" t="str">
            <v xml:space="preserve">E0155 </v>
          </cell>
          <cell r="I2787">
            <v>155</v>
          </cell>
          <cell r="J2787" t="str">
            <v/>
          </cell>
          <cell r="K2787" t="str">
            <v>@tidalwaveautospa.com</v>
          </cell>
        </row>
        <row r="2788">
          <cell r="B2788" t="str">
            <v>Nicolas Christopher</v>
          </cell>
          <cell r="C2788" t="str">
            <v>Wash Attendant Express</v>
          </cell>
          <cell r="D2788" t="str">
            <v>E0263 - Winchester, KY</v>
          </cell>
          <cell r="E2788" t="str">
            <v>1000 Wash Employees</v>
          </cell>
          <cell r="F2788" t="str">
            <v>Philip Crosse</v>
          </cell>
          <cell r="G2788" t="str">
            <v/>
          </cell>
          <cell r="H2788" t="str">
            <v xml:space="preserve">E0263 </v>
          </cell>
          <cell r="I2788">
            <v>263</v>
          </cell>
          <cell r="J2788" t="str">
            <v/>
          </cell>
          <cell r="K2788" t="str">
            <v>@tidalwaveautospa.com</v>
          </cell>
        </row>
        <row r="2789">
          <cell r="B2789" t="str">
            <v>Nicolas Phillips</v>
          </cell>
          <cell r="C2789" t="str">
            <v>Assistant SL Express</v>
          </cell>
          <cell r="D2789" t="str">
            <v>E0183 - Newport, TN</v>
          </cell>
          <cell r="E2789" t="str">
            <v>1000 Wash Employees</v>
          </cell>
          <cell r="F2789" t="str">
            <v>Samuel Schmidt</v>
          </cell>
          <cell r="G2789" t="str">
            <v>ASL</v>
          </cell>
          <cell r="H2789" t="str">
            <v xml:space="preserve">E0183 </v>
          </cell>
          <cell r="I2789">
            <v>183</v>
          </cell>
          <cell r="J2789" t="str">
            <v>ASL183</v>
          </cell>
          <cell r="K2789" t="str">
            <v>ASL183@tidalwaveautospa.com</v>
          </cell>
        </row>
        <row r="2790">
          <cell r="B2790" t="str">
            <v>Nicole McKenna</v>
          </cell>
          <cell r="C2790" t="str">
            <v>Wash Attendant Express</v>
          </cell>
          <cell r="D2790" t="str">
            <v>E0088 - Fargo</v>
          </cell>
          <cell r="E2790" t="str">
            <v>1000 Wash Employees</v>
          </cell>
          <cell r="F2790" t="str">
            <v>Justin Murray</v>
          </cell>
          <cell r="G2790" t="str">
            <v/>
          </cell>
          <cell r="H2790" t="str">
            <v xml:space="preserve">E0088 </v>
          </cell>
          <cell r="I2790">
            <v>88</v>
          </cell>
          <cell r="J2790" t="str">
            <v/>
          </cell>
          <cell r="K2790" t="str">
            <v>@tidalwaveautospa.com</v>
          </cell>
        </row>
        <row r="2791">
          <cell r="B2791" t="str">
            <v>Nikia Robinson</v>
          </cell>
          <cell r="C2791" t="str">
            <v>Wash Attendant Express</v>
          </cell>
          <cell r="D2791" t="str">
            <v>E0045 - Watson</v>
          </cell>
          <cell r="E2791" t="str">
            <v>1000 Wash Employees</v>
          </cell>
          <cell r="F2791" t="str">
            <v>Steven Goddard</v>
          </cell>
          <cell r="G2791" t="str">
            <v/>
          </cell>
          <cell r="H2791" t="str">
            <v xml:space="preserve">E0045 </v>
          </cell>
          <cell r="I2791">
            <v>45</v>
          </cell>
          <cell r="J2791" t="str">
            <v/>
          </cell>
          <cell r="K2791" t="str">
            <v>@tidalwaveautospa.com</v>
          </cell>
        </row>
        <row r="2792">
          <cell r="B2792" t="str">
            <v>Nikki Davis</v>
          </cell>
          <cell r="C2792" t="str">
            <v>Assistant SL Express</v>
          </cell>
          <cell r="D2792" t="str">
            <v>E0104 - Holiday</v>
          </cell>
          <cell r="E2792" t="str">
            <v>1000 Wash Employees</v>
          </cell>
          <cell r="F2792" t="str">
            <v>Thomas Merrick</v>
          </cell>
          <cell r="G2792" t="str">
            <v>ASL</v>
          </cell>
          <cell r="H2792" t="str">
            <v xml:space="preserve">E0104 </v>
          </cell>
          <cell r="I2792">
            <v>104</v>
          </cell>
          <cell r="J2792" t="str">
            <v>ASL104</v>
          </cell>
          <cell r="K2792" t="str">
            <v>ASL104@tidalwaveautospa.com</v>
          </cell>
        </row>
        <row r="2793">
          <cell r="B2793" t="str">
            <v>Niko Rosario</v>
          </cell>
          <cell r="C2793" t="str">
            <v>Wash Attendant Express</v>
          </cell>
          <cell r="D2793" t="str">
            <v>E0289 - Wegge Court</v>
          </cell>
          <cell r="E2793" t="str">
            <v>1000 Wash Employees</v>
          </cell>
          <cell r="F2793" t="str">
            <v>Justin Cowans</v>
          </cell>
          <cell r="G2793" t="str">
            <v/>
          </cell>
          <cell r="H2793" t="str">
            <v xml:space="preserve">E0289 </v>
          </cell>
          <cell r="I2793">
            <v>289</v>
          </cell>
          <cell r="J2793" t="str">
            <v/>
          </cell>
          <cell r="K2793" t="str">
            <v>@tidalwaveautospa.com</v>
          </cell>
        </row>
        <row r="2794">
          <cell r="B2794" t="str">
            <v>Nikolaos Zayas-Marianos</v>
          </cell>
          <cell r="C2794" t="str">
            <v>Team Lead Express</v>
          </cell>
          <cell r="D2794" t="str">
            <v>E0216 - West Manheim</v>
          </cell>
          <cell r="E2794" t="str">
            <v>1000 Wash Employees</v>
          </cell>
          <cell r="F2794" t="str">
            <v>John Sauers</v>
          </cell>
          <cell r="G2794" t="str">
            <v/>
          </cell>
          <cell r="H2794" t="str">
            <v xml:space="preserve">E0216 </v>
          </cell>
          <cell r="I2794">
            <v>216</v>
          </cell>
          <cell r="J2794" t="str">
            <v/>
          </cell>
          <cell r="K2794" t="str">
            <v>@tidalwaveautospa.com</v>
          </cell>
        </row>
        <row r="2795">
          <cell r="B2795" t="str">
            <v>Noah Biocic</v>
          </cell>
          <cell r="C2795" t="str">
            <v>Wash Attendant Express</v>
          </cell>
          <cell r="D2795" t="str">
            <v>E0087 - Grand Forks</v>
          </cell>
          <cell r="E2795" t="str">
            <v>1000 Wash Employees</v>
          </cell>
          <cell r="F2795" t="str">
            <v>Anthony Nagy</v>
          </cell>
          <cell r="G2795" t="str">
            <v/>
          </cell>
          <cell r="H2795" t="str">
            <v xml:space="preserve">E0087 </v>
          </cell>
          <cell r="I2795">
            <v>87</v>
          </cell>
          <cell r="J2795" t="str">
            <v/>
          </cell>
          <cell r="K2795" t="str">
            <v>@tidalwaveautospa.com</v>
          </cell>
        </row>
        <row r="2796">
          <cell r="B2796" t="str">
            <v>Noah Burkett</v>
          </cell>
          <cell r="C2796" t="str">
            <v>Wash Attendant Express</v>
          </cell>
          <cell r="D2796" t="str">
            <v>E0278 - Kinston, NC</v>
          </cell>
          <cell r="E2796" t="str">
            <v>1000 Wash Employees</v>
          </cell>
          <cell r="F2796" t="str">
            <v>Nadine Moses</v>
          </cell>
          <cell r="G2796" t="str">
            <v/>
          </cell>
          <cell r="H2796" t="str">
            <v xml:space="preserve">E0278 </v>
          </cell>
          <cell r="I2796">
            <v>278</v>
          </cell>
          <cell r="J2796" t="str">
            <v/>
          </cell>
          <cell r="K2796" t="str">
            <v>@tidalwaveautospa.com</v>
          </cell>
        </row>
        <row r="2797">
          <cell r="B2797" t="str">
            <v>Noah canup</v>
          </cell>
          <cell r="C2797" t="str">
            <v>Wash Attendant Express</v>
          </cell>
          <cell r="D2797" t="str">
            <v>E0197 - Timothy</v>
          </cell>
          <cell r="E2797" t="str">
            <v>1000 Wash Employees</v>
          </cell>
          <cell r="F2797" t="str">
            <v>Dennis Thompson</v>
          </cell>
          <cell r="G2797" t="str">
            <v/>
          </cell>
          <cell r="H2797" t="str">
            <v xml:space="preserve">E0197 </v>
          </cell>
          <cell r="I2797">
            <v>197</v>
          </cell>
          <cell r="J2797" t="str">
            <v/>
          </cell>
          <cell r="K2797" t="str">
            <v>@tidalwaveautospa.com</v>
          </cell>
        </row>
        <row r="2798">
          <cell r="B2798" t="str">
            <v>Noah Jewell</v>
          </cell>
          <cell r="C2798" t="str">
            <v>Wash Attendant Express</v>
          </cell>
          <cell r="D2798" t="str">
            <v>E0106 - Pensacola</v>
          </cell>
          <cell r="E2798" t="str">
            <v>1000 Wash Employees</v>
          </cell>
          <cell r="F2798" t="str">
            <v>Owen Capriola</v>
          </cell>
          <cell r="G2798" t="str">
            <v/>
          </cell>
          <cell r="H2798" t="str">
            <v xml:space="preserve">E0106 </v>
          </cell>
          <cell r="I2798">
            <v>106</v>
          </cell>
          <cell r="J2798" t="str">
            <v/>
          </cell>
          <cell r="K2798" t="str">
            <v>@tidalwaveautospa.com</v>
          </cell>
        </row>
        <row r="2799">
          <cell r="B2799" t="str">
            <v>Noah Kessler</v>
          </cell>
          <cell r="C2799" t="str">
            <v>Team Lead Express</v>
          </cell>
          <cell r="D2799" t="str">
            <v>E0118 - Staunton</v>
          </cell>
          <cell r="E2799" t="str">
            <v>1000 Wash Employees</v>
          </cell>
          <cell r="F2799" t="str">
            <v>Mark Shreffler</v>
          </cell>
          <cell r="G2799" t="str">
            <v/>
          </cell>
          <cell r="H2799" t="str">
            <v xml:space="preserve">E0118 </v>
          </cell>
          <cell r="I2799">
            <v>118</v>
          </cell>
          <cell r="J2799" t="str">
            <v/>
          </cell>
          <cell r="K2799" t="str">
            <v>@tidalwaveautospa.com</v>
          </cell>
        </row>
        <row r="2800">
          <cell r="B2800" t="str">
            <v>Noah Mack</v>
          </cell>
          <cell r="C2800" t="str">
            <v>Assistant SL Express</v>
          </cell>
          <cell r="D2800" t="str">
            <v>E0058 - Lanier / Friendship</v>
          </cell>
          <cell r="E2800" t="str">
            <v>1000 Wash Employees</v>
          </cell>
          <cell r="F2800" t="str">
            <v>Benjamin Barbour</v>
          </cell>
          <cell r="G2800" t="str">
            <v>ASL</v>
          </cell>
          <cell r="H2800" t="str">
            <v xml:space="preserve">E0058 </v>
          </cell>
          <cell r="I2800">
            <v>58</v>
          </cell>
          <cell r="J2800" t="str">
            <v>ASL58</v>
          </cell>
          <cell r="K2800" t="str">
            <v>ASL58@tidalwaveautospa.com</v>
          </cell>
        </row>
        <row r="2801">
          <cell r="B2801" t="str">
            <v>Noah Mahner</v>
          </cell>
          <cell r="C2801" t="str">
            <v>Wash Attendant Express</v>
          </cell>
          <cell r="D2801" t="str">
            <v>E0363 - Marshfield, WI</v>
          </cell>
          <cell r="E2801" t="str">
            <v>1000 Wash Employees</v>
          </cell>
          <cell r="F2801" t="str">
            <v>Charles Hayes</v>
          </cell>
          <cell r="G2801" t="str">
            <v/>
          </cell>
          <cell r="H2801" t="str">
            <v xml:space="preserve">E0363 </v>
          </cell>
          <cell r="I2801">
            <v>363</v>
          </cell>
          <cell r="J2801" t="str">
            <v/>
          </cell>
          <cell r="K2801" t="str">
            <v>@tidalwaveautospa.com</v>
          </cell>
        </row>
        <row r="2802">
          <cell r="B2802" t="str">
            <v>Noah Oliver</v>
          </cell>
          <cell r="C2802" t="str">
            <v>Wash Attendant Express</v>
          </cell>
          <cell r="D2802" t="str">
            <v>E0060 - Guntersville</v>
          </cell>
          <cell r="E2802" t="str">
            <v>1000 Wash Employees</v>
          </cell>
          <cell r="F2802" t="str">
            <v>John Nutbrown</v>
          </cell>
          <cell r="G2802" t="str">
            <v/>
          </cell>
          <cell r="H2802" t="str">
            <v xml:space="preserve">E0060 </v>
          </cell>
          <cell r="I2802">
            <v>60</v>
          </cell>
          <cell r="J2802" t="str">
            <v/>
          </cell>
          <cell r="K2802" t="str">
            <v>@tidalwaveautospa.com</v>
          </cell>
        </row>
        <row r="2803">
          <cell r="B2803" t="str">
            <v>Noah Spears</v>
          </cell>
          <cell r="C2803" t="str">
            <v>Wash Attendant Express</v>
          </cell>
          <cell r="D2803" t="str">
            <v>E0005 - Florence SC</v>
          </cell>
          <cell r="E2803" t="str">
            <v>1000 Wash Employees</v>
          </cell>
          <cell r="F2803" t="str">
            <v>Raymond Otto</v>
          </cell>
          <cell r="G2803" t="str">
            <v/>
          </cell>
          <cell r="H2803" t="str">
            <v xml:space="preserve">E0005 </v>
          </cell>
          <cell r="I2803">
            <v>5</v>
          </cell>
          <cell r="J2803" t="str">
            <v/>
          </cell>
          <cell r="K2803" t="str">
            <v>@tidalwaveautospa.com</v>
          </cell>
        </row>
        <row r="2804">
          <cell r="B2804" t="str">
            <v>Noah Tenney</v>
          </cell>
          <cell r="C2804" t="str">
            <v>Wash Attendant Express</v>
          </cell>
          <cell r="D2804" t="str">
            <v>E0019 - High Point</v>
          </cell>
          <cell r="E2804" t="str">
            <v>1000 Wash Employees</v>
          </cell>
          <cell r="F2804" t="str">
            <v>Nicholas Anthony</v>
          </cell>
          <cell r="G2804" t="str">
            <v/>
          </cell>
          <cell r="H2804" t="str">
            <v xml:space="preserve">E0019 </v>
          </cell>
          <cell r="I2804">
            <v>19</v>
          </cell>
          <cell r="J2804" t="str">
            <v/>
          </cell>
          <cell r="K2804" t="str">
            <v>@tidalwaveautospa.com</v>
          </cell>
        </row>
        <row r="2805">
          <cell r="B2805" t="str">
            <v>Noah Tinsley</v>
          </cell>
          <cell r="C2805" t="str">
            <v>Wash Attendant Express</v>
          </cell>
          <cell r="D2805" t="str">
            <v>E0188 - Springfield, TN</v>
          </cell>
          <cell r="E2805" t="str">
            <v>1000 Wash Employees</v>
          </cell>
          <cell r="F2805" t="str">
            <v>Zachary Scott</v>
          </cell>
          <cell r="G2805" t="str">
            <v/>
          </cell>
          <cell r="H2805" t="str">
            <v xml:space="preserve">E0188 </v>
          </cell>
          <cell r="I2805">
            <v>188</v>
          </cell>
          <cell r="J2805" t="str">
            <v/>
          </cell>
          <cell r="K2805" t="str">
            <v>@tidalwaveautospa.com</v>
          </cell>
        </row>
        <row r="2806">
          <cell r="B2806" t="str">
            <v>Noah Tsuchiyama-Keaunui</v>
          </cell>
          <cell r="C2806" t="str">
            <v>Wash Attendant Express</v>
          </cell>
          <cell r="D2806" t="str">
            <v>E0028 - Raytown</v>
          </cell>
          <cell r="E2806" t="str">
            <v>1000 Wash Employees</v>
          </cell>
          <cell r="F2806" t="str">
            <v>Kyle Baker</v>
          </cell>
          <cell r="G2806" t="str">
            <v/>
          </cell>
          <cell r="H2806" t="str">
            <v xml:space="preserve">E0028 </v>
          </cell>
          <cell r="I2806">
            <v>28</v>
          </cell>
          <cell r="J2806" t="str">
            <v/>
          </cell>
          <cell r="K2806" t="str">
            <v>@tidalwaveautospa.com</v>
          </cell>
        </row>
        <row r="2807">
          <cell r="B2807" t="str">
            <v>Noah Wilbanks</v>
          </cell>
          <cell r="C2807" t="str">
            <v>Wash Attendant Express</v>
          </cell>
          <cell r="D2807" t="str">
            <v>E0221 - Somerset, KY</v>
          </cell>
          <cell r="E2807" t="str">
            <v>1000 Wash Employees</v>
          </cell>
          <cell r="F2807" t="str">
            <v>James Stomieroski</v>
          </cell>
          <cell r="G2807" t="str">
            <v/>
          </cell>
          <cell r="H2807" t="str">
            <v xml:space="preserve">E0221 </v>
          </cell>
          <cell r="I2807">
            <v>221</v>
          </cell>
          <cell r="J2807" t="str">
            <v/>
          </cell>
          <cell r="K2807" t="str">
            <v>@tidalwaveautospa.com</v>
          </cell>
        </row>
        <row r="2808">
          <cell r="B2808" t="str">
            <v>Noble Bostick</v>
          </cell>
          <cell r="C2808" t="str">
            <v>Team Lead Express</v>
          </cell>
          <cell r="D2808" t="str">
            <v>E0044 - Lake Joy</v>
          </cell>
          <cell r="E2808" t="str">
            <v>1000 Wash Employees</v>
          </cell>
          <cell r="F2808" t="str">
            <v>Richard Porter</v>
          </cell>
          <cell r="G2808" t="str">
            <v/>
          </cell>
          <cell r="H2808" t="str">
            <v xml:space="preserve">E0044 </v>
          </cell>
          <cell r="I2808">
            <v>44</v>
          </cell>
          <cell r="J2808" t="str">
            <v/>
          </cell>
          <cell r="K2808" t="str">
            <v>@tidalwaveautospa.com</v>
          </cell>
        </row>
        <row r="2809">
          <cell r="B2809" t="str">
            <v>Noel Franco</v>
          </cell>
          <cell r="C2809" t="str">
            <v>Wash Attendant Express</v>
          </cell>
          <cell r="D2809" t="str">
            <v>E0313 - Hillsboro, TX</v>
          </cell>
          <cell r="E2809" t="str">
            <v>1000 Wash Employees</v>
          </cell>
          <cell r="F2809" t="str">
            <v>Cody Rubit</v>
          </cell>
          <cell r="G2809" t="str">
            <v/>
          </cell>
          <cell r="H2809" t="str">
            <v xml:space="preserve">E0313 </v>
          </cell>
          <cell r="I2809">
            <v>313</v>
          </cell>
          <cell r="J2809" t="str">
            <v/>
          </cell>
          <cell r="K2809" t="str">
            <v>@tidalwaveautospa.com</v>
          </cell>
        </row>
        <row r="2810">
          <cell r="B2810" t="str">
            <v>Nolan Shippey</v>
          </cell>
          <cell r="C2810" t="str">
            <v>Wash Attendant Express</v>
          </cell>
          <cell r="D2810" t="str">
            <v>E0193 - Dahlonega, GA</v>
          </cell>
          <cell r="E2810" t="str">
            <v>1000 Wash Employees</v>
          </cell>
          <cell r="F2810" t="str">
            <v>Richard Gibbons</v>
          </cell>
          <cell r="G2810" t="str">
            <v/>
          </cell>
          <cell r="H2810" t="str">
            <v xml:space="preserve">E0193 </v>
          </cell>
          <cell r="I2810">
            <v>193</v>
          </cell>
          <cell r="J2810" t="str">
            <v/>
          </cell>
          <cell r="K2810" t="str">
            <v>@tidalwaveautospa.com</v>
          </cell>
        </row>
        <row r="2811">
          <cell r="B2811" t="str">
            <v>nolan tinker</v>
          </cell>
          <cell r="C2811" t="str">
            <v>Wash Attendant Express</v>
          </cell>
          <cell r="D2811" t="str">
            <v>E0241 - Tusculum</v>
          </cell>
          <cell r="E2811" t="str">
            <v>1000 Wash Employees</v>
          </cell>
          <cell r="F2811" t="str">
            <v>Matthew Roberts</v>
          </cell>
          <cell r="G2811" t="str">
            <v/>
          </cell>
          <cell r="H2811" t="str">
            <v xml:space="preserve">E0241 </v>
          </cell>
          <cell r="I2811">
            <v>241</v>
          </cell>
          <cell r="J2811" t="str">
            <v/>
          </cell>
          <cell r="K2811" t="str">
            <v>@tidalwaveautospa.com</v>
          </cell>
        </row>
        <row r="2812">
          <cell r="B2812" t="str">
            <v>Nollan Scott</v>
          </cell>
          <cell r="C2812" t="str">
            <v>Wash Attendant Express</v>
          </cell>
          <cell r="D2812" t="str">
            <v>E0027 - Dublin</v>
          </cell>
          <cell r="E2812" t="str">
            <v>1000 Wash Employees</v>
          </cell>
          <cell r="F2812" t="str">
            <v>Sam Jarrell</v>
          </cell>
          <cell r="G2812" t="str">
            <v/>
          </cell>
          <cell r="H2812" t="str">
            <v xml:space="preserve">E0027 </v>
          </cell>
          <cell r="I2812">
            <v>27</v>
          </cell>
          <cell r="J2812" t="str">
            <v/>
          </cell>
          <cell r="K2812" t="str">
            <v>@tidalwaveautospa.com</v>
          </cell>
        </row>
        <row r="2813">
          <cell r="B2813" t="str">
            <v>Nora Karnes</v>
          </cell>
          <cell r="C2813" t="str">
            <v>Wash Attendant Express</v>
          </cell>
          <cell r="D2813" t="str">
            <v>E0315 - Halls Crossroads</v>
          </cell>
          <cell r="E2813" t="str">
            <v>1000 Wash Employees</v>
          </cell>
          <cell r="F2813" t="str">
            <v>Ayite Medji</v>
          </cell>
          <cell r="G2813" t="str">
            <v/>
          </cell>
          <cell r="H2813" t="str">
            <v xml:space="preserve">E0315 </v>
          </cell>
          <cell r="I2813">
            <v>315</v>
          </cell>
          <cell r="J2813" t="str">
            <v/>
          </cell>
          <cell r="K2813" t="str">
            <v>@tidalwaveautospa.com</v>
          </cell>
        </row>
        <row r="2814">
          <cell r="B2814" t="str">
            <v>Nova Woodard</v>
          </cell>
          <cell r="C2814" t="str">
            <v>Wash Attendant Express</v>
          </cell>
          <cell r="D2814" t="str">
            <v>E0059 - Albemarle</v>
          </cell>
          <cell r="E2814" t="str">
            <v>1000 Wash Employees</v>
          </cell>
          <cell r="F2814" t="str">
            <v>Joshua Stone</v>
          </cell>
          <cell r="G2814" t="str">
            <v/>
          </cell>
          <cell r="H2814" t="str">
            <v xml:space="preserve">E0059 </v>
          </cell>
          <cell r="I2814">
            <v>59</v>
          </cell>
          <cell r="J2814" t="str">
            <v/>
          </cell>
          <cell r="K2814" t="str">
            <v>@tidalwaveautospa.com</v>
          </cell>
        </row>
        <row r="2815">
          <cell r="B2815" t="str">
            <v>nykhari mayfield</v>
          </cell>
          <cell r="C2815" t="str">
            <v>Wash Attendant Express</v>
          </cell>
          <cell r="D2815" t="str">
            <v>E0019 - High Point</v>
          </cell>
          <cell r="E2815" t="str">
            <v>1000 Wash Employees</v>
          </cell>
          <cell r="F2815" t="str">
            <v>Nicholas Anthony</v>
          </cell>
          <cell r="G2815" t="str">
            <v/>
          </cell>
          <cell r="H2815" t="str">
            <v xml:space="preserve">E0019 </v>
          </cell>
          <cell r="I2815">
            <v>19</v>
          </cell>
          <cell r="J2815" t="str">
            <v/>
          </cell>
          <cell r="K2815" t="str">
            <v>@tidalwaveautospa.com</v>
          </cell>
        </row>
        <row r="2816">
          <cell r="B2816" t="str">
            <v>Nykolus Black</v>
          </cell>
          <cell r="C2816" t="str">
            <v>Wash Attendant Express</v>
          </cell>
          <cell r="D2816" t="str">
            <v>E0106 - Pensacola</v>
          </cell>
          <cell r="E2816" t="str">
            <v>1000 Wash Employees</v>
          </cell>
          <cell r="F2816" t="str">
            <v>Owen Capriola</v>
          </cell>
          <cell r="G2816" t="str">
            <v/>
          </cell>
          <cell r="H2816" t="str">
            <v xml:space="preserve">E0106 </v>
          </cell>
          <cell r="I2816">
            <v>106</v>
          </cell>
          <cell r="J2816" t="str">
            <v/>
          </cell>
          <cell r="K2816" t="str">
            <v>@tidalwaveautospa.com</v>
          </cell>
        </row>
        <row r="2817">
          <cell r="B2817" t="str">
            <v>Octavis Gardner</v>
          </cell>
          <cell r="C2817" t="str">
            <v>Team Lead Express</v>
          </cell>
          <cell r="D2817" t="str">
            <v>E0102 - Bluffton</v>
          </cell>
          <cell r="E2817" t="str">
            <v>1000 Wash Employees</v>
          </cell>
          <cell r="F2817" t="str">
            <v>Tiffany Reed</v>
          </cell>
          <cell r="G2817" t="str">
            <v/>
          </cell>
          <cell r="H2817" t="str">
            <v xml:space="preserve">E0102 </v>
          </cell>
          <cell r="I2817">
            <v>102</v>
          </cell>
          <cell r="J2817" t="str">
            <v/>
          </cell>
          <cell r="K2817" t="str">
            <v>@tidalwaveautospa.com</v>
          </cell>
        </row>
        <row r="2818">
          <cell r="B2818" t="str">
            <v>Oliver Alejo</v>
          </cell>
          <cell r="C2818" t="str">
            <v>Wash Attendant Express</v>
          </cell>
          <cell r="D2818" t="str">
            <v>E0143 - Austin</v>
          </cell>
          <cell r="E2818" t="str">
            <v>1000 Wash Employees</v>
          </cell>
          <cell r="F2818" t="str">
            <v>Lora Youngmark</v>
          </cell>
          <cell r="G2818" t="str">
            <v/>
          </cell>
          <cell r="H2818" t="str">
            <v xml:space="preserve">E0143 </v>
          </cell>
          <cell r="I2818">
            <v>143</v>
          </cell>
          <cell r="J2818" t="str">
            <v/>
          </cell>
          <cell r="K2818" t="str">
            <v>@tidalwaveautospa.com</v>
          </cell>
        </row>
        <row r="2819">
          <cell r="B2819" t="str">
            <v>Oliver Weaver</v>
          </cell>
          <cell r="C2819" t="str">
            <v>Wash Attendant Express</v>
          </cell>
          <cell r="D2819" t="str">
            <v>E0039 - Lenoir</v>
          </cell>
          <cell r="E2819" t="str">
            <v>1000 Wash Employees</v>
          </cell>
          <cell r="F2819" t="str">
            <v>Adam Hicks</v>
          </cell>
          <cell r="G2819" t="str">
            <v/>
          </cell>
          <cell r="H2819" t="str">
            <v xml:space="preserve">E0039 </v>
          </cell>
          <cell r="I2819">
            <v>39</v>
          </cell>
          <cell r="J2819" t="str">
            <v/>
          </cell>
          <cell r="K2819" t="str">
            <v>@tidalwaveautospa.com</v>
          </cell>
        </row>
        <row r="2820">
          <cell r="B2820" t="str">
            <v>Olivia Banks</v>
          </cell>
          <cell r="C2820" t="str">
            <v>Team Lead Express</v>
          </cell>
          <cell r="D2820" t="str">
            <v>E0003 - Morrow</v>
          </cell>
          <cell r="E2820" t="str">
            <v>1000 Wash Employees</v>
          </cell>
          <cell r="F2820" t="str">
            <v>Antawan Hill</v>
          </cell>
          <cell r="G2820" t="str">
            <v/>
          </cell>
          <cell r="H2820" t="str">
            <v xml:space="preserve">E0003 </v>
          </cell>
          <cell r="I2820">
            <v>3</v>
          </cell>
          <cell r="J2820" t="str">
            <v/>
          </cell>
          <cell r="K2820" t="str">
            <v>@tidalwaveautospa.com</v>
          </cell>
        </row>
        <row r="2821">
          <cell r="B2821" t="str">
            <v>Olivia Barnes</v>
          </cell>
          <cell r="C2821" t="str">
            <v>Wash Attendant Express</v>
          </cell>
          <cell r="D2821" t="str">
            <v>E0100 - Richmond</v>
          </cell>
          <cell r="E2821" t="str">
            <v>1000 Wash Employees</v>
          </cell>
          <cell r="F2821" t="str">
            <v>Joshua Smith</v>
          </cell>
          <cell r="G2821" t="str">
            <v/>
          </cell>
          <cell r="H2821" t="str">
            <v xml:space="preserve">E0100 </v>
          </cell>
          <cell r="I2821">
            <v>100</v>
          </cell>
          <cell r="J2821" t="str">
            <v/>
          </cell>
          <cell r="K2821" t="str">
            <v>@tidalwaveautospa.com</v>
          </cell>
        </row>
        <row r="2822">
          <cell r="B2822" t="str">
            <v>Olivia Corbin</v>
          </cell>
          <cell r="C2822" t="str">
            <v>Wash Attendant Express</v>
          </cell>
          <cell r="D2822" t="str">
            <v>E0278 - Kinston, NC</v>
          </cell>
          <cell r="E2822" t="str">
            <v>1000 Wash Employees</v>
          </cell>
          <cell r="F2822" t="str">
            <v>Nadine Moses</v>
          </cell>
          <cell r="G2822" t="str">
            <v/>
          </cell>
          <cell r="H2822" t="str">
            <v xml:space="preserve">E0278 </v>
          </cell>
          <cell r="I2822">
            <v>278</v>
          </cell>
          <cell r="J2822" t="str">
            <v/>
          </cell>
          <cell r="K2822" t="str">
            <v>@tidalwaveautospa.com</v>
          </cell>
        </row>
        <row r="2823">
          <cell r="B2823" t="str">
            <v>Omarion Richardson</v>
          </cell>
          <cell r="C2823" t="str">
            <v>Wash Attendant Express</v>
          </cell>
          <cell r="D2823" t="str">
            <v>E0055 - Gillespie</v>
          </cell>
          <cell r="E2823" t="str">
            <v>1000 Wash Employees</v>
          </cell>
          <cell r="F2823" t="str">
            <v>Michael Miller</v>
          </cell>
          <cell r="G2823" t="str">
            <v/>
          </cell>
          <cell r="H2823" t="str">
            <v xml:space="preserve">E0055 </v>
          </cell>
          <cell r="I2823">
            <v>55</v>
          </cell>
          <cell r="J2823" t="str">
            <v/>
          </cell>
          <cell r="K2823" t="str">
            <v>@tidalwaveautospa.com</v>
          </cell>
        </row>
        <row r="2824">
          <cell r="B2824" t="str">
            <v>Oriana Villwock</v>
          </cell>
          <cell r="C2824" t="str">
            <v>Wash Attendant Express</v>
          </cell>
          <cell r="D2824" t="str">
            <v>E0312 - Beaver Dam, WI</v>
          </cell>
          <cell r="E2824" t="str">
            <v>1000 Wash Employees</v>
          </cell>
          <cell r="F2824" t="str">
            <v>Reid Kleinke</v>
          </cell>
          <cell r="G2824" t="str">
            <v/>
          </cell>
          <cell r="H2824" t="str">
            <v xml:space="preserve">E0312 </v>
          </cell>
          <cell r="I2824">
            <v>312</v>
          </cell>
          <cell r="J2824" t="str">
            <v/>
          </cell>
          <cell r="K2824" t="str">
            <v>@tidalwaveautospa.com</v>
          </cell>
        </row>
        <row r="2825">
          <cell r="B2825" t="str">
            <v>Orianna Rodriguez</v>
          </cell>
          <cell r="C2825" t="str">
            <v>Team Lead Express</v>
          </cell>
          <cell r="D2825" t="str">
            <v>E0361- Clermont, FL</v>
          </cell>
          <cell r="E2825" t="str">
            <v>1000 Wash Employees</v>
          </cell>
          <cell r="F2825" t="str">
            <v>Lenard Wright</v>
          </cell>
          <cell r="G2825" t="str">
            <v/>
          </cell>
          <cell r="H2825" t="str">
            <v xml:space="preserve">E0361- </v>
          </cell>
          <cell r="I2825" t="str">
            <v/>
          </cell>
          <cell r="J2825" t="str">
            <v/>
          </cell>
          <cell r="K2825" t="str">
            <v>@tidalwaveautospa.com</v>
          </cell>
        </row>
        <row r="2826">
          <cell r="B2826" t="str">
            <v>Oscar Millán</v>
          </cell>
          <cell r="C2826" t="str">
            <v>Electrician - Journeyman</v>
          </cell>
          <cell r="D2826" t="str">
            <v>Stangood-GA</v>
          </cell>
          <cell r="E2826" t="str">
            <v>3100 Stangood Electrical</v>
          </cell>
          <cell r="F2826" t="str">
            <v>Brian Swicegood</v>
          </cell>
          <cell r="G2826" t="str">
            <v/>
          </cell>
          <cell r="H2826" t="str">
            <v/>
          </cell>
          <cell r="I2826" t="str">
            <v/>
          </cell>
          <cell r="J2826" t="str">
            <v/>
          </cell>
          <cell r="K2826" t="str">
            <v/>
          </cell>
        </row>
        <row r="2827">
          <cell r="B2827" t="str">
            <v>Oscar Salazar</v>
          </cell>
          <cell r="C2827" t="str">
            <v>Team Lead Express</v>
          </cell>
          <cell r="D2827" t="str">
            <v>E0324 - North Bradley, IL</v>
          </cell>
          <cell r="E2827" t="str">
            <v>1000 Wash Employees</v>
          </cell>
          <cell r="F2827" t="str">
            <v>Cindi Carrington</v>
          </cell>
          <cell r="G2827" t="str">
            <v/>
          </cell>
          <cell r="H2827" t="str">
            <v xml:space="preserve">E0324 </v>
          </cell>
          <cell r="I2827">
            <v>324</v>
          </cell>
          <cell r="J2827" t="str">
            <v/>
          </cell>
          <cell r="K2827" t="str">
            <v>@tidalwaveautospa.com</v>
          </cell>
        </row>
        <row r="2828">
          <cell r="B2828" t="str">
            <v>Osvaldo Flores</v>
          </cell>
          <cell r="C2828" t="str">
            <v>Wash Attendant Express</v>
          </cell>
          <cell r="D2828" t="str">
            <v>E0303 - Hanover Crossing</v>
          </cell>
          <cell r="E2828" t="str">
            <v>1000 Wash Employees</v>
          </cell>
          <cell r="F2828" t="str">
            <v>Jennifer Hooper</v>
          </cell>
          <cell r="G2828" t="str">
            <v/>
          </cell>
          <cell r="H2828" t="str">
            <v xml:space="preserve">E0303 </v>
          </cell>
          <cell r="I2828">
            <v>303</v>
          </cell>
          <cell r="J2828" t="str">
            <v/>
          </cell>
          <cell r="K2828" t="str">
            <v>@tidalwaveautospa.com</v>
          </cell>
        </row>
        <row r="2829">
          <cell r="B2829" t="str">
            <v>Osvaldo Rodriguez</v>
          </cell>
          <cell r="C2829" t="str">
            <v>Wash Attendant Express</v>
          </cell>
          <cell r="D2829" t="str">
            <v>E0252 - Jacksonville, TX</v>
          </cell>
          <cell r="E2829" t="str">
            <v>1000 Wash Employees</v>
          </cell>
          <cell r="F2829" t="str">
            <v>Brandon Zarecor</v>
          </cell>
          <cell r="G2829" t="str">
            <v/>
          </cell>
          <cell r="H2829" t="str">
            <v xml:space="preserve">E0252 </v>
          </cell>
          <cell r="I2829">
            <v>252</v>
          </cell>
          <cell r="J2829" t="str">
            <v/>
          </cell>
          <cell r="K2829" t="str">
            <v>@tidalwaveautospa.com</v>
          </cell>
        </row>
        <row r="2830">
          <cell r="B2830" t="str">
            <v>OTerrion Rucker</v>
          </cell>
          <cell r="C2830" t="str">
            <v>Team Lead Express</v>
          </cell>
          <cell r="D2830" t="str">
            <v>E0189 - Athens GA 2 Lexington Rd</v>
          </cell>
          <cell r="E2830" t="str">
            <v>1000 Wash Employees</v>
          </cell>
          <cell r="F2830" t="str">
            <v>Brian Thomas</v>
          </cell>
          <cell r="G2830" t="str">
            <v/>
          </cell>
          <cell r="H2830" t="str">
            <v xml:space="preserve">E0189 </v>
          </cell>
          <cell r="I2830">
            <v>189</v>
          </cell>
          <cell r="J2830" t="str">
            <v/>
          </cell>
          <cell r="K2830" t="str">
            <v>@tidalwaveautospa.com</v>
          </cell>
        </row>
        <row r="2831">
          <cell r="B2831" t="str">
            <v>Owen Borucki</v>
          </cell>
          <cell r="C2831" t="str">
            <v>Wash Attendant Express</v>
          </cell>
          <cell r="D2831" t="str">
            <v>E0232 - North Madison</v>
          </cell>
          <cell r="E2831" t="str">
            <v>1000 Wash Employees</v>
          </cell>
          <cell r="F2831" t="str">
            <v>Bradley Estis</v>
          </cell>
          <cell r="G2831" t="str">
            <v/>
          </cell>
          <cell r="H2831" t="str">
            <v xml:space="preserve">E0232 </v>
          </cell>
          <cell r="I2831">
            <v>232</v>
          </cell>
          <cell r="J2831" t="str">
            <v/>
          </cell>
          <cell r="K2831" t="str">
            <v>@tidalwaveautospa.com</v>
          </cell>
        </row>
        <row r="2832">
          <cell r="B2832" t="str">
            <v>Owen Capriola</v>
          </cell>
          <cell r="C2832" t="str">
            <v>Site Leader Express</v>
          </cell>
          <cell r="D2832" t="str">
            <v>E0106 - Pensacola</v>
          </cell>
          <cell r="E2832" t="str">
            <v>1000 Wash Employees</v>
          </cell>
          <cell r="F2832" t="str">
            <v>Steven Kyriazis</v>
          </cell>
          <cell r="G2832" t="str">
            <v>SL</v>
          </cell>
          <cell r="H2832" t="str">
            <v xml:space="preserve">E0106 </v>
          </cell>
          <cell r="I2832">
            <v>106</v>
          </cell>
          <cell r="J2832" t="str">
            <v>SL106</v>
          </cell>
          <cell r="K2832" t="str">
            <v>SL106@tidalwaveautospa.com</v>
          </cell>
        </row>
        <row r="2833">
          <cell r="B2833" t="str">
            <v>Owen Haynes</v>
          </cell>
          <cell r="C2833" t="str">
            <v>Wash Attendant Express</v>
          </cell>
          <cell r="D2833" t="str">
            <v>E0069 - Gloucester</v>
          </cell>
          <cell r="E2833" t="str">
            <v>1000 Wash Employees</v>
          </cell>
          <cell r="F2833" t="str">
            <v>Domenic Casciola</v>
          </cell>
          <cell r="G2833" t="str">
            <v/>
          </cell>
          <cell r="H2833" t="str">
            <v xml:space="preserve">E0069 </v>
          </cell>
          <cell r="I2833">
            <v>69</v>
          </cell>
          <cell r="J2833" t="str">
            <v/>
          </cell>
          <cell r="K2833" t="str">
            <v>@tidalwaveautospa.com</v>
          </cell>
        </row>
        <row r="2834">
          <cell r="B2834" t="str">
            <v>Owen Latham</v>
          </cell>
          <cell r="C2834" t="str">
            <v>Wash Attendant Express</v>
          </cell>
          <cell r="D2834" t="str">
            <v>E0141 - Northwood Park</v>
          </cell>
          <cell r="E2834" t="str">
            <v>1000 Wash Employees</v>
          </cell>
          <cell r="F2834" t="str">
            <v>David Nightingale</v>
          </cell>
          <cell r="G2834" t="str">
            <v/>
          </cell>
          <cell r="H2834" t="str">
            <v xml:space="preserve">E0141 </v>
          </cell>
          <cell r="I2834">
            <v>141</v>
          </cell>
          <cell r="J2834" t="str">
            <v/>
          </cell>
          <cell r="K2834" t="str">
            <v>@tidalwaveautospa.com</v>
          </cell>
        </row>
        <row r="2835">
          <cell r="B2835" t="str">
            <v>Owen LaVigne</v>
          </cell>
          <cell r="C2835" t="str">
            <v>Wash Attendant Express</v>
          </cell>
          <cell r="D2835" t="str">
            <v>E0110 - Bon Air</v>
          </cell>
          <cell r="E2835" t="str">
            <v>1000 Wash Employees</v>
          </cell>
          <cell r="F2835" t="str">
            <v>Micah Pinero</v>
          </cell>
          <cell r="G2835" t="str">
            <v/>
          </cell>
          <cell r="H2835" t="str">
            <v xml:space="preserve">E0110 </v>
          </cell>
          <cell r="I2835">
            <v>110</v>
          </cell>
          <cell r="J2835" t="str">
            <v/>
          </cell>
          <cell r="K2835" t="str">
            <v>@tidalwaveautospa.com</v>
          </cell>
        </row>
        <row r="2836">
          <cell r="B2836" t="str">
            <v>Owen McDowell</v>
          </cell>
          <cell r="C2836" t="str">
            <v>Wash Attendant Flex</v>
          </cell>
          <cell r="D2836" t="str">
            <v>E0009 - Peachtree City/Sharpsburg</v>
          </cell>
          <cell r="E2836" t="str">
            <v>1000 Wash Employees</v>
          </cell>
          <cell r="F2836" t="str">
            <v>Charles Best</v>
          </cell>
          <cell r="G2836" t="str">
            <v/>
          </cell>
          <cell r="H2836" t="str">
            <v xml:space="preserve">E0009 </v>
          </cell>
          <cell r="I2836">
            <v>9</v>
          </cell>
          <cell r="J2836" t="str">
            <v/>
          </cell>
          <cell r="K2836" t="str">
            <v>@tidalwaveautospa.com</v>
          </cell>
        </row>
        <row r="2837">
          <cell r="B2837" t="str">
            <v>Owen Sartwell</v>
          </cell>
          <cell r="C2837" t="str">
            <v>Wash Attendant Express</v>
          </cell>
          <cell r="D2837" t="str">
            <v>E0158 - Waconia, MN</v>
          </cell>
          <cell r="E2837" t="str">
            <v>1000 Wash Employees</v>
          </cell>
          <cell r="F2837" t="str">
            <v>Benjamin Eidem</v>
          </cell>
          <cell r="G2837" t="str">
            <v/>
          </cell>
          <cell r="H2837" t="str">
            <v xml:space="preserve">E0158 </v>
          </cell>
          <cell r="I2837">
            <v>158</v>
          </cell>
          <cell r="J2837" t="str">
            <v/>
          </cell>
          <cell r="K2837" t="str">
            <v>@tidalwaveautospa.com</v>
          </cell>
        </row>
        <row r="2838">
          <cell r="B2838" t="str">
            <v>Owen Williamson</v>
          </cell>
          <cell r="C2838" t="str">
            <v>Interim Site Leader Express</v>
          </cell>
          <cell r="D2838" t="str">
            <v>E0077 - PCB Back Beach</v>
          </cell>
          <cell r="E2838" t="str">
            <v>1000 Wash Employees</v>
          </cell>
          <cell r="F2838" t="str">
            <v>Gary Bradley</v>
          </cell>
          <cell r="G2838" t="str">
            <v>Interim</v>
          </cell>
          <cell r="H2838" t="str">
            <v xml:space="preserve">E0077 </v>
          </cell>
          <cell r="I2838">
            <v>77</v>
          </cell>
          <cell r="J2838" t="str">
            <v>SL77</v>
          </cell>
          <cell r="K2838" t="str">
            <v>SL77@tidalwaveautospa.com</v>
          </cell>
        </row>
        <row r="2839">
          <cell r="B2839" t="str">
            <v>ozzie hampton</v>
          </cell>
          <cell r="C2839" t="str">
            <v>Team Lead Express</v>
          </cell>
          <cell r="D2839" t="str">
            <v>E0311 - Liberty, TX</v>
          </cell>
          <cell r="E2839" t="str">
            <v>1000 Wash Employees</v>
          </cell>
          <cell r="F2839" t="str">
            <v>Casper Eckols</v>
          </cell>
          <cell r="G2839" t="str">
            <v/>
          </cell>
          <cell r="H2839" t="str">
            <v xml:space="preserve">E0311 </v>
          </cell>
          <cell r="I2839">
            <v>311</v>
          </cell>
          <cell r="J2839" t="str">
            <v/>
          </cell>
          <cell r="K2839" t="str">
            <v>@tidalwaveautospa.com</v>
          </cell>
        </row>
        <row r="2840">
          <cell r="B2840" t="str">
            <v>Ozzy Mason</v>
          </cell>
          <cell r="C2840" t="str">
            <v>Assistant SL Express</v>
          </cell>
          <cell r="D2840" t="str">
            <v>E0241 - Tusculum</v>
          </cell>
          <cell r="E2840" t="str">
            <v>1000 Wash Employees</v>
          </cell>
          <cell r="F2840" t="str">
            <v>Matthew Roberts</v>
          </cell>
          <cell r="G2840" t="str">
            <v>ASL</v>
          </cell>
          <cell r="H2840" t="str">
            <v xml:space="preserve">E0241 </v>
          </cell>
          <cell r="I2840">
            <v>241</v>
          </cell>
          <cell r="J2840" t="str">
            <v>ASL241</v>
          </cell>
          <cell r="K2840" t="str">
            <v>ASL241@tidalwaveautospa.com</v>
          </cell>
        </row>
        <row r="2841">
          <cell r="B2841" t="str">
            <v>Paige Canfield</v>
          </cell>
          <cell r="C2841" t="str">
            <v>Customer Service Team Lead</v>
          </cell>
          <cell r="D2841" t="str">
            <v>Wash Support Center</v>
          </cell>
          <cell r="E2841" t="str">
            <v>2450 Customer Care</v>
          </cell>
          <cell r="F2841" t="str">
            <v>Amanda Thompson</v>
          </cell>
          <cell r="G2841" t="str">
            <v/>
          </cell>
          <cell r="H2841" t="str">
            <v/>
          </cell>
          <cell r="I2841" t="str">
            <v/>
          </cell>
          <cell r="J2841" t="str">
            <v/>
          </cell>
          <cell r="K2841" t="str">
            <v>Paige.Canfield@tidalwaveautospa.com</v>
          </cell>
        </row>
        <row r="2842">
          <cell r="B2842" t="str">
            <v>Paige Cole</v>
          </cell>
          <cell r="C2842" t="str">
            <v>Assistant SL Express</v>
          </cell>
          <cell r="D2842" t="str">
            <v>E0080 - Quaker Road</v>
          </cell>
          <cell r="E2842" t="str">
            <v>1000 Wash Employees</v>
          </cell>
          <cell r="F2842" t="str">
            <v>Shawn Herrick</v>
          </cell>
          <cell r="G2842" t="str">
            <v>ASL</v>
          </cell>
          <cell r="H2842" t="str">
            <v xml:space="preserve">E0080 </v>
          </cell>
          <cell r="I2842">
            <v>80</v>
          </cell>
          <cell r="J2842" t="str">
            <v>ASL80</v>
          </cell>
          <cell r="K2842" t="str">
            <v>ASL80@tidalwaveautospa.com</v>
          </cell>
        </row>
        <row r="2843">
          <cell r="B2843" t="str">
            <v>Paige Goebel</v>
          </cell>
          <cell r="C2843" t="str">
            <v>Wash Attendant Express</v>
          </cell>
          <cell r="D2843" t="str">
            <v>E0220 - Cambridge, MN</v>
          </cell>
          <cell r="E2843" t="str">
            <v>1000 Wash Employees</v>
          </cell>
          <cell r="F2843" t="str">
            <v>Brett Fausher</v>
          </cell>
          <cell r="G2843" t="str">
            <v/>
          </cell>
          <cell r="H2843" t="str">
            <v xml:space="preserve">E0220 </v>
          </cell>
          <cell r="I2843">
            <v>220</v>
          </cell>
          <cell r="J2843" t="str">
            <v/>
          </cell>
          <cell r="K2843" t="str">
            <v>@tidalwaveautospa.com</v>
          </cell>
        </row>
        <row r="2844">
          <cell r="B2844" t="str">
            <v>Panagiota Pappan</v>
          </cell>
          <cell r="C2844" t="str">
            <v>Real Estate Counsel</v>
          </cell>
          <cell r="D2844" t="str">
            <v>Wash Support Center</v>
          </cell>
          <cell r="E2844" t="str">
            <v>2150 Legal</v>
          </cell>
          <cell r="F2844" t="str">
            <v>Jessica Kranz</v>
          </cell>
          <cell r="G2844" t="str">
            <v/>
          </cell>
          <cell r="H2844" t="str">
            <v/>
          </cell>
          <cell r="I2844" t="str">
            <v/>
          </cell>
          <cell r="J2844" t="str">
            <v/>
          </cell>
          <cell r="K2844" t="str">
            <v>patricia.pappan@twavelead.com</v>
          </cell>
        </row>
        <row r="2845">
          <cell r="B2845" t="str">
            <v>Parker Dooley</v>
          </cell>
          <cell r="C2845" t="str">
            <v>Wash Attendant Express</v>
          </cell>
          <cell r="D2845" t="str">
            <v>E0213 - Millington, TN</v>
          </cell>
          <cell r="E2845" t="str">
            <v>1000 Wash Employees</v>
          </cell>
          <cell r="F2845" t="str">
            <v>Brandon Dean</v>
          </cell>
          <cell r="G2845" t="str">
            <v/>
          </cell>
          <cell r="H2845" t="str">
            <v xml:space="preserve">E0213 </v>
          </cell>
          <cell r="I2845">
            <v>213</v>
          </cell>
          <cell r="J2845" t="str">
            <v/>
          </cell>
          <cell r="K2845" t="str">
            <v>@tidalwaveautospa.com</v>
          </cell>
        </row>
        <row r="2846">
          <cell r="B2846" t="str">
            <v>Parker Watkins</v>
          </cell>
          <cell r="C2846" t="str">
            <v>Team Lead Express</v>
          </cell>
          <cell r="D2846" t="str">
            <v>E0046 - Overland Park</v>
          </cell>
          <cell r="E2846" t="str">
            <v>1000 Wash Employees</v>
          </cell>
          <cell r="F2846" t="str">
            <v>Jacob Johnston</v>
          </cell>
          <cell r="G2846" t="str">
            <v/>
          </cell>
          <cell r="H2846" t="str">
            <v xml:space="preserve">E0046 </v>
          </cell>
          <cell r="I2846">
            <v>46</v>
          </cell>
          <cell r="J2846" t="str">
            <v/>
          </cell>
          <cell r="K2846" t="str">
            <v>@tidalwaveautospa.com</v>
          </cell>
        </row>
        <row r="2847">
          <cell r="B2847" t="str">
            <v>Parrish Poole</v>
          </cell>
          <cell r="C2847" t="str">
            <v>Wash Attendant Express</v>
          </cell>
          <cell r="D2847" t="str">
            <v>E0273 - White Bluff</v>
          </cell>
          <cell r="E2847" t="str">
            <v>1000 Wash Employees</v>
          </cell>
          <cell r="F2847" t="str">
            <v>Douglas Boeres</v>
          </cell>
          <cell r="G2847" t="str">
            <v/>
          </cell>
          <cell r="H2847" t="str">
            <v xml:space="preserve">E0273 </v>
          </cell>
          <cell r="I2847">
            <v>273</v>
          </cell>
          <cell r="J2847" t="str">
            <v/>
          </cell>
          <cell r="K2847" t="str">
            <v>@tidalwaveautospa.com</v>
          </cell>
        </row>
        <row r="2848">
          <cell r="B2848" t="str">
            <v>Patrice Morris</v>
          </cell>
          <cell r="C2848" t="str">
            <v>Site Leader Express</v>
          </cell>
          <cell r="D2848" t="str">
            <v>E0161 - West Marietta, GA</v>
          </cell>
          <cell r="E2848" t="str">
            <v>1000 Wash Employees</v>
          </cell>
          <cell r="F2848" t="str">
            <v>Kyle Rovansek</v>
          </cell>
          <cell r="G2848" t="str">
            <v>SL</v>
          </cell>
          <cell r="H2848" t="str">
            <v xml:space="preserve">E0161 </v>
          </cell>
          <cell r="I2848">
            <v>161</v>
          </cell>
          <cell r="J2848" t="str">
            <v>SL161</v>
          </cell>
          <cell r="K2848" t="str">
            <v>SL161@tidalwaveautospa.com</v>
          </cell>
        </row>
        <row r="2849">
          <cell r="B2849" t="str">
            <v>Patricia Garcia</v>
          </cell>
          <cell r="C2849" t="str">
            <v>Wash Attendant Express</v>
          </cell>
          <cell r="D2849" t="str">
            <v>E0283 - Woodstock, IL</v>
          </cell>
          <cell r="E2849" t="str">
            <v>1000 Wash Employees</v>
          </cell>
          <cell r="F2849" t="str">
            <v>SHAUN DAMRON</v>
          </cell>
          <cell r="G2849" t="str">
            <v/>
          </cell>
          <cell r="H2849" t="str">
            <v xml:space="preserve">E0283 </v>
          </cell>
          <cell r="I2849">
            <v>283</v>
          </cell>
          <cell r="J2849" t="str">
            <v/>
          </cell>
          <cell r="K2849" t="str">
            <v>@tidalwaveautospa.com</v>
          </cell>
        </row>
        <row r="2850">
          <cell r="B2850" t="str">
            <v>Patricia Licause</v>
          </cell>
          <cell r="C2850" t="str">
            <v>Wash Attendant Express</v>
          </cell>
          <cell r="D2850" t="str">
            <v>E0106 - Pensacola</v>
          </cell>
          <cell r="E2850" t="str">
            <v>1000 Wash Employees</v>
          </cell>
          <cell r="F2850" t="str">
            <v>Owen Capriola</v>
          </cell>
          <cell r="G2850" t="str">
            <v/>
          </cell>
          <cell r="H2850" t="str">
            <v xml:space="preserve">E0106 </v>
          </cell>
          <cell r="I2850">
            <v>106</v>
          </cell>
          <cell r="J2850" t="str">
            <v/>
          </cell>
          <cell r="K2850" t="str">
            <v>@tidalwaveautospa.com</v>
          </cell>
        </row>
        <row r="2851">
          <cell r="B2851" t="str">
            <v>Patrick Agro</v>
          </cell>
          <cell r="C2851" t="str">
            <v>Team Lead Express</v>
          </cell>
          <cell r="D2851" t="str">
            <v>E0078 - Tyndall Pkwy</v>
          </cell>
          <cell r="E2851" t="str">
            <v>1000 Wash Employees</v>
          </cell>
          <cell r="F2851" t="str">
            <v>Ryan Earl</v>
          </cell>
          <cell r="G2851" t="str">
            <v/>
          </cell>
          <cell r="H2851" t="str">
            <v xml:space="preserve">E0078 </v>
          </cell>
          <cell r="I2851">
            <v>78</v>
          </cell>
          <cell r="J2851" t="str">
            <v/>
          </cell>
          <cell r="K2851" t="str">
            <v>@tidalwaveautospa.com</v>
          </cell>
        </row>
        <row r="2852">
          <cell r="B2852" t="str">
            <v>Patrick Bergkamp</v>
          </cell>
          <cell r="C2852" t="str">
            <v>Wash Attendant Express</v>
          </cell>
          <cell r="D2852" t="str">
            <v>E0049 - Prairie Village</v>
          </cell>
          <cell r="E2852" t="str">
            <v>1000 Wash Employees</v>
          </cell>
          <cell r="F2852" t="str">
            <v>Lee Triggs</v>
          </cell>
          <cell r="G2852" t="str">
            <v/>
          </cell>
          <cell r="H2852" t="str">
            <v xml:space="preserve">E0049 </v>
          </cell>
          <cell r="I2852">
            <v>49</v>
          </cell>
          <cell r="J2852" t="str">
            <v/>
          </cell>
          <cell r="K2852" t="str">
            <v>@tidalwaveautospa.com</v>
          </cell>
        </row>
        <row r="2853">
          <cell r="B2853" t="str">
            <v>Patrick Bird</v>
          </cell>
          <cell r="C2853" t="str">
            <v>Site Leader Express</v>
          </cell>
          <cell r="D2853" t="str">
            <v>E0240 - Pike Street</v>
          </cell>
          <cell r="E2853" t="str">
            <v>1000 Wash Employees</v>
          </cell>
          <cell r="F2853" t="str">
            <v>Joe Chavez</v>
          </cell>
          <cell r="G2853" t="str">
            <v>SL</v>
          </cell>
          <cell r="H2853" t="str">
            <v xml:space="preserve">E0240 </v>
          </cell>
          <cell r="I2853">
            <v>240</v>
          </cell>
          <cell r="J2853" t="str">
            <v>SL240</v>
          </cell>
          <cell r="K2853" t="str">
            <v>SL240@tidalwaveautospa.com</v>
          </cell>
        </row>
        <row r="2854">
          <cell r="B2854" t="str">
            <v>Patrick Hall</v>
          </cell>
          <cell r="C2854" t="str">
            <v>Wash Attendant Express</v>
          </cell>
          <cell r="D2854" t="str">
            <v>E0023 - GA Fayetteville</v>
          </cell>
          <cell r="E2854" t="str">
            <v>1000 Wash Employees</v>
          </cell>
          <cell r="F2854" t="str">
            <v>Kevin Brake</v>
          </cell>
          <cell r="G2854" t="str">
            <v/>
          </cell>
          <cell r="H2854" t="str">
            <v xml:space="preserve">E0023 </v>
          </cell>
          <cell r="I2854">
            <v>23</v>
          </cell>
          <cell r="J2854" t="str">
            <v/>
          </cell>
          <cell r="K2854" t="str">
            <v>@tidalwaveautospa.com</v>
          </cell>
        </row>
        <row r="2855">
          <cell r="B2855" t="str">
            <v>Patrick Jaramillo</v>
          </cell>
          <cell r="C2855" t="str">
            <v>Team Lead Express</v>
          </cell>
          <cell r="D2855" t="str">
            <v>E0295 - Ponca City, OK</v>
          </cell>
          <cell r="E2855" t="str">
            <v>1000 Wash Employees</v>
          </cell>
          <cell r="F2855" t="str">
            <v>Abelardo Tamez</v>
          </cell>
          <cell r="G2855" t="str">
            <v/>
          </cell>
          <cell r="H2855" t="str">
            <v xml:space="preserve">E0295 </v>
          </cell>
          <cell r="I2855">
            <v>295</v>
          </cell>
          <cell r="J2855" t="str">
            <v/>
          </cell>
          <cell r="K2855" t="str">
            <v>@tidalwaveautospa.com</v>
          </cell>
        </row>
        <row r="2856">
          <cell r="B2856" t="str">
            <v>Patrick Osullivan</v>
          </cell>
          <cell r="C2856" t="str">
            <v>Wash Attendant Express</v>
          </cell>
          <cell r="D2856" t="str">
            <v>E0154 - Lawton</v>
          </cell>
          <cell r="E2856" t="str">
            <v>1000 Wash Employees</v>
          </cell>
          <cell r="F2856" t="str">
            <v>Shawn Corway</v>
          </cell>
          <cell r="G2856" t="str">
            <v/>
          </cell>
          <cell r="H2856" t="str">
            <v xml:space="preserve">E0154 </v>
          </cell>
          <cell r="I2856">
            <v>154</v>
          </cell>
          <cell r="J2856" t="str">
            <v/>
          </cell>
          <cell r="K2856" t="str">
            <v>@tidalwaveautospa.com</v>
          </cell>
        </row>
        <row r="2857">
          <cell r="B2857" t="str">
            <v>Patrick Powers</v>
          </cell>
          <cell r="C2857" t="str">
            <v>Site Leader Express</v>
          </cell>
          <cell r="D2857" t="str">
            <v>E0054 - Canton</v>
          </cell>
          <cell r="E2857" t="str">
            <v>1000 Wash Employees</v>
          </cell>
          <cell r="F2857" t="str">
            <v>Kyle Rovansek</v>
          </cell>
          <cell r="G2857" t="str">
            <v>SL</v>
          </cell>
          <cell r="H2857" t="str">
            <v xml:space="preserve">E0054 </v>
          </cell>
          <cell r="I2857">
            <v>54</v>
          </cell>
          <cell r="J2857" t="str">
            <v>SL54</v>
          </cell>
          <cell r="K2857" t="str">
            <v>SL54@tidalwaveautospa.com</v>
          </cell>
        </row>
        <row r="2858">
          <cell r="B2858" t="str">
            <v>Patrick Radford</v>
          </cell>
          <cell r="C2858" t="str">
            <v>Quality Consultant Leader</v>
          </cell>
          <cell r="D2858" t="str">
            <v>Wash Admin</v>
          </cell>
          <cell r="E2858" t="str">
            <v>2000 Operations</v>
          </cell>
          <cell r="F2858" t="str">
            <v>Timothy Fruge</v>
          </cell>
          <cell r="G2858" t="str">
            <v/>
          </cell>
          <cell r="H2858" t="str">
            <v/>
          </cell>
          <cell r="I2858" t="str">
            <v/>
          </cell>
          <cell r="J2858" t="str">
            <v/>
          </cell>
          <cell r="K2858" t="str">
            <v>Patrick.radford@tidalwaveautospa.com</v>
          </cell>
        </row>
        <row r="2859">
          <cell r="B2859" t="str">
            <v>Patrick Reeder</v>
          </cell>
          <cell r="C2859" t="str">
            <v>Wash Attendant Express</v>
          </cell>
          <cell r="D2859" t="str">
            <v>E0119 - Athens - Decatur</v>
          </cell>
          <cell r="E2859" t="str">
            <v>1000 Wash Employees</v>
          </cell>
          <cell r="F2859" t="str">
            <v>David Deal</v>
          </cell>
          <cell r="G2859" t="str">
            <v/>
          </cell>
          <cell r="H2859" t="str">
            <v xml:space="preserve">E0119 </v>
          </cell>
          <cell r="I2859">
            <v>119</v>
          </cell>
          <cell r="J2859" t="str">
            <v/>
          </cell>
          <cell r="K2859" t="str">
            <v>@tidalwaveautospa.com</v>
          </cell>
        </row>
        <row r="2860">
          <cell r="B2860" t="str">
            <v>Patrick Richey</v>
          </cell>
          <cell r="C2860" t="str">
            <v>Wash Attendant Express</v>
          </cell>
          <cell r="D2860" t="str">
            <v>E0205 - Beltline Road SW</v>
          </cell>
          <cell r="E2860" t="str">
            <v>1000 Wash Employees</v>
          </cell>
          <cell r="F2860" t="str">
            <v>Felicia Slager</v>
          </cell>
          <cell r="G2860" t="str">
            <v/>
          </cell>
          <cell r="H2860" t="str">
            <v xml:space="preserve">E0205 </v>
          </cell>
          <cell r="I2860">
            <v>205</v>
          </cell>
          <cell r="J2860" t="str">
            <v/>
          </cell>
          <cell r="K2860" t="str">
            <v>@tidalwaveautospa.com</v>
          </cell>
        </row>
        <row r="2861">
          <cell r="B2861" t="str">
            <v>Patrick Rollins</v>
          </cell>
          <cell r="C2861" t="str">
            <v>Consultant 2</v>
          </cell>
          <cell r="D2861" t="str">
            <v>Wash Admin</v>
          </cell>
          <cell r="E2861" t="str">
            <v>2000 Operations</v>
          </cell>
          <cell r="F2861" t="str">
            <v>Bruce Maxwell</v>
          </cell>
          <cell r="G2861" t="str">
            <v/>
          </cell>
          <cell r="H2861" t="str">
            <v/>
          </cell>
          <cell r="I2861" t="str">
            <v/>
          </cell>
          <cell r="J2861" t="str">
            <v/>
          </cell>
          <cell r="K2861" t="str">
            <v>patrick.rollins@tidalwaveautospa.com</v>
          </cell>
        </row>
        <row r="2862">
          <cell r="B2862" t="str">
            <v>Patrick Swain</v>
          </cell>
          <cell r="C2862" t="str">
            <v>Site Leader Express</v>
          </cell>
          <cell r="D2862" t="str">
            <v>E0256 - Sturbridge</v>
          </cell>
          <cell r="E2862" t="str">
            <v>1000 Wash Employees</v>
          </cell>
          <cell r="F2862" t="str">
            <v>Cory Cummings</v>
          </cell>
          <cell r="G2862" t="str">
            <v>SL</v>
          </cell>
          <cell r="H2862" t="str">
            <v xml:space="preserve">E0256 </v>
          </cell>
          <cell r="I2862">
            <v>256</v>
          </cell>
          <cell r="J2862" t="str">
            <v>SL256</v>
          </cell>
          <cell r="K2862" t="str">
            <v>SL256@tidalwaveautospa.com</v>
          </cell>
        </row>
        <row r="2863">
          <cell r="B2863" t="str">
            <v>Patrick Whalen</v>
          </cell>
          <cell r="C2863" t="str">
            <v>Wash Attendant Express</v>
          </cell>
          <cell r="D2863" t="str">
            <v>E0049 - Prairie Village</v>
          </cell>
          <cell r="E2863" t="str">
            <v>1000 Wash Employees</v>
          </cell>
          <cell r="F2863" t="str">
            <v>Lee Triggs</v>
          </cell>
          <cell r="G2863" t="str">
            <v/>
          </cell>
          <cell r="H2863" t="str">
            <v xml:space="preserve">E0049 </v>
          </cell>
          <cell r="I2863">
            <v>49</v>
          </cell>
          <cell r="J2863" t="str">
            <v/>
          </cell>
          <cell r="K2863" t="str">
            <v>@tidalwaveautospa.com</v>
          </cell>
        </row>
        <row r="2864">
          <cell r="B2864" t="str">
            <v>Patryck Kovach</v>
          </cell>
          <cell r="C2864" t="str">
            <v>Wash Attendant Express</v>
          </cell>
          <cell r="D2864" t="str">
            <v>E0043 - Boulder Creek</v>
          </cell>
          <cell r="E2864" t="str">
            <v>1000 Wash Employees</v>
          </cell>
          <cell r="F2864" t="str">
            <v>Jimmy Foster</v>
          </cell>
          <cell r="G2864" t="str">
            <v/>
          </cell>
          <cell r="H2864" t="str">
            <v xml:space="preserve">E0043 </v>
          </cell>
          <cell r="I2864">
            <v>43</v>
          </cell>
          <cell r="J2864" t="str">
            <v/>
          </cell>
          <cell r="K2864" t="str">
            <v>@tidalwaveautospa.com</v>
          </cell>
        </row>
        <row r="2865">
          <cell r="B2865" t="str">
            <v>Patsy Shelley</v>
          </cell>
          <cell r="C2865" t="str">
            <v>Office Administrative</v>
          </cell>
          <cell r="D2865" t="str">
            <v>Wash Support Center</v>
          </cell>
          <cell r="E2865" t="str">
            <v>2100 Accounting</v>
          </cell>
          <cell r="F2865" t="str">
            <v>Keri Pack</v>
          </cell>
          <cell r="G2865" t="str">
            <v/>
          </cell>
          <cell r="H2865" t="str">
            <v/>
          </cell>
          <cell r="I2865" t="str">
            <v/>
          </cell>
          <cell r="J2865" t="str">
            <v/>
          </cell>
          <cell r="K2865" t="str">
            <v>patsy.shelley@twavelead.com</v>
          </cell>
        </row>
        <row r="2866">
          <cell r="B2866" t="str">
            <v>Paul Durham</v>
          </cell>
          <cell r="C2866" t="str">
            <v>Wash Attendant Express</v>
          </cell>
          <cell r="D2866" t="str">
            <v>E0307 - East Statesboro, GA</v>
          </cell>
          <cell r="E2866" t="str">
            <v>1000 Wash Employees</v>
          </cell>
          <cell r="F2866" t="str">
            <v>Veronica Wyrostek</v>
          </cell>
          <cell r="G2866" t="str">
            <v/>
          </cell>
          <cell r="H2866" t="str">
            <v xml:space="preserve">E0307 </v>
          </cell>
          <cell r="I2866">
            <v>307</v>
          </cell>
          <cell r="J2866" t="str">
            <v/>
          </cell>
          <cell r="K2866" t="str">
            <v>@tidalwaveautospa.com</v>
          </cell>
        </row>
        <row r="2867">
          <cell r="B2867" t="str">
            <v>Paul Hamlin</v>
          </cell>
          <cell r="C2867" t="str">
            <v>Wash Attendant Express</v>
          </cell>
          <cell r="D2867" t="str">
            <v>E0032 - Camden</v>
          </cell>
          <cell r="E2867" t="str">
            <v>1000 Wash Employees</v>
          </cell>
          <cell r="F2867" t="str">
            <v>Joshua Huffstetler</v>
          </cell>
          <cell r="G2867" t="str">
            <v/>
          </cell>
          <cell r="H2867" t="str">
            <v xml:space="preserve">E0032 </v>
          </cell>
          <cell r="I2867">
            <v>32</v>
          </cell>
          <cell r="J2867" t="str">
            <v/>
          </cell>
          <cell r="K2867" t="str">
            <v>@tidalwaveautospa.com</v>
          </cell>
        </row>
        <row r="2868">
          <cell r="B2868" t="str">
            <v>Paul Vrana</v>
          </cell>
          <cell r="C2868" t="str">
            <v>Assistant SL Express</v>
          </cell>
          <cell r="D2868" t="str">
            <v>E0085 - Victoria</v>
          </cell>
          <cell r="E2868" t="str">
            <v>1000 Wash Employees</v>
          </cell>
          <cell r="F2868" t="str">
            <v>Justin Bernal</v>
          </cell>
          <cell r="G2868" t="str">
            <v>ASL</v>
          </cell>
          <cell r="H2868" t="str">
            <v xml:space="preserve">E0085 </v>
          </cell>
          <cell r="I2868">
            <v>85</v>
          </cell>
          <cell r="J2868" t="str">
            <v>ASL85</v>
          </cell>
          <cell r="K2868" t="str">
            <v>ASL85@tidalwaveautospa.com</v>
          </cell>
        </row>
        <row r="2869">
          <cell r="B2869" t="str">
            <v>Paul Whitener</v>
          </cell>
          <cell r="C2869" t="str">
            <v>Assistant SL Express</v>
          </cell>
          <cell r="D2869" t="str">
            <v>E0049 - Prairie Village</v>
          </cell>
          <cell r="E2869" t="str">
            <v>1000 Wash Employees</v>
          </cell>
          <cell r="F2869" t="str">
            <v>Lee Triggs</v>
          </cell>
          <cell r="G2869" t="str">
            <v>ASL</v>
          </cell>
          <cell r="H2869" t="str">
            <v xml:space="preserve">E0049 </v>
          </cell>
          <cell r="I2869">
            <v>49</v>
          </cell>
          <cell r="J2869" t="str">
            <v>ASL49</v>
          </cell>
          <cell r="K2869" t="str">
            <v>ASL49@tidalwaveautospa.com</v>
          </cell>
        </row>
        <row r="2870">
          <cell r="B2870" t="str">
            <v>Payton Brooks</v>
          </cell>
          <cell r="C2870" t="str">
            <v>Wash Attendant Express</v>
          </cell>
          <cell r="D2870" t="str">
            <v>E0018 - Beaufort</v>
          </cell>
          <cell r="E2870" t="str">
            <v>1000 Wash Employees</v>
          </cell>
          <cell r="F2870" t="str">
            <v>Rex Alvarez</v>
          </cell>
          <cell r="G2870" t="str">
            <v/>
          </cell>
          <cell r="H2870" t="str">
            <v xml:space="preserve">E0018 </v>
          </cell>
          <cell r="I2870">
            <v>18</v>
          </cell>
          <cell r="J2870" t="str">
            <v/>
          </cell>
          <cell r="K2870" t="str">
            <v>@tidalwaveautospa.com</v>
          </cell>
        </row>
        <row r="2871">
          <cell r="B2871" t="str">
            <v>Payton Gannon</v>
          </cell>
          <cell r="C2871" t="str">
            <v>Wash Attendant Express</v>
          </cell>
          <cell r="D2871" t="str">
            <v>E0297 - Lincoln, IL</v>
          </cell>
          <cell r="E2871" t="str">
            <v>1000 Wash Employees</v>
          </cell>
          <cell r="F2871" t="str">
            <v>Sarah Martin</v>
          </cell>
          <cell r="G2871" t="str">
            <v/>
          </cell>
          <cell r="H2871" t="str">
            <v xml:space="preserve">E0297 </v>
          </cell>
          <cell r="I2871">
            <v>297</v>
          </cell>
          <cell r="J2871" t="str">
            <v/>
          </cell>
          <cell r="K2871" t="str">
            <v>@tidalwaveautospa.com</v>
          </cell>
        </row>
        <row r="2872">
          <cell r="B2872" t="str">
            <v>Payton St.Andrews</v>
          </cell>
          <cell r="C2872" t="str">
            <v>Wash Attendant Express</v>
          </cell>
          <cell r="D2872" t="str">
            <v>E0295 - Ponca City, OK</v>
          </cell>
          <cell r="E2872" t="str">
            <v>1000 Wash Employees</v>
          </cell>
          <cell r="F2872" t="str">
            <v>Abelardo Tamez</v>
          </cell>
          <cell r="G2872" t="str">
            <v/>
          </cell>
          <cell r="H2872" t="str">
            <v xml:space="preserve">E0295 </v>
          </cell>
          <cell r="I2872">
            <v>295</v>
          </cell>
          <cell r="J2872" t="str">
            <v/>
          </cell>
          <cell r="K2872" t="str">
            <v>@tidalwaveautospa.com</v>
          </cell>
        </row>
        <row r="2873">
          <cell r="B2873" t="str">
            <v>Pedro Morales</v>
          </cell>
          <cell r="C2873" t="str">
            <v>Wash Attendant Express</v>
          </cell>
          <cell r="D2873" t="str">
            <v>E0025 - Hinesville</v>
          </cell>
          <cell r="E2873" t="str">
            <v>1000 Wash Employees</v>
          </cell>
          <cell r="F2873" t="str">
            <v>Don Lettieri</v>
          </cell>
          <cell r="G2873" t="str">
            <v/>
          </cell>
          <cell r="H2873" t="str">
            <v xml:space="preserve">E0025 </v>
          </cell>
          <cell r="I2873">
            <v>25</v>
          </cell>
          <cell r="J2873" t="str">
            <v/>
          </cell>
          <cell r="K2873" t="str">
            <v>@tidalwaveautospa.com</v>
          </cell>
        </row>
        <row r="2874">
          <cell r="B2874" t="str">
            <v>Peggy Smith</v>
          </cell>
          <cell r="C2874" t="str">
            <v>Wash Attendant Express</v>
          </cell>
          <cell r="D2874" t="str">
            <v>E0263 - Winchester, KY</v>
          </cell>
          <cell r="E2874" t="str">
            <v>1000 Wash Employees</v>
          </cell>
          <cell r="F2874" t="str">
            <v>Philip Crosse</v>
          </cell>
          <cell r="G2874" t="str">
            <v/>
          </cell>
          <cell r="H2874" t="str">
            <v xml:space="preserve">E0263 </v>
          </cell>
          <cell r="I2874">
            <v>263</v>
          </cell>
          <cell r="J2874" t="str">
            <v/>
          </cell>
          <cell r="K2874" t="str">
            <v>@tidalwaveautospa.com</v>
          </cell>
        </row>
        <row r="2875">
          <cell r="B2875" t="str">
            <v>Perry Mitchell</v>
          </cell>
          <cell r="C2875" t="str">
            <v>Wash Attendant Express</v>
          </cell>
          <cell r="D2875" t="str">
            <v>E0285 - Surfside Commons</v>
          </cell>
          <cell r="E2875" t="str">
            <v>1000 Wash Employees</v>
          </cell>
          <cell r="F2875" t="str">
            <v>Matthew Bridges</v>
          </cell>
          <cell r="G2875" t="str">
            <v/>
          </cell>
          <cell r="H2875" t="str">
            <v xml:space="preserve">E0285 </v>
          </cell>
          <cell r="I2875">
            <v>285</v>
          </cell>
          <cell r="J2875" t="str">
            <v/>
          </cell>
          <cell r="K2875" t="str">
            <v>@tidalwaveautospa.com</v>
          </cell>
        </row>
        <row r="2876">
          <cell r="B2876" t="str">
            <v>Petagaye Daubon</v>
          </cell>
          <cell r="C2876" t="str">
            <v>Director of Risk Management</v>
          </cell>
          <cell r="D2876" t="str">
            <v>Wash Support Center</v>
          </cell>
          <cell r="E2876" t="str">
            <v>2150 Legal</v>
          </cell>
          <cell r="F2876" t="str">
            <v>John Sillay</v>
          </cell>
          <cell r="G2876" t="str">
            <v/>
          </cell>
          <cell r="H2876" t="str">
            <v/>
          </cell>
          <cell r="I2876" t="str">
            <v/>
          </cell>
          <cell r="J2876" t="str">
            <v/>
          </cell>
          <cell r="K2876" t="str">
            <v>petagaye.daubon@twavelead.com</v>
          </cell>
        </row>
        <row r="2877">
          <cell r="B2877" t="str">
            <v>Peter Bogdan</v>
          </cell>
          <cell r="C2877" t="str">
            <v>Wash Attendant Express</v>
          </cell>
          <cell r="D2877" t="str">
            <v>E0041 - Hoover</v>
          </cell>
          <cell r="E2877" t="str">
            <v>1000 Wash Employees</v>
          </cell>
          <cell r="F2877" t="str">
            <v>Britt Bonds</v>
          </cell>
          <cell r="G2877" t="str">
            <v/>
          </cell>
          <cell r="H2877" t="str">
            <v xml:space="preserve">E0041 </v>
          </cell>
          <cell r="I2877">
            <v>41</v>
          </cell>
          <cell r="J2877" t="str">
            <v/>
          </cell>
          <cell r="K2877" t="str">
            <v>@tidalwaveautospa.com</v>
          </cell>
        </row>
        <row r="2878">
          <cell r="B2878" t="str">
            <v>Peter Foster</v>
          </cell>
          <cell r="C2878" t="str">
            <v>High Performance Site Leader Express</v>
          </cell>
          <cell r="D2878" t="str">
            <v>E0072 - Williamsburg</v>
          </cell>
          <cell r="E2878" t="str">
            <v>1000 Wash Employees</v>
          </cell>
          <cell r="F2878" t="str">
            <v>Patrick Rollins</v>
          </cell>
          <cell r="G2878" t="str">
            <v>SL</v>
          </cell>
          <cell r="H2878" t="str">
            <v xml:space="preserve">E0072 </v>
          </cell>
          <cell r="I2878">
            <v>72</v>
          </cell>
          <cell r="J2878" t="str">
            <v>SL72</v>
          </cell>
          <cell r="K2878" t="str">
            <v>SL72@tidalwaveautospa.com</v>
          </cell>
        </row>
        <row r="2879">
          <cell r="B2879" t="str">
            <v>Peter Mills</v>
          </cell>
          <cell r="C2879" t="str">
            <v>Team Lead Express</v>
          </cell>
          <cell r="D2879" t="str">
            <v>E0228 - Jefferson City, TN</v>
          </cell>
          <cell r="E2879" t="str">
            <v>1000 Wash Employees</v>
          </cell>
          <cell r="F2879" t="str">
            <v>Travis Scroggins</v>
          </cell>
          <cell r="G2879" t="str">
            <v/>
          </cell>
          <cell r="H2879" t="str">
            <v xml:space="preserve">E0228 </v>
          </cell>
          <cell r="I2879">
            <v>228</v>
          </cell>
          <cell r="J2879" t="str">
            <v/>
          </cell>
          <cell r="K2879" t="str">
            <v>@tidalwaveautospa.com</v>
          </cell>
        </row>
        <row r="2880">
          <cell r="B2880" t="str">
            <v>Peter Swanson</v>
          </cell>
          <cell r="C2880" t="str">
            <v>Assistant SL Express</v>
          </cell>
          <cell r="D2880" t="str">
            <v>E0147 - Winona</v>
          </cell>
          <cell r="E2880" t="str">
            <v>1000 Wash Employees</v>
          </cell>
          <cell r="F2880" t="str">
            <v>Randall Sullivan</v>
          </cell>
          <cell r="G2880" t="str">
            <v>ASL</v>
          </cell>
          <cell r="H2880" t="str">
            <v xml:space="preserve">E0147 </v>
          </cell>
          <cell r="I2880">
            <v>147</v>
          </cell>
          <cell r="J2880" t="str">
            <v>ASL147</v>
          </cell>
          <cell r="K2880" t="str">
            <v>ASL147@tidalwaveautospa.com</v>
          </cell>
        </row>
        <row r="2881">
          <cell r="B2881" t="str">
            <v>Peyton Kowalski</v>
          </cell>
          <cell r="C2881" t="str">
            <v>Wash Attendant Express</v>
          </cell>
          <cell r="D2881" t="str">
            <v>E0017 - Kernersville</v>
          </cell>
          <cell r="E2881" t="str">
            <v>1000 Wash Employees</v>
          </cell>
          <cell r="F2881" t="str">
            <v>Jeremiah Vincent</v>
          </cell>
          <cell r="G2881" t="str">
            <v/>
          </cell>
          <cell r="H2881" t="str">
            <v xml:space="preserve">E0017 </v>
          </cell>
          <cell r="I2881">
            <v>17</v>
          </cell>
          <cell r="J2881" t="str">
            <v/>
          </cell>
          <cell r="K2881" t="str">
            <v>@tidalwaveautospa.com</v>
          </cell>
        </row>
        <row r="2882">
          <cell r="B2882" t="str">
            <v>Peyton Mays</v>
          </cell>
          <cell r="C2882" t="str">
            <v>Wash Attendant Express</v>
          </cell>
          <cell r="D2882" t="str">
            <v>E0229 - Bentonville</v>
          </cell>
          <cell r="E2882" t="str">
            <v>1000 Wash Employees</v>
          </cell>
          <cell r="F2882" t="str">
            <v>Marcus Stowell</v>
          </cell>
          <cell r="G2882" t="str">
            <v/>
          </cell>
          <cell r="H2882" t="str">
            <v xml:space="preserve">E0229 </v>
          </cell>
          <cell r="I2882">
            <v>229</v>
          </cell>
          <cell r="J2882" t="str">
            <v/>
          </cell>
          <cell r="K2882" t="str">
            <v>@tidalwaveautospa.com</v>
          </cell>
        </row>
        <row r="2883">
          <cell r="B2883" t="str">
            <v>Peyton McIntyre</v>
          </cell>
          <cell r="C2883" t="str">
            <v>Wash Attendant Express</v>
          </cell>
          <cell r="D2883" t="str">
            <v>E0311 - Liberty, TX</v>
          </cell>
          <cell r="E2883" t="str">
            <v>1000 Wash Employees</v>
          </cell>
          <cell r="F2883" t="str">
            <v>Casper Eckols</v>
          </cell>
          <cell r="G2883" t="str">
            <v/>
          </cell>
          <cell r="H2883" t="str">
            <v xml:space="preserve">E0311 </v>
          </cell>
          <cell r="I2883">
            <v>311</v>
          </cell>
          <cell r="J2883" t="str">
            <v/>
          </cell>
          <cell r="K2883" t="str">
            <v>@tidalwaveautospa.com</v>
          </cell>
        </row>
        <row r="2884">
          <cell r="B2884" t="str">
            <v>Peyton Moses</v>
          </cell>
          <cell r="C2884" t="str">
            <v>Wash Attendant Express</v>
          </cell>
          <cell r="D2884" t="str">
            <v>E0119 - Athens - Decatur</v>
          </cell>
          <cell r="E2884" t="str">
            <v>1000 Wash Employees</v>
          </cell>
          <cell r="F2884" t="str">
            <v>David Deal</v>
          </cell>
          <cell r="G2884" t="str">
            <v/>
          </cell>
          <cell r="H2884" t="str">
            <v xml:space="preserve">E0119 </v>
          </cell>
          <cell r="I2884">
            <v>119</v>
          </cell>
          <cell r="J2884" t="str">
            <v/>
          </cell>
          <cell r="K2884" t="str">
            <v>@tidalwaveautospa.com</v>
          </cell>
        </row>
        <row r="2885">
          <cell r="B2885" t="str">
            <v>Peyton Rodrigues</v>
          </cell>
          <cell r="C2885" t="str">
            <v>Wash Attendant Express</v>
          </cell>
          <cell r="D2885" t="str">
            <v>E0266 - Mountain Home, ID</v>
          </cell>
          <cell r="E2885" t="str">
            <v>1000 Wash Employees</v>
          </cell>
          <cell r="F2885" t="str">
            <v>Rebecca McCallum-Cameron</v>
          </cell>
          <cell r="G2885" t="str">
            <v/>
          </cell>
          <cell r="H2885" t="str">
            <v xml:space="preserve">E0266 </v>
          </cell>
          <cell r="I2885">
            <v>266</v>
          </cell>
          <cell r="J2885" t="str">
            <v/>
          </cell>
          <cell r="K2885" t="str">
            <v>@tidalwaveautospa.com</v>
          </cell>
        </row>
        <row r="2886">
          <cell r="B2886" t="str">
            <v>Peyton Ross</v>
          </cell>
          <cell r="C2886" t="str">
            <v>Wash Attendant Express</v>
          </cell>
          <cell r="D2886" t="str">
            <v>E0150 - Surf City</v>
          </cell>
          <cell r="E2886" t="str">
            <v>1000 Wash Employees</v>
          </cell>
          <cell r="F2886" t="str">
            <v>Luis Otero</v>
          </cell>
          <cell r="G2886" t="str">
            <v/>
          </cell>
          <cell r="H2886" t="str">
            <v xml:space="preserve">E0150 </v>
          </cell>
          <cell r="I2886">
            <v>150</v>
          </cell>
          <cell r="J2886" t="str">
            <v/>
          </cell>
          <cell r="K2886" t="str">
            <v>@tidalwaveautospa.com</v>
          </cell>
        </row>
        <row r="2887">
          <cell r="B2887" t="str">
            <v>Peyton Schornick</v>
          </cell>
          <cell r="C2887" t="str">
            <v>Wash Attendant Express</v>
          </cell>
          <cell r="D2887" t="str">
            <v>E0202 - Petoskey, MI</v>
          </cell>
          <cell r="E2887" t="str">
            <v>1000 Wash Employees</v>
          </cell>
          <cell r="F2887" t="str">
            <v>Matthew Carter</v>
          </cell>
          <cell r="G2887" t="str">
            <v/>
          </cell>
          <cell r="H2887" t="str">
            <v xml:space="preserve">E0202 </v>
          </cell>
          <cell r="I2887">
            <v>202</v>
          </cell>
          <cell r="J2887" t="str">
            <v/>
          </cell>
          <cell r="K2887" t="str">
            <v>@tidalwaveautospa.com</v>
          </cell>
        </row>
        <row r="2888">
          <cell r="B2888" t="str">
            <v>Peyton Sharp</v>
          </cell>
          <cell r="C2888" t="str">
            <v>Wash Attendant Express</v>
          </cell>
          <cell r="D2888" t="str">
            <v>E0315 - Halls Crossroads</v>
          </cell>
          <cell r="E2888" t="str">
            <v>1000 Wash Employees</v>
          </cell>
          <cell r="F2888" t="str">
            <v>Ayite Medji</v>
          </cell>
          <cell r="G2888" t="str">
            <v/>
          </cell>
          <cell r="H2888" t="str">
            <v xml:space="preserve">E0315 </v>
          </cell>
          <cell r="I2888">
            <v>315</v>
          </cell>
          <cell r="J2888" t="str">
            <v/>
          </cell>
          <cell r="K2888" t="str">
            <v>@tidalwaveautospa.com</v>
          </cell>
        </row>
        <row r="2889">
          <cell r="B2889" t="str">
            <v>Peyton Tackett</v>
          </cell>
          <cell r="C2889" t="str">
            <v>Team Lead Express</v>
          </cell>
          <cell r="D2889" t="str">
            <v>E0032 - Camden</v>
          </cell>
          <cell r="E2889" t="str">
            <v>1000 Wash Employees</v>
          </cell>
          <cell r="F2889" t="str">
            <v>Joshua Huffstetler</v>
          </cell>
          <cell r="G2889" t="str">
            <v/>
          </cell>
          <cell r="H2889" t="str">
            <v xml:space="preserve">E0032 </v>
          </cell>
          <cell r="I2889">
            <v>32</v>
          </cell>
          <cell r="J2889" t="str">
            <v/>
          </cell>
          <cell r="K2889" t="str">
            <v>@tidalwaveautospa.com</v>
          </cell>
        </row>
        <row r="2890">
          <cell r="B2890" t="str">
            <v>Phil Mangum</v>
          </cell>
          <cell r="C2890" t="str">
            <v>Wash Attendant Express</v>
          </cell>
          <cell r="D2890" t="str">
            <v>E0029 - Apex</v>
          </cell>
          <cell r="E2890" t="str">
            <v>1000 Wash Employees</v>
          </cell>
          <cell r="F2890" t="str">
            <v>Daniel Richardson</v>
          </cell>
          <cell r="G2890" t="str">
            <v/>
          </cell>
          <cell r="H2890" t="str">
            <v xml:space="preserve">E0029 </v>
          </cell>
          <cell r="I2890">
            <v>29</v>
          </cell>
          <cell r="J2890" t="str">
            <v/>
          </cell>
          <cell r="K2890" t="str">
            <v>@tidalwaveautospa.com</v>
          </cell>
        </row>
        <row r="2891">
          <cell r="B2891" t="str">
            <v>Philip Cooke</v>
          </cell>
          <cell r="C2891" t="str">
            <v>Assistant SL Express</v>
          </cell>
          <cell r="D2891" t="str">
            <v>E0158 - Waconia, MN</v>
          </cell>
          <cell r="E2891" t="str">
            <v>1000 Wash Employees</v>
          </cell>
          <cell r="F2891" t="str">
            <v>Benjamin Eidem</v>
          </cell>
          <cell r="G2891" t="str">
            <v>ASL</v>
          </cell>
          <cell r="H2891" t="str">
            <v xml:space="preserve">E0158 </v>
          </cell>
          <cell r="I2891">
            <v>158</v>
          </cell>
          <cell r="J2891" t="str">
            <v>ASL158</v>
          </cell>
          <cell r="K2891" t="str">
            <v>ASL158@tidalwaveautospa.com</v>
          </cell>
        </row>
        <row r="2892">
          <cell r="B2892" t="str">
            <v>Philip Crosse</v>
          </cell>
          <cell r="C2892" t="str">
            <v>Site Leader Express</v>
          </cell>
          <cell r="D2892" t="str">
            <v>E0263 - Winchester, KY</v>
          </cell>
          <cell r="E2892" t="str">
            <v>1000 Wash Employees</v>
          </cell>
          <cell r="F2892" t="str">
            <v>Joe Chavez</v>
          </cell>
          <cell r="G2892" t="str">
            <v>SL</v>
          </cell>
          <cell r="H2892" t="str">
            <v xml:space="preserve">E0263 </v>
          </cell>
          <cell r="I2892">
            <v>263</v>
          </cell>
          <cell r="J2892" t="str">
            <v>SL263</v>
          </cell>
          <cell r="K2892" t="str">
            <v>SL263@tidalwaveautospa.com</v>
          </cell>
        </row>
        <row r="2893">
          <cell r="B2893" t="str">
            <v>Philip Ray</v>
          </cell>
          <cell r="C2893" t="str">
            <v>Assistant SL Express</v>
          </cell>
          <cell r="D2893" t="str">
            <v>E0006 - Warner Robins</v>
          </cell>
          <cell r="E2893" t="str">
            <v>1000 Wash Employees</v>
          </cell>
          <cell r="F2893" t="str">
            <v>Tony Phillips</v>
          </cell>
          <cell r="G2893" t="str">
            <v>ASL</v>
          </cell>
          <cell r="H2893" t="str">
            <v xml:space="preserve">E0006 </v>
          </cell>
          <cell r="I2893">
            <v>6</v>
          </cell>
          <cell r="J2893" t="str">
            <v>ASL6</v>
          </cell>
          <cell r="K2893" t="str">
            <v>ASL6@tidalwaveautospa.com</v>
          </cell>
        </row>
        <row r="2894">
          <cell r="B2894" t="str">
            <v>Philip Villa</v>
          </cell>
          <cell r="C2894" t="str">
            <v>Wash Attendant Express</v>
          </cell>
          <cell r="D2894" t="str">
            <v>E0017 - Kernersville</v>
          </cell>
          <cell r="E2894" t="str">
            <v>1000 Wash Employees</v>
          </cell>
          <cell r="F2894" t="str">
            <v>Jeremiah Vincent</v>
          </cell>
          <cell r="G2894" t="str">
            <v/>
          </cell>
          <cell r="H2894" t="str">
            <v xml:space="preserve">E0017 </v>
          </cell>
          <cell r="I2894">
            <v>17</v>
          </cell>
          <cell r="J2894" t="str">
            <v/>
          </cell>
          <cell r="K2894" t="str">
            <v>@tidalwaveautospa.com</v>
          </cell>
        </row>
        <row r="2895">
          <cell r="B2895" t="str">
            <v>Phillip Harris</v>
          </cell>
          <cell r="C2895" t="str">
            <v>Steel Operations Manager</v>
          </cell>
          <cell r="D2895" t="str">
            <v>SHJ Construction LLC</v>
          </cell>
          <cell r="E2895" t="str">
            <v>3050 Development</v>
          </cell>
          <cell r="F2895" t="str">
            <v>Ryan Crumley</v>
          </cell>
          <cell r="G2895" t="str">
            <v/>
          </cell>
          <cell r="H2895" t="str">
            <v/>
          </cell>
          <cell r="I2895" t="str">
            <v/>
          </cell>
          <cell r="J2895" t="str">
            <v/>
          </cell>
          <cell r="K2895" t="str">
            <v>sean@shjconstructiongroup.com</v>
          </cell>
        </row>
        <row r="2896">
          <cell r="B2896" t="str">
            <v>Pierce Bauscher</v>
          </cell>
          <cell r="C2896" t="str">
            <v>Wash Attendant Express</v>
          </cell>
          <cell r="D2896" t="str">
            <v>E0052 - Oldsmar</v>
          </cell>
          <cell r="E2896" t="str">
            <v>1000 Wash Employees</v>
          </cell>
          <cell r="F2896" t="str">
            <v>Brayton Swan</v>
          </cell>
          <cell r="G2896" t="str">
            <v/>
          </cell>
          <cell r="H2896" t="str">
            <v xml:space="preserve">E0052 </v>
          </cell>
          <cell r="I2896">
            <v>52</v>
          </cell>
          <cell r="J2896" t="str">
            <v/>
          </cell>
          <cell r="K2896" t="str">
            <v>@tidalwaveautospa.com</v>
          </cell>
        </row>
        <row r="2897">
          <cell r="B2897" t="str">
            <v>Pierce Perkins</v>
          </cell>
          <cell r="C2897" t="str">
            <v>Wash Attendant Express</v>
          </cell>
          <cell r="D2897" t="str">
            <v>E0006 - Warner Robins</v>
          </cell>
          <cell r="E2897" t="str">
            <v>1000 Wash Employees</v>
          </cell>
          <cell r="F2897" t="str">
            <v>Tony Phillips</v>
          </cell>
          <cell r="G2897" t="str">
            <v/>
          </cell>
          <cell r="H2897" t="str">
            <v xml:space="preserve">E0006 </v>
          </cell>
          <cell r="I2897">
            <v>6</v>
          </cell>
          <cell r="J2897" t="str">
            <v/>
          </cell>
          <cell r="K2897" t="str">
            <v>@tidalwaveautospa.com</v>
          </cell>
        </row>
        <row r="2898">
          <cell r="B2898" t="str">
            <v>Preston Gabbard</v>
          </cell>
          <cell r="C2898" t="str">
            <v>Assistant SL Express</v>
          </cell>
          <cell r="D2898" t="str">
            <v>E0207 - Lawrenceburg, IN</v>
          </cell>
          <cell r="E2898" t="str">
            <v>1000 Wash Employees</v>
          </cell>
          <cell r="F2898" t="str">
            <v>TRAVIS BALLARD</v>
          </cell>
          <cell r="G2898" t="str">
            <v>ASL</v>
          </cell>
          <cell r="H2898" t="str">
            <v xml:space="preserve">E0207 </v>
          </cell>
          <cell r="I2898">
            <v>207</v>
          </cell>
          <cell r="J2898" t="str">
            <v>ASL207</v>
          </cell>
          <cell r="K2898" t="str">
            <v>ASL207@tidalwaveautospa.com</v>
          </cell>
        </row>
        <row r="2899">
          <cell r="B2899" t="str">
            <v>Preston Krummel</v>
          </cell>
          <cell r="C2899" t="str">
            <v>Electrician</v>
          </cell>
          <cell r="D2899" t="str">
            <v>Stangood-GA</v>
          </cell>
          <cell r="E2899" t="str">
            <v>3050 Development</v>
          </cell>
          <cell r="F2899" t="str">
            <v>Brian Swicegood</v>
          </cell>
          <cell r="G2899" t="str">
            <v/>
          </cell>
          <cell r="H2899" t="str">
            <v/>
          </cell>
          <cell r="I2899" t="str">
            <v/>
          </cell>
          <cell r="J2899" t="str">
            <v/>
          </cell>
          <cell r="K2899" t="str">
            <v>preston.krummel@shjconstructiongroup.com</v>
          </cell>
        </row>
        <row r="2900">
          <cell r="B2900" t="str">
            <v>Preston Long</v>
          </cell>
          <cell r="C2900" t="str">
            <v>Site Leader in Development</v>
          </cell>
          <cell r="D2900" t="str">
            <v>E0291 - Christiansburg, VA</v>
          </cell>
          <cell r="E2900" t="str">
            <v>1000 Wash Employees</v>
          </cell>
          <cell r="F2900" t="str">
            <v>Patrick Rollins</v>
          </cell>
          <cell r="G2900" t="str">
            <v>SLID</v>
          </cell>
          <cell r="H2900" t="str">
            <v xml:space="preserve">E0291 </v>
          </cell>
          <cell r="I2900">
            <v>291</v>
          </cell>
          <cell r="J2900" t="str">
            <v/>
          </cell>
          <cell r="K2900" t="str">
            <v>preston.long@tidalwaveautospa.com</v>
          </cell>
        </row>
        <row r="2901">
          <cell r="B2901" t="str">
            <v>Preston Pryor</v>
          </cell>
          <cell r="C2901" t="str">
            <v>Wash Attendant Express</v>
          </cell>
          <cell r="D2901" t="str">
            <v>E0138 - Dubuque</v>
          </cell>
          <cell r="E2901" t="str">
            <v>1000 Wash Employees</v>
          </cell>
          <cell r="F2901" t="str">
            <v>Isaiah Nyberg</v>
          </cell>
          <cell r="G2901" t="str">
            <v/>
          </cell>
          <cell r="H2901" t="str">
            <v xml:space="preserve">E0138 </v>
          </cell>
          <cell r="I2901">
            <v>138</v>
          </cell>
          <cell r="J2901" t="str">
            <v/>
          </cell>
          <cell r="K2901" t="str">
            <v>@tidalwaveautospa.com</v>
          </cell>
        </row>
        <row r="2902">
          <cell r="B2902" t="str">
            <v>Preston Sarkela</v>
          </cell>
          <cell r="C2902" t="str">
            <v>Wash Attendant Express</v>
          </cell>
          <cell r="D2902" t="str">
            <v>E0225 - Dill Creek</v>
          </cell>
          <cell r="E2902" t="str">
            <v>1000 Wash Employees</v>
          </cell>
          <cell r="F2902" t="str">
            <v>ERIK NORDGREN</v>
          </cell>
          <cell r="G2902" t="str">
            <v/>
          </cell>
          <cell r="H2902" t="str">
            <v xml:space="preserve">E0225 </v>
          </cell>
          <cell r="I2902">
            <v>225</v>
          </cell>
          <cell r="J2902" t="str">
            <v/>
          </cell>
          <cell r="K2902" t="str">
            <v>@tidalwaveautospa.com</v>
          </cell>
        </row>
        <row r="2903">
          <cell r="B2903" t="str">
            <v>Preston Walters</v>
          </cell>
          <cell r="C2903" t="str">
            <v>Wash Attendant Express</v>
          </cell>
          <cell r="D2903" t="str">
            <v>E0160 - Cookeville,TN</v>
          </cell>
          <cell r="E2903" t="str">
            <v>1000 Wash Employees</v>
          </cell>
          <cell r="F2903" t="str">
            <v>Caitlin Toner</v>
          </cell>
          <cell r="G2903" t="str">
            <v/>
          </cell>
          <cell r="H2903" t="str">
            <v xml:space="preserve">E0160 </v>
          </cell>
          <cell r="I2903">
            <v>160</v>
          </cell>
          <cell r="J2903" t="str">
            <v/>
          </cell>
          <cell r="K2903" t="str">
            <v>@tidalwaveautospa.com</v>
          </cell>
        </row>
        <row r="2904">
          <cell r="B2904" t="str">
            <v>Princeton Miller</v>
          </cell>
          <cell r="C2904" t="str">
            <v>Assistant SL Express</v>
          </cell>
          <cell r="D2904" t="str">
            <v>E0225 - Dill Creek</v>
          </cell>
          <cell r="E2904" t="str">
            <v>1000 Wash Employees</v>
          </cell>
          <cell r="F2904" t="str">
            <v>ERIK NORDGREN</v>
          </cell>
          <cell r="G2904" t="str">
            <v>ASL</v>
          </cell>
          <cell r="H2904" t="str">
            <v xml:space="preserve">E0225 </v>
          </cell>
          <cell r="I2904">
            <v>225</v>
          </cell>
          <cell r="J2904" t="str">
            <v>ASL225</v>
          </cell>
          <cell r="K2904" t="str">
            <v>ASL225@tidalwaveautospa.com</v>
          </cell>
        </row>
        <row r="2905">
          <cell r="B2905" t="str">
            <v>Priscilla Juarez</v>
          </cell>
          <cell r="C2905" t="str">
            <v>Assistant SL Express</v>
          </cell>
          <cell r="D2905" t="str">
            <v>E0260 - Pebble Hills</v>
          </cell>
          <cell r="E2905" t="str">
            <v>1000 Wash Employees</v>
          </cell>
          <cell r="F2905" t="str">
            <v>Efrain Villareal</v>
          </cell>
          <cell r="G2905" t="str">
            <v>ASL</v>
          </cell>
          <cell r="H2905" t="str">
            <v xml:space="preserve">E0260 </v>
          </cell>
          <cell r="I2905">
            <v>260</v>
          </cell>
          <cell r="J2905" t="str">
            <v>ASL260</v>
          </cell>
          <cell r="K2905" t="str">
            <v>ASL260@tidalwaveautospa.com</v>
          </cell>
        </row>
        <row r="2906">
          <cell r="B2906" t="str">
            <v>Qua'Darius Neal</v>
          </cell>
          <cell r="C2906" t="str">
            <v>Electrician - Journeyman</v>
          </cell>
          <cell r="D2906" t="str">
            <v>Stangood-GA</v>
          </cell>
          <cell r="E2906" t="str">
            <v>3100 Stangood Electrical</v>
          </cell>
          <cell r="F2906" t="str">
            <v>Brian Swicegood</v>
          </cell>
          <cell r="G2906" t="str">
            <v/>
          </cell>
          <cell r="H2906" t="str">
            <v/>
          </cell>
          <cell r="I2906" t="str">
            <v/>
          </cell>
          <cell r="J2906" t="str">
            <v/>
          </cell>
          <cell r="K2906" t="str">
            <v/>
          </cell>
        </row>
        <row r="2907">
          <cell r="B2907" t="str">
            <v>Quantravis Harris</v>
          </cell>
          <cell r="C2907" t="str">
            <v>Team Lead Express</v>
          </cell>
          <cell r="D2907" t="str">
            <v>E0209 - Tarboro, NC</v>
          </cell>
          <cell r="E2907" t="str">
            <v>1000 Wash Employees</v>
          </cell>
          <cell r="F2907" t="str">
            <v>Frankie Tadlock</v>
          </cell>
          <cell r="G2907" t="str">
            <v/>
          </cell>
          <cell r="H2907" t="str">
            <v xml:space="preserve">E0209 </v>
          </cell>
          <cell r="I2907">
            <v>209</v>
          </cell>
          <cell r="J2907" t="str">
            <v/>
          </cell>
          <cell r="K2907" t="str">
            <v>@tidalwaveautospa.com</v>
          </cell>
        </row>
        <row r="2908">
          <cell r="B2908" t="str">
            <v>Quarius Smith</v>
          </cell>
          <cell r="C2908" t="str">
            <v>Assistant SL Express</v>
          </cell>
          <cell r="D2908" t="str">
            <v>E0030 - Cascade</v>
          </cell>
          <cell r="E2908" t="str">
            <v>1000 Wash Employees</v>
          </cell>
          <cell r="F2908" t="str">
            <v>RITCHIE NORFLEET</v>
          </cell>
          <cell r="G2908" t="str">
            <v>ASL</v>
          </cell>
          <cell r="H2908" t="str">
            <v xml:space="preserve">E0030 </v>
          </cell>
          <cell r="I2908">
            <v>30</v>
          </cell>
          <cell r="J2908" t="str">
            <v>ASL30</v>
          </cell>
          <cell r="K2908" t="str">
            <v>ASL30@tidalwaveautospa.com</v>
          </cell>
        </row>
        <row r="2909">
          <cell r="B2909" t="str">
            <v>Quentin Alston</v>
          </cell>
          <cell r="C2909" t="str">
            <v>Wash Attendant Express</v>
          </cell>
          <cell r="D2909" t="str">
            <v>E0209 - Tarboro, NC</v>
          </cell>
          <cell r="E2909" t="str">
            <v>1000 Wash Employees</v>
          </cell>
          <cell r="F2909" t="str">
            <v>Frankie Tadlock</v>
          </cell>
          <cell r="G2909" t="str">
            <v/>
          </cell>
          <cell r="H2909" t="str">
            <v xml:space="preserve">E0209 </v>
          </cell>
          <cell r="I2909">
            <v>209</v>
          </cell>
          <cell r="J2909" t="str">
            <v/>
          </cell>
          <cell r="K2909" t="str">
            <v>@tidalwaveautospa.com</v>
          </cell>
        </row>
        <row r="2910">
          <cell r="B2910" t="str">
            <v>Quentin Russo</v>
          </cell>
          <cell r="C2910" t="str">
            <v>Team Lead Express</v>
          </cell>
          <cell r="D2910" t="str">
            <v>E0100 - Richmond</v>
          </cell>
          <cell r="E2910" t="str">
            <v>1000 Wash Employees</v>
          </cell>
          <cell r="F2910" t="str">
            <v>Joshua Smith</v>
          </cell>
          <cell r="G2910" t="str">
            <v/>
          </cell>
          <cell r="H2910" t="str">
            <v xml:space="preserve">E0100 </v>
          </cell>
          <cell r="I2910">
            <v>100</v>
          </cell>
          <cell r="J2910" t="str">
            <v/>
          </cell>
          <cell r="K2910" t="str">
            <v>@tidalwaveautospa.com</v>
          </cell>
        </row>
        <row r="2911">
          <cell r="B2911" t="str">
            <v>Quentin Smith</v>
          </cell>
          <cell r="C2911" t="str">
            <v>Team Lead Express</v>
          </cell>
          <cell r="D2911" t="str">
            <v>E0204 - Bartlesville, OK</v>
          </cell>
          <cell r="E2911" t="str">
            <v>1000 Wash Employees</v>
          </cell>
          <cell r="F2911" t="str">
            <v>Brian Wilson</v>
          </cell>
          <cell r="G2911" t="str">
            <v/>
          </cell>
          <cell r="H2911" t="str">
            <v xml:space="preserve">E0204 </v>
          </cell>
          <cell r="I2911">
            <v>204</v>
          </cell>
          <cell r="J2911" t="str">
            <v/>
          </cell>
          <cell r="K2911" t="str">
            <v>@tidalwaveautospa.com</v>
          </cell>
        </row>
        <row r="2912">
          <cell r="B2912" t="str">
            <v>Quindrell Chatman</v>
          </cell>
          <cell r="C2912" t="str">
            <v>Wash Attendant Express</v>
          </cell>
          <cell r="D2912" t="str">
            <v>E0103 - Greensboro-Oconee</v>
          </cell>
          <cell r="E2912" t="str">
            <v>1000 Wash Employees</v>
          </cell>
          <cell r="F2912" t="str">
            <v>Kenneth Dinkins</v>
          </cell>
          <cell r="G2912" t="str">
            <v/>
          </cell>
          <cell r="H2912" t="str">
            <v xml:space="preserve">E0103 </v>
          </cell>
          <cell r="I2912">
            <v>103</v>
          </cell>
          <cell r="J2912" t="str">
            <v/>
          </cell>
          <cell r="K2912" t="str">
            <v>@tidalwaveautospa.com</v>
          </cell>
        </row>
        <row r="2913">
          <cell r="B2913" t="str">
            <v>Quintan Lopez</v>
          </cell>
          <cell r="C2913" t="str">
            <v>Wash Attendant Express</v>
          </cell>
          <cell r="D2913" t="str">
            <v>E0298 - Boaz, AL</v>
          </cell>
          <cell r="E2913" t="str">
            <v>1000 Wash Employees</v>
          </cell>
          <cell r="F2913" t="str">
            <v>William Mcwaters</v>
          </cell>
          <cell r="G2913" t="str">
            <v/>
          </cell>
          <cell r="H2913" t="str">
            <v xml:space="preserve">E0298 </v>
          </cell>
          <cell r="I2913">
            <v>298</v>
          </cell>
          <cell r="J2913" t="str">
            <v/>
          </cell>
          <cell r="K2913" t="str">
            <v>@tidalwaveautospa.com</v>
          </cell>
        </row>
        <row r="2914">
          <cell r="B2914" t="str">
            <v>Quintin Houston</v>
          </cell>
          <cell r="C2914" t="str">
            <v>Assistant SL Express</v>
          </cell>
          <cell r="D2914" t="str">
            <v>E0053 - Vivion</v>
          </cell>
          <cell r="E2914" t="str">
            <v>1000 Wash Employees</v>
          </cell>
          <cell r="F2914" t="str">
            <v>Austin Tudor</v>
          </cell>
          <cell r="G2914" t="str">
            <v>ASL</v>
          </cell>
          <cell r="H2914" t="str">
            <v xml:space="preserve">E0053 </v>
          </cell>
          <cell r="I2914">
            <v>53</v>
          </cell>
          <cell r="J2914" t="str">
            <v>ASL53</v>
          </cell>
          <cell r="K2914" t="str">
            <v>ASL53@tidalwaveautospa.com</v>
          </cell>
        </row>
        <row r="2915">
          <cell r="B2915" t="str">
            <v>Quintin Proctor</v>
          </cell>
          <cell r="C2915" t="str">
            <v>Wash Attendant Express</v>
          </cell>
          <cell r="D2915" t="str">
            <v>E0254 - Flowood, MS</v>
          </cell>
          <cell r="E2915" t="str">
            <v>1000 Wash Employees</v>
          </cell>
          <cell r="F2915" t="str">
            <v>Andrew Nelson</v>
          </cell>
          <cell r="G2915" t="str">
            <v/>
          </cell>
          <cell r="H2915" t="str">
            <v xml:space="preserve">E0254 </v>
          </cell>
          <cell r="I2915">
            <v>254</v>
          </cell>
          <cell r="J2915" t="str">
            <v/>
          </cell>
          <cell r="K2915" t="str">
            <v>@tidalwaveautospa.com</v>
          </cell>
        </row>
        <row r="2916">
          <cell r="B2916" t="str">
            <v>Rabé Crosby</v>
          </cell>
          <cell r="C2916" t="str">
            <v>Wash Attendant Express</v>
          </cell>
          <cell r="D2916" t="str">
            <v>E0254 - Flowood, MS</v>
          </cell>
          <cell r="E2916" t="str">
            <v>1000 Wash Employees</v>
          </cell>
          <cell r="F2916" t="str">
            <v>Andrew Nelson</v>
          </cell>
          <cell r="G2916" t="str">
            <v/>
          </cell>
          <cell r="H2916" t="str">
            <v xml:space="preserve">E0254 </v>
          </cell>
          <cell r="I2916">
            <v>254</v>
          </cell>
          <cell r="J2916" t="str">
            <v/>
          </cell>
          <cell r="K2916" t="str">
            <v>@tidalwaveautospa.com</v>
          </cell>
        </row>
        <row r="2917">
          <cell r="B2917" t="str">
            <v>Rachel Crumley</v>
          </cell>
          <cell r="C2917" t="str">
            <v>Intern</v>
          </cell>
          <cell r="D2917" t="str">
            <v>Wash Support Center</v>
          </cell>
          <cell r="E2917" t="str">
            <v>2150 Legal</v>
          </cell>
          <cell r="F2917" t="str">
            <v>Beth Trice</v>
          </cell>
          <cell r="G2917" t="str">
            <v/>
          </cell>
          <cell r="H2917" t="str">
            <v/>
          </cell>
          <cell r="I2917" t="str">
            <v/>
          </cell>
          <cell r="J2917" t="str">
            <v/>
          </cell>
          <cell r="K2917" t="str">
            <v/>
          </cell>
        </row>
        <row r="2918">
          <cell r="B2918" t="str">
            <v>Rachel Lucas</v>
          </cell>
          <cell r="C2918" t="str">
            <v>Wash Attendant Express</v>
          </cell>
          <cell r="D2918" t="str">
            <v>E0192 - Clinton Plaza West</v>
          </cell>
          <cell r="E2918" t="str">
            <v>1000 Wash Employees</v>
          </cell>
          <cell r="F2918" t="str">
            <v>Samantha Hackney</v>
          </cell>
          <cell r="G2918" t="str">
            <v/>
          </cell>
          <cell r="H2918" t="str">
            <v xml:space="preserve">E0192 </v>
          </cell>
          <cell r="I2918">
            <v>192</v>
          </cell>
          <cell r="J2918" t="str">
            <v/>
          </cell>
          <cell r="K2918" t="str">
            <v>@tidalwaveautospa.com</v>
          </cell>
        </row>
        <row r="2919">
          <cell r="B2919" t="str">
            <v>Rachel Richards</v>
          </cell>
          <cell r="C2919" t="str">
            <v>HR Administrative</v>
          </cell>
          <cell r="D2919" t="str">
            <v>Wash Support Center</v>
          </cell>
          <cell r="E2919" t="str">
            <v>2250 Human Resources</v>
          </cell>
          <cell r="F2919" t="str">
            <v>Anna Cattuzzo</v>
          </cell>
          <cell r="G2919" t="str">
            <v/>
          </cell>
          <cell r="H2919" t="str">
            <v/>
          </cell>
          <cell r="I2919" t="str">
            <v/>
          </cell>
          <cell r="J2919" t="str">
            <v/>
          </cell>
          <cell r="K2919" t="str">
            <v>rachel.richards@twavelead.com</v>
          </cell>
        </row>
        <row r="2920">
          <cell r="B2920" t="str">
            <v>Rachel Taylor</v>
          </cell>
          <cell r="C2920" t="str">
            <v>Team Lead Flex</v>
          </cell>
          <cell r="D2920" t="str">
            <v>E0019 - High Point</v>
          </cell>
          <cell r="E2920" t="str">
            <v>1000 Wash Employees</v>
          </cell>
          <cell r="F2920" t="str">
            <v>Nicholas Anthony</v>
          </cell>
          <cell r="G2920" t="str">
            <v/>
          </cell>
          <cell r="H2920" t="str">
            <v xml:space="preserve">E0019 </v>
          </cell>
          <cell r="I2920">
            <v>19</v>
          </cell>
          <cell r="J2920" t="str">
            <v/>
          </cell>
          <cell r="K2920" t="str">
            <v>@tidalwaveautospa.com</v>
          </cell>
        </row>
        <row r="2921">
          <cell r="B2921" t="str">
            <v>Raemon Harvey</v>
          </cell>
          <cell r="C2921" t="str">
            <v>Wash Attendant Express</v>
          </cell>
          <cell r="D2921" t="str">
            <v>E0280 - State Line</v>
          </cell>
          <cell r="E2921" t="str">
            <v>1000 Wash Employees</v>
          </cell>
          <cell r="F2921" t="str">
            <v>Arthur Johnson</v>
          </cell>
          <cell r="G2921" t="str">
            <v/>
          </cell>
          <cell r="H2921" t="str">
            <v xml:space="preserve">E0280 </v>
          </cell>
          <cell r="I2921">
            <v>280</v>
          </cell>
          <cell r="J2921" t="str">
            <v/>
          </cell>
          <cell r="K2921" t="str">
            <v>@tidalwaveautospa.com</v>
          </cell>
        </row>
        <row r="2922">
          <cell r="B2922" t="str">
            <v>Rafiel Metoyer</v>
          </cell>
          <cell r="C2922" t="str">
            <v>Wash Attendant Express</v>
          </cell>
          <cell r="D2922" t="str">
            <v>E0007 - Grandview</v>
          </cell>
          <cell r="E2922" t="str">
            <v>1000 Wash Employees</v>
          </cell>
          <cell r="F2922" t="str">
            <v>Adam DeGroot</v>
          </cell>
          <cell r="G2922" t="str">
            <v/>
          </cell>
          <cell r="H2922" t="str">
            <v xml:space="preserve">E0007 </v>
          </cell>
          <cell r="I2922">
            <v>7</v>
          </cell>
          <cell r="J2922" t="str">
            <v/>
          </cell>
          <cell r="K2922" t="str">
            <v>@tidalwaveautospa.com</v>
          </cell>
        </row>
        <row r="2923">
          <cell r="B2923" t="str">
            <v>Rameses Villalobos</v>
          </cell>
          <cell r="C2923" t="str">
            <v>Wash Attendant Express</v>
          </cell>
          <cell r="D2923" t="str">
            <v>E0135 - Omaha Millard</v>
          </cell>
          <cell r="E2923" t="str">
            <v>1000 Wash Employees</v>
          </cell>
          <cell r="F2923" t="str">
            <v>James Guinan</v>
          </cell>
          <cell r="G2923" t="str">
            <v/>
          </cell>
          <cell r="H2923" t="str">
            <v xml:space="preserve">E0135 </v>
          </cell>
          <cell r="I2923">
            <v>135</v>
          </cell>
          <cell r="J2923" t="str">
            <v/>
          </cell>
          <cell r="K2923" t="str">
            <v>@tidalwaveautospa.com</v>
          </cell>
        </row>
        <row r="2924">
          <cell r="B2924" t="str">
            <v>Ramiro Tijerina</v>
          </cell>
          <cell r="C2924" t="str">
            <v>Car Wash Tunnel Installation Tech</v>
          </cell>
          <cell r="D2924" t="str">
            <v>SHJ Construction LLC</v>
          </cell>
          <cell r="E2924" t="str">
            <v>3050 Development</v>
          </cell>
          <cell r="F2924" t="str">
            <v>Joshua Gallant</v>
          </cell>
          <cell r="G2924" t="str">
            <v/>
          </cell>
          <cell r="H2924" t="str">
            <v/>
          </cell>
          <cell r="I2924" t="str">
            <v/>
          </cell>
          <cell r="J2924" t="str">
            <v/>
          </cell>
          <cell r="K2924" t="str">
            <v/>
          </cell>
        </row>
        <row r="2925">
          <cell r="B2925" t="str">
            <v>Ramon Torres</v>
          </cell>
          <cell r="C2925" t="str">
            <v>Team Lead Express</v>
          </cell>
          <cell r="D2925" t="str">
            <v>E0209 - Tarboro, NC</v>
          </cell>
          <cell r="E2925" t="str">
            <v>1000 Wash Employees</v>
          </cell>
          <cell r="F2925" t="str">
            <v>Frankie Tadlock</v>
          </cell>
          <cell r="G2925" t="str">
            <v/>
          </cell>
          <cell r="H2925" t="str">
            <v xml:space="preserve">E0209 </v>
          </cell>
          <cell r="I2925">
            <v>209</v>
          </cell>
          <cell r="J2925" t="str">
            <v/>
          </cell>
          <cell r="K2925" t="str">
            <v>@tidalwaveautospa.com</v>
          </cell>
        </row>
        <row r="2926">
          <cell r="B2926" t="str">
            <v>Randal Caylor</v>
          </cell>
          <cell r="C2926" t="str">
            <v>Assistant SL Express</v>
          </cell>
          <cell r="D2926" t="str">
            <v>E0127 - Winchester</v>
          </cell>
          <cell r="E2926" t="str">
            <v>1000 Wash Employees</v>
          </cell>
          <cell r="F2926" t="str">
            <v>Franco Caretti</v>
          </cell>
          <cell r="G2926" t="str">
            <v>ASL</v>
          </cell>
          <cell r="H2926" t="str">
            <v xml:space="preserve">E0127 </v>
          </cell>
          <cell r="I2926">
            <v>127</v>
          </cell>
          <cell r="J2926" t="str">
            <v>ASL127</v>
          </cell>
          <cell r="K2926" t="str">
            <v>ASL127@tidalwaveautospa.com</v>
          </cell>
        </row>
        <row r="2927">
          <cell r="B2927" t="str">
            <v>Randall Coogler [C]</v>
          </cell>
          <cell r="C2927" t="str">
            <v>TW IT Temporary</v>
          </cell>
          <cell r="D2927" t="str">
            <v>Wash Support Center</v>
          </cell>
          <cell r="E2927" t="str">
            <v>2400 Administration</v>
          </cell>
          <cell r="F2927" t="str">
            <v>Beth Trice</v>
          </cell>
          <cell r="G2927" t="str">
            <v/>
          </cell>
          <cell r="H2927" t="str">
            <v/>
          </cell>
          <cell r="I2927" t="str">
            <v/>
          </cell>
          <cell r="J2927" t="str">
            <v/>
          </cell>
          <cell r="K2927" t="str">
            <v>randall.coogler@twavelead.com</v>
          </cell>
        </row>
        <row r="2928">
          <cell r="B2928" t="str">
            <v>Randall Sullivan</v>
          </cell>
          <cell r="C2928" t="str">
            <v>Site Leader Express</v>
          </cell>
          <cell r="D2928" t="str">
            <v>E0147 - Winona</v>
          </cell>
          <cell r="E2928" t="str">
            <v>1000 Wash Employees</v>
          </cell>
          <cell r="F2928" t="str">
            <v>Andrew Stephens</v>
          </cell>
          <cell r="G2928" t="str">
            <v>SL</v>
          </cell>
          <cell r="H2928" t="str">
            <v xml:space="preserve">E0147 </v>
          </cell>
          <cell r="I2928">
            <v>147</v>
          </cell>
          <cell r="J2928" t="str">
            <v>SL147</v>
          </cell>
          <cell r="K2928" t="str">
            <v>SL147@tidalwaveautospa.com</v>
          </cell>
        </row>
        <row r="2929">
          <cell r="B2929" t="str">
            <v>Randolph Barr</v>
          </cell>
          <cell r="C2929" t="str">
            <v>Wash Attendant Express</v>
          </cell>
          <cell r="D2929" t="str">
            <v>E0005 - Florence SC</v>
          </cell>
          <cell r="E2929" t="str">
            <v>1000 Wash Employees</v>
          </cell>
          <cell r="F2929" t="str">
            <v>Raymond Otto</v>
          </cell>
          <cell r="G2929" t="str">
            <v/>
          </cell>
          <cell r="H2929" t="str">
            <v xml:space="preserve">E0005 </v>
          </cell>
          <cell r="I2929">
            <v>5</v>
          </cell>
          <cell r="J2929" t="str">
            <v/>
          </cell>
          <cell r="K2929" t="str">
            <v>@tidalwaveautospa.com</v>
          </cell>
        </row>
        <row r="2930">
          <cell r="B2930" t="str">
            <v>Randy Cung</v>
          </cell>
          <cell r="C2930" t="str">
            <v>Wash Attendant Express</v>
          </cell>
          <cell r="D2930" t="str">
            <v>E0304 - Cliff Lake</v>
          </cell>
          <cell r="E2930" t="str">
            <v>1000 Wash Employees</v>
          </cell>
          <cell r="F2930" t="str">
            <v>Jacob Skouge</v>
          </cell>
          <cell r="G2930" t="str">
            <v/>
          </cell>
          <cell r="H2930" t="str">
            <v xml:space="preserve">E0304 </v>
          </cell>
          <cell r="I2930">
            <v>304</v>
          </cell>
          <cell r="J2930" t="str">
            <v/>
          </cell>
          <cell r="K2930" t="str">
            <v>@tidalwaveautospa.com</v>
          </cell>
        </row>
        <row r="2931">
          <cell r="B2931" t="str">
            <v>Randy Thigpen</v>
          </cell>
          <cell r="C2931" t="str">
            <v>Transporter</v>
          </cell>
          <cell r="D2931" t="str">
            <v>SHJ Construction LLC</v>
          </cell>
          <cell r="E2931" t="str">
            <v>3000 Steel Shop</v>
          </cell>
          <cell r="F2931" t="str">
            <v>Matthew Allen</v>
          </cell>
          <cell r="G2931" t="str">
            <v/>
          </cell>
          <cell r="H2931" t="str">
            <v/>
          </cell>
          <cell r="I2931" t="str">
            <v/>
          </cell>
          <cell r="J2931" t="str">
            <v/>
          </cell>
          <cell r="K2931" t="str">
            <v/>
          </cell>
        </row>
        <row r="2932">
          <cell r="B2932" t="str">
            <v>RASHAD JONES</v>
          </cell>
          <cell r="C2932" t="str">
            <v>Site Leader Express</v>
          </cell>
          <cell r="D2932" t="str">
            <v>E0186 - Horn Lake, MS</v>
          </cell>
          <cell r="E2932" t="str">
            <v>1000 Wash Employees</v>
          </cell>
          <cell r="F2932" t="str">
            <v>Ricky Doyle</v>
          </cell>
          <cell r="G2932" t="str">
            <v>SL</v>
          </cell>
          <cell r="H2932" t="str">
            <v xml:space="preserve">E0186 </v>
          </cell>
          <cell r="I2932">
            <v>186</v>
          </cell>
          <cell r="J2932" t="str">
            <v>SL186</v>
          </cell>
          <cell r="K2932" t="str">
            <v>SL186@tidalwaveautospa.com</v>
          </cell>
        </row>
        <row r="2933">
          <cell r="B2933" t="str">
            <v>Rashad Liddell</v>
          </cell>
          <cell r="C2933" t="str">
            <v>Team Lead Express</v>
          </cell>
          <cell r="D2933" t="str">
            <v>E0161 - West Marietta, GA</v>
          </cell>
          <cell r="E2933" t="str">
            <v>1000 Wash Employees</v>
          </cell>
          <cell r="F2933" t="str">
            <v>Stephanie Huff</v>
          </cell>
          <cell r="G2933" t="str">
            <v/>
          </cell>
          <cell r="H2933" t="str">
            <v xml:space="preserve">E0161 </v>
          </cell>
          <cell r="I2933">
            <v>161</v>
          </cell>
          <cell r="J2933" t="str">
            <v/>
          </cell>
          <cell r="K2933" t="str">
            <v>@tidalwaveautospa.com</v>
          </cell>
        </row>
        <row r="2934">
          <cell r="B2934" t="str">
            <v>Rashawn Byrd</v>
          </cell>
          <cell r="C2934" t="str">
            <v>Wash Attendant Express</v>
          </cell>
          <cell r="D2934" t="str">
            <v>E0226 - Forum Drive SC</v>
          </cell>
          <cell r="E2934" t="str">
            <v>1000 Wash Employees</v>
          </cell>
          <cell r="F2934" t="str">
            <v>Douglas Chaloupek</v>
          </cell>
          <cell r="G2934" t="str">
            <v/>
          </cell>
          <cell r="H2934" t="str">
            <v xml:space="preserve">E0226 </v>
          </cell>
          <cell r="I2934">
            <v>226</v>
          </cell>
          <cell r="J2934" t="str">
            <v/>
          </cell>
          <cell r="K2934" t="str">
            <v>@tidalwaveautospa.com</v>
          </cell>
        </row>
        <row r="2935">
          <cell r="B2935" t="str">
            <v>Rashfed Ransom</v>
          </cell>
          <cell r="C2935" t="str">
            <v>Assistant SL Express</v>
          </cell>
          <cell r="D2935" t="str">
            <v>E0143 - Austin</v>
          </cell>
          <cell r="E2935" t="str">
            <v>1000 Wash Employees</v>
          </cell>
          <cell r="F2935" t="str">
            <v>Lora Youngmark</v>
          </cell>
          <cell r="G2935" t="str">
            <v>ASL</v>
          </cell>
          <cell r="H2935" t="str">
            <v xml:space="preserve">E0143 </v>
          </cell>
          <cell r="I2935">
            <v>143</v>
          </cell>
          <cell r="J2935" t="str">
            <v>ASL143</v>
          </cell>
          <cell r="K2935" t="str">
            <v>ASL143@tidalwaveautospa.com</v>
          </cell>
        </row>
        <row r="2936">
          <cell r="B2936" t="str">
            <v>Raul Maldonado</v>
          </cell>
          <cell r="C2936" t="str">
            <v>Electrical Apprentice</v>
          </cell>
          <cell r="D2936" t="str">
            <v>Stangood-GA</v>
          </cell>
          <cell r="E2936" t="str">
            <v>3100 Stangood Electrical</v>
          </cell>
          <cell r="F2936" t="str">
            <v>Brian Swicegood</v>
          </cell>
          <cell r="G2936" t="str">
            <v/>
          </cell>
          <cell r="H2936" t="str">
            <v/>
          </cell>
          <cell r="I2936" t="str">
            <v/>
          </cell>
          <cell r="J2936" t="str">
            <v/>
          </cell>
          <cell r="K2936" t="str">
            <v/>
          </cell>
        </row>
        <row r="2937">
          <cell r="B2937" t="str">
            <v>Ravis Lewis</v>
          </cell>
          <cell r="C2937" t="str">
            <v>Wash Attendant Express</v>
          </cell>
          <cell r="D2937" t="str">
            <v>E0025 - Hinesville</v>
          </cell>
          <cell r="E2937" t="str">
            <v>1000 Wash Employees</v>
          </cell>
          <cell r="F2937" t="str">
            <v>Don Lettieri</v>
          </cell>
          <cell r="G2937" t="str">
            <v/>
          </cell>
          <cell r="H2937" t="str">
            <v xml:space="preserve">E0025 </v>
          </cell>
          <cell r="I2937">
            <v>25</v>
          </cell>
          <cell r="J2937" t="str">
            <v/>
          </cell>
          <cell r="K2937" t="str">
            <v>@tidalwaveautospa.com</v>
          </cell>
        </row>
        <row r="2938">
          <cell r="B2938" t="str">
            <v>Ray Lewis</v>
          </cell>
          <cell r="C2938" t="str">
            <v>Wash Attendant Express</v>
          </cell>
          <cell r="D2938" t="str">
            <v>E0151 - Helena, AL</v>
          </cell>
          <cell r="E2938" t="str">
            <v>1000 Wash Employees</v>
          </cell>
          <cell r="F2938" t="str">
            <v>Keith McDonald</v>
          </cell>
          <cell r="G2938" t="str">
            <v/>
          </cell>
          <cell r="H2938" t="str">
            <v xml:space="preserve">E0151 </v>
          </cell>
          <cell r="I2938">
            <v>151</v>
          </cell>
          <cell r="J2938" t="str">
            <v/>
          </cell>
          <cell r="K2938" t="str">
            <v>@tidalwaveautospa.com</v>
          </cell>
        </row>
        <row r="2939">
          <cell r="B2939" t="str">
            <v>Ray Surratt</v>
          </cell>
          <cell r="C2939" t="str">
            <v>Team Lead Express</v>
          </cell>
          <cell r="D2939" t="str">
            <v>E0235 - Shelby, NC</v>
          </cell>
          <cell r="E2939" t="str">
            <v>1000 Wash Employees</v>
          </cell>
          <cell r="F2939" t="str">
            <v>Joshua Cloonan</v>
          </cell>
          <cell r="G2939" t="str">
            <v/>
          </cell>
          <cell r="H2939" t="str">
            <v xml:space="preserve">E0235 </v>
          </cell>
          <cell r="I2939">
            <v>235</v>
          </cell>
          <cell r="J2939" t="str">
            <v/>
          </cell>
          <cell r="K2939" t="str">
            <v>@tidalwaveautospa.com</v>
          </cell>
        </row>
        <row r="2940">
          <cell r="B2940" t="str">
            <v>Raya Soos</v>
          </cell>
          <cell r="C2940" t="str">
            <v>Team Lead Express</v>
          </cell>
          <cell r="D2940" t="str">
            <v>E0016 - Evans</v>
          </cell>
          <cell r="E2940" t="str">
            <v>1000 Wash Employees</v>
          </cell>
          <cell r="F2940" t="str">
            <v>Erinn Ames</v>
          </cell>
          <cell r="G2940" t="str">
            <v/>
          </cell>
          <cell r="H2940" t="str">
            <v xml:space="preserve">E0016 </v>
          </cell>
          <cell r="I2940">
            <v>16</v>
          </cell>
          <cell r="J2940" t="str">
            <v/>
          </cell>
          <cell r="K2940" t="str">
            <v>@tidalwaveautospa.com</v>
          </cell>
        </row>
        <row r="2941">
          <cell r="B2941" t="str">
            <v>Raymaynard Tate</v>
          </cell>
          <cell r="C2941" t="str">
            <v>Wash Attendant Express</v>
          </cell>
          <cell r="D2941" t="str">
            <v>E0155 - Columbia SC</v>
          </cell>
          <cell r="E2941" t="str">
            <v>1000 Wash Employees</v>
          </cell>
          <cell r="F2941" t="str">
            <v>Scott Gulasa</v>
          </cell>
          <cell r="G2941" t="str">
            <v/>
          </cell>
          <cell r="H2941" t="str">
            <v xml:space="preserve">E0155 </v>
          </cell>
          <cell r="I2941">
            <v>155</v>
          </cell>
          <cell r="J2941" t="str">
            <v/>
          </cell>
          <cell r="K2941" t="str">
            <v>@tidalwaveautospa.com</v>
          </cell>
        </row>
        <row r="2942">
          <cell r="B2942" t="str">
            <v>Raymon Bryant</v>
          </cell>
          <cell r="C2942" t="str">
            <v>Team Lead Express</v>
          </cell>
          <cell r="D2942" t="str">
            <v>E0077 - PCB Back Beach</v>
          </cell>
          <cell r="E2942" t="str">
            <v>1000 Wash Employees</v>
          </cell>
          <cell r="F2942" t="str">
            <v>Owen Williamson</v>
          </cell>
          <cell r="G2942" t="str">
            <v/>
          </cell>
          <cell r="H2942" t="str">
            <v xml:space="preserve">E0077 </v>
          </cell>
          <cell r="I2942">
            <v>77</v>
          </cell>
          <cell r="J2942" t="str">
            <v/>
          </cell>
          <cell r="K2942" t="str">
            <v>@tidalwaveautospa.com</v>
          </cell>
        </row>
        <row r="2943">
          <cell r="B2943" t="str">
            <v>Raymond Byrd</v>
          </cell>
          <cell r="C2943" t="str">
            <v>Wash Attendant Express</v>
          </cell>
          <cell r="D2943" t="str">
            <v>E0044 - Lake Joy</v>
          </cell>
          <cell r="E2943" t="str">
            <v>1000 Wash Employees</v>
          </cell>
          <cell r="F2943" t="str">
            <v>Richard Porter</v>
          </cell>
          <cell r="G2943" t="str">
            <v/>
          </cell>
          <cell r="H2943" t="str">
            <v xml:space="preserve">E0044 </v>
          </cell>
          <cell r="I2943">
            <v>44</v>
          </cell>
          <cell r="J2943" t="str">
            <v/>
          </cell>
          <cell r="K2943" t="str">
            <v>@tidalwaveautospa.com</v>
          </cell>
        </row>
        <row r="2944">
          <cell r="B2944" t="str">
            <v>Raymond Clark</v>
          </cell>
          <cell r="C2944" t="str">
            <v>Wash Attendant Express</v>
          </cell>
          <cell r="D2944" t="str">
            <v>E0002 - Thomaston</v>
          </cell>
          <cell r="E2944" t="str">
            <v>1000 Wash Employees</v>
          </cell>
          <cell r="F2944" t="str">
            <v>Jonathan Richardson</v>
          </cell>
          <cell r="G2944" t="str">
            <v/>
          </cell>
          <cell r="H2944" t="str">
            <v xml:space="preserve">E0002 </v>
          </cell>
          <cell r="I2944">
            <v>2</v>
          </cell>
          <cell r="J2944" t="str">
            <v/>
          </cell>
          <cell r="K2944" t="str">
            <v>@tidalwaveautospa.com</v>
          </cell>
        </row>
        <row r="2945">
          <cell r="B2945" t="str">
            <v>Raymond Meyers</v>
          </cell>
          <cell r="C2945" t="str">
            <v>Team Lead Express</v>
          </cell>
          <cell r="D2945" t="str">
            <v>E0363 - Marshfield, WI</v>
          </cell>
          <cell r="E2945" t="str">
            <v>1000 Wash Employees</v>
          </cell>
          <cell r="F2945" t="str">
            <v>Charles Hayes</v>
          </cell>
          <cell r="G2945" t="str">
            <v/>
          </cell>
          <cell r="H2945" t="str">
            <v xml:space="preserve">E0363 </v>
          </cell>
          <cell r="I2945">
            <v>363</v>
          </cell>
          <cell r="J2945" t="str">
            <v/>
          </cell>
          <cell r="K2945" t="str">
            <v>@tidalwaveautospa.com</v>
          </cell>
        </row>
        <row r="2946">
          <cell r="B2946" t="str">
            <v>Raymond Otto</v>
          </cell>
          <cell r="C2946" t="str">
            <v>High Performance Site Leader Express</v>
          </cell>
          <cell r="D2946" t="str">
            <v>E0005 - Florence SC</v>
          </cell>
          <cell r="E2946" t="str">
            <v>1000 Wash Employees</v>
          </cell>
          <cell r="F2946" t="str">
            <v>Michael Dodge</v>
          </cell>
          <cell r="G2946" t="str">
            <v>SL</v>
          </cell>
          <cell r="H2946" t="str">
            <v xml:space="preserve">E0005 </v>
          </cell>
          <cell r="I2946">
            <v>5</v>
          </cell>
          <cell r="J2946" t="str">
            <v>SL5</v>
          </cell>
          <cell r="K2946" t="str">
            <v>SL5@tidalwaveautospa.com</v>
          </cell>
        </row>
        <row r="2947">
          <cell r="B2947" t="str">
            <v>Raymundo Francisco Nicolas</v>
          </cell>
          <cell r="C2947" t="str">
            <v>Wash Attendant Express</v>
          </cell>
          <cell r="D2947" t="str">
            <v>E0060 - Guntersville</v>
          </cell>
          <cell r="E2947" t="str">
            <v>1000 Wash Employees</v>
          </cell>
          <cell r="F2947" t="str">
            <v>John Nutbrown</v>
          </cell>
          <cell r="G2947" t="str">
            <v/>
          </cell>
          <cell r="H2947" t="str">
            <v xml:space="preserve">E0060 </v>
          </cell>
          <cell r="I2947">
            <v>60</v>
          </cell>
          <cell r="J2947" t="str">
            <v/>
          </cell>
          <cell r="K2947" t="str">
            <v>@tidalwaveautospa.com</v>
          </cell>
        </row>
        <row r="2948">
          <cell r="B2948" t="str">
            <v>Raynei Olsson</v>
          </cell>
          <cell r="C2948" t="str">
            <v>Wash Attendant Express</v>
          </cell>
          <cell r="D2948" t="str">
            <v>E0053 - Vivion</v>
          </cell>
          <cell r="E2948" t="str">
            <v>1000 Wash Employees</v>
          </cell>
          <cell r="F2948" t="str">
            <v>Austin Tudor</v>
          </cell>
          <cell r="G2948" t="str">
            <v/>
          </cell>
          <cell r="H2948" t="str">
            <v xml:space="preserve">E0053 </v>
          </cell>
          <cell r="I2948">
            <v>53</v>
          </cell>
          <cell r="J2948" t="str">
            <v/>
          </cell>
          <cell r="K2948" t="str">
            <v>@tidalwaveautospa.com</v>
          </cell>
        </row>
        <row r="2949">
          <cell r="B2949" t="str">
            <v>Reagan Coughlin</v>
          </cell>
          <cell r="C2949" t="str">
            <v>Team Lead Express</v>
          </cell>
          <cell r="D2949" t="str">
            <v>E0229 - Bentonville</v>
          </cell>
          <cell r="E2949" t="str">
            <v>1000 Wash Employees</v>
          </cell>
          <cell r="F2949" t="str">
            <v>Marcus Stowell</v>
          </cell>
          <cell r="G2949" t="str">
            <v/>
          </cell>
          <cell r="H2949" t="str">
            <v xml:space="preserve">E0229 </v>
          </cell>
          <cell r="I2949">
            <v>229</v>
          </cell>
          <cell r="J2949" t="str">
            <v/>
          </cell>
          <cell r="K2949" t="str">
            <v>@tidalwaveautospa.com</v>
          </cell>
        </row>
        <row r="2950">
          <cell r="B2950" t="str">
            <v>Rebecca Bates</v>
          </cell>
          <cell r="C2950" t="str">
            <v>Site Leader Express</v>
          </cell>
          <cell r="D2950" t="str">
            <v>E0113 - Hopkinsville</v>
          </cell>
          <cell r="E2950" t="str">
            <v>1000 Wash Employees</v>
          </cell>
          <cell r="F2950" t="str">
            <v>Jeff Mathis</v>
          </cell>
          <cell r="G2950" t="str">
            <v>SL</v>
          </cell>
          <cell r="H2950" t="str">
            <v xml:space="preserve">E0113 </v>
          </cell>
          <cell r="I2950">
            <v>113</v>
          </cell>
          <cell r="J2950" t="str">
            <v>SL113</v>
          </cell>
          <cell r="K2950" t="str">
            <v>SL113@tidalwaveautospa.com</v>
          </cell>
        </row>
        <row r="2951">
          <cell r="B2951" t="str">
            <v>Rebecca Jones</v>
          </cell>
          <cell r="C2951" t="str">
            <v>Site Leader Express</v>
          </cell>
          <cell r="D2951" t="str">
            <v>E0182 - Morristown, TN</v>
          </cell>
          <cell r="E2951" t="str">
            <v>1000 Wash Employees</v>
          </cell>
          <cell r="F2951" t="str">
            <v>Joe Chavez</v>
          </cell>
          <cell r="G2951" t="str">
            <v>SL</v>
          </cell>
          <cell r="H2951" t="str">
            <v xml:space="preserve">E0182 </v>
          </cell>
          <cell r="I2951">
            <v>182</v>
          </cell>
          <cell r="J2951" t="str">
            <v>SL182</v>
          </cell>
          <cell r="K2951" t="str">
            <v>SL182@tidalwaveautospa.com</v>
          </cell>
        </row>
        <row r="2952">
          <cell r="B2952" t="str">
            <v>Rebecca McCallum-Cameron</v>
          </cell>
          <cell r="C2952" t="str">
            <v>Site Leader Express</v>
          </cell>
          <cell r="D2952" t="str">
            <v>E0266 - Mountain Home, ID</v>
          </cell>
          <cell r="E2952" t="str">
            <v>1000 Wash Employees</v>
          </cell>
          <cell r="F2952" t="str">
            <v>Derek Schillinger</v>
          </cell>
          <cell r="G2952" t="str">
            <v>SL</v>
          </cell>
          <cell r="H2952" t="str">
            <v xml:space="preserve">E0266 </v>
          </cell>
          <cell r="I2952">
            <v>266</v>
          </cell>
          <cell r="J2952" t="str">
            <v>SL266</v>
          </cell>
          <cell r="K2952" t="str">
            <v>SL266@tidalwaveautospa.com</v>
          </cell>
        </row>
        <row r="2953">
          <cell r="B2953" t="str">
            <v>Rebecca Simpson</v>
          </cell>
          <cell r="C2953" t="str">
            <v>Wash Attendant Express</v>
          </cell>
          <cell r="D2953" t="str">
            <v>E0045 - Watson</v>
          </cell>
          <cell r="E2953" t="str">
            <v>1000 Wash Employees</v>
          </cell>
          <cell r="F2953" t="str">
            <v>Steven Goddard</v>
          </cell>
          <cell r="G2953" t="str">
            <v/>
          </cell>
          <cell r="H2953" t="str">
            <v xml:space="preserve">E0045 </v>
          </cell>
          <cell r="I2953">
            <v>45</v>
          </cell>
          <cell r="J2953" t="str">
            <v/>
          </cell>
          <cell r="K2953" t="str">
            <v>@tidalwaveautospa.com</v>
          </cell>
        </row>
        <row r="2954">
          <cell r="B2954" t="str">
            <v>Rebecca Wilson</v>
          </cell>
          <cell r="C2954" t="str">
            <v>Wash Attendant Express</v>
          </cell>
          <cell r="D2954" t="str">
            <v>E0040 - Pace</v>
          </cell>
          <cell r="E2954" t="str">
            <v>1000 Wash Employees</v>
          </cell>
          <cell r="F2954" t="str">
            <v>James Kilgore</v>
          </cell>
          <cell r="G2954" t="str">
            <v/>
          </cell>
          <cell r="H2954" t="str">
            <v xml:space="preserve">E0040 </v>
          </cell>
          <cell r="I2954">
            <v>40</v>
          </cell>
          <cell r="J2954" t="str">
            <v/>
          </cell>
          <cell r="K2954" t="str">
            <v>@tidalwaveautospa.com</v>
          </cell>
        </row>
        <row r="2955">
          <cell r="B2955" t="str">
            <v>Rebekkah Randall</v>
          </cell>
          <cell r="C2955" t="str">
            <v>Assistant SL Express</v>
          </cell>
          <cell r="D2955" t="str">
            <v>E0059 - Albemarle</v>
          </cell>
          <cell r="E2955" t="str">
            <v>1000 Wash Employees</v>
          </cell>
          <cell r="F2955" t="str">
            <v>Joshua Stone</v>
          </cell>
          <cell r="G2955" t="str">
            <v>ASL</v>
          </cell>
          <cell r="H2955" t="str">
            <v xml:space="preserve">E0059 </v>
          </cell>
          <cell r="I2955">
            <v>59</v>
          </cell>
          <cell r="J2955" t="str">
            <v>ASL59</v>
          </cell>
          <cell r="K2955" t="str">
            <v>ASL59@tidalwaveautospa.com</v>
          </cell>
        </row>
        <row r="2956">
          <cell r="B2956" t="str">
            <v>Reese Beard</v>
          </cell>
          <cell r="C2956" t="str">
            <v>Wash Attendant Express</v>
          </cell>
          <cell r="D2956" t="str">
            <v>E0068 - Nacogdoches</v>
          </cell>
          <cell r="E2956" t="str">
            <v>1000 Wash Employees</v>
          </cell>
          <cell r="F2956" t="str">
            <v>Rick Thornton</v>
          </cell>
          <cell r="G2956" t="str">
            <v/>
          </cell>
          <cell r="H2956" t="str">
            <v xml:space="preserve">E0068 </v>
          </cell>
          <cell r="I2956">
            <v>68</v>
          </cell>
          <cell r="J2956" t="str">
            <v/>
          </cell>
          <cell r="K2956" t="str">
            <v>@tidalwaveautospa.com</v>
          </cell>
        </row>
        <row r="2957">
          <cell r="B2957" t="str">
            <v>Reese Chebetar</v>
          </cell>
          <cell r="C2957" t="str">
            <v>Wash Attendant Express</v>
          </cell>
          <cell r="D2957" t="str">
            <v>E0187 - TN Fayetteville</v>
          </cell>
          <cell r="E2957" t="str">
            <v>1000 Wash Employees</v>
          </cell>
          <cell r="F2957" t="str">
            <v>Billy Picou</v>
          </cell>
          <cell r="G2957" t="str">
            <v/>
          </cell>
          <cell r="H2957" t="str">
            <v xml:space="preserve">E0187 </v>
          </cell>
          <cell r="I2957">
            <v>187</v>
          </cell>
          <cell r="J2957" t="str">
            <v/>
          </cell>
          <cell r="K2957" t="str">
            <v>@tidalwaveautospa.com</v>
          </cell>
        </row>
        <row r="2958">
          <cell r="B2958" t="str">
            <v>Reginald Campbell</v>
          </cell>
          <cell r="C2958" t="str">
            <v>Team Lead Express</v>
          </cell>
          <cell r="D2958" t="str">
            <v>E0160 - Cookeville,TN</v>
          </cell>
          <cell r="E2958" t="str">
            <v>1000 Wash Employees</v>
          </cell>
          <cell r="F2958" t="str">
            <v>Caitlin Toner</v>
          </cell>
          <cell r="G2958" t="str">
            <v/>
          </cell>
          <cell r="H2958" t="str">
            <v xml:space="preserve">E0160 </v>
          </cell>
          <cell r="I2958">
            <v>160</v>
          </cell>
          <cell r="J2958" t="str">
            <v/>
          </cell>
          <cell r="K2958" t="str">
            <v>@tidalwaveautospa.com</v>
          </cell>
        </row>
        <row r="2959">
          <cell r="B2959" t="str">
            <v>Reginald Mack</v>
          </cell>
          <cell r="C2959" t="str">
            <v>Car Wash Tunnel Installation Tech</v>
          </cell>
          <cell r="D2959" t="str">
            <v>SHJ Construction LLC</v>
          </cell>
          <cell r="E2959" t="str">
            <v>3050 Development</v>
          </cell>
          <cell r="F2959" t="str">
            <v>Shamarcus Mack</v>
          </cell>
          <cell r="G2959" t="str">
            <v/>
          </cell>
          <cell r="H2959" t="str">
            <v/>
          </cell>
          <cell r="I2959" t="str">
            <v/>
          </cell>
          <cell r="J2959" t="str">
            <v/>
          </cell>
          <cell r="K2959" t="str">
            <v/>
          </cell>
        </row>
        <row r="2960">
          <cell r="B2960" t="str">
            <v>Reid Kleinke</v>
          </cell>
          <cell r="C2960" t="str">
            <v>Site Leader Express</v>
          </cell>
          <cell r="D2960" t="str">
            <v>E0312 - Beaver Dam, WI</v>
          </cell>
          <cell r="E2960" t="str">
            <v>1000 Wash Employees</v>
          </cell>
          <cell r="F2960" t="str">
            <v>Andrew Stephens</v>
          </cell>
          <cell r="G2960" t="str">
            <v>SL</v>
          </cell>
          <cell r="H2960" t="str">
            <v xml:space="preserve">E0312 </v>
          </cell>
          <cell r="I2960">
            <v>312</v>
          </cell>
          <cell r="J2960" t="str">
            <v>SL312</v>
          </cell>
          <cell r="K2960" t="str">
            <v>SL312@tidalwaveautospa.com</v>
          </cell>
        </row>
        <row r="2961">
          <cell r="B2961" t="str">
            <v>Reid Stewart</v>
          </cell>
          <cell r="C2961" t="str">
            <v>Assistant SL Express</v>
          </cell>
          <cell r="D2961" t="str">
            <v>E0292 - Waynesboro, VA</v>
          </cell>
          <cell r="E2961" t="str">
            <v>1000 Wash Employees</v>
          </cell>
          <cell r="F2961" t="str">
            <v>Chad Williams</v>
          </cell>
          <cell r="G2961" t="str">
            <v>ASL</v>
          </cell>
          <cell r="H2961" t="str">
            <v xml:space="preserve">E0292 </v>
          </cell>
          <cell r="I2961">
            <v>292</v>
          </cell>
          <cell r="J2961" t="str">
            <v>ASL292</v>
          </cell>
          <cell r="K2961" t="str">
            <v>ASL292@tidalwaveautospa.com</v>
          </cell>
        </row>
        <row r="2962">
          <cell r="B2962" t="str">
            <v>Remington Murray</v>
          </cell>
          <cell r="C2962" t="str">
            <v>Wash Attendant Express</v>
          </cell>
          <cell r="D2962" t="str">
            <v>E0264 - Red Dog Way</v>
          </cell>
          <cell r="E2962" t="str">
            <v>1000 Wash Employees</v>
          </cell>
          <cell r="F2962" t="str">
            <v>Daniel Hanst</v>
          </cell>
          <cell r="G2962" t="str">
            <v/>
          </cell>
          <cell r="H2962" t="str">
            <v xml:space="preserve">E0264 </v>
          </cell>
          <cell r="I2962">
            <v>264</v>
          </cell>
          <cell r="J2962" t="str">
            <v/>
          </cell>
          <cell r="K2962" t="str">
            <v>@tidalwaveautospa.com</v>
          </cell>
        </row>
        <row r="2963">
          <cell r="B2963" t="str">
            <v>Renan Lima [C]</v>
          </cell>
          <cell r="C2963" t="str">
            <v>Software Engineer Contractor</v>
          </cell>
          <cell r="D2963" t="str">
            <v>Wash Support Center</v>
          </cell>
          <cell r="E2963" t="str">
            <v>2200 IT</v>
          </cell>
          <cell r="F2963" t="str">
            <v>Jose Ferrari</v>
          </cell>
          <cell r="G2963" t="str">
            <v/>
          </cell>
          <cell r="H2963" t="str">
            <v/>
          </cell>
          <cell r="I2963" t="str">
            <v/>
          </cell>
          <cell r="J2963" t="str">
            <v/>
          </cell>
          <cell r="K2963" t="str">
            <v/>
          </cell>
        </row>
        <row r="2964">
          <cell r="B2964" t="str">
            <v>Rene Gonzales</v>
          </cell>
          <cell r="C2964" t="str">
            <v>Site Leader Express</v>
          </cell>
          <cell r="D2964" t="str">
            <v>E0086 - Palestine</v>
          </cell>
          <cell r="E2964" t="str">
            <v>1000 Wash Employees</v>
          </cell>
          <cell r="F2964" t="str">
            <v>Derek Schillinger</v>
          </cell>
          <cell r="G2964" t="str">
            <v>SL</v>
          </cell>
          <cell r="H2964" t="str">
            <v xml:space="preserve">E0086 </v>
          </cell>
          <cell r="I2964">
            <v>86</v>
          </cell>
          <cell r="J2964" t="str">
            <v>SL86</v>
          </cell>
          <cell r="K2964" t="str">
            <v>SL86@tidalwaveautospa.com</v>
          </cell>
        </row>
        <row r="2965">
          <cell r="B2965" t="str">
            <v>Renee Perez</v>
          </cell>
          <cell r="C2965" t="str">
            <v>Payroll Specialist</v>
          </cell>
          <cell r="D2965" t="str">
            <v>Wash Support Center</v>
          </cell>
          <cell r="E2965" t="str">
            <v>2100 Accounting</v>
          </cell>
          <cell r="F2965" t="str">
            <v>Angela Jones</v>
          </cell>
          <cell r="G2965" t="str">
            <v/>
          </cell>
          <cell r="H2965" t="str">
            <v/>
          </cell>
          <cell r="I2965" t="str">
            <v/>
          </cell>
          <cell r="J2965" t="str">
            <v/>
          </cell>
          <cell r="K2965" t="str">
            <v>renee.perez@twavelead.com</v>
          </cell>
        </row>
        <row r="2966">
          <cell r="B2966" t="str">
            <v>Renee Rivera</v>
          </cell>
          <cell r="C2966" t="str">
            <v>Wash Attendant Express</v>
          </cell>
          <cell r="D2966" t="str">
            <v>E0082 - Ocala</v>
          </cell>
          <cell r="E2966" t="str">
            <v>1000 Wash Employees</v>
          </cell>
          <cell r="F2966" t="str">
            <v>Marquis Scott</v>
          </cell>
          <cell r="G2966" t="str">
            <v/>
          </cell>
          <cell r="H2966" t="str">
            <v xml:space="preserve">E0082 </v>
          </cell>
          <cell r="I2966">
            <v>82</v>
          </cell>
          <cell r="J2966" t="str">
            <v/>
          </cell>
          <cell r="K2966" t="str">
            <v>@tidalwaveautospa.com</v>
          </cell>
        </row>
        <row r="2967">
          <cell r="B2967" t="str">
            <v>Rex Alvarez</v>
          </cell>
          <cell r="C2967" t="str">
            <v>High Performance Site Leader Express</v>
          </cell>
          <cell r="D2967" t="str">
            <v>E0018 - Beaufort</v>
          </cell>
          <cell r="E2967" t="str">
            <v>1000 Wash Employees</v>
          </cell>
          <cell r="F2967" t="str">
            <v>David Foster</v>
          </cell>
          <cell r="G2967" t="str">
            <v>SL</v>
          </cell>
          <cell r="H2967" t="str">
            <v xml:space="preserve">E0018 </v>
          </cell>
          <cell r="I2967">
            <v>18</v>
          </cell>
          <cell r="J2967" t="str">
            <v>SL18</v>
          </cell>
          <cell r="K2967" t="str">
            <v>SL18@tidalwaveautospa.com</v>
          </cell>
        </row>
        <row r="2968">
          <cell r="B2968" t="str">
            <v>Rex Humerickhouse</v>
          </cell>
          <cell r="C2968" t="str">
            <v>Site Leader Express</v>
          </cell>
          <cell r="D2968" t="str">
            <v>E0062 - Speedway</v>
          </cell>
          <cell r="E2968" t="str">
            <v>1000 Wash Employees</v>
          </cell>
          <cell r="F2968" t="str">
            <v>Michael Donnelly</v>
          </cell>
          <cell r="G2968" t="str">
            <v>SL</v>
          </cell>
          <cell r="H2968" t="str">
            <v xml:space="preserve">E0062 </v>
          </cell>
          <cell r="I2968">
            <v>62</v>
          </cell>
          <cell r="J2968" t="str">
            <v>SL62</v>
          </cell>
          <cell r="K2968" t="str">
            <v>SL62@tidalwaveautospa.com</v>
          </cell>
        </row>
        <row r="2969">
          <cell r="B2969" t="str">
            <v>Reyvin Siegel</v>
          </cell>
          <cell r="C2969" t="str">
            <v>Site Leader Express</v>
          </cell>
          <cell r="D2969" t="str">
            <v>E0109 - Madison Heights</v>
          </cell>
          <cell r="E2969" t="str">
            <v>1000 Wash Employees</v>
          </cell>
          <cell r="F2969" t="str">
            <v>Patrick Rollins</v>
          </cell>
          <cell r="G2969" t="str">
            <v>SL</v>
          </cell>
          <cell r="H2969" t="str">
            <v xml:space="preserve">E0109 </v>
          </cell>
          <cell r="I2969">
            <v>109</v>
          </cell>
          <cell r="J2969" t="str">
            <v>SL109</v>
          </cell>
          <cell r="K2969" t="str">
            <v>SL109@tidalwaveautospa.com</v>
          </cell>
        </row>
        <row r="2970">
          <cell r="B2970" t="str">
            <v>Rhodericus Evans</v>
          </cell>
          <cell r="C2970" t="str">
            <v>Team Lead Flex</v>
          </cell>
          <cell r="D2970" t="str">
            <v>E0009 - Peachtree City/Sharpsburg</v>
          </cell>
          <cell r="E2970" t="str">
            <v>1000 Wash Employees</v>
          </cell>
          <cell r="F2970" t="str">
            <v>Charles Best</v>
          </cell>
          <cell r="G2970" t="str">
            <v/>
          </cell>
          <cell r="H2970" t="str">
            <v xml:space="preserve">E0009 </v>
          </cell>
          <cell r="I2970">
            <v>9</v>
          </cell>
          <cell r="J2970" t="str">
            <v/>
          </cell>
          <cell r="K2970" t="str">
            <v>@tidalwaveautospa.com</v>
          </cell>
        </row>
        <row r="2971">
          <cell r="B2971" t="str">
            <v>Rhonda Marlow</v>
          </cell>
          <cell r="C2971" t="str">
            <v>Wash Attendant Express</v>
          </cell>
          <cell r="D2971" t="str">
            <v>E0261- Wayne Road</v>
          </cell>
          <cell r="E2971" t="str">
            <v>1000 Wash Employees</v>
          </cell>
          <cell r="F2971" t="str">
            <v>Brian Hodge</v>
          </cell>
          <cell r="G2971" t="str">
            <v/>
          </cell>
          <cell r="H2971" t="str">
            <v xml:space="preserve">E0261- </v>
          </cell>
          <cell r="I2971" t="str">
            <v/>
          </cell>
          <cell r="J2971" t="str">
            <v/>
          </cell>
          <cell r="K2971" t="str">
            <v>@tidalwaveautospa.com</v>
          </cell>
        </row>
        <row r="2972">
          <cell r="B2972" t="str">
            <v>Ricardo Guzman</v>
          </cell>
          <cell r="C2972" t="str">
            <v>Wash Attendant Express</v>
          </cell>
          <cell r="D2972" t="str">
            <v>E0324 - North Bradley, IL</v>
          </cell>
          <cell r="E2972" t="str">
            <v>1000 Wash Employees</v>
          </cell>
          <cell r="F2972" t="str">
            <v>Cindi Carrington</v>
          </cell>
          <cell r="G2972" t="str">
            <v/>
          </cell>
          <cell r="H2972" t="str">
            <v xml:space="preserve">E0324 </v>
          </cell>
          <cell r="I2972">
            <v>324</v>
          </cell>
          <cell r="J2972" t="str">
            <v/>
          </cell>
          <cell r="K2972" t="str">
            <v>@tidalwaveautospa.com</v>
          </cell>
        </row>
        <row r="2973">
          <cell r="B2973" t="str">
            <v>Ricardo Hernandez</v>
          </cell>
          <cell r="C2973" t="str">
            <v>Wash Attendant Express</v>
          </cell>
          <cell r="D2973" t="str">
            <v>E0289 - Wegge Court</v>
          </cell>
          <cell r="E2973" t="str">
            <v>1000 Wash Employees</v>
          </cell>
          <cell r="F2973" t="str">
            <v>Justin Cowans</v>
          </cell>
          <cell r="G2973" t="str">
            <v/>
          </cell>
          <cell r="H2973" t="str">
            <v xml:space="preserve">E0289 </v>
          </cell>
          <cell r="I2973">
            <v>289</v>
          </cell>
          <cell r="J2973" t="str">
            <v/>
          </cell>
          <cell r="K2973" t="str">
            <v>@tidalwaveautospa.com</v>
          </cell>
        </row>
        <row r="2974">
          <cell r="B2974" t="str">
            <v>Ricardo Sperlongo [C]</v>
          </cell>
          <cell r="C2974" t="str">
            <v>Software Engineer Contractor</v>
          </cell>
          <cell r="D2974" t="str">
            <v>Wash Support Center</v>
          </cell>
          <cell r="E2974" t="str">
            <v>2180 R&amp;D</v>
          </cell>
          <cell r="F2974" t="str">
            <v>Jose Ferrari</v>
          </cell>
          <cell r="G2974" t="str">
            <v/>
          </cell>
          <cell r="H2974" t="str">
            <v/>
          </cell>
          <cell r="I2974" t="str">
            <v/>
          </cell>
          <cell r="J2974" t="str">
            <v/>
          </cell>
          <cell r="K2974" t="str">
            <v/>
          </cell>
        </row>
        <row r="2975">
          <cell r="B2975" t="str">
            <v>Richard Gibbons</v>
          </cell>
          <cell r="C2975" t="str">
            <v>Site Leader Express</v>
          </cell>
          <cell r="D2975" t="str">
            <v>E0193 - Dahlonega, GA</v>
          </cell>
          <cell r="E2975" t="str">
            <v>1000 Wash Employees</v>
          </cell>
          <cell r="F2975" t="str">
            <v>Kyle Rovansek</v>
          </cell>
          <cell r="G2975" t="str">
            <v>SL</v>
          </cell>
          <cell r="H2975" t="str">
            <v xml:space="preserve">E0193 </v>
          </cell>
          <cell r="I2975">
            <v>193</v>
          </cell>
          <cell r="J2975" t="str">
            <v>SL193</v>
          </cell>
          <cell r="K2975" t="str">
            <v>SL193@tidalwaveautospa.com</v>
          </cell>
        </row>
        <row r="2976">
          <cell r="B2976" t="str">
            <v>RICHARD HANAK</v>
          </cell>
          <cell r="C2976" t="str">
            <v>Assistant SL Express</v>
          </cell>
          <cell r="D2976" t="str">
            <v>E0270 - Lecanto, FL</v>
          </cell>
          <cell r="E2976" t="str">
            <v>1000 Wash Employees</v>
          </cell>
          <cell r="F2976" t="str">
            <v>Robert Gambino</v>
          </cell>
          <cell r="G2976" t="str">
            <v>ASL</v>
          </cell>
          <cell r="H2976" t="str">
            <v xml:space="preserve">E0270 </v>
          </cell>
          <cell r="I2976">
            <v>270</v>
          </cell>
          <cell r="J2976" t="str">
            <v>ASL270</v>
          </cell>
          <cell r="K2976" t="str">
            <v>ASL270@tidalwaveautospa.com</v>
          </cell>
        </row>
        <row r="2977">
          <cell r="B2977" t="str">
            <v>Richard Kemmeter</v>
          </cell>
          <cell r="C2977" t="str">
            <v>Wash Attendant Express</v>
          </cell>
          <cell r="D2977" t="str">
            <v>E0202 - Petoskey, MI</v>
          </cell>
          <cell r="E2977" t="str">
            <v>1000 Wash Employees</v>
          </cell>
          <cell r="F2977" t="str">
            <v>Matthew Carter</v>
          </cell>
          <cell r="G2977" t="str">
            <v/>
          </cell>
          <cell r="H2977" t="str">
            <v xml:space="preserve">E0202 </v>
          </cell>
          <cell r="I2977">
            <v>202</v>
          </cell>
          <cell r="J2977" t="str">
            <v/>
          </cell>
          <cell r="K2977" t="str">
            <v>@tidalwaveautospa.com</v>
          </cell>
        </row>
        <row r="2978">
          <cell r="B2978" t="str">
            <v>Richard Martinez</v>
          </cell>
          <cell r="C2978" t="str">
            <v>Wash Attendant Flex</v>
          </cell>
          <cell r="D2978" t="str">
            <v>E0017 - Kernersville</v>
          </cell>
          <cell r="E2978" t="str">
            <v>1000 Wash Employees</v>
          </cell>
          <cell r="F2978" t="str">
            <v>Jeremiah Vincent</v>
          </cell>
          <cell r="G2978" t="str">
            <v/>
          </cell>
          <cell r="H2978" t="str">
            <v xml:space="preserve">E0017 </v>
          </cell>
          <cell r="I2978">
            <v>17</v>
          </cell>
          <cell r="J2978" t="str">
            <v/>
          </cell>
          <cell r="K2978" t="str">
            <v>@tidalwaveautospa.com</v>
          </cell>
        </row>
        <row r="2979">
          <cell r="B2979" t="str">
            <v>Richard Myers</v>
          </cell>
          <cell r="C2979" t="str">
            <v>Wash Attendant Express</v>
          </cell>
          <cell r="D2979" t="str">
            <v>E0060 - Guntersville</v>
          </cell>
          <cell r="E2979" t="str">
            <v>1000 Wash Employees</v>
          </cell>
          <cell r="F2979" t="str">
            <v>John Nutbrown</v>
          </cell>
          <cell r="G2979" t="str">
            <v/>
          </cell>
          <cell r="H2979" t="str">
            <v xml:space="preserve">E0060 </v>
          </cell>
          <cell r="I2979">
            <v>60</v>
          </cell>
          <cell r="J2979" t="str">
            <v/>
          </cell>
          <cell r="K2979" t="str">
            <v>@tidalwaveautospa.com</v>
          </cell>
        </row>
        <row r="2980">
          <cell r="B2980" t="str">
            <v>Richard Perry</v>
          </cell>
          <cell r="C2980" t="str">
            <v>Portfolio &amp; Pre-construction Manager</v>
          </cell>
          <cell r="D2980" t="str">
            <v>SHJ Construction LLC</v>
          </cell>
          <cell r="E2980" t="str">
            <v>3050 Development</v>
          </cell>
          <cell r="F2980" t="str">
            <v>Martie Murphy</v>
          </cell>
          <cell r="G2980" t="str">
            <v/>
          </cell>
          <cell r="H2980" t="str">
            <v/>
          </cell>
          <cell r="I2980" t="str">
            <v/>
          </cell>
          <cell r="J2980" t="str">
            <v/>
          </cell>
          <cell r="K2980" t="str">
            <v/>
          </cell>
        </row>
        <row r="2981">
          <cell r="B2981" t="str">
            <v>Richard Porter</v>
          </cell>
          <cell r="C2981" t="str">
            <v>High Performance Site Leader Express</v>
          </cell>
          <cell r="D2981" t="str">
            <v>E0044 - Lake Joy</v>
          </cell>
          <cell r="E2981" t="str">
            <v>1000 Wash Employees</v>
          </cell>
          <cell r="F2981" t="str">
            <v>Gary Bradley</v>
          </cell>
          <cell r="G2981" t="str">
            <v>SL</v>
          </cell>
          <cell r="H2981" t="str">
            <v xml:space="preserve">E0044 </v>
          </cell>
          <cell r="I2981">
            <v>44</v>
          </cell>
          <cell r="J2981" t="str">
            <v>SL44</v>
          </cell>
          <cell r="K2981" t="str">
            <v>SL44@tidalwaveautospa.com</v>
          </cell>
        </row>
        <row r="2982">
          <cell r="B2982" t="str">
            <v>Richard Pratt</v>
          </cell>
          <cell r="C2982" t="str">
            <v>Wash Attendant Express</v>
          </cell>
          <cell r="D2982" t="str">
            <v>E0223 - Otter Lake Road</v>
          </cell>
          <cell r="E2982" t="str">
            <v>1000 Wash Employees</v>
          </cell>
          <cell r="F2982" t="str">
            <v>Kendall Cannimore</v>
          </cell>
          <cell r="G2982" t="str">
            <v/>
          </cell>
          <cell r="H2982" t="str">
            <v xml:space="preserve">E0223 </v>
          </cell>
          <cell r="I2982">
            <v>223</v>
          </cell>
          <cell r="J2982" t="str">
            <v/>
          </cell>
          <cell r="K2982" t="str">
            <v>@tidalwaveautospa.com</v>
          </cell>
        </row>
        <row r="2983">
          <cell r="B2983" t="str">
            <v>Richard Pritchett</v>
          </cell>
          <cell r="C2983" t="str">
            <v>Wash Attendant Express</v>
          </cell>
          <cell r="D2983" t="str">
            <v>E0095 - Cornelia</v>
          </cell>
          <cell r="E2983" t="str">
            <v>1000 Wash Employees</v>
          </cell>
          <cell r="F2983" t="str">
            <v>Dale Hyndman</v>
          </cell>
          <cell r="G2983" t="str">
            <v/>
          </cell>
          <cell r="H2983" t="str">
            <v xml:space="preserve">E0095 </v>
          </cell>
          <cell r="I2983">
            <v>95</v>
          </cell>
          <cell r="J2983" t="str">
            <v/>
          </cell>
          <cell r="K2983" t="str">
            <v>@tidalwaveautospa.com</v>
          </cell>
        </row>
        <row r="2984">
          <cell r="B2984" t="str">
            <v>Richard Rowe</v>
          </cell>
          <cell r="C2984" t="str">
            <v>Assistant SL Express</v>
          </cell>
          <cell r="D2984" t="str">
            <v>E0233 - Cobb Pkwy</v>
          </cell>
          <cell r="E2984" t="str">
            <v>1000 Wash Employees</v>
          </cell>
          <cell r="F2984" t="str">
            <v>Cullen Copland</v>
          </cell>
          <cell r="G2984" t="str">
            <v>ASL</v>
          </cell>
          <cell r="H2984" t="str">
            <v xml:space="preserve">E0233 </v>
          </cell>
          <cell r="I2984">
            <v>233</v>
          </cell>
          <cell r="J2984" t="str">
            <v>ASL233</v>
          </cell>
          <cell r="K2984" t="str">
            <v>ASL233@tidalwaveautospa.com</v>
          </cell>
        </row>
        <row r="2985">
          <cell r="B2985" t="str">
            <v>Richard Saulpaw</v>
          </cell>
          <cell r="C2985" t="str">
            <v>Interim Site Leader Express</v>
          </cell>
          <cell r="D2985" t="str">
            <v>E0238 - Campbellsville, KY</v>
          </cell>
          <cell r="E2985" t="str">
            <v>1000 Wash Employees</v>
          </cell>
          <cell r="F2985" t="str">
            <v>Joe Chavez</v>
          </cell>
          <cell r="G2985" t="str">
            <v>Interim</v>
          </cell>
          <cell r="H2985" t="str">
            <v xml:space="preserve">E0238 </v>
          </cell>
          <cell r="I2985">
            <v>238</v>
          </cell>
          <cell r="J2985" t="str">
            <v>SL238</v>
          </cell>
          <cell r="K2985" t="str">
            <v>SL238@tidalwaveautospa.com</v>
          </cell>
        </row>
        <row r="2986">
          <cell r="B2986" t="str">
            <v>Richard Teames</v>
          </cell>
          <cell r="C2986" t="str">
            <v>Wash Attendant Express</v>
          </cell>
          <cell r="D2986" t="str">
            <v>E0125 - North Richland Hills</v>
          </cell>
          <cell r="E2986" t="str">
            <v>1000 Wash Employees</v>
          </cell>
          <cell r="F2986" t="str">
            <v>Scott Lindsey</v>
          </cell>
          <cell r="G2986" t="str">
            <v/>
          </cell>
          <cell r="H2986" t="str">
            <v xml:space="preserve">E0125 </v>
          </cell>
          <cell r="I2986">
            <v>125</v>
          </cell>
          <cell r="J2986" t="str">
            <v/>
          </cell>
          <cell r="K2986" t="str">
            <v>@tidalwaveautospa.com</v>
          </cell>
        </row>
        <row r="2987">
          <cell r="B2987" t="str">
            <v>Richard Williams</v>
          </cell>
          <cell r="C2987" t="str">
            <v>Wash Attendant Express</v>
          </cell>
          <cell r="D2987" t="str">
            <v>E0187 - TN Fayetteville</v>
          </cell>
          <cell r="E2987" t="str">
            <v>1000 Wash Employees</v>
          </cell>
          <cell r="F2987" t="str">
            <v>Billy Picou</v>
          </cell>
          <cell r="G2987" t="str">
            <v/>
          </cell>
          <cell r="H2987" t="str">
            <v xml:space="preserve">E0187 </v>
          </cell>
          <cell r="I2987">
            <v>187</v>
          </cell>
          <cell r="J2987" t="str">
            <v/>
          </cell>
          <cell r="K2987" t="str">
            <v>@tidalwaveautospa.com</v>
          </cell>
        </row>
        <row r="2988">
          <cell r="B2988" t="str">
            <v>Richardson Johnson</v>
          </cell>
          <cell r="C2988" t="str">
            <v>Wash Attendant Express</v>
          </cell>
          <cell r="D2988" t="str">
            <v>E0128 - Valdosta</v>
          </cell>
          <cell r="E2988" t="str">
            <v>1000 Wash Employees</v>
          </cell>
          <cell r="F2988" t="str">
            <v>Bruce Gibbs</v>
          </cell>
          <cell r="G2988" t="str">
            <v/>
          </cell>
          <cell r="H2988" t="str">
            <v xml:space="preserve">E0128 </v>
          </cell>
          <cell r="I2988">
            <v>128</v>
          </cell>
          <cell r="J2988" t="str">
            <v/>
          </cell>
          <cell r="K2988" t="str">
            <v>@tidalwaveautospa.com</v>
          </cell>
        </row>
        <row r="2989">
          <cell r="B2989" t="str">
            <v>Rick Garza</v>
          </cell>
          <cell r="C2989" t="str">
            <v>Wash Attendant Express</v>
          </cell>
          <cell r="D2989" t="str">
            <v>E0383 - El Campo, TX</v>
          </cell>
          <cell r="E2989" t="str">
            <v>1000 Wash Employees</v>
          </cell>
          <cell r="F2989" t="str">
            <v>Joe Fonseca</v>
          </cell>
          <cell r="G2989" t="str">
            <v/>
          </cell>
          <cell r="H2989" t="str">
            <v xml:space="preserve">E0383 </v>
          </cell>
          <cell r="I2989">
            <v>383</v>
          </cell>
          <cell r="J2989" t="str">
            <v/>
          </cell>
          <cell r="K2989" t="str">
            <v>@tidalwaveautospa.com</v>
          </cell>
        </row>
        <row r="2990">
          <cell r="B2990" t="str">
            <v>Rick Thornton</v>
          </cell>
          <cell r="C2990" t="str">
            <v>High Performance Site Leader Express</v>
          </cell>
          <cell r="D2990" t="str">
            <v>E0068 - Nacogdoches</v>
          </cell>
          <cell r="E2990" t="str">
            <v>1000 Wash Employees</v>
          </cell>
          <cell r="F2990" t="str">
            <v>Derek Schillinger</v>
          </cell>
          <cell r="G2990" t="str">
            <v>SL</v>
          </cell>
          <cell r="H2990" t="str">
            <v xml:space="preserve">E0068 </v>
          </cell>
          <cell r="I2990">
            <v>68</v>
          </cell>
          <cell r="J2990" t="str">
            <v>SL68</v>
          </cell>
          <cell r="K2990" t="str">
            <v>SL68@tidalwaveautospa.com</v>
          </cell>
        </row>
        <row r="2991">
          <cell r="B2991" t="str">
            <v>Rickie Stutzman</v>
          </cell>
          <cell r="C2991" t="str">
            <v>Wash Attendant Express</v>
          </cell>
          <cell r="D2991" t="str">
            <v>E0136 - Kirksville</v>
          </cell>
          <cell r="E2991" t="str">
            <v>1000 Wash Employees</v>
          </cell>
          <cell r="F2991" t="str">
            <v>Gerald Carter</v>
          </cell>
          <cell r="G2991" t="str">
            <v/>
          </cell>
          <cell r="H2991" t="str">
            <v xml:space="preserve">E0136 </v>
          </cell>
          <cell r="I2991">
            <v>136</v>
          </cell>
          <cell r="J2991" t="str">
            <v/>
          </cell>
          <cell r="K2991" t="str">
            <v>@tidalwaveautospa.com</v>
          </cell>
        </row>
        <row r="2992">
          <cell r="B2992" t="str">
            <v>Rickwon Crenshaw-Fields</v>
          </cell>
          <cell r="C2992" t="str">
            <v>Team Lead Express</v>
          </cell>
          <cell r="D2992" t="str">
            <v>E0091 - Maplewood</v>
          </cell>
          <cell r="E2992" t="str">
            <v>1000 Wash Employees</v>
          </cell>
          <cell r="F2992" t="str">
            <v>Chad Fuller</v>
          </cell>
          <cell r="G2992" t="str">
            <v/>
          </cell>
          <cell r="H2992" t="str">
            <v xml:space="preserve">E0091 </v>
          </cell>
          <cell r="I2992">
            <v>91</v>
          </cell>
          <cell r="J2992" t="str">
            <v/>
          </cell>
          <cell r="K2992" t="str">
            <v>@tidalwaveautospa.com</v>
          </cell>
        </row>
        <row r="2993">
          <cell r="B2993" t="str">
            <v>Ricky Doyle</v>
          </cell>
          <cell r="C2993" t="str">
            <v>Consultant 2</v>
          </cell>
          <cell r="D2993" t="str">
            <v>Wash Admin</v>
          </cell>
          <cell r="E2993" t="str">
            <v>2000 Operations</v>
          </cell>
          <cell r="F2993" t="str">
            <v>Bruce Maxwell</v>
          </cell>
          <cell r="G2993" t="str">
            <v/>
          </cell>
          <cell r="H2993" t="str">
            <v/>
          </cell>
          <cell r="I2993" t="str">
            <v/>
          </cell>
          <cell r="J2993" t="str">
            <v/>
          </cell>
          <cell r="K2993" t="str">
            <v>ricky.doyle@tidalwaveautospa.com</v>
          </cell>
        </row>
        <row r="2994">
          <cell r="B2994" t="str">
            <v>Ricky Rose</v>
          </cell>
          <cell r="C2994" t="str">
            <v>Wash Attendant Express</v>
          </cell>
          <cell r="D2994" t="str">
            <v>E0147 - Winona</v>
          </cell>
          <cell r="E2994" t="str">
            <v>1000 Wash Employees</v>
          </cell>
          <cell r="F2994" t="str">
            <v>Randall Sullivan</v>
          </cell>
          <cell r="G2994" t="str">
            <v/>
          </cell>
          <cell r="H2994" t="str">
            <v xml:space="preserve">E0147 </v>
          </cell>
          <cell r="I2994">
            <v>147</v>
          </cell>
          <cell r="J2994" t="str">
            <v/>
          </cell>
          <cell r="K2994" t="str">
            <v>@tidalwaveautospa.com</v>
          </cell>
        </row>
        <row r="2995">
          <cell r="B2995" t="str">
            <v>Ridge Bringger</v>
          </cell>
          <cell r="C2995" t="str">
            <v>Wash Attendant Express</v>
          </cell>
          <cell r="D2995" t="str">
            <v>E0162 - Lake City, FL</v>
          </cell>
          <cell r="E2995" t="str">
            <v>1000 Wash Employees</v>
          </cell>
          <cell r="F2995" t="str">
            <v>Joshua Hudson</v>
          </cell>
          <cell r="G2995" t="str">
            <v/>
          </cell>
          <cell r="H2995" t="str">
            <v xml:space="preserve">E0162 </v>
          </cell>
          <cell r="I2995">
            <v>162</v>
          </cell>
          <cell r="J2995" t="str">
            <v/>
          </cell>
          <cell r="K2995" t="str">
            <v>@tidalwaveautospa.com</v>
          </cell>
        </row>
        <row r="2996">
          <cell r="B2996" t="str">
            <v>Rilee Griffith</v>
          </cell>
          <cell r="C2996" t="str">
            <v>Wash Attendant Express</v>
          </cell>
          <cell r="D2996" t="str">
            <v>E0263 - Winchester, KY</v>
          </cell>
          <cell r="E2996" t="str">
            <v>1000 Wash Employees</v>
          </cell>
          <cell r="F2996" t="str">
            <v>Philip Crosse</v>
          </cell>
          <cell r="G2996" t="str">
            <v/>
          </cell>
          <cell r="H2996" t="str">
            <v xml:space="preserve">E0263 </v>
          </cell>
          <cell r="I2996">
            <v>263</v>
          </cell>
          <cell r="J2996" t="str">
            <v/>
          </cell>
          <cell r="K2996" t="str">
            <v>@tidalwaveautospa.com</v>
          </cell>
        </row>
        <row r="2997">
          <cell r="B2997" t="str">
            <v>Riley Lee</v>
          </cell>
          <cell r="C2997" t="str">
            <v>Team Lead Express</v>
          </cell>
          <cell r="D2997" t="str">
            <v>E0187 - TN Fayetteville</v>
          </cell>
          <cell r="E2997" t="str">
            <v>1000 Wash Employees</v>
          </cell>
          <cell r="F2997" t="str">
            <v>Billy Picou</v>
          </cell>
          <cell r="G2997" t="str">
            <v/>
          </cell>
          <cell r="H2997" t="str">
            <v xml:space="preserve">E0187 </v>
          </cell>
          <cell r="I2997">
            <v>187</v>
          </cell>
          <cell r="J2997" t="str">
            <v/>
          </cell>
          <cell r="K2997" t="str">
            <v>@tidalwaveautospa.com</v>
          </cell>
        </row>
        <row r="2998">
          <cell r="B2998" t="str">
            <v>Riley Popik</v>
          </cell>
          <cell r="C2998" t="str">
            <v>Wash Attendant Express</v>
          </cell>
          <cell r="D2998" t="str">
            <v>E0019 - High Point</v>
          </cell>
          <cell r="E2998" t="str">
            <v>1000 Wash Employees</v>
          </cell>
          <cell r="F2998" t="str">
            <v>Nicholas Anthony</v>
          </cell>
          <cell r="G2998" t="str">
            <v/>
          </cell>
          <cell r="H2998" t="str">
            <v xml:space="preserve">E0019 </v>
          </cell>
          <cell r="I2998">
            <v>19</v>
          </cell>
          <cell r="J2998" t="str">
            <v/>
          </cell>
          <cell r="K2998" t="str">
            <v>@tidalwaveautospa.com</v>
          </cell>
        </row>
        <row r="2999">
          <cell r="B2999" t="str">
            <v>Riley Rosser</v>
          </cell>
          <cell r="C2999" t="str">
            <v>Team Lead Express</v>
          </cell>
          <cell r="D2999" t="str">
            <v>E0140 - Moore</v>
          </cell>
          <cell r="E2999" t="str">
            <v>1000 Wash Employees</v>
          </cell>
          <cell r="F2999" t="str">
            <v>William Allen</v>
          </cell>
          <cell r="G2999" t="str">
            <v/>
          </cell>
          <cell r="H2999" t="str">
            <v xml:space="preserve">E0140 </v>
          </cell>
          <cell r="I2999">
            <v>140</v>
          </cell>
          <cell r="J2999" t="str">
            <v/>
          </cell>
          <cell r="K2999" t="str">
            <v>@tidalwaveautospa.com</v>
          </cell>
        </row>
        <row r="3000">
          <cell r="B3000" t="str">
            <v>Riley Rubusch</v>
          </cell>
          <cell r="C3000" t="str">
            <v>Wash Attendant Express</v>
          </cell>
          <cell r="D3000" t="str">
            <v>E0236 - University Square</v>
          </cell>
          <cell r="E3000" t="str">
            <v>1000 Wash Employees</v>
          </cell>
          <cell r="F3000" t="str">
            <v>Robert Sanders</v>
          </cell>
          <cell r="G3000" t="str">
            <v/>
          </cell>
          <cell r="H3000" t="str">
            <v xml:space="preserve">E0236 </v>
          </cell>
          <cell r="I3000">
            <v>236</v>
          </cell>
          <cell r="J3000" t="str">
            <v/>
          </cell>
          <cell r="K3000" t="str">
            <v>@tidalwaveautospa.com</v>
          </cell>
        </row>
        <row r="3001">
          <cell r="B3001" t="str">
            <v>Risa Lalicata</v>
          </cell>
          <cell r="C3001" t="str">
            <v>Team Lead Express</v>
          </cell>
          <cell r="D3001" t="str">
            <v>E0317 - North Lexington, KY</v>
          </cell>
          <cell r="E3001" t="str">
            <v>1000 Wash Employees</v>
          </cell>
          <cell r="F3001" t="str">
            <v>Mark Cassidy</v>
          </cell>
          <cell r="G3001" t="str">
            <v/>
          </cell>
          <cell r="H3001" t="str">
            <v xml:space="preserve">E0317 </v>
          </cell>
          <cell r="I3001">
            <v>317</v>
          </cell>
          <cell r="J3001" t="str">
            <v/>
          </cell>
          <cell r="K3001" t="str">
            <v>@tidalwaveautospa.com</v>
          </cell>
        </row>
        <row r="3002">
          <cell r="B3002" t="str">
            <v>RITCHIE NORFLEET</v>
          </cell>
          <cell r="C3002" t="str">
            <v>Site Leader Express</v>
          </cell>
          <cell r="D3002" t="str">
            <v>E0030 - Cascade</v>
          </cell>
          <cell r="E3002" t="str">
            <v>1000 Wash Employees</v>
          </cell>
          <cell r="F3002" t="str">
            <v>Kyle Rovansek</v>
          </cell>
          <cell r="G3002" t="str">
            <v>SL</v>
          </cell>
          <cell r="H3002" t="str">
            <v xml:space="preserve">E0030 </v>
          </cell>
          <cell r="I3002">
            <v>30</v>
          </cell>
          <cell r="J3002" t="str">
            <v>SL30</v>
          </cell>
          <cell r="K3002" t="str">
            <v>SL30@tidalwaveautospa.com</v>
          </cell>
        </row>
        <row r="3003">
          <cell r="B3003" t="str">
            <v>River Harrison</v>
          </cell>
          <cell r="C3003" t="str">
            <v>Team Lead Express</v>
          </cell>
          <cell r="D3003" t="str">
            <v>E0207 - Lawrenceburg, IN</v>
          </cell>
          <cell r="E3003" t="str">
            <v>1000 Wash Employees</v>
          </cell>
          <cell r="F3003" t="str">
            <v>TRAVIS BALLARD</v>
          </cell>
          <cell r="G3003" t="str">
            <v/>
          </cell>
          <cell r="H3003" t="str">
            <v xml:space="preserve">E0207 </v>
          </cell>
          <cell r="I3003">
            <v>207</v>
          </cell>
          <cell r="J3003" t="str">
            <v/>
          </cell>
          <cell r="K3003" t="str">
            <v>@tidalwaveautospa.com</v>
          </cell>
        </row>
        <row r="3004">
          <cell r="B3004" t="str">
            <v>River Spencer</v>
          </cell>
          <cell r="C3004" t="str">
            <v>Wash Attendant Express</v>
          </cell>
          <cell r="D3004" t="str">
            <v>E0026 - Moncks Corner</v>
          </cell>
          <cell r="E3004" t="str">
            <v>1000 Wash Employees</v>
          </cell>
          <cell r="F3004" t="str">
            <v>Justin Cooper</v>
          </cell>
          <cell r="G3004" t="str">
            <v/>
          </cell>
          <cell r="H3004" t="str">
            <v xml:space="preserve">E0026 </v>
          </cell>
          <cell r="I3004">
            <v>26</v>
          </cell>
          <cell r="J3004" t="str">
            <v/>
          </cell>
          <cell r="K3004" t="str">
            <v>@tidalwaveautospa.com</v>
          </cell>
        </row>
        <row r="3005">
          <cell r="B3005" t="str">
            <v>Rob Vollmar</v>
          </cell>
          <cell r="C3005" t="str">
            <v>Wash Attendant Express</v>
          </cell>
          <cell r="D3005" t="str">
            <v>E0249 - River Crossing</v>
          </cell>
          <cell r="E3005" t="str">
            <v>1000 Wash Employees</v>
          </cell>
          <cell r="F3005" t="str">
            <v>Mike Breitrick</v>
          </cell>
          <cell r="G3005" t="str">
            <v/>
          </cell>
          <cell r="H3005" t="str">
            <v xml:space="preserve">E0249 </v>
          </cell>
          <cell r="I3005">
            <v>249</v>
          </cell>
          <cell r="J3005" t="str">
            <v/>
          </cell>
          <cell r="K3005" t="str">
            <v>@tidalwaveautospa.com</v>
          </cell>
        </row>
        <row r="3006">
          <cell r="B3006" t="str">
            <v>Robbie Fraser</v>
          </cell>
          <cell r="C3006" t="str">
            <v>Wash Attendant Express</v>
          </cell>
          <cell r="D3006" t="str">
            <v>E0047 - Falcon Landing</v>
          </cell>
          <cell r="E3006" t="str">
            <v>1000 Wash Employees</v>
          </cell>
          <cell r="F3006" t="str">
            <v>Nicholas Huck</v>
          </cell>
          <cell r="G3006" t="str">
            <v/>
          </cell>
          <cell r="H3006" t="str">
            <v xml:space="preserve">E0047 </v>
          </cell>
          <cell r="I3006">
            <v>47</v>
          </cell>
          <cell r="J3006" t="str">
            <v/>
          </cell>
          <cell r="K3006" t="str">
            <v>@tidalwaveautospa.com</v>
          </cell>
        </row>
        <row r="3007">
          <cell r="B3007" t="str">
            <v>Robbin Smith</v>
          </cell>
          <cell r="C3007" t="str">
            <v>Claims Assistant</v>
          </cell>
          <cell r="D3007" t="str">
            <v>Wash Support Center</v>
          </cell>
          <cell r="E3007" t="str">
            <v>2150 Legal</v>
          </cell>
          <cell r="F3007" t="str">
            <v>Petagaye Daubon</v>
          </cell>
          <cell r="G3007" t="str">
            <v/>
          </cell>
          <cell r="H3007" t="str">
            <v/>
          </cell>
          <cell r="I3007" t="str">
            <v/>
          </cell>
          <cell r="J3007" t="str">
            <v/>
          </cell>
          <cell r="K3007" t="str">
            <v>robbin.smith@twavelead.com</v>
          </cell>
        </row>
        <row r="3008">
          <cell r="B3008" t="str">
            <v>Robert Allmann</v>
          </cell>
          <cell r="C3008" t="str">
            <v>Wash Attendant Express</v>
          </cell>
          <cell r="D3008" t="str">
            <v>E0032 - Camden</v>
          </cell>
          <cell r="E3008" t="str">
            <v>1000 Wash Employees</v>
          </cell>
          <cell r="F3008" t="str">
            <v>Joshua Huffstetler</v>
          </cell>
          <cell r="G3008" t="str">
            <v/>
          </cell>
          <cell r="H3008" t="str">
            <v xml:space="preserve">E0032 </v>
          </cell>
          <cell r="I3008">
            <v>32</v>
          </cell>
          <cell r="J3008" t="str">
            <v/>
          </cell>
          <cell r="K3008" t="str">
            <v>@tidalwaveautospa.com</v>
          </cell>
        </row>
        <row r="3009">
          <cell r="B3009" t="str">
            <v>Robert Carnemolla</v>
          </cell>
          <cell r="C3009" t="str">
            <v>Program Leader Site Leader Trainer</v>
          </cell>
          <cell r="D3009" t="str">
            <v>Wash Openings</v>
          </cell>
          <cell r="E3009" t="str">
            <v>2500 Training</v>
          </cell>
          <cell r="F3009" t="str">
            <v>Coty Stevens</v>
          </cell>
          <cell r="G3009" t="str">
            <v/>
          </cell>
          <cell r="H3009" t="str">
            <v/>
          </cell>
          <cell r="I3009" t="str">
            <v/>
          </cell>
          <cell r="J3009" t="str">
            <v/>
          </cell>
          <cell r="K3009" t="str">
            <v>robert.carnemolla@tidalwaveautospa.com</v>
          </cell>
        </row>
        <row r="3010">
          <cell r="B3010" t="str">
            <v>Robert Dewese</v>
          </cell>
          <cell r="C3010" t="str">
            <v>Assistant SL Express</v>
          </cell>
          <cell r="D3010" t="str">
            <v>E0291 - Christiansburg, VA</v>
          </cell>
          <cell r="E3010" t="str">
            <v>1000 Wash Employees</v>
          </cell>
          <cell r="F3010" t="str">
            <v>Preston Long</v>
          </cell>
          <cell r="G3010" t="str">
            <v>ASL</v>
          </cell>
          <cell r="H3010" t="str">
            <v xml:space="preserve">E0291 </v>
          </cell>
          <cell r="I3010">
            <v>291</v>
          </cell>
          <cell r="J3010" t="str">
            <v>ASL291</v>
          </cell>
          <cell r="K3010" t="str">
            <v>ASL291@tidalwaveautospa.com</v>
          </cell>
        </row>
        <row r="3011">
          <cell r="B3011" t="str">
            <v>Robert Gambino</v>
          </cell>
          <cell r="C3011" t="str">
            <v>Site Leader Express</v>
          </cell>
          <cell r="D3011" t="str">
            <v>E0270 - Lecanto, FL</v>
          </cell>
          <cell r="E3011" t="str">
            <v>1000 Wash Employees</v>
          </cell>
          <cell r="F3011" t="str">
            <v>Steven Kyriazis</v>
          </cell>
          <cell r="G3011" t="str">
            <v>SL</v>
          </cell>
          <cell r="H3011" t="str">
            <v xml:space="preserve">E0270 </v>
          </cell>
          <cell r="I3011">
            <v>270</v>
          </cell>
          <cell r="J3011" t="str">
            <v>SL270</v>
          </cell>
          <cell r="K3011" t="str">
            <v>SL270@tidalwaveautospa.com</v>
          </cell>
        </row>
        <row r="3012">
          <cell r="B3012" t="str">
            <v>Robert Hane</v>
          </cell>
          <cell r="C3012" t="str">
            <v>Site Leader Express</v>
          </cell>
          <cell r="D3012" t="str">
            <v>E0094 - Statesboro</v>
          </cell>
          <cell r="E3012" t="str">
            <v>1000 Wash Employees</v>
          </cell>
          <cell r="F3012" t="str">
            <v>David Foster</v>
          </cell>
          <cell r="G3012" t="str">
            <v>SL</v>
          </cell>
          <cell r="H3012" t="str">
            <v xml:space="preserve">E0094 </v>
          </cell>
          <cell r="I3012">
            <v>94</v>
          </cell>
          <cell r="J3012" t="str">
            <v>SL94</v>
          </cell>
          <cell r="K3012" t="str">
            <v>SL94@tidalwaveautospa.com</v>
          </cell>
        </row>
        <row r="3013">
          <cell r="B3013" t="str">
            <v>Robert Hickey</v>
          </cell>
          <cell r="C3013" t="str">
            <v>Team Lead Express</v>
          </cell>
          <cell r="D3013" t="str">
            <v>E0081 - South Glens Falls</v>
          </cell>
          <cell r="E3013" t="str">
            <v>1000 Wash Employees</v>
          </cell>
          <cell r="F3013" t="str">
            <v>Austin Dority</v>
          </cell>
          <cell r="G3013" t="str">
            <v/>
          </cell>
          <cell r="H3013" t="str">
            <v xml:space="preserve">E0081 </v>
          </cell>
          <cell r="I3013">
            <v>81</v>
          </cell>
          <cell r="J3013" t="str">
            <v/>
          </cell>
          <cell r="K3013" t="str">
            <v>@tidalwaveautospa.com</v>
          </cell>
        </row>
        <row r="3014">
          <cell r="B3014" t="str">
            <v>Robert Houston</v>
          </cell>
          <cell r="C3014" t="str">
            <v>Wash Attendant Express</v>
          </cell>
          <cell r="D3014" t="str">
            <v>E0022 - Newnan</v>
          </cell>
          <cell r="E3014" t="str">
            <v>1000 Wash Employees</v>
          </cell>
          <cell r="F3014" t="str">
            <v>Kevin Williams</v>
          </cell>
          <cell r="G3014" t="str">
            <v/>
          </cell>
          <cell r="H3014" t="str">
            <v xml:space="preserve">E0022 </v>
          </cell>
          <cell r="I3014">
            <v>22</v>
          </cell>
          <cell r="J3014" t="str">
            <v/>
          </cell>
          <cell r="K3014" t="str">
            <v>@tidalwaveautospa.com</v>
          </cell>
        </row>
        <row r="3015">
          <cell r="B3015" t="str">
            <v>Robert Hutchinson</v>
          </cell>
          <cell r="C3015" t="str">
            <v>Equipment Installation Manager</v>
          </cell>
          <cell r="D3015" t="str">
            <v>SHJ Construction LLC</v>
          </cell>
          <cell r="E3015" t="str">
            <v>3050 Development</v>
          </cell>
          <cell r="F3015" t="str">
            <v>Todd Twilbeck</v>
          </cell>
          <cell r="G3015" t="str">
            <v/>
          </cell>
          <cell r="H3015" t="str">
            <v/>
          </cell>
          <cell r="I3015" t="str">
            <v/>
          </cell>
          <cell r="J3015" t="str">
            <v/>
          </cell>
          <cell r="K3015" t="str">
            <v/>
          </cell>
        </row>
        <row r="3016">
          <cell r="B3016" t="str">
            <v>Robert Jiles</v>
          </cell>
          <cell r="C3016" t="str">
            <v>Wash Attendant Express</v>
          </cell>
          <cell r="D3016" t="str">
            <v>E0070 - Baytown</v>
          </cell>
          <cell r="E3016" t="str">
            <v>1000 Wash Employees</v>
          </cell>
          <cell r="F3016" t="str">
            <v>Mark Campbell</v>
          </cell>
          <cell r="G3016" t="str">
            <v/>
          </cell>
          <cell r="H3016" t="str">
            <v xml:space="preserve">E0070 </v>
          </cell>
          <cell r="I3016">
            <v>70</v>
          </cell>
          <cell r="J3016" t="str">
            <v/>
          </cell>
          <cell r="K3016" t="str">
            <v>@tidalwaveautospa.com</v>
          </cell>
        </row>
        <row r="3017">
          <cell r="B3017" t="str">
            <v>Robert King</v>
          </cell>
          <cell r="C3017" t="str">
            <v>Assistant SL Express</v>
          </cell>
          <cell r="D3017" t="str">
            <v>E0286 - Westover Road</v>
          </cell>
          <cell r="E3017" t="str">
            <v>1000 Wash Employees</v>
          </cell>
          <cell r="F3017" t="str">
            <v>Mary Hoar</v>
          </cell>
          <cell r="G3017" t="str">
            <v>ASL</v>
          </cell>
          <cell r="H3017" t="str">
            <v xml:space="preserve">E0286 </v>
          </cell>
          <cell r="I3017">
            <v>286</v>
          </cell>
          <cell r="J3017" t="str">
            <v>ASL286</v>
          </cell>
          <cell r="K3017" t="str">
            <v>ASL286@tidalwaveautospa.com</v>
          </cell>
        </row>
        <row r="3018">
          <cell r="B3018" t="str">
            <v>Robert Kisker</v>
          </cell>
          <cell r="C3018" t="str">
            <v>Assistant SL Express</v>
          </cell>
          <cell r="D3018" t="str">
            <v>E0054 - Canton</v>
          </cell>
          <cell r="E3018" t="str">
            <v>1000 Wash Employees</v>
          </cell>
          <cell r="F3018" t="str">
            <v>Patrick Powers</v>
          </cell>
          <cell r="G3018" t="str">
            <v>ASL</v>
          </cell>
          <cell r="H3018" t="str">
            <v xml:space="preserve">E0054 </v>
          </cell>
          <cell r="I3018">
            <v>54</v>
          </cell>
          <cell r="J3018" t="str">
            <v>ASL54</v>
          </cell>
          <cell r="K3018" t="str">
            <v>ASL54@tidalwaveautospa.com</v>
          </cell>
        </row>
        <row r="3019">
          <cell r="B3019" t="str">
            <v>Robert Klint Odaniel</v>
          </cell>
          <cell r="C3019" t="str">
            <v>Assistant SL Express</v>
          </cell>
          <cell r="D3019" t="str">
            <v>E0063 - Rapid City</v>
          </cell>
          <cell r="E3019" t="str">
            <v>1000 Wash Employees</v>
          </cell>
          <cell r="F3019" t="str">
            <v>Leroy Sattler</v>
          </cell>
          <cell r="G3019" t="str">
            <v>ASL</v>
          </cell>
          <cell r="H3019" t="str">
            <v xml:space="preserve">E0063 </v>
          </cell>
          <cell r="I3019">
            <v>63</v>
          </cell>
          <cell r="J3019" t="str">
            <v>ASL63</v>
          </cell>
          <cell r="K3019" t="str">
            <v>ASL63@tidalwaveautospa.com</v>
          </cell>
        </row>
        <row r="3020">
          <cell r="B3020" t="str">
            <v>Robert Potter</v>
          </cell>
          <cell r="C3020" t="str">
            <v>Wash Attendant Express</v>
          </cell>
          <cell r="D3020" t="str">
            <v>E0026 - Moncks Corner</v>
          </cell>
          <cell r="E3020" t="str">
            <v>1000 Wash Employees</v>
          </cell>
          <cell r="F3020" t="str">
            <v>Justin Cooper</v>
          </cell>
          <cell r="G3020" t="str">
            <v/>
          </cell>
          <cell r="H3020" t="str">
            <v xml:space="preserve">E0026 </v>
          </cell>
          <cell r="I3020">
            <v>26</v>
          </cell>
          <cell r="J3020" t="str">
            <v/>
          </cell>
          <cell r="K3020" t="str">
            <v>@tidalwaveautospa.com</v>
          </cell>
        </row>
        <row r="3021">
          <cell r="B3021" t="str">
            <v>Robert Preston</v>
          </cell>
          <cell r="C3021" t="str">
            <v>Wash Attendant Express</v>
          </cell>
          <cell r="D3021" t="str">
            <v>E0223 - Otter Lake Road</v>
          </cell>
          <cell r="E3021" t="str">
            <v>1000 Wash Employees</v>
          </cell>
          <cell r="F3021" t="str">
            <v>Kendall Cannimore</v>
          </cell>
          <cell r="G3021" t="str">
            <v/>
          </cell>
          <cell r="H3021" t="str">
            <v xml:space="preserve">E0223 </v>
          </cell>
          <cell r="I3021">
            <v>223</v>
          </cell>
          <cell r="J3021" t="str">
            <v/>
          </cell>
          <cell r="K3021" t="str">
            <v>@tidalwaveautospa.com</v>
          </cell>
        </row>
        <row r="3022">
          <cell r="B3022" t="str">
            <v>Robert Sanders</v>
          </cell>
          <cell r="C3022" t="str">
            <v>Site Leader Express</v>
          </cell>
          <cell r="D3022" t="str">
            <v>E0236 - University Square</v>
          </cell>
          <cell r="E3022" t="str">
            <v>1000 Wash Employees</v>
          </cell>
          <cell r="F3022" t="str">
            <v>Derek Schillinger</v>
          </cell>
          <cell r="G3022" t="str">
            <v>SL</v>
          </cell>
          <cell r="H3022" t="str">
            <v xml:space="preserve">E0236 </v>
          </cell>
          <cell r="I3022">
            <v>236</v>
          </cell>
          <cell r="J3022" t="str">
            <v>SL236</v>
          </cell>
          <cell r="K3022" t="str">
            <v>SL236@tidalwaveautospa.com</v>
          </cell>
        </row>
        <row r="3023">
          <cell r="B3023" t="str">
            <v>Robert Schrumpf</v>
          </cell>
          <cell r="C3023" t="str">
            <v>Wash Attendant Express</v>
          </cell>
          <cell r="D3023" t="str">
            <v>E0147 - Winona</v>
          </cell>
          <cell r="E3023" t="str">
            <v>1000 Wash Employees</v>
          </cell>
          <cell r="F3023" t="str">
            <v>Randall Sullivan</v>
          </cell>
          <cell r="G3023" t="str">
            <v/>
          </cell>
          <cell r="H3023" t="str">
            <v xml:space="preserve">E0147 </v>
          </cell>
          <cell r="I3023">
            <v>147</v>
          </cell>
          <cell r="J3023" t="str">
            <v/>
          </cell>
          <cell r="K3023" t="str">
            <v>@tidalwaveautospa.com</v>
          </cell>
        </row>
        <row r="3024">
          <cell r="B3024" t="str">
            <v>Robert Swigonski</v>
          </cell>
          <cell r="C3024" t="str">
            <v>Site Leader in Development 2</v>
          </cell>
          <cell r="D3024" t="str">
            <v>Wash Openings</v>
          </cell>
          <cell r="E3024" t="str">
            <v>1000 Wash Employees</v>
          </cell>
          <cell r="F3024" t="str">
            <v>Bruce Maxwell</v>
          </cell>
          <cell r="G3024" t="str">
            <v>SLID</v>
          </cell>
          <cell r="H3024" t="str">
            <v/>
          </cell>
          <cell r="I3024" t="str">
            <v/>
          </cell>
          <cell r="J3024" t="str">
            <v/>
          </cell>
          <cell r="K3024" t="str">
            <v>robert.swigonski@tidalwaveautospa.com</v>
          </cell>
        </row>
        <row r="3025">
          <cell r="B3025" t="str">
            <v>Robert Tre Marion</v>
          </cell>
          <cell r="C3025" t="str">
            <v>Wash Attendant Express</v>
          </cell>
          <cell r="D3025" t="str">
            <v>E0019 - High Point</v>
          </cell>
          <cell r="E3025" t="str">
            <v>1000 Wash Employees</v>
          </cell>
          <cell r="F3025" t="str">
            <v>Nicholas Anthony</v>
          </cell>
          <cell r="G3025" t="str">
            <v/>
          </cell>
          <cell r="H3025" t="str">
            <v xml:space="preserve">E0019 </v>
          </cell>
          <cell r="I3025">
            <v>19</v>
          </cell>
          <cell r="J3025" t="str">
            <v/>
          </cell>
          <cell r="K3025" t="str">
            <v>@tidalwaveautospa.com</v>
          </cell>
        </row>
        <row r="3026">
          <cell r="B3026" t="str">
            <v>Robert Turnage</v>
          </cell>
          <cell r="C3026" t="str">
            <v>Wash Attendant Express</v>
          </cell>
          <cell r="D3026" t="str">
            <v>E0160 - Cookeville,TN</v>
          </cell>
          <cell r="E3026" t="str">
            <v>1000 Wash Employees</v>
          </cell>
          <cell r="F3026" t="str">
            <v>Caitlin Toner</v>
          </cell>
          <cell r="G3026" t="str">
            <v/>
          </cell>
          <cell r="H3026" t="str">
            <v xml:space="preserve">E0160 </v>
          </cell>
          <cell r="I3026">
            <v>160</v>
          </cell>
          <cell r="J3026" t="str">
            <v/>
          </cell>
          <cell r="K3026" t="str">
            <v>@tidalwaveautospa.com</v>
          </cell>
        </row>
        <row r="3027">
          <cell r="B3027" t="str">
            <v>Robert Turnbow</v>
          </cell>
          <cell r="C3027" t="str">
            <v>Wash Attendant Express</v>
          </cell>
          <cell r="D3027" t="str">
            <v>E0021 - Battleground</v>
          </cell>
          <cell r="E3027" t="str">
            <v>1000 Wash Employees</v>
          </cell>
          <cell r="F3027" t="str">
            <v>Chasity Bryant</v>
          </cell>
          <cell r="G3027" t="str">
            <v/>
          </cell>
          <cell r="H3027" t="str">
            <v xml:space="preserve">E0021 </v>
          </cell>
          <cell r="I3027">
            <v>21</v>
          </cell>
          <cell r="J3027" t="str">
            <v/>
          </cell>
          <cell r="K3027" t="str">
            <v>@tidalwaveautospa.com</v>
          </cell>
        </row>
        <row r="3028">
          <cell r="B3028" t="str">
            <v>Robert Williams</v>
          </cell>
          <cell r="C3028" t="str">
            <v>Wash Attendant Express</v>
          </cell>
          <cell r="D3028" t="str">
            <v>E0009 - Peachtree City/Sharpsburg</v>
          </cell>
          <cell r="E3028" t="str">
            <v>1000 Wash Employees</v>
          </cell>
          <cell r="F3028" t="str">
            <v>Charles Best</v>
          </cell>
          <cell r="G3028" t="str">
            <v/>
          </cell>
          <cell r="H3028" t="str">
            <v xml:space="preserve">E0009 </v>
          </cell>
          <cell r="I3028">
            <v>9</v>
          </cell>
          <cell r="J3028" t="str">
            <v/>
          </cell>
          <cell r="K3028" t="str">
            <v>@tidalwaveautospa.com</v>
          </cell>
        </row>
        <row r="3029">
          <cell r="B3029" t="str">
            <v>Roberto Bermudez</v>
          </cell>
          <cell r="C3029" t="str">
            <v>Wash Attendant Express</v>
          </cell>
          <cell r="D3029" t="str">
            <v>E0120 - Manassas Park</v>
          </cell>
          <cell r="E3029" t="str">
            <v>1000 Wash Employees</v>
          </cell>
          <cell r="F3029" t="str">
            <v>Jesse Ramirez Perez</v>
          </cell>
          <cell r="G3029" t="str">
            <v/>
          </cell>
          <cell r="H3029" t="str">
            <v xml:space="preserve">E0120 </v>
          </cell>
          <cell r="I3029">
            <v>120</v>
          </cell>
          <cell r="J3029" t="str">
            <v/>
          </cell>
          <cell r="K3029" t="str">
            <v>@tidalwaveautospa.com</v>
          </cell>
        </row>
        <row r="3030">
          <cell r="B3030" t="str">
            <v>Roberto Ceballos</v>
          </cell>
          <cell r="C3030" t="str">
            <v>Wash Attendant Express</v>
          </cell>
          <cell r="D3030" t="str">
            <v>E0107 - Gainesville</v>
          </cell>
          <cell r="E3030" t="str">
            <v>1000 Wash Employees</v>
          </cell>
          <cell r="F3030" t="str">
            <v>Kyle Busch</v>
          </cell>
          <cell r="G3030" t="str">
            <v/>
          </cell>
          <cell r="H3030" t="str">
            <v xml:space="preserve">E0107 </v>
          </cell>
          <cell r="I3030">
            <v>107</v>
          </cell>
          <cell r="J3030" t="str">
            <v/>
          </cell>
          <cell r="K3030" t="str">
            <v>@tidalwaveautospa.com</v>
          </cell>
        </row>
        <row r="3031">
          <cell r="B3031" t="str">
            <v>Robin Thorpe</v>
          </cell>
          <cell r="C3031" t="str">
            <v>Wash Attendant Express</v>
          </cell>
          <cell r="D3031" t="str">
            <v>E0143 - Austin</v>
          </cell>
          <cell r="E3031" t="str">
            <v>1000 Wash Employees</v>
          </cell>
          <cell r="F3031" t="str">
            <v>Lora Youngmark</v>
          </cell>
          <cell r="G3031" t="str">
            <v/>
          </cell>
          <cell r="H3031" t="str">
            <v xml:space="preserve">E0143 </v>
          </cell>
          <cell r="I3031">
            <v>143</v>
          </cell>
          <cell r="J3031" t="str">
            <v/>
          </cell>
          <cell r="K3031" t="str">
            <v>@tidalwaveautospa.com</v>
          </cell>
        </row>
        <row r="3032">
          <cell r="B3032" t="str">
            <v>Robin Vazquez</v>
          </cell>
          <cell r="C3032" t="str">
            <v>Assistant SL Express</v>
          </cell>
          <cell r="D3032" t="str">
            <v>E0112 - Scottsboro</v>
          </cell>
          <cell r="E3032" t="str">
            <v>1000 Wash Employees</v>
          </cell>
          <cell r="F3032" t="str">
            <v>Blake Akins</v>
          </cell>
          <cell r="G3032" t="str">
            <v>ASL</v>
          </cell>
          <cell r="H3032" t="str">
            <v xml:space="preserve">E0112 </v>
          </cell>
          <cell r="I3032">
            <v>112</v>
          </cell>
          <cell r="J3032" t="str">
            <v>ASL112</v>
          </cell>
          <cell r="K3032" t="str">
            <v>ASL112@tidalwaveautospa.com</v>
          </cell>
        </row>
        <row r="3033">
          <cell r="B3033" t="str">
            <v>Robyn Coleman</v>
          </cell>
          <cell r="C3033" t="str">
            <v>Team Lead Express</v>
          </cell>
          <cell r="D3033" t="str">
            <v>E0167 - Athens - Mayberry, AL</v>
          </cell>
          <cell r="E3033" t="str">
            <v>1000 Wash Employees</v>
          </cell>
          <cell r="F3033" t="str">
            <v>Steven Hurford</v>
          </cell>
          <cell r="G3033" t="str">
            <v/>
          </cell>
          <cell r="H3033" t="str">
            <v xml:space="preserve">E0167 </v>
          </cell>
          <cell r="I3033">
            <v>167</v>
          </cell>
          <cell r="J3033" t="str">
            <v/>
          </cell>
          <cell r="K3033" t="str">
            <v>@tidalwaveautospa.com</v>
          </cell>
        </row>
        <row r="3034">
          <cell r="B3034" t="str">
            <v>Rocco Vivaldi</v>
          </cell>
          <cell r="C3034" t="str">
            <v>Wash Attendant Express</v>
          </cell>
          <cell r="D3034" t="str">
            <v>E0126 - Charlottesville</v>
          </cell>
          <cell r="E3034" t="str">
            <v>1000 Wash Employees</v>
          </cell>
          <cell r="F3034" t="str">
            <v>Sean Bush</v>
          </cell>
          <cell r="G3034" t="str">
            <v/>
          </cell>
          <cell r="H3034" t="str">
            <v xml:space="preserve">E0126 </v>
          </cell>
          <cell r="I3034">
            <v>126</v>
          </cell>
          <cell r="J3034" t="str">
            <v/>
          </cell>
          <cell r="K3034" t="str">
            <v>@tidalwaveautospa.com</v>
          </cell>
        </row>
        <row r="3035">
          <cell r="B3035" t="str">
            <v>Roderick Bristow</v>
          </cell>
          <cell r="C3035" t="str">
            <v>Wash Attendant Express</v>
          </cell>
          <cell r="D3035" t="str">
            <v>E0256 - Sturbridge</v>
          </cell>
          <cell r="E3035" t="str">
            <v>1000 Wash Employees</v>
          </cell>
          <cell r="F3035" t="str">
            <v>Patrick Swain</v>
          </cell>
          <cell r="G3035" t="str">
            <v/>
          </cell>
          <cell r="H3035" t="str">
            <v xml:space="preserve">E0256 </v>
          </cell>
          <cell r="I3035">
            <v>256</v>
          </cell>
          <cell r="J3035" t="str">
            <v/>
          </cell>
          <cell r="K3035" t="str">
            <v>@tidalwaveautospa.com</v>
          </cell>
        </row>
        <row r="3036">
          <cell r="B3036" t="str">
            <v>Rodger Campbell</v>
          </cell>
          <cell r="C3036" t="str">
            <v>Wash Attendant Express</v>
          </cell>
          <cell r="D3036" t="str">
            <v>E0101 - Victory Square</v>
          </cell>
          <cell r="E3036" t="str">
            <v>1000 Wash Employees</v>
          </cell>
          <cell r="F3036" t="str">
            <v>Alphonso Dyer</v>
          </cell>
          <cell r="G3036" t="str">
            <v/>
          </cell>
          <cell r="H3036" t="str">
            <v xml:space="preserve">E0101 </v>
          </cell>
          <cell r="I3036">
            <v>101</v>
          </cell>
          <cell r="J3036" t="str">
            <v/>
          </cell>
          <cell r="K3036" t="str">
            <v>@tidalwaveautospa.com</v>
          </cell>
        </row>
        <row r="3037">
          <cell r="B3037" t="str">
            <v>Rodney Davis</v>
          </cell>
          <cell r="C3037" t="str">
            <v>High Performance Site Leader Express</v>
          </cell>
          <cell r="D3037" t="str">
            <v>E0083 - Laurinburg</v>
          </cell>
          <cell r="E3037" t="str">
            <v>1000 Wash Employees</v>
          </cell>
          <cell r="F3037" t="str">
            <v>Michael Dodge</v>
          </cell>
          <cell r="G3037" t="str">
            <v>SL</v>
          </cell>
          <cell r="H3037" t="str">
            <v xml:space="preserve">E0083 </v>
          </cell>
          <cell r="I3037">
            <v>83</v>
          </cell>
          <cell r="J3037" t="str">
            <v>SL83</v>
          </cell>
          <cell r="K3037" t="str">
            <v>SL83@tidalwaveautospa.com</v>
          </cell>
        </row>
        <row r="3038">
          <cell r="B3038" t="str">
            <v>Rodney Henderson</v>
          </cell>
          <cell r="C3038" t="str">
            <v>Assistant SL Express</v>
          </cell>
          <cell r="D3038" t="str">
            <v>E0186 - Horn Lake, MS</v>
          </cell>
          <cell r="E3038" t="str">
            <v>1000 Wash Employees</v>
          </cell>
          <cell r="F3038" t="str">
            <v>RASHAD JONES</v>
          </cell>
          <cell r="G3038" t="str">
            <v>ASL</v>
          </cell>
          <cell r="H3038" t="str">
            <v xml:space="preserve">E0186 </v>
          </cell>
          <cell r="I3038">
            <v>186</v>
          </cell>
          <cell r="J3038" t="str">
            <v>ASL186</v>
          </cell>
          <cell r="K3038" t="str">
            <v>ASL186@tidalwaveautospa.com</v>
          </cell>
        </row>
        <row r="3039">
          <cell r="B3039" t="str">
            <v>Rodney Lighty Sr.</v>
          </cell>
          <cell r="C3039" t="str">
            <v>Wash Attendant Express</v>
          </cell>
          <cell r="D3039" t="str">
            <v>E0005 - Florence SC</v>
          </cell>
          <cell r="E3039" t="str">
            <v>1000 Wash Employees</v>
          </cell>
          <cell r="F3039" t="str">
            <v>Raymond Otto</v>
          </cell>
          <cell r="G3039" t="str">
            <v/>
          </cell>
          <cell r="H3039" t="str">
            <v xml:space="preserve">E0005 </v>
          </cell>
          <cell r="I3039">
            <v>5</v>
          </cell>
          <cell r="J3039" t="str">
            <v/>
          </cell>
          <cell r="K3039" t="str">
            <v>@tidalwaveautospa.com</v>
          </cell>
        </row>
        <row r="3040">
          <cell r="B3040" t="str">
            <v>rodney watson</v>
          </cell>
          <cell r="C3040" t="str">
            <v>Wash Attendant Express</v>
          </cell>
          <cell r="D3040" t="str">
            <v>E0007 - Grandview</v>
          </cell>
          <cell r="E3040" t="str">
            <v>1000 Wash Employees</v>
          </cell>
          <cell r="F3040" t="str">
            <v>Adam DeGroot</v>
          </cell>
          <cell r="G3040" t="str">
            <v/>
          </cell>
          <cell r="H3040" t="str">
            <v xml:space="preserve">E0007 </v>
          </cell>
          <cell r="I3040">
            <v>7</v>
          </cell>
          <cell r="J3040" t="str">
            <v/>
          </cell>
          <cell r="K3040" t="str">
            <v>@tidalwaveautospa.com</v>
          </cell>
        </row>
        <row r="3041">
          <cell r="B3041" t="str">
            <v>Rodolfo Cuevas</v>
          </cell>
          <cell r="C3041" t="str">
            <v>Wash Attendant Express</v>
          </cell>
          <cell r="D3041" t="str">
            <v>E0053 - Vivion</v>
          </cell>
          <cell r="E3041" t="str">
            <v>1000 Wash Employees</v>
          </cell>
          <cell r="F3041" t="str">
            <v>Austin Tudor</v>
          </cell>
          <cell r="G3041" t="str">
            <v/>
          </cell>
          <cell r="H3041" t="str">
            <v xml:space="preserve">E0053 </v>
          </cell>
          <cell r="I3041">
            <v>53</v>
          </cell>
          <cell r="J3041" t="str">
            <v/>
          </cell>
          <cell r="K3041" t="str">
            <v>@tidalwaveautospa.com</v>
          </cell>
        </row>
        <row r="3042">
          <cell r="B3042" t="str">
            <v>Rodrigo Kimble</v>
          </cell>
          <cell r="C3042" t="str">
            <v>High Performance Site Leader Express</v>
          </cell>
          <cell r="D3042" t="str">
            <v>E0011 - McDonough</v>
          </cell>
          <cell r="E3042" t="str">
            <v>1000 Wash Employees</v>
          </cell>
          <cell r="F3042" t="str">
            <v>Andrew Strevel</v>
          </cell>
          <cell r="G3042" t="str">
            <v>SL</v>
          </cell>
          <cell r="H3042" t="str">
            <v xml:space="preserve">E0011 </v>
          </cell>
          <cell r="I3042">
            <v>11</v>
          </cell>
          <cell r="J3042" t="str">
            <v>SL11</v>
          </cell>
          <cell r="K3042" t="str">
            <v>SL11@tidalwaveautospa.com</v>
          </cell>
        </row>
        <row r="3043">
          <cell r="B3043" t="str">
            <v>Rodrigo Morales</v>
          </cell>
          <cell r="C3043" t="str">
            <v>Wash Attendant Express</v>
          </cell>
          <cell r="D3043" t="str">
            <v>E0088 - Fargo</v>
          </cell>
          <cell r="E3043" t="str">
            <v>1000 Wash Employees</v>
          </cell>
          <cell r="F3043" t="str">
            <v>Justin Murray</v>
          </cell>
          <cell r="G3043" t="str">
            <v/>
          </cell>
          <cell r="H3043" t="str">
            <v xml:space="preserve">E0088 </v>
          </cell>
          <cell r="I3043">
            <v>88</v>
          </cell>
          <cell r="J3043" t="str">
            <v/>
          </cell>
          <cell r="K3043" t="str">
            <v>@tidalwaveautospa.com</v>
          </cell>
        </row>
        <row r="3044">
          <cell r="B3044" t="str">
            <v>Roger Brandon</v>
          </cell>
          <cell r="C3044" t="str">
            <v>Wash Attendant Express</v>
          </cell>
          <cell r="D3044" t="str">
            <v>E0112 - Scottsboro</v>
          </cell>
          <cell r="E3044" t="str">
            <v>1000 Wash Employees</v>
          </cell>
          <cell r="F3044" t="str">
            <v>Blake Akins</v>
          </cell>
          <cell r="G3044" t="str">
            <v/>
          </cell>
          <cell r="H3044" t="str">
            <v xml:space="preserve">E0112 </v>
          </cell>
          <cell r="I3044">
            <v>112</v>
          </cell>
          <cell r="J3044" t="str">
            <v/>
          </cell>
          <cell r="K3044" t="str">
            <v>@tidalwaveautospa.com</v>
          </cell>
        </row>
        <row r="3045">
          <cell r="B3045" t="str">
            <v>Roger Delgado</v>
          </cell>
          <cell r="C3045" t="str">
            <v>Wash Attendant Express</v>
          </cell>
          <cell r="D3045" t="str">
            <v>E0087 - Grand Forks</v>
          </cell>
          <cell r="E3045" t="str">
            <v>1000 Wash Employees</v>
          </cell>
          <cell r="F3045" t="str">
            <v>Anthony Nagy</v>
          </cell>
          <cell r="G3045" t="str">
            <v/>
          </cell>
          <cell r="H3045" t="str">
            <v xml:space="preserve">E0087 </v>
          </cell>
          <cell r="I3045">
            <v>87</v>
          </cell>
          <cell r="J3045" t="str">
            <v/>
          </cell>
          <cell r="K3045" t="str">
            <v>@tidalwaveautospa.com</v>
          </cell>
        </row>
        <row r="3046">
          <cell r="B3046" t="str">
            <v>Roger Maldonado</v>
          </cell>
          <cell r="C3046" t="str">
            <v>Assistant SL Express</v>
          </cell>
          <cell r="D3046" t="str">
            <v>E0047 - Falcon Landing</v>
          </cell>
          <cell r="E3046" t="str">
            <v>1000 Wash Employees</v>
          </cell>
          <cell r="F3046" t="str">
            <v>Nicholas Huck</v>
          </cell>
          <cell r="G3046" t="str">
            <v>ASL</v>
          </cell>
          <cell r="H3046" t="str">
            <v xml:space="preserve">E0047 </v>
          </cell>
          <cell r="I3046">
            <v>47</v>
          </cell>
          <cell r="J3046" t="str">
            <v>ASL47</v>
          </cell>
          <cell r="K3046" t="str">
            <v>ASL47@tidalwaveautospa.com</v>
          </cell>
        </row>
        <row r="3047">
          <cell r="B3047" t="str">
            <v>Romeo Hernandez</v>
          </cell>
          <cell r="C3047" t="str">
            <v>Wash Attendant Express</v>
          </cell>
          <cell r="D3047" t="str">
            <v>E0219 - Heritage Harbour</v>
          </cell>
          <cell r="E3047" t="str">
            <v>1000 Wash Employees</v>
          </cell>
          <cell r="F3047" t="str">
            <v>NICOLA MARIANI</v>
          </cell>
          <cell r="G3047" t="str">
            <v/>
          </cell>
          <cell r="H3047" t="str">
            <v xml:space="preserve">E0219 </v>
          </cell>
          <cell r="I3047">
            <v>219</v>
          </cell>
          <cell r="J3047" t="str">
            <v/>
          </cell>
          <cell r="K3047" t="str">
            <v>@tidalwaveautospa.com</v>
          </cell>
        </row>
        <row r="3048">
          <cell r="B3048" t="str">
            <v>Ronald Adams</v>
          </cell>
          <cell r="C3048" t="str">
            <v>Team Lead Express</v>
          </cell>
          <cell r="D3048" t="str">
            <v>E0115 - Temperance Hill</v>
          </cell>
          <cell r="E3048" t="str">
            <v>1000 Wash Employees</v>
          </cell>
          <cell r="F3048" t="str">
            <v>Janell Campbell</v>
          </cell>
          <cell r="G3048" t="str">
            <v/>
          </cell>
          <cell r="H3048" t="str">
            <v xml:space="preserve">E0115 </v>
          </cell>
          <cell r="I3048">
            <v>115</v>
          </cell>
          <cell r="J3048" t="str">
            <v/>
          </cell>
          <cell r="K3048" t="str">
            <v>@tidalwaveautospa.com</v>
          </cell>
        </row>
        <row r="3049">
          <cell r="B3049" t="str">
            <v>RONALD BEIL</v>
          </cell>
          <cell r="C3049" t="str">
            <v>Site Leader in Development</v>
          </cell>
          <cell r="D3049" t="str">
            <v>E0328 - Port Wentworth, GA</v>
          </cell>
          <cell r="E3049" t="str">
            <v>1000 Wash Employees</v>
          </cell>
          <cell r="F3049" t="str">
            <v>David Foster</v>
          </cell>
          <cell r="G3049" t="str">
            <v>SLID</v>
          </cell>
          <cell r="H3049" t="str">
            <v xml:space="preserve">E0328 </v>
          </cell>
          <cell r="I3049">
            <v>328</v>
          </cell>
          <cell r="J3049" t="str">
            <v/>
          </cell>
          <cell r="K3049" t="str">
            <v>ronald.beil@tidalwaveautospa.com</v>
          </cell>
        </row>
        <row r="3050">
          <cell r="B3050" t="str">
            <v>Ronald Blue</v>
          </cell>
          <cell r="C3050" t="str">
            <v>Assistant SL Express</v>
          </cell>
          <cell r="D3050" t="str">
            <v>E0073 - Bellevue NE</v>
          </cell>
          <cell r="E3050" t="str">
            <v>1000 Wash Employees</v>
          </cell>
          <cell r="F3050" t="str">
            <v>Brian Frank</v>
          </cell>
          <cell r="G3050" t="str">
            <v>ASL</v>
          </cell>
          <cell r="H3050" t="str">
            <v xml:space="preserve">E0073 </v>
          </cell>
          <cell r="I3050">
            <v>73</v>
          </cell>
          <cell r="J3050" t="str">
            <v>ASL73</v>
          </cell>
          <cell r="K3050" t="str">
            <v>ASL73@tidalwaveautospa.com</v>
          </cell>
        </row>
        <row r="3051">
          <cell r="B3051" t="str">
            <v>Ronald Boyett</v>
          </cell>
          <cell r="C3051" t="str">
            <v>Site Leader in Development 2</v>
          </cell>
          <cell r="D3051" t="str">
            <v>Wash Openings</v>
          </cell>
          <cell r="E3051" t="str">
            <v>1000 Wash Employees</v>
          </cell>
          <cell r="F3051" t="str">
            <v>Bruce Maxwell</v>
          </cell>
          <cell r="G3051" t="str">
            <v>SLID</v>
          </cell>
          <cell r="H3051" t="str">
            <v/>
          </cell>
          <cell r="I3051" t="str">
            <v/>
          </cell>
          <cell r="J3051" t="str">
            <v/>
          </cell>
          <cell r="K3051" t="str">
            <v>chris.boyett@tidalwaveautospa.com</v>
          </cell>
        </row>
        <row r="3052">
          <cell r="B3052" t="str">
            <v>Ronald Newsome</v>
          </cell>
          <cell r="C3052" t="str">
            <v>Wash Attendant Express</v>
          </cell>
          <cell r="D3052" t="str">
            <v>E0016 - Evans</v>
          </cell>
          <cell r="E3052" t="str">
            <v>1000 Wash Employees</v>
          </cell>
          <cell r="F3052" t="str">
            <v>Erinn Ames</v>
          </cell>
          <cell r="G3052" t="str">
            <v/>
          </cell>
          <cell r="H3052" t="str">
            <v xml:space="preserve">E0016 </v>
          </cell>
          <cell r="I3052">
            <v>16</v>
          </cell>
          <cell r="J3052" t="str">
            <v/>
          </cell>
          <cell r="K3052" t="str">
            <v>@tidalwaveautospa.com</v>
          </cell>
        </row>
        <row r="3053">
          <cell r="B3053" t="str">
            <v>Rory McLain</v>
          </cell>
          <cell r="C3053" t="str">
            <v>Wash Attendant Express</v>
          </cell>
          <cell r="D3053" t="str">
            <v>E0236 - University Square</v>
          </cell>
          <cell r="E3053" t="str">
            <v>1000 Wash Employees</v>
          </cell>
          <cell r="F3053" t="str">
            <v>Robert Sanders</v>
          </cell>
          <cell r="G3053" t="str">
            <v/>
          </cell>
          <cell r="H3053" t="str">
            <v xml:space="preserve">E0236 </v>
          </cell>
          <cell r="I3053">
            <v>236</v>
          </cell>
          <cell r="J3053" t="str">
            <v/>
          </cell>
          <cell r="K3053" t="str">
            <v>@tidalwaveautospa.com</v>
          </cell>
        </row>
        <row r="3054">
          <cell r="B3054" t="str">
            <v>Rory Redford</v>
          </cell>
          <cell r="C3054" t="str">
            <v>Wash Attendant Express</v>
          </cell>
          <cell r="D3054" t="str">
            <v>E0154 - Lawton</v>
          </cell>
          <cell r="E3054" t="str">
            <v>1000 Wash Employees</v>
          </cell>
          <cell r="F3054" t="str">
            <v>Shawn Corway</v>
          </cell>
          <cell r="G3054" t="str">
            <v/>
          </cell>
          <cell r="H3054" t="str">
            <v xml:space="preserve">E0154 </v>
          </cell>
          <cell r="I3054">
            <v>154</v>
          </cell>
          <cell r="J3054" t="str">
            <v/>
          </cell>
          <cell r="K3054" t="str">
            <v>@tidalwaveautospa.com</v>
          </cell>
        </row>
        <row r="3055">
          <cell r="B3055" t="str">
            <v>Roscoe Luce</v>
          </cell>
          <cell r="C3055" t="str">
            <v>Team Lead Flex</v>
          </cell>
          <cell r="D3055" t="str">
            <v>E0017 - Kernersville</v>
          </cell>
          <cell r="E3055" t="str">
            <v>1000 Wash Employees</v>
          </cell>
          <cell r="F3055" t="str">
            <v>Jeremiah Vincent</v>
          </cell>
          <cell r="G3055" t="str">
            <v/>
          </cell>
          <cell r="H3055" t="str">
            <v xml:space="preserve">E0017 </v>
          </cell>
          <cell r="I3055">
            <v>17</v>
          </cell>
          <cell r="J3055" t="str">
            <v/>
          </cell>
          <cell r="K3055" t="str">
            <v>@tidalwaveautospa.com</v>
          </cell>
        </row>
        <row r="3056">
          <cell r="B3056" t="str">
            <v>Ross Dickerson</v>
          </cell>
          <cell r="C3056" t="str">
            <v>Assistant SL Express</v>
          </cell>
          <cell r="D3056" t="str">
            <v>E0008 - Irby</v>
          </cell>
          <cell r="E3056" t="str">
            <v>1000 Wash Employees</v>
          </cell>
          <cell r="F3056" t="str">
            <v>William Wolfenbarger</v>
          </cell>
          <cell r="G3056" t="str">
            <v>ASL</v>
          </cell>
          <cell r="H3056" t="str">
            <v xml:space="preserve">E0008 </v>
          </cell>
          <cell r="I3056">
            <v>8</v>
          </cell>
          <cell r="J3056" t="str">
            <v>ASL8</v>
          </cell>
          <cell r="K3056" t="str">
            <v>ASL8@tidalwaveautospa.com</v>
          </cell>
        </row>
        <row r="3057">
          <cell r="B3057" t="str">
            <v>Roy Kent</v>
          </cell>
          <cell r="C3057" t="str">
            <v>Team Lead Express</v>
          </cell>
          <cell r="D3057" t="str">
            <v>E0265 - Madison Street</v>
          </cell>
          <cell r="E3057" t="str">
            <v>1000 Wash Employees</v>
          </cell>
          <cell r="F3057" t="str">
            <v>Javier Rocha</v>
          </cell>
          <cell r="G3057" t="str">
            <v/>
          </cell>
          <cell r="H3057" t="str">
            <v xml:space="preserve">E0265 </v>
          </cell>
          <cell r="I3057">
            <v>265</v>
          </cell>
          <cell r="J3057" t="str">
            <v/>
          </cell>
          <cell r="K3057" t="str">
            <v>@tidalwaveautospa.com</v>
          </cell>
        </row>
        <row r="3058">
          <cell r="B3058" t="str">
            <v>Roy Ramirez</v>
          </cell>
          <cell r="C3058" t="str">
            <v>Site Leader in Development</v>
          </cell>
          <cell r="D3058" t="str">
            <v>E0385 - Early, TX</v>
          </cell>
          <cell r="E3058" t="str">
            <v>1000 Wash Employees</v>
          </cell>
          <cell r="F3058" t="str">
            <v>Derek Schillinger</v>
          </cell>
          <cell r="G3058" t="str">
            <v>SLID</v>
          </cell>
          <cell r="H3058" t="str">
            <v xml:space="preserve">E0385 </v>
          </cell>
          <cell r="I3058">
            <v>385</v>
          </cell>
          <cell r="J3058" t="str">
            <v/>
          </cell>
          <cell r="K3058" t="str">
            <v>roy.ramirez@tidalwaveautospa.com</v>
          </cell>
        </row>
        <row r="3059">
          <cell r="B3059" t="str">
            <v>Rush Collins</v>
          </cell>
          <cell r="C3059" t="str">
            <v>Wash Attendant Express</v>
          </cell>
          <cell r="D3059" t="str">
            <v>E0019 - High Point</v>
          </cell>
          <cell r="E3059" t="str">
            <v>1000 Wash Employees</v>
          </cell>
          <cell r="F3059" t="str">
            <v>Nicholas Anthony</v>
          </cell>
          <cell r="G3059" t="str">
            <v/>
          </cell>
          <cell r="H3059" t="str">
            <v xml:space="preserve">E0019 </v>
          </cell>
          <cell r="I3059">
            <v>19</v>
          </cell>
          <cell r="J3059" t="str">
            <v/>
          </cell>
          <cell r="K3059" t="str">
            <v>@tidalwaveautospa.com</v>
          </cell>
        </row>
        <row r="3060">
          <cell r="B3060" t="str">
            <v>Russell Houser</v>
          </cell>
          <cell r="C3060" t="str">
            <v>Assistant SL Express</v>
          </cell>
          <cell r="D3060" t="str">
            <v>E0135 - Omaha Millard</v>
          </cell>
          <cell r="E3060" t="str">
            <v>1000 Wash Employees</v>
          </cell>
          <cell r="F3060" t="str">
            <v>James Guinan</v>
          </cell>
          <cell r="G3060" t="str">
            <v>ASL</v>
          </cell>
          <cell r="H3060" t="str">
            <v xml:space="preserve">E0135 </v>
          </cell>
          <cell r="I3060">
            <v>135</v>
          </cell>
          <cell r="J3060" t="str">
            <v>ASL135</v>
          </cell>
          <cell r="K3060" t="str">
            <v>ASL135@tidalwaveautospa.com</v>
          </cell>
        </row>
        <row r="3061">
          <cell r="B3061" t="str">
            <v>Ryan Blue Coat</v>
          </cell>
          <cell r="C3061" t="str">
            <v>Wash Attendant Express</v>
          </cell>
          <cell r="D3061" t="str">
            <v>E0063 - Rapid City</v>
          </cell>
          <cell r="E3061" t="str">
            <v>1000 Wash Employees</v>
          </cell>
          <cell r="F3061" t="str">
            <v>Leroy Sattler</v>
          </cell>
          <cell r="G3061" t="str">
            <v/>
          </cell>
          <cell r="H3061" t="str">
            <v xml:space="preserve">E0063 </v>
          </cell>
          <cell r="I3061">
            <v>63</v>
          </cell>
          <cell r="J3061" t="str">
            <v/>
          </cell>
          <cell r="K3061" t="str">
            <v>@tidalwaveautospa.com</v>
          </cell>
        </row>
        <row r="3062">
          <cell r="B3062" t="str">
            <v>Ryan Crumley</v>
          </cell>
          <cell r="C3062" t="str">
            <v>Chief Growth Officer</v>
          </cell>
          <cell r="D3062" t="str">
            <v>SHJ Construction LLC</v>
          </cell>
          <cell r="E3062" t="str">
            <v>2350 Executive</v>
          </cell>
          <cell r="F3062" t="str">
            <v>Scott Blackstock</v>
          </cell>
          <cell r="G3062" t="str">
            <v/>
          </cell>
          <cell r="H3062" t="str">
            <v/>
          </cell>
          <cell r="I3062" t="str">
            <v/>
          </cell>
          <cell r="J3062" t="str">
            <v/>
          </cell>
          <cell r="K3062" t="str">
            <v>ryan.crumley@twavelead.com</v>
          </cell>
        </row>
        <row r="3063">
          <cell r="B3063" t="str">
            <v>Ryan Culpepper</v>
          </cell>
          <cell r="C3063" t="str">
            <v>Team Lead Express</v>
          </cell>
          <cell r="D3063" t="str">
            <v>E0156 - Clute, TX</v>
          </cell>
          <cell r="E3063" t="str">
            <v>1000 Wash Employees</v>
          </cell>
          <cell r="F3063" t="str">
            <v>Destiney Jimenez</v>
          </cell>
          <cell r="G3063" t="str">
            <v/>
          </cell>
          <cell r="H3063" t="str">
            <v xml:space="preserve">E0156 </v>
          </cell>
          <cell r="I3063">
            <v>156</v>
          </cell>
          <cell r="J3063" t="str">
            <v/>
          </cell>
          <cell r="K3063" t="str">
            <v>@tidalwaveautospa.com</v>
          </cell>
        </row>
        <row r="3064">
          <cell r="B3064" t="str">
            <v>Ryan Dickinson</v>
          </cell>
          <cell r="C3064" t="str">
            <v>Assistant SL Express</v>
          </cell>
          <cell r="D3064" t="str">
            <v>E0304 - Cliff Lake</v>
          </cell>
          <cell r="E3064" t="str">
            <v>1000 Wash Employees</v>
          </cell>
          <cell r="F3064" t="str">
            <v>Jacob Skouge</v>
          </cell>
          <cell r="G3064" t="str">
            <v>ASL</v>
          </cell>
          <cell r="H3064" t="str">
            <v xml:space="preserve">E0304 </v>
          </cell>
          <cell r="I3064">
            <v>304</v>
          </cell>
          <cell r="J3064" t="str">
            <v>ASL304</v>
          </cell>
          <cell r="K3064" t="str">
            <v>ASL304@tidalwaveautospa.com</v>
          </cell>
        </row>
        <row r="3065">
          <cell r="B3065" t="str">
            <v>Ryan Dill</v>
          </cell>
          <cell r="C3065" t="str">
            <v>Assistant SL Express</v>
          </cell>
          <cell r="D3065" t="str">
            <v>E0225 - Dill Creek</v>
          </cell>
          <cell r="E3065" t="str">
            <v>1000 Wash Employees</v>
          </cell>
          <cell r="F3065" t="str">
            <v>ERIK NORDGREN</v>
          </cell>
          <cell r="G3065" t="str">
            <v>ASL</v>
          </cell>
          <cell r="H3065" t="str">
            <v xml:space="preserve">E0225 </v>
          </cell>
          <cell r="I3065">
            <v>225</v>
          </cell>
          <cell r="J3065" t="str">
            <v>ASL225</v>
          </cell>
          <cell r="K3065" t="str">
            <v>ASL225@tidalwaveautospa.com</v>
          </cell>
        </row>
        <row r="3066">
          <cell r="B3066" t="str">
            <v>Ryan Dunlap</v>
          </cell>
          <cell r="C3066" t="str">
            <v>Wash Attendant Express</v>
          </cell>
          <cell r="D3066" t="str">
            <v>E0091 - Maplewood</v>
          </cell>
          <cell r="E3066" t="str">
            <v>1000 Wash Employees</v>
          </cell>
          <cell r="F3066" t="str">
            <v>Chad Fuller</v>
          </cell>
          <cell r="G3066" t="str">
            <v/>
          </cell>
          <cell r="H3066" t="str">
            <v xml:space="preserve">E0091 </v>
          </cell>
          <cell r="I3066">
            <v>91</v>
          </cell>
          <cell r="J3066" t="str">
            <v/>
          </cell>
          <cell r="K3066" t="str">
            <v>@tidalwaveautospa.com</v>
          </cell>
        </row>
        <row r="3067">
          <cell r="B3067" t="str">
            <v>Ryan Earl</v>
          </cell>
          <cell r="C3067" t="str">
            <v>High Performance Site Leader Express</v>
          </cell>
          <cell r="D3067" t="str">
            <v>E0078 - Tyndall Pkwy</v>
          </cell>
          <cell r="E3067" t="str">
            <v>1000 Wash Employees</v>
          </cell>
          <cell r="F3067" t="str">
            <v>Gary Bradley</v>
          </cell>
          <cell r="G3067" t="str">
            <v>SL</v>
          </cell>
          <cell r="H3067" t="str">
            <v xml:space="preserve">E0078 </v>
          </cell>
          <cell r="I3067">
            <v>78</v>
          </cell>
          <cell r="J3067" t="str">
            <v>SL78</v>
          </cell>
          <cell r="K3067" t="str">
            <v>SL78@tidalwaveautospa.com</v>
          </cell>
        </row>
        <row r="3068">
          <cell r="B3068" t="str">
            <v>Ryan Gardner</v>
          </cell>
          <cell r="C3068" t="str">
            <v>Wash Attendant Express</v>
          </cell>
          <cell r="D3068" t="str">
            <v>E0022 - Newnan</v>
          </cell>
          <cell r="E3068" t="str">
            <v>1000 Wash Employees</v>
          </cell>
          <cell r="F3068" t="str">
            <v>Kevin Williams</v>
          </cell>
          <cell r="G3068" t="str">
            <v/>
          </cell>
          <cell r="H3068" t="str">
            <v xml:space="preserve">E0022 </v>
          </cell>
          <cell r="I3068">
            <v>22</v>
          </cell>
          <cell r="J3068" t="str">
            <v/>
          </cell>
          <cell r="K3068" t="str">
            <v>@tidalwaveautospa.com</v>
          </cell>
        </row>
        <row r="3069">
          <cell r="B3069" t="str">
            <v>Ryan Hicks</v>
          </cell>
          <cell r="C3069" t="str">
            <v>Team Lead Express</v>
          </cell>
          <cell r="D3069" t="str">
            <v>E0189 - Athens GA 2 Lexington Rd</v>
          </cell>
          <cell r="E3069" t="str">
            <v>1000 Wash Employees</v>
          </cell>
          <cell r="F3069" t="str">
            <v>Brian Thomas</v>
          </cell>
          <cell r="G3069" t="str">
            <v/>
          </cell>
          <cell r="H3069" t="str">
            <v xml:space="preserve">E0189 </v>
          </cell>
          <cell r="I3069">
            <v>189</v>
          </cell>
          <cell r="J3069" t="str">
            <v/>
          </cell>
          <cell r="K3069" t="str">
            <v>@tidalwaveautospa.com</v>
          </cell>
        </row>
        <row r="3070">
          <cell r="B3070" t="str">
            <v>Ryan Hill</v>
          </cell>
          <cell r="C3070" t="str">
            <v>Team Lead Express</v>
          </cell>
          <cell r="D3070" t="str">
            <v>E0324 - North Bradley, IL</v>
          </cell>
          <cell r="E3070" t="str">
            <v>1000 Wash Employees</v>
          </cell>
          <cell r="F3070" t="str">
            <v>Cindi Carrington</v>
          </cell>
          <cell r="G3070" t="str">
            <v/>
          </cell>
          <cell r="H3070" t="str">
            <v xml:space="preserve">E0324 </v>
          </cell>
          <cell r="I3070">
            <v>324</v>
          </cell>
          <cell r="J3070" t="str">
            <v/>
          </cell>
          <cell r="K3070" t="str">
            <v>@tidalwaveautospa.com</v>
          </cell>
        </row>
        <row r="3071">
          <cell r="B3071" t="str">
            <v>Ryan McSwain</v>
          </cell>
          <cell r="C3071" t="str">
            <v>Team Lead Express</v>
          </cell>
          <cell r="D3071" t="str">
            <v>E0151 - Helena, AL</v>
          </cell>
          <cell r="E3071" t="str">
            <v>1000 Wash Employees</v>
          </cell>
          <cell r="F3071" t="str">
            <v>Keith McDonald</v>
          </cell>
          <cell r="G3071" t="str">
            <v/>
          </cell>
          <cell r="H3071" t="str">
            <v xml:space="preserve">E0151 </v>
          </cell>
          <cell r="I3071">
            <v>151</v>
          </cell>
          <cell r="J3071" t="str">
            <v/>
          </cell>
          <cell r="K3071" t="str">
            <v>@tidalwaveautospa.com</v>
          </cell>
        </row>
        <row r="3072">
          <cell r="B3072" t="str">
            <v>Ryan Powell</v>
          </cell>
          <cell r="C3072" t="str">
            <v>Wash Attendant Express</v>
          </cell>
          <cell r="D3072" t="str">
            <v>E0102 - Bluffton</v>
          </cell>
          <cell r="E3072" t="str">
            <v>1000 Wash Employees</v>
          </cell>
          <cell r="F3072" t="str">
            <v>Tiffany Reed</v>
          </cell>
          <cell r="G3072" t="str">
            <v/>
          </cell>
          <cell r="H3072" t="str">
            <v xml:space="preserve">E0102 </v>
          </cell>
          <cell r="I3072">
            <v>102</v>
          </cell>
          <cell r="J3072" t="str">
            <v/>
          </cell>
          <cell r="K3072" t="str">
            <v>@tidalwaveautospa.com</v>
          </cell>
        </row>
        <row r="3073">
          <cell r="B3073" t="str">
            <v>Ryan Regner</v>
          </cell>
          <cell r="C3073" t="str">
            <v>Team Lead Express</v>
          </cell>
          <cell r="D3073" t="str">
            <v>E0047 - Falcon Landing</v>
          </cell>
          <cell r="E3073" t="str">
            <v>1000 Wash Employees</v>
          </cell>
          <cell r="F3073" t="str">
            <v>Nicholas Huck</v>
          </cell>
          <cell r="G3073" t="str">
            <v/>
          </cell>
          <cell r="H3073" t="str">
            <v xml:space="preserve">E0047 </v>
          </cell>
          <cell r="I3073">
            <v>47</v>
          </cell>
          <cell r="J3073" t="str">
            <v/>
          </cell>
          <cell r="K3073" t="str">
            <v>@tidalwaveautospa.com</v>
          </cell>
        </row>
        <row r="3074">
          <cell r="B3074" t="str">
            <v>Ryan Robinson</v>
          </cell>
          <cell r="C3074" t="str">
            <v>Wash Attendant Flex</v>
          </cell>
          <cell r="D3074" t="str">
            <v>E0021 - Battleground</v>
          </cell>
          <cell r="E3074" t="str">
            <v>1000 Wash Employees</v>
          </cell>
          <cell r="F3074" t="str">
            <v>Chasity Bryant</v>
          </cell>
          <cell r="G3074" t="str">
            <v/>
          </cell>
          <cell r="H3074" t="str">
            <v xml:space="preserve">E0021 </v>
          </cell>
          <cell r="I3074">
            <v>21</v>
          </cell>
          <cell r="J3074" t="str">
            <v/>
          </cell>
          <cell r="K3074" t="str">
            <v>@tidalwaveautospa.com</v>
          </cell>
        </row>
        <row r="3075">
          <cell r="B3075" t="str">
            <v>Ryan Sheets</v>
          </cell>
          <cell r="C3075" t="str">
            <v>Assistant SL Express</v>
          </cell>
          <cell r="D3075" t="str">
            <v>E0100 - Richmond</v>
          </cell>
          <cell r="E3075" t="str">
            <v>1000 Wash Employees</v>
          </cell>
          <cell r="F3075" t="str">
            <v>Joshua Smith</v>
          </cell>
          <cell r="G3075" t="str">
            <v>ASL</v>
          </cell>
          <cell r="H3075" t="str">
            <v xml:space="preserve">E0100 </v>
          </cell>
          <cell r="I3075">
            <v>100</v>
          </cell>
          <cell r="J3075" t="str">
            <v>ASL100</v>
          </cell>
          <cell r="K3075" t="str">
            <v>ASL100@tidalwaveautospa.com</v>
          </cell>
        </row>
        <row r="3076">
          <cell r="B3076" t="str">
            <v>Ryan Shuman</v>
          </cell>
          <cell r="C3076" t="str">
            <v>Team Lead Express</v>
          </cell>
          <cell r="D3076" t="str">
            <v>E0096 - Athens / Athens GA 1</v>
          </cell>
          <cell r="E3076" t="str">
            <v>1000 Wash Employees</v>
          </cell>
          <cell r="F3076" t="str">
            <v>Thomas Russell</v>
          </cell>
          <cell r="G3076" t="str">
            <v/>
          </cell>
          <cell r="H3076" t="str">
            <v xml:space="preserve">E0096 </v>
          </cell>
          <cell r="I3076">
            <v>96</v>
          </cell>
          <cell r="J3076" t="str">
            <v/>
          </cell>
          <cell r="K3076" t="str">
            <v>@tidalwaveautospa.com</v>
          </cell>
        </row>
        <row r="3077">
          <cell r="B3077" t="str">
            <v>Ryan Simmons</v>
          </cell>
          <cell r="C3077" t="str">
            <v>Electrical Apprentice</v>
          </cell>
          <cell r="D3077" t="str">
            <v>Stangood-GA</v>
          </cell>
          <cell r="E3077" t="str">
            <v>3100 Stangood Electrical</v>
          </cell>
          <cell r="F3077" t="str">
            <v>Brian Swicegood</v>
          </cell>
          <cell r="G3077" t="str">
            <v/>
          </cell>
          <cell r="H3077" t="str">
            <v/>
          </cell>
          <cell r="I3077" t="str">
            <v/>
          </cell>
          <cell r="J3077" t="str">
            <v/>
          </cell>
          <cell r="K3077" t="str">
            <v/>
          </cell>
        </row>
        <row r="3078">
          <cell r="B3078" t="str">
            <v>Ryan Talbert</v>
          </cell>
          <cell r="C3078" t="str">
            <v>Assistant SL Express</v>
          </cell>
          <cell r="D3078" t="str">
            <v>E0240 - Pike Street</v>
          </cell>
          <cell r="E3078" t="str">
            <v>1000 Wash Employees</v>
          </cell>
          <cell r="F3078" t="str">
            <v>Patrick Bird</v>
          </cell>
          <cell r="G3078" t="str">
            <v>ASL</v>
          </cell>
          <cell r="H3078" t="str">
            <v xml:space="preserve">E0240 </v>
          </cell>
          <cell r="I3078">
            <v>240</v>
          </cell>
          <cell r="J3078" t="str">
            <v>ASL240</v>
          </cell>
          <cell r="K3078" t="str">
            <v>ASL240@tidalwaveautospa.com</v>
          </cell>
        </row>
        <row r="3079">
          <cell r="B3079" t="str">
            <v>Ryan Thornhill</v>
          </cell>
          <cell r="C3079" t="str">
            <v>Wash Attendant Express</v>
          </cell>
          <cell r="D3079" t="str">
            <v>E0007 - Grandview</v>
          </cell>
          <cell r="E3079" t="str">
            <v>1000 Wash Employees</v>
          </cell>
          <cell r="F3079" t="str">
            <v>Adam DeGroot</v>
          </cell>
          <cell r="G3079" t="str">
            <v/>
          </cell>
          <cell r="H3079" t="str">
            <v xml:space="preserve">E0007 </v>
          </cell>
          <cell r="I3079">
            <v>7</v>
          </cell>
          <cell r="J3079" t="str">
            <v/>
          </cell>
          <cell r="K3079" t="str">
            <v>@tidalwaveautospa.com</v>
          </cell>
        </row>
        <row r="3080">
          <cell r="B3080" t="str">
            <v>Ryan White</v>
          </cell>
          <cell r="C3080" t="str">
            <v>Team Lead Flex</v>
          </cell>
          <cell r="D3080" t="str">
            <v>E0022 - Newnan</v>
          </cell>
          <cell r="E3080" t="str">
            <v>1000 Wash Employees</v>
          </cell>
          <cell r="F3080" t="str">
            <v>Kevin Williams</v>
          </cell>
          <cell r="G3080" t="str">
            <v/>
          </cell>
          <cell r="H3080" t="str">
            <v xml:space="preserve">E0022 </v>
          </cell>
          <cell r="I3080">
            <v>22</v>
          </cell>
          <cell r="J3080" t="str">
            <v/>
          </cell>
          <cell r="K3080" t="str">
            <v>@tidalwaveautospa.com</v>
          </cell>
        </row>
        <row r="3081">
          <cell r="B3081" t="str">
            <v>Ryelee Case</v>
          </cell>
          <cell r="C3081" t="str">
            <v>Wash Attendant Express</v>
          </cell>
          <cell r="D3081" t="str">
            <v>E0063 - Rapid City</v>
          </cell>
          <cell r="E3081" t="str">
            <v>1000 Wash Employees</v>
          </cell>
          <cell r="F3081" t="str">
            <v>Leroy Sattler</v>
          </cell>
          <cell r="G3081" t="str">
            <v/>
          </cell>
          <cell r="H3081" t="str">
            <v xml:space="preserve">E0063 </v>
          </cell>
          <cell r="I3081">
            <v>63</v>
          </cell>
          <cell r="J3081" t="str">
            <v/>
          </cell>
          <cell r="K3081" t="str">
            <v>@tidalwaveautospa.com</v>
          </cell>
        </row>
        <row r="3082">
          <cell r="B3082" t="str">
            <v>Rylan Carter</v>
          </cell>
          <cell r="C3082" t="str">
            <v>Wash Attendant Express</v>
          </cell>
          <cell r="D3082" t="str">
            <v>E0094 - Statesboro</v>
          </cell>
          <cell r="E3082" t="str">
            <v>1000 Wash Employees</v>
          </cell>
          <cell r="F3082" t="str">
            <v>Robert Hane</v>
          </cell>
          <cell r="G3082" t="str">
            <v/>
          </cell>
          <cell r="H3082" t="str">
            <v xml:space="preserve">E0094 </v>
          </cell>
          <cell r="I3082">
            <v>94</v>
          </cell>
          <cell r="J3082" t="str">
            <v/>
          </cell>
          <cell r="K3082" t="str">
            <v>@tidalwaveautospa.com</v>
          </cell>
        </row>
        <row r="3083">
          <cell r="B3083" t="str">
            <v>Rylan Hairston</v>
          </cell>
          <cell r="C3083" t="str">
            <v>Team Lead Express</v>
          </cell>
          <cell r="D3083" t="str">
            <v>E0089 - Omaha 88</v>
          </cell>
          <cell r="E3083" t="str">
            <v>1000 Wash Employees</v>
          </cell>
          <cell r="F3083" t="str">
            <v>Vernon J</v>
          </cell>
          <cell r="G3083" t="str">
            <v/>
          </cell>
          <cell r="H3083" t="str">
            <v xml:space="preserve">E0089 </v>
          </cell>
          <cell r="I3083">
            <v>89</v>
          </cell>
          <cell r="J3083" t="str">
            <v/>
          </cell>
          <cell r="K3083" t="str">
            <v>@tidalwaveautospa.com</v>
          </cell>
        </row>
        <row r="3084">
          <cell r="B3084" t="str">
            <v>Rylan May</v>
          </cell>
          <cell r="C3084" t="str">
            <v>Wash Attendant Express</v>
          </cell>
          <cell r="D3084" t="str">
            <v>E0315 - Halls Crossroads</v>
          </cell>
          <cell r="E3084" t="str">
            <v>1000 Wash Employees</v>
          </cell>
          <cell r="F3084" t="str">
            <v>Ayite Medji</v>
          </cell>
          <cell r="G3084" t="str">
            <v/>
          </cell>
          <cell r="H3084" t="str">
            <v xml:space="preserve">E0315 </v>
          </cell>
          <cell r="I3084">
            <v>315</v>
          </cell>
          <cell r="J3084" t="str">
            <v/>
          </cell>
          <cell r="K3084" t="str">
            <v>@tidalwaveautospa.com</v>
          </cell>
        </row>
        <row r="3085">
          <cell r="B3085" t="str">
            <v>Rylan Turner</v>
          </cell>
          <cell r="C3085" t="str">
            <v>Wash Attendant Express</v>
          </cell>
          <cell r="D3085" t="str">
            <v>E0166 - Hartselle, AL</v>
          </cell>
          <cell r="E3085" t="str">
            <v>1000 Wash Employees</v>
          </cell>
          <cell r="F3085" t="str">
            <v>Stephanie Bratcher</v>
          </cell>
          <cell r="G3085" t="str">
            <v/>
          </cell>
          <cell r="H3085" t="str">
            <v xml:space="preserve">E0166 </v>
          </cell>
          <cell r="I3085">
            <v>166</v>
          </cell>
          <cell r="J3085" t="str">
            <v/>
          </cell>
          <cell r="K3085" t="str">
            <v>@tidalwaveautospa.com</v>
          </cell>
        </row>
        <row r="3086">
          <cell r="B3086" t="str">
            <v>Rylee Hill</v>
          </cell>
          <cell r="C3086" t="str">
            <v>Wash Attendant Express</v>
          </cell>
          <cell r="D3086" t="str">
            <v>E0160 - Cookeville,TN</v>
          </cell>
          <cell r="E3086" t="str">
            <v>1000 Wash Employees</v>
          </cell>
          <cell r="F3086" t="str">
            <v>Caitlin Toner</v>
          </cell>
          <cell r="G3086" t="str">
            <v/>
          </cell>
          <cell r="H3086" t="str">
            <v xml:space="preserve">E0160 </v>
          </cell>
          <cell r="I3086">
            <v>160</v>
          </cell>
          <cell r="J3086" t="str">
            <v/>
          </cell>
          <cell r="K3086" t="str">
            <v>@tidalwaveautospa.com</v>
          </cell>
        </row>
        <row r="3087">
          <cell r="B3087" t="str">
            <v>Rylee Jost</v>
          </cell>
          <cell r="C3087" t="str">
            <v>Wash Attendant Express</v>
          </cell>
          <cell r="D3087" t="str">
            <v>E0265 - Madison Street</v>
          </cell>
          <cell r="E3087" t="str">
            <v>1000 Wash Employees</v>
          </cell>
          <cell r="F3087" t="str">
            <v>Javier Rocha</v>
          </cell>
          <cell r="G3087" t="str">
            <v/>
          </cell>
          <cell r="H3087" t="str">
            <v xml:space="preserve">E0265 </v>
          </cell>
          <cell r="I3087">
            <v>265</v>
          </cell>
          <cell r="J3087" t="str">
            <v/>
          </cell>
          <cell r="K3087" t="str">
            <v>@tidalwaveautospa.com</v>
          </cell>
        </row>
        <row r="3088">
          <cell r="B3088" t="str">
            <v>Rylee Mccrary</v>
          </cell>
          <cell r="C3088" t="str">
            <v>Assistant SL Express</v>
          </cell>
          <cell r="D3088" t="str">
            <v>E0130 - Mobile</v>
          </cell>
          <cell r="E3088" t="str">
            <v>1000 Wash Employees</v>
          </cell>
          <cell r="F3088" t="str">
            <v>Jeb Plaisance</v>
          </cell>
          <cell r="G3088" t="str">
            <v>ASL</v>
          </cell>
          <cell r="H3088" t="str">
            <v xml:space="preserve">E0130 </v>
          </cell>
          <cell r="I3088">
            <v>130</v>
          </cell>
          <cell r="J3088" t="str">
            <v>ASL130</v>
          </cell>
          <cell r="K3088" t="str">
            <v>ASL130@tidalwaveautospa.com</v>
          </cell>
        </row>
        <row r="3089">
          <cell r="B3089" t="str">
            <v>Rylee Umland</v>
          </cell>
          <cell r="C3089" t="str">
            <v>Team Lead Express</v>
          </cell>
          <cell r="D3089" t="str">
            <v>E0312 - Beaver Dam, WI</v>
          </cell>
          <cell r="E3089" t="str">
            <v>1000 Wash Employees</v>
          </cell>
          <cell r="F3089" t="str">
            <v>Reid Kleinke</v>
          </cell>
          <cell r="G3089" t="str">
            <v/>
          </cell>
          <cell r="H3089" t="str">
            <v xml:space="preserve">E0312 </v>
          </cell>
          <cell r="I3089">
            <v>312</v>
          </cell>
          <cell r="J3089" t="str">
            <v/>
          </cell>
          <cell r="K3089" t="str">
            <v>@tidalwaveautospa.com</v>
          </cell>
        </row>
        <row r="3090">
          <cell r="B3090" t="str">
            <v>Ryule Smith</v>
          </cell>
          <cell r="C3090" t="str">
            <v>Wash Attendant Express</v>
          </cell>
          <cell r="D3090" t="str">
            <v>E0278 - Kinston, NC</v>
          </cell>
          <cell r="E3090" t="str">
            <v>1000 Wash Employees</v>
          </cell>
          <cell r="F3090" t="str">
            <v>Nadine Moses</v>
          </cell>
          <cell r="G3090" t="str">
            <v/>
          </cell>
          <cell r="H3090" t="str">
            <v xml:space="preserve">E0278 </v>
          </cell>
          <cell r="I3090">
            <v>278</v>
          </cell>
          <cell r="J3090" t="str">
            <v/>
          </cell>
          <cell r="K3090" t="str">
            <v>@tidalwaveautospa.com</v>
          </cell>
        </row>
        <row r="3091">
          <cell r="B3091" t="str">
            <v>sabastian wychryst</v>
          </cell>
          <cell r="C3091" t="str">
            <v>Wash Attendant Express</v>
          </cell>
          <cell r="D3091" t="str">
            <v>E0216 - West Manheim</v>
          </cell>
          <cell r="E3091" t="str">
            <v>1000 Wash Employees</v>
          </cell>
          <cell r="F3091" t="str">
            <v>John Sauers</v>
          </cell>
          <cell r="G3091" t="str">
            <v/>
          </cell>
          <cell r="H3091" t="str">
            <v xml:space="preserve">E0216 </v>
          </cell>
          <cell r="I3091">
            <v>216</v>
          </cell>
          <cell r="J3091" t="str">
            <v/>
          </cell>
          <cell r="K3091" t="str">
            <v>@tidalwaveautospa.com</v>
          </cell>
        </row>
        <row r="3092">
          <cell r="B3092" t="str">
            <v>Sahaeem Shelton</v>
          </cell>
          <cell r="C3092" t="str">
            <v>Wash Attendant Express</v>
          </cell>
          <cell r="D3092" t="str">
            <v>E0246 - Washington, NC</v>
          </cell>
          <cell r="E3092" t="str">
            <v>1000 Wash Employees</v>
          </cell>
          <cell r="F3092" t="str">
            <v>Nicholas Way</v>
          </cell>
          <cell r="G3092" t="str">
            <v/>
          </cell>
          <cell r="H3092" t="str">
            <v xml:space="preserve">E0246 </v>
          </cell>
          <cell r="I3092">
            <v>246</v>
          </cell>
          <cell r="J3092" t="str">
            <v/>
          </cell>
          <cell r="K3092" t="str">
            <v>@tidalwaveautospa.com</v>
          </cell>
        </row>
        <row r="3093">
          <cell r="B3093" t="str">
            <v>salvador Franco Vargas</v>
          </cell>
          <cell r="C3093" t="str">
            <v>Team Lead Express</v>
          </cell>
          <cell r="D3093" t="str">
            <v>E0248 - Ridge Road</v>
          </cell>
          <cell r="E3093" t="str">
            <v>1000 Wash Employees</v>
          </cell>
          <cell r="F3093" t="str">
            <v>John Womble</v>
          </cell>
          <cell r="G3093" t="str">
            <v/>
          </cell>
          <cell r="H3093" t="str">
            <v xml:space="preserve">E0248 </v>
          </cell>
          <cell r="I3093">
            <v>248</v>
          </cell>
          <cell r="J3093" t="str">
            <v/>
          </cell>
          <cell r="K3093" t="str">
            <v>@tidalwaveautospa.com</v>
          </cell>
        </row>
        <row r="3094">
          <cell r="B3094" t="str">
            <v>Sam Jarrell</v>
          </cell>
          <cell r="C3094" t="str">
            <v>High Performance Site Leader Express</v>
          </cell>
          <cell r="D3094" t="str">
            <v>E0027 - Dublin</v>
          </cell>
          <cell r="E3094" t="str">
            <v>1000 Wash Employees</v>
          </cell>
          <cell r="F3094" t="str">
            <v>Andrew Strevel</v>
          </cell>
          <cell r="G3094" t="str">
            <v>SL</v>
          </cell>
          <cell r="H3094" t="str">
            <v xml:space="preserve">E0027 </v>
          </cell>
          <cell r="I3094">
            <v>27</v>
          </cell>
          <cell r="J3094" t="str">
            <v>SL27</v>
          </cell>
          <cell r="K3094" t="str">
            <v>SL27@tidalwaveautospa.com</v>
          </cell>
        </row>
        <row r="3095">
          <cell r="B3095" t="str">
            <v>Samantha Cruse</v>
          </cell>
          <cell r="C3095" t="str">
            <v>Wash Attendant Express</v>
          </cell>
          <cell r="D3095" t="str">
            <v>E0021 - Battleground</v>
          </cell>
          <cell r="E3095" t="str">
            <v>1000 Wash Employees</v>
          </cell>
          <cell r="F3095" t="str">
            <v>Chasity Bryant</v>
          </cell>
          <cell r="G3095" t="str">
            <v/>
          </cell>
          <cell r="H3095" t="str">
            <v xml:space="preserve">E0021 </v>
          </cell>
          <cell r="I3095">
            <v>21</v>
          </cell>
          <cell r="J3095" t="str">
            <v/>
          </cell>
          <cell r="K3095" t="str">
            <v>@tidalwaveautospa.com</v>
          </cell>
        </row>
        <row r="3096">
          <cell r="B3096" t="str">
            <v>Samantha Hackney</v>
          </cell>
          <cell r="C3096" t="str">
            <v>Site Leader Express</v>
          </cell>
          <cell r="D3096" t="str">
            <v>E0192 - Clinton Plaza West</v>
          </cell>
          <cell r="E3096" t="str">
            <v>1000 Wash Employees</v>
          </cell>
          <cell r="F3096" t="str">
            <v>Ricky Doyle</v>
          </cell>
          <cell r="G3096" t="str">
            <v>SL</v>
          </cell>
          <cell r="H3096" t="str">
            <v xml:space="preserve">E0192 </v>
          </cell>
          <cell r="I3096">
            <v>192</v>
          </cell>
          <cell r="J3096" t="str">
            <v>SL192</v>
          </cell>
          <cell r="K3096" t="str">
            <v>SL192@tidalwaveautospa.com</v>
          </cell>
        </row>
        <row r="3097">
          <cell r="B3097" t="str">
            <v>Samantha hamm</v>
          </cell>
          <cell r="C3097" t="str">
            <v>Team Lead Express</v>
          </cell>
          <cell r="D3097" t="str">
            <v>E0227 - Bolger Square</v>
          </cell>
          <cell r="E3097" t="str">
            <v>1000 Wash Employees</v>
          </cell>
          <cell r="F3097" t="str">
            <v>Todd Haley</v>
          </cell>
          <cell r="G3097" t="str">
            <v/>
          </cell>
          <cell r="H3097" t="str">
            <v xml:space="preserve">E0227 </v>
          </cell>
          <cell r="I3097">
            <v>227</v>
          </cell>
          <cell r="J3097" t="str">
            <v/>
          </cell>
          <cell r="K3097" t="str">
            <v>@tidalwaveautospa.com</v>
          </cell>
        </row>
        <row r="3098">
          <cell r="B3098" t="str">
            <v>Samantha Jungvirt</v>
          </cell>
          <cell r="C3098" t="str">
            <v>Assistant SL Express</v>
          </cell>
          <cell r="D3098" t="str">
            <v>E0049 - Prairie Village</v>
          </cell>
          <cell r="E3098" t="str">
            <v>1000 Wash Employees</v>
          </cell>
          <cell r="F3098" t="str">
            <v>Lee Triggs</v>
          </cell>
          <cell r="G3098" t="str">
            <v>ASL</v>
          </cell>
          <cell r="H3098" t="str">
            <v xml:space="preserve">E0049 </v>
          </cell>
          <cell r="I3098">
            <v>49</v>
          </cell>
          <cell r="J3098" t="str">
            <v>ASL49</v>
          </cell>
          <cell r="K3098" t="str">
            <v>ASL49@tidalwaveautospa.com</v>
          </cell>
        </row>
        <row r="3099">
          <cell r="B3099" t="str">
            <v>Samantha Simpson</v>
          </cell>
          <cell r="C3099" t="str">
            <v>Site Leader Express</v>
          </cell>
          <cell r="D3099" t="str">
            <v>E0129 - Fort Wright</v>
          </cell>
          <cell r="E3099" t="str">
            <v>1000 Wash Employees</v>
          </cell>
          <cell r="F3099" t="str">
            <v>Joe Chavez</v>
          </cell>
          <cell r="G3099" t="str">
            <v>SL</v>
          </cell>
          <cell r="H3099" t="str">
            <v xml:space="preserve">E0129 </v>
          </cell>
          <cell r="I3099">
            <v>129</v>
          </cell>
          <cell r="J3099" t="str">
            <v>SL129</v>
          </cell>
          <cell r="K3099" t="str">
            <v>SL129@tidalwaveautospa.com</v>
          </cell>
        </row>
        <row r="3100">
          <cell r="B3100" t="str">
            <v>Samara Walker</v>
          </cell>
          <cell r="C3100" t="str">
            <v>Wash Attendant Express</v>
          </cell>
          <cell r="D3100" t="str">
            <v>E0194 - Jefferson City, MO</v>
          </cell>
          <cell r="E3100" t="str">
            <v>1000 Wash Employees</v>
          </cell>
          <cell r="F3100" t="str">
            <v>James Beeler</v>
          </cell>
          <cell r="G3100" t="str">
            <v/>
          </cell>
          <cell r="H3100" t="str">
            <v xml:space="preserve">E0194 </v>
          </cell>
          <cell r="I3100">
            <v>194</v>
          </cell>
          <cell r="J3100" t="str">
            <v/>
          </cell>
          <cell r="K3100" t="str">
            <v>@tidalwaveautospa.com</v>
          </cell>
        </row>
        <row r="3101">
          <cell r="B3101" t="str">
            <v>Samir Kassem</v>
          </cell>
          <cell r="C3101" t="str">
            <v>Wash Attendant Flex</v>
          </cell>
          <cell r="D3101" t="str">
            <v>E0009 - Peachtree City/Sharpsburg</v>
          </cell>
          <cell r="E3101" t="str">
            <v>1000 Wash Employees</v>
          </cell>
          <cell r="F3101" t="str">
            <v>Charles Best</v>
          </cell>
          <cell r="G3101" t="str">
            <v/>
          </cell>
          <cell r="H3101" t="str">
            <v xml:space="preserve">E0009 </v>
          </cell>
          <cell r="I3101">
            <v>9</v>
          </cell>
          <cell r="J3101" t="str">
            <v/>
          </cell>
          <cell r="K3101" t="str">
            <v>@tidalwaveautospa.com</v>
          </cell>
        </row>
        <row r="3102">
          <cell r="B3102" t="str">
            <v>Samual Seekins</v>
          </cell>
          <cell r="C3102" t="str">
            <v>Wash Attendant Express</v>
          </cell>
          <cell r="D3102" t="str">
            <v>E0284 - Niagara Falls, NY</v>
          </cell>
          <cell r="E3102" t="str">
            <v>1000 Wash Employees</v>
          </cell>
          <cell r="F3102" t="str">
            <v>Jon Roewer</v>
          </cell>
          <cell r="G3102" t="str">
            <v/>
          </cell>
          <cell r="H3102" t="str">
            <v xml:space="preserve">E0284 </v>
          </cell>
          <cell r="I3102">
            <v>284</v>
          </cell>
          <cell r="J3102" t="str">
            <v/>
          </cell>
          <cell r="K3102" t="str">
            <v>@tidalwaveautospa.com</v>
          </cell>
        </row>
        <row r="3103">
          <cell r="B3103" t="str">
            <v>Samuel Brown</v>
          </cell>
          <cell r="C3103" t="str">
            <v>Wash Attendant Express</v>
          </cell>
          <cell r="D3103" t="str">
            <v>E0026 - Moncks Corner</v>
          </cell>
          <cell r="E3103" t="str">
            <v>1000 Wash Employees</v>
          </cell>
          <cell r="F3103" t="str">
            <v>Justin Cooper</v>
          </cell>
          <cell r="G3103" t="str">
            <v/>
          </cell>
          <cell r="H3103" t="str">
            <v xml:space="preserve">E0026 </v>
          </cell>
          <cell r="I3103">
            <v>26</v>
          </cell>
          <cell r="J3103" t="str">
            <v/>
          </cell>
          <cell r="K3103" t="str">
            <v>@tidalwaveautospa.com</v>
          </cell>
        </row>
        <row r="3104">
          <cell r="B3104" t="str">
            <v>Samuel Cardona</v>
          </cell>
          <cell r="C3104" t="str">
            <v>Assistant SL Express</v>
          </cell>
          <cell r="D3104" t="str">
            <v>E0047 - Falcon Landing</v>
          </cell>
          <cell r="E3104" t="str">
            <v>1000 Wash Employees</v>
          </cell>
          <cell r="F3104" t="str">
            <v>Nicholas Huck</v>
          </cell>
          <cell r="G3104" t="str">
            <v>ASL</v>
          </cell>
          <cell r="H3104" t="str">
            <v xml:space="preserve">E0047 </v>
          </cell>
          <cell r="I3104">
            <v>47</v>
          </cell>
          <cell r="J3104" t="str">
            <v>ASL47</v>
          </cell>
          <cell r="K3104" t="str">
            <v>ASL47@tidalwaveautospa.com</v>
          </cell>
        </row>
        <row r="3105">
          <cell r="B3105" t="str">
            <v>Samuel Clifford</v>
          </cell>
          <cell r="C3105" t="str">
            <v>Interim Site Leader Express</v>
          </cell>
          <cell r="D3105" t="str">
            <v>E0187 - TN Fayetteville</v>
          </cell>
          <cell r="E3105" t="str">
            <v>1000 Wash Employees</v>
          </cell>
          <cell r="F3105" t="str">
            <v>Jeff Mathis</v>
          </cell>
          <cell r="G3105" t="str">
            <v>Interim</v>
          </cell>
          <cell r="H3105" t="str">
            <v xml:space="preserve">E0187 </v>
          </cell>
          <cell r="I3105">
            <v>187</v>
          </cell>
          <cell r="J3105" t="str">
            <v>SL187</v>
          </cell>
          <cell r="K3105" t="str">
            <v>SL187@tidalwaveautospa.com</v>
          </cell>
        </row>
        <row r="3106">
          <cell r="B3106" t="str">
            <v>Samuel Fuller</v>
          </cell>
          <cell r="C3106" t="str">
            <v>Wash Attendant Express</v>
          </cell>
          <cell r="D3106" t="str">
            <v>E0019 - High Point</v>
          </cell>
          <cell r="E3106" t="str">
            <v>1000 Wash Employees</v>
          </cell>
          <cell r="F3106" t="str">
            <v>Nicholas Anthony</v>
          </cell>
          <cell r="G3106" t="str">
            <v/>
          </cell>
          <cell r="H3106" t="str">
            <v xml:space="preserve">E0019 </v>
          </cell>
          <cell r="I3106">
            <v>19</v>
          </cell>
          <cell r="J3106" t="str">
            <v/>
          </cell>
          <cell r="K3106" t="str">
            <v>@tidalwaveautospa.com</v>
          </cell>
        </row>
        <row r="3107">
          <cell r="B3107" t="str">
            <v>Samuel Guerrero</v>
          </cell>
          <cell r="C3107" t="str">
            <v>Wash Attendant Express</v>
          </cell>
          <cell r="D3107" t="str">
            <v>E0184 - La Vergne, TN</v>
          </cell>
          <cell r="E3107" t="str">
            <v>1000 Wash Employees</v>
          </cell>
          <cell r="F3107" t="str">
            <v>Scott Blainey</v>
          </cell>
          <cell r="G3107" t="str">
            <v/>
          </cell>
          <cell r="H3107" t="str">
            <v xml:space="preserve">E0184 </v>
          </cell>
          <cell r="I3107">
            <v>184</v>
          </cell>
          <cell r="J3107" t="str">
            <v/>
          </cell>
          <cell r="K3107" t="str">
            <v>@tidalwaveautospa.com</v>
          </cell>
        </row>
        <row r="3108">
          <cell r="B3108" t="str">
            <v>Samuel Harwell</v>
          </cell>
          <cell r="C3108" t="str">
            <v>Team Lead Express</v>
          </cell>
          <cell r="D3108" t="str">
            <v>E0145 - Pulaski</v>
          </cell>
          <cell r="E3108" t="str">
            <v>1000 Wash Employees</v>
          </cell>
          <cell r="F3108" t="str">
            <v>James Stone</v>
          </cell>
          <cell r="G3108" t="str">
            <v/>
          </cell>
          <cell r="H3108" t="str">
            <v xml:space="preserve">E0145 </v>
          </cell>
          <cell r="I3108">
            <v>145</v>
          </cell>
          <cell r="J3108" t="str">
            <v/>
          </cell>
          <cell r="K3108" t="str">
            <v>@tidalwaveautospa.com</v>
          </cell>
        </row>
        <row r="3109">
          <cell r="B3109" t="str">
            <v>Samuel Munnerlyn</v>
          </cell>
          <cell r="C3109" t="str">
            <v>Wash Attendant Express</v>
          </cell>
          <cell r="D3109" t="str">
            <v>E0226 - Forum Drive SC</v>
          </cell>
          <cell r="E3109" t="str">
            <v>1000 Wash Employees</v>
          </cell>
          <cell r="F3109" t="str">
            <v>Douglas Chaloupek</v>
          </cell>
          <cell r="G3109" t="str">
            <v/>
          </cell>
          <cell r="H3109" t="str">
            <v xml:space="preserve">E0226 </v>
          </cell>
          <cell r="I3109">
            <v>226</v>
          </cell>
          <cell r="J3109" t="str">
            <v/>
          </cell>
          <cell r="K3109" t="str">
            <v>@tidalwaveautospa.com</v>
          </cell>
        </row>
        <row r="3110">
          <cell r="B3110" t="str">
            <v>Samuel Schmidt</v>
          </cell>
          <cell r="C3110" t="str">
            <v>Site Leader Express</v>
          </cell>
          <cell r="D3110" t="str">
            <v>E0183 - Newport, TN</v>
          </cell>
          <cell r="E3110" t="str">
            <v>1000 Wash Employees</v>
          </cell>
          <cell r="F3110" t="str">
            <v>Joe Chavez</v>
          </cell>
          <cell r="G3110" t="str">
            <v>SL</v>
          </cell>
          <cell r="H3110" t="str">
            <v xml:space="preserve">E0183 </v>
          </cell>
          <cell r="I3110">
            <v>183</v>
          </cell>
          <cell r="J3110" t="str">
            <v>SL183</v>
          </cell>
          <cell r="K3110" t="str">
            <v>SL183@tidalwaveautospa.com</v>
          </cell>
        </row>
        <row r="3111">
          <cell r="B3111" t="str">
            <v>Samuel Shetters</v>
          </cell>
          <cell r="C3111" t="str">
            <v>Wash Attendant Express</v>
          </cell>
          <cell r="D3111" t="str">
            <v>E0045 - Watson</v>
          </cell>
          <cell r="E3111" t="str">
            <v>1000 Wash Employees</v>
          </cell>
          <cell r="F3111" t="str">
            <v>Steven Goddard</v>
          </cell>
          <cell r="G3111" t="str">
            <v/>
          </cell>
          <cell r="H3111" t="str">
            <v xml:space="preserve">E0045 </v>
          </cell>
          <cell r="I3111">
            <v>45</v>
          </cell>
          <cell r="J3111" t="str">
            <v/>
          </cell>
          <cell r="K3111" t="str">
            <v>@tidalwaveautospa.com</v>
          </cell>
        </row>
        <row r="3112">
          <cell r="B3112" t="str">
            <v>Samuel St Clair</v>
          </cell>
          <cell r="C3112" t="str">
            <v>Wash Attendant Express</v>
          </cell>
          <cell r="D3112" t="str">
            <v>E0096 - Athens / Athens GA 1</v>
          </cell>
          <cell r="E3112" t="str">
            <v>1000 Wash Employees</v>
          </cell>
          <cell r="F3112" t="str">
            <v>Thomas Russell</v>
          </cell>
          <cell r="G3112" t="str">
            <v/>
          </cell>
          <cell r="H3112" t="str">
            <v xml:space="preserve">E0096 </v>
          </cell>
          <cell r="I3112">
            <v>96</v>
          </cell>
          <cell r="J3112" t="str">
            <v/>
          </cell>
          <cell r="K3112" t="str">
            <v>@tidalwaveautospa.com</v>
          </cell>
        </row>
        <row r="3113">
          <cell r="B3113" t="str">
            <v>Sandra Mcintosh [C]</v>
          </cell>
          <cell r="C3113" t="str">
            <v>TW Accountant Temporary</v>
          </cell>
          <cell r="D3113" t="str">
            <v>Wash Support Center</v>
          </cell>
          <cell r="E3113" t="str">
            <v>2100 Accounting</v>
          </cell>
          <cell r="F3113" t="str">
            <v>Jordan Brohm</v>
          </cell>
          <cell r="G3113" t="str">
            <v/>
          </cell>
          <cell r="H3113" t="str">
            <v/>
          </cell>
          <cell r="I3113" t="str">
            <v/>
          </cell>
          <cell r="J3113" t="str">
            <v/>
          </cell>
          <cell r="K3113" t="str">
            <v/>
          </cell>
        </row>
        <row r="3114">
          <cell r="B3114" t="str">
            <v>Sandra Moubacher</v>
          </cell>
          <cell r="C3114" t="str">
            <v>Assistant SL Express</v>
          </cell>
          <cell r="D3114" t="str">
            <v>E0293 - Lombard, IL</v>
          </cell>
          <cell r="E3114" t="str">
            <v>1000 Wash Employees</v>
          </cell>
          <cell r="F3114" t="str">
            <v>Andrew Stephens</v>
          </cell>
          <cell r="G3114" t="str">
            <v>ASL</v>
          </cell>
          <cell r="H3114" t="str">
            <v xml:space="preserve">E0293 </v>
          </cell>
          <cell r="I3114">
            <v>293</v>
          </cell>
          <cell r="J3114" t="str">
            <v>ASL293</v>
          </cell>
          <cell r="K3114" t="str">
            <v>ASL293@tidalwaveautospa.com</v>
          </cell>
        </row>
        <row r="3115">
          <cell r="B3115" t="str">
            <v>Santana Logan</v>
          </cell>
          <cell r="C3115" t="str">
            <v>Wash Attendant Express</v>
          </cell>
          <cell r="D3115" t="str">
            <v>E0062 - Speedway</v>
          </cell>
          <cell r="E3115" t="str">
            <v>1000 Wash Employees</v>
          </cell>
          <cell r="F3115" t="str">
            <v>Rex Humerickhouse</v>
          </cell>
          <cell r="G3115" t="str">
            <v/>
          </cell>
          <cell r="H3115" t="str">
            <v xml:space="preserve">E0062 </v>
          </cell>
          <cell r="I3115">
            <v>62</v>
          </cell>
          <cell r="J3115" t="str">
            <v/>
          </cell>
          <cell r="K3115" t="str">
            <v>@tidalwaveautospa.com</v>
          </cell>
        </row>
        <row r="3116">
          <cell r="B3116" t="str">
            <v>Santo Torres</v>
          </cell>
          <cell r="C3116" t="str">
            <v>Assistant SL Express</v>
          </cell>
          <cell r="D3116" t="str">
            <v>E0260 - Pebble Hills</v>
          </cell>
          <cell r="E3116" t="str">
            <v>1000 Wash Employees</v>
          </cell>
          <cell r="F3116" t="str">
            <v>Efrain Villareal</v>
          </cell>
          <cell r="G3116" t="str">
            <v>ASL</v>
          </cell>
          <cell r="H3116" t="str">
            <v xml:space="preserve">E0260 </v>
          </cell>
          <cell r="I3116">
            <v>260</v>
          </cell>
          <cell r="J3116" t="str">
            <v>ASL260</v>
          </cell>
          <cell r="K3116" t="str">
            <v>ASL260@tidalwaveautospa.com</v>
          </cell>
        </row>
        <row r="3117">
          <cell r="B3117" t="str">
            <v>Sara Schueller</v>
          </cell>
          <cell r="C3117" t="str">
            <v>Wash Attendant Express</v>
          </cell>
          <cell r="D3117" t="str">
            <v>E0138 - Dubuque</v>
          </cell>
          <cell r="E3117" t="str">
            <v>1000 Wash Employees</v>
          </cell>
          <cell r="F3117" t="str">
            <v>Isaiah Nyberg</v>
          </cell>
          <cell r="G3117" t="str">
            <v/>
          </cell>
          <cell r="H3117" t="str">
            <v xml:space="preserve">E0138 </v>
          </cell>
          <cell r="I3117">
            <v>138</v>
          </cell>
          <cell r="J3117" t="str">
            <v/>
          </cell>
          <cell r="K3117" t="str">
            <v>@tidalwaveautospa.com</v>
          </cell>
        </row>
        <row r="3118">
          <cell r="B3118" t="str">
            <v>Sarah Martin</v>
          </cell>
          <cell r="C3118" t="str">
            <v>Site Leader Express</v>
          </cell>
          <cell r="D3118" t="str">
            <v>E0297 - Lincoln, IL</v>
          </cell>
          <cell r="E3118" t="str">
            <v>1000 Wash Employees</v>
          </cell>
          <cell r="F3118" t="str">
            <v>Andrew Stephens</v>
          </cell>
          <cell r="G3118" t="str">
            <v>SL</v>
          </cell>
          <cell r="H3118" t="str">
            <v xml:space="preserve">E0297 </v>
          </cell>
          <cell r="I3118">
            <v>297</v>
          </cell>
          <cell r="J3118" t="str">
            <v>SL297</v>
          </cell>
          <cell r="K3118" t="str">
            <v>SL297@tidalwaveautospa.com</v>
          </cell>
        </row>
        <row r="3119">
          <cell r="B3119" t="str">
            <v>Sarah Tygart</v>
          </cell>
          <cell r="C3119" t="str">
            <v>Wash Attendant Express</v>
          </cell>
          <cell r="D3119" t="str">
            <v>E0151 - Helena, AL</v>
          </cell>
          <cell r="E3119" t="str">
            <v>1000 Wash Employees</v>
          </cell>
          <cell r="F3119" t="str">
            <v>Keith McDonald</v>
          </cell>
          <cell r="G3119" t="str">
            <v/>
          </cell>
          <cell r="H3119" t="str">
            <v xml:space="preserve">E0151 </v>
          </cell>
          <cell r="I3119">
            <v>151</v>
          </cell>
          <cell r="J3119" t="str">
            <v/>
          </cell>
          <cell r="K3119" t="str">
            <v>@tidalwaveautospa.com</v>
          </cell>
        </row>
        <row r="3120">
          <cell r="B3120" t="str">
            <v>Savannah Dunn</v>
          </cell>
          <cell r="C3120" t="str">
            <v>Accounts Payable</v>
          </cell>
          <cell r="D3120" t="str">
            <v>SHJ Construction LLC</v>
          </cell>
          <cell r="E3120" t="str">
            <v>3050 Development</v>
          </cell>
          <cell r="F3120" t="str">
            <v>Jessica Harris</v>
          </cell>
          <cell r="G3120" t="str">
            <v/>
          </cell>
          <cell r="H3120" t="str">
            <v/>
          </cell>
          <cell r="I3120" t="str">
            <v/>
          </cell>
          <cell r="J3120" t="str">
            <v/>
          </cell>
          <cell r="K3120" t="str">
            <v>savannah.dunn@shjconstructiongroup.com</v>
          </cell>
        </row>
        <row r="3121">
          <cell r="B3121" t="str">
            <v>Savannah Patterson</v>
          </cell>
          <cell r="C3121" t="str">
            <v>Team Lead Express</v>
          </cell>
          <cell r="D3121" t="str">
            <v>E0317 - North Lexington, KY</v>
          </cell>
          <cell r="E3121" t="str">
            <v>1000 Wash Employees</v>
          </cell>
          <cell r="F3121" t="str">
            <v>Mark Cassidy</v>
          </cell>
          <cell r="G3121" t="str">
            <v/>
          </cell>
          <cell r="H3121" t="str">
            <v xml:space="preserve">E0317 </v>
          </cell>
          <cell r="I3121">
            <v>317</v>
          </cell>
          <cell r="J3121" t="str">
            <v/>
          </cell>
          <cell r="K3121" t="str">
            <v>@tidalwaveautospa.com</v>
          </cell>
        </row>
        <row r="3122">
          <cell r="B3122" t="str">
            <v>Savannah Schmoldt</v>
          </cell>
          <cell r="C3122" t="str">
            <v>Site Leader Express</v>
          </cell>
          <cell r="D3122" t="str">
            <v>E0274 - Leisure Lane</v>
          </cell>
          <cell r="E3122" t="str">
            <v>1000 Wash Employees</v>
          </cell>
          <cell r="F3122" t="str">
            <v>Joe Chavez</v>
          </cell>
          <cell r="G3122" t="str">
            <v>SL</v>
          </cell>
          <cell r="H3122" t="str">
            <v xml:space="preserve">E0274 </v>
          </cell>
          <cell r="I3122">
            <v>274</v>
          </cell>
          <cell r="J3122" t="str">
            <v>SL274</v>
          </cell>
          <cell r="K3122" t="str">
            <v>SL274@tidalwaveautospa.com</v>
          </cell>
        </row>
        <row r="3123">
          <cell r="B3123" t="str">
            <v>Savannah Vizcarra</v>
          </cell>
          <cell r="C3123" t="str">
            <v>Team Lead Express</v>
          </cell>
          <cell r="D3123" t="str">
            <v>E0149 - Radcliff</v>
          </cell>
          <cell r="E3123" t="str">
            <v>1000 Wash Employees</v>
          </cell>
          <cell r="F3123" t="str">
            <v>Cayden Silverthorn</v>
          </cell>
          <cell r="G3123" t="str">
            <v/>
          </cell>
          <cell r="H3123" t="str">
            <v xml:space="preserve">E0149 </v>
          </cell>
          <cell r="I3123">
            <v>149</v>
          </cell>
          <cell r="J3123" t="str">
            <v/>
          </cell>
          <cell r="K3123" t="str">
            <v>@tidalwaveautospa.com</v>
          </cell>
        </row>
        <row r="3124">
          <cell r="B3124" t="str">
            <v>Sawyer Blackman</v>
          </cell>
          <cell r="C3124" t="str">
            <v>Wash Attendant Express</v>
          </cell>
          <cell r="D3124" t="str">
            <v>E0151 - Helena, AL</v>
          </cell>
          <cell r="E3124" t="str">
            <v>1000 Wash Employees</v>
          </cell>
          <cell r="F3124" t="str">
            <v>Keith McDonald</v>
          </cell>
          <cell r="G3124" t="str">
            <v/>
          </cell>
          <cell r="H3124" t="str">
            <v xml:space="preserve">E0151 </v>
          </cell>
          <cell r="I3124">
            <v>151</v>
          </cell>
          <cell r="J3124" t="str">
            <v/>
          </cell>
          <cell r="K3124" t="str">
            <v>@tidalwaveautospa.com</v>
          </cell>
        </row>
        <row r="3125">
          <cell r="B3125" t="str">
            <v>Sawyer Williams</v>
          </cell>
          <cell r="C3125" t="str">
            <v>Wash Attendant Express</v>
          </cell>
          <cell r="D3125" t="str">
            <v>E0036 - Miller Road</v>
          </cell>
          <cell r="E3125" t="str">
            <v>1000 Wash Employees</v>
          </cell>
          <cell r="F3125" t="str">
            <v>Joel Regan</v>
          </cell>
          <cell r="G3125" t="str">
            <v/>
          </cell>
          <cell r="H3125" t="str">
            <v xml:space="preserve">E0036 </v>
          </cell>
          <cell r="I3125">
            <v>36</v>
          </cell>
          <cell r="J3125" t="str">
            <v/>
          </cell>
          <cell r="K3125" t="str">
            <v>@tidalwaveautospa.com</v>
          </cell>
        </row>
        <row r="3126">
          <cell r="B3126" t="str">
            <v>Scott Blackstock</v>
          </cell>
          <cell r="C3126" t="str">
            <v>Chief Executive Officer</v>
          </cell>
          <cell r="D3126" t="str">
            <v>Wash Support Center</v>
          </cell>
          <cell r="E3126" t="str">
            <v>2350 Executive</v>
          </cell>
          <cell r="F3126" t="str">
            <v>Scott Blackstock</v>
          </cell>
          <cell r="G3126" t="str">
            <v/>
          </cell>
          <cell r="H3126" t="str">
            <v/>
          </cell>
          <cell r="I3126" t="str">
            <v/>
          </cell>
          <cell r="J3126" t="str">
            <v/>
          </cell>
          <cell r="K3126" t="str">
            <v>scott@twavelead.com</v>
          </cell>
        </row>
        <row r="3127">
          <cell r="B3127" t="str">
            <v>Scott Blainey</v>
          </cell>
          <cell r="C3127" t="str">
            <v>Site Leader Express</v>
          </cell>
          <cell r="D3127" t="str">
            <v>E0184 - La Vergne, TN</v>
          </cell>
          <cell r="E3127" t="str">
            <v>1000 Wash Employees</v>
          </cell>
          <cell r="F3127" t="str">
            <v>Jeff Mathis</v>
          </cell>
          <cell r="G3127" t="str">
            <v>SL</v>
          </cell>
          <cell r="H3127" t="str">
            <v xml:space="preserve">E0184 </v>
          </cell>
          <cell r="I3127">
            <v>184</v>
          </cell>
          <cell r="J3127" t="str">
            <v>SL184</v>
          </cell>
          <cell r="K3127" t="str">
            <v>SL184@tidalwaveautospa.com</v>
          </cell>
        </row>
        <row r="3128">
          <cell r="B3128" t="str">
            <v>Scott Gerke</v>
          </cell>
          <cell r="C3128" t="str">
            <v>Wash Attendant Express</v>
          </cell>
          <cell r="D3128" t="str">
            <v>E0236 - University Square</v>
          </cell>
          <cell r="E3128" t="str">
            <v>1000 Wash Employees</v>
          </cell>
          <cell r="F3128" t="str">
            <v>Robert Sanders</v>
          </cell>
          <cell r="G3128" t="str">
            <v/>
          </cell>
          <cell r="H3128" t="str">
            <v xml:space="preserve">E0236 </v>
          </cell>
          <cell r="I3128">
            <v>236</v>
          </cell>
          <cell r="J3128" t="str">
            <v/>
          </cell>
          <cell r="K3128" t="str">
            <v>@tidalwaveautospa.com</v>
          </cell>
        </row>
        <row r="3129">
          <cell r="B3129" t="str">
            <v>Scott Gulasa</v>
          </cell>
          <cell r="C3129" t="str">
            <v>High Performance Site Leader Express</v>
          </cell>
          <cell r="D3129" t="str">
            <v>E0155 - Columbia SC</v>
          </cell>
          <cell r="E3129" t="str">
            <v>1000 Wash Employees</v>
          </cell>
          <cell r="F3129" t="str">
            <v>Michael Dodge</v>
          </cell>
          <cell r="G3129" t="str">
            <v>SL</v>
          </cell>
          <cell r="H3129" t="str">
            <v xml:space="preserve">E0155 </v>
          </cell>
          <cell r="I3129">
            <v>155</v>
          </cell>
          <cell r="J3129" t="str">
            <v>SL155</v>
          </cell>
          <cell r="K3129" t="str">
            <v>SL155@tidalwaveautospa.com</v>
          </cell>
        </row>
        <row r="3130">
          <cell r="B3130" t="str">
            <v>Scott Lindsey</v>
          </cell>
          <cell r="C3130" t="str">
            <v>High Performance Site Leader Express</v>
          </cell>
          <cell r="D3130" t="str">
            <v>E0125 - North Richland Hills</v>
          </cell>
          <cell r="E3130" t="str">
            <v>1000 Wash Employees</v>
          </cell>
          <cell r="F3130" t="str">
            <v>Derek Schillinger</v>
          </cell>
          <cell r="G3130" t="str">
            <v>SL</v>
          </cell>
          <cell r="H3130" t="str">
            <v xml:space="preserve">E0125 </v>
          </cell>
          <cell r="I3130">
            <v>125</v>
          </cell>
          <cell r="J3130" t="str">
            <v>SL125</v>
          </cell>
          <cell r="K3130" t="str">
            <v>SL125@tidalwaveautospa.com</v>
          </cell>
        </row>
        <row r="3131">
          <cell r="B3131" t="str">
            <v>Scott Rogers</v>
          </cell>
          <cell r="C3131" t="str">
            <v>Wash Attendant Express</v>
          </cell>
          <cell r="D3131" t="str">
            <v>E0272 - North Wilmington</v>
          </cell>
          <cell r="E3131" t="str">
            <v>1000 Wash Employees</v>
          </cell>
          <cell r="F3131" t="str">
            <v>Devin Miranda</v>
          </cell>
          <cell r="G3131" t="str">
            <v/>
          </cell>
          <cell r="H3131" t="str">
            <v xml:space="preserve">E0272 </v>
          </cell>
          <cell r="I3131">
            <v>272</v>
          </cell>
          <cell r="J3131" t="str">
            <v/>
          </cell>
          <cell r="K3131" t="str">
            <v>@tidalwaveautospa.com</v>
          </cell>
        </row>
        <row r="3132">
          <cell r="B3132" t="str">
            <v>Sean Bush</v>
          </cell>
          <cell r="C3132" t="str">
            <v>Site Leader in Development 2</v>
          </cell>
          <cell r="D3132" t="str">
            <v>E0126 - Charlottesville</v>
          </cell>
          <cell r="E3132" t="str">
            <v>1000 Wash Employees</v>
          </cell>
          <cell r="F3132" t="str">
            <v>Bruce Maxwell</v>
          </cell>
          <cell r="G3132" t="str">
            <v>SLID</v>
          </cell>
          <cell r="H3132" t="str">
            <v xml:space="preserve">E0126 </v>
          </cell>
          <cell r="I3132">
            <v>126</v>
          </cell>
          <cell r="J3132" t="str">
            <v/>
          </cell>
          <cell r="K3132" t="str">
            <v>sean.bush@tidalwaveautospa.com</v>
          </cell>
        </row>
        <row r="3133">
          <cell r="B3133" t="str">
            <v>Sean Cavender</v>
          </cell>
          <cell r="C3133" t="str">
            <v>Quality Consultant Leader</v>
          </cell>
          <cell r="D3133" t="str">
            <v>Wash Admin</v>
          </cell>
          <cell r="E3133" t="str">
            <v>2000 Operations</v>
          </cell>
          <cell r="F3133" t="str">
            <v>Timothy Fruge</v>
          </cell>
          <cell r="G3133" t="str">
            <v/>
          </cell>
          <cell r="H3133" t="str">
            <v/>
          </cell>
          <cell r="I3133" t="str">
            <v/>
          </cell>
          <cell r="J3133" t="str">
            <v/>
          </cell>
          <cell r="K3133" t="str">
            <v>sean.cavender@twavelead.com</v>
          </cell>
        </row>
        <row r="3134">
          <cell r="B3134" t="str">
            <v>Sean Cohen</v>
          </cell>
          <cell r="C3134" t="str">
            <v>Wash Attendant Express</v>
          </cell>
          <cell r="D3134" t="str">
            <v>E0066 - Wesley Chapel</v>
          </cell>
          <cell r="E3134" t="str">
            <v>1000 Wash Employees</v>
          </cell>
          <cell r="F3134" t="str">
            <v>Joshua Regan</v>
          </cell>
          <cell r="G3134" t="str">
            <v/>
          </cell>
          <cell r="H3134" t="str">
            <v xml:space="preserve">E0066 </v>
          </cell>
          <cell r="I3134">
            <v>66</v>
          </cell>
          <cell r="J3134" t="str">
            <v/>
          </cell>
          <cell r="K3134" t="str">
            <v>@tidalwaveautospa.com</v>
          </cell>
        </row>
        <row r="3135">
          <cell r="B3135" t="str">
            <v>Sean Davis</v>
          </cell>
          <cell r="C3135" t="str">
            <v>Wash Attendant Express</v>
          </cell>
          <cell r="D3135" t="str">
            <v>E0038 - Kennesaw</v>
          </cell>
          <cell r="E3135" t="str">
            <v>1000 Wash Employees</v>
          </cell>
          <cell r="F3135" t="str">
            <v>Jason Graham</v>
          </cell>
          <cell r="G3135" t="str">
            <v/>
          </cell>
          <cell r="H3135" t="str">
            <v xml:space="preserve">E0038 </v>
          </cell>
          <cell r="I3135">
            <v>38</v>
          </cell>
          <cell r="J3135" t="str">
            <v/>
          </cell>
          <cell r="K3135" t="str">
            <v>@tidalwaveautospa.com</v>
          </cell>
        </row>
        <row r="3136">
          <cell r="B3136" t="str">
            <v>Sean Finley</v>
          </cell>
          <cell r="C3136" t="str">
            <v>Wash Attendant Express</v>
          </cell>
          <cell r="D3136" t="str">
            <v>E0291 - Christiansburg, VA</v>
          </cell>
          <cell r="E3136" t="str">
            <v>1000 Wash Employees</v>
          </cell>
          <cell r="F3136" t="str">
            <v>Preston Long</v>
          </cell>
          <cell r="G3136" t="str">
            <v/>
          </cell>
          <cell r="H3136" t="str">
            <v xml:space="preserve">E0291 </v>
          </cell>
          <cell r="I3136">
            <v>291</v>
          </cell>
          <cell r="J3136" t="str">
            <v/>
          </cell>
          <cell r="K3136" t="str">
            <v>@tidalwaveautospa.com</v>
          </cell>
        </row>
        <row r="3137">
          <cell r="B3137" t="str">
            <v>Sean Hampel</v>
          </cell>
          <cell r="C3137" t="str">
            <v>Team Lead Express</v>
          </cell>
          <cell r="D3137" t="str">
            <v>E0051 - Roswell / Holcomb</v>
          </cell>
          <cell r="E3137" t="str">
            <v>1000 Wash Employees</v>
          </cell>
          <cell r="F3137" t="str">
            <v>Jeffrey Dunham, Jr</v>
          </cell>
          <cell r="G3137" t="str">
            <v/>
          </cell>
          <cell r="H3137" t="str">
            <v xml:space="preserve">E0051 </v>
          </cell>
          <cell r="I3137">
            <v>51</v>
          </cell>
          <cell r="J3137" t="str">
            <v/>
          </cell>
          <cell r="K3137" t="str">
            <v>@tidalwaveautospa.com</v>
          </cell>
        </row>
        <row r="3138">
          <cell r="B3138" t="str">
            <v>Sean Lake</v>
          </cell>
          <cell r="C3138" t="str">
            <v>Wash Attendant Express</v>
          </cell>
          <cell r="D3138" t="str">
            <v>E0184 - La Vergne, TN</v>
          </cell>
          <cell r="E3138" t="str">
            <v>1000 Wash Employees</v>
          </cell>
          <cell r="F3138" t="str">
            <v>Scott Blainey</v>
          </cell>
          <cell r="G3138" t="str">
            <v/>
          </cell>
          <cell r="H3138" t="str">
            <v xml:space="preserve">E0184 </v>
          </cell>
          <cell r="I3138">
            <v>184</v>
          </cell>
          <cell r="J3138" t="str">
            <v/>
          </cell>
          <cell r="K3138" t="str">
            <v>@tidalwaveautospa.com</v>
          </cell>
        </row>
        <row r="3139">
          <cell r="B3139" t="str">
            <v>Sean Lopez</v>
          </cell>
          <cell r="C3139" t="str">
            <v>Wash Attendant Express</v>
          </cell>
          <cell r="D3139" t="str">
            <v>E0155 - Columbia SC</v>
          </cell>
          <cell r="E3139" t="str">
            <v>1000 Wash Employees</v>
          </cell>
          <cell r="F3139" t="str">
            <v>Scott Gulasa</v>
          </cell>
          <cell r="G3139" t="str">
            <v/>
          </cell>
          <cell r="H3139" t="str">
            <v xml:space="preserve">E0155 </v>
          </cell>
          <cell r="I3139">
            <v>155</v>
          </cell>
          <cell r="J3139" t="str">
            <v/>
          </cell>
          <cell r="K3139" t="str">
            <v>@tidalwaveautospa.com</v>
          </cell>
        </row>
        <row r="3140">
          <cell r="B3140" t="str">
            <v>Sean Sherwin</v>
          </cell>
          <cell r="C3140" t="str">
            <v>Wash Attendant Express</v>
          </cell>
          <cell r="D3140" t="str">
            <v>E0058 - Lanier / Friendship</v>
          </cell>
          <cell r="E3140" t="str">
            <v>1000 Wash Employees</v>
          </cell>
          <cell r="F3140" t="str">
            <v>Benjamin Barbour</v>
          </cell>
          <cell r="G3140" t="str">
            <v/>
          </cell>
          <cell r="H3140" t="str">
            <v xml:space="preserve">E0058 </v>
          </cell>
          <cell r="I3140">
            <v>58</v>
          </cell>
          <cell r="J3140" t="str">
            <v/>
          </cell>
          <cell r="K3140" t="str">
            <v>@tidalwaveautospa.com</v>
          </cell>
        </row>
        <row r="3141">
          <cell r="B3141" t="str">
            <v>Sean Stevens</v>
          </cell>
          <cell r="C3141" t="str">
            <v>Site Leader Express</v>
          </cell>
          <cell r="D3141" t="str">
            <v>E0269 - Schillinger Road</v>
          </cell>
          <cell r="E3141" t="str">
            <v>1000 Wash Employees</v>
          </cell>
          <cell r="F3141" t="str">
            <v>Steven Kyriazis</v>
          </cell>
          <cell r="G3141" t="str">
            <v>SL</v>
          </cell>
          <cell r="H3141" t="str">
            <v xml:space="preserve">E0269 </v>
          </cell>
          <cell r="I3141">
            <v>269</v>
          </cell>
          <cell r="J3141" t="str">
            <v>SL269</v>
          </cell>
          <cell r="K3141" t="str">
            <v>SL269@tidalwaveautospa.com</v>
          </cell>
        </row>
        <row r="3142">
          <cell r="B3142" t="str">
            <v>Sean Thomas Nappi</v>
          </cell>
          <cell r="C3142" t="str">
            <v>Wash Attendant Express</v>
          </cell>
          <cell r="D3142" t="str">
            <v>E0248 - Ridge Road</v>
          </cell>
          <cell r="E3142" t="str">
            <v>1000 Wash Employees</v>
          </cell>
          <cell r="F3142" t="str">
            <v>John Womble</v>
          </cell>
          <cell r="G3142" t="str">
            <v/>
          </cell>
          <cell r="H3142" t="str">
            <v xml:space="preserve">E0248 </v>
          </cell>
          <cell r="I3142">
            <v>248</v>
          </cell>
          <cell r="J3142" t="str">
            <v/>
          </cell>
          <cell r="K3142" t="str">
            <v>@tidalwaveautospa.com</v>
          </cell>
        </row>
        <row r="3143">
          <cell r="B3143" t="str">
            <v>Seara Kemp</v>
          </cell>
          <cell r="C3143" t="str">
            <v>Wash Attendant Express</v>
          </cell>
          <cell r="D3143" t="str">
            <v>E0150 - Surf City</v>
          </cell>
          <cell r="E3143" t="str">
            <v>1000 Wash Employees</v>
          </cell>
          <cell r="F3143" t="str">
            <v>Luis Otero</v>
          </cell>
          <cell r="G3143" t="str">
            <v/>
          </cell>
          <cell r="H3143" t="str">
            <v xml:space="preserve">E0150 </v>
          </cell>
          <cell r="I3143">
            <v>150</v>
          </cell>
          <cell r="J3143" t="str">
            <v/>
          </cell>
          <cell r="K3143" t="str">
            <v>@tidalwaveautospa.com</v>
          </cell>
        </row>
        <row r="3144">
          <cell r="B3144" t="str">
            <v>Sebastian Brooks</v>
          </cell>
          <cell r="C3144" t="str">
            <v>Wash Attendant Express</v>
          </cell>
          <cell r="D3144" t="str">
            <v>E0260 - Pebble Hills</v>
          </cell>
          <cell r="E3144" t="str">
            <v>1000 Wash Employees</v>
          </cell>
          <cell r="F3144" t="str">
            <v>Efrain Villareal</v>
          </cell>
          <cell r="G3144" t="str">
            <v/>
          </cell>
          <cell r="H3144" t="str">
            <v xml:space="preserve">E0260 </v>
          </cell>
          <cell r="I3144">
            <v>260</v>
          </cell>
          <cell r="J3144" t="str">
            <v/>
          </cell>
          <cell r="K3144" t="str">
            <v>@tidalwaveautospa.com</v>
          </cell>
        </row>
        <row r="3145">
          <cell r="B3145" t="str">
            <v>Sebastian Williams</v>
          </cell>
          <cell r="C3145" t="str">
            <v>Team Lead Express</v>
          </cell>
          <cell r="D3145" t="str">
            <v>E0072 - Williamsburg</v>
          </cell>
          <cell r="E3145" t="str">
            <v>1000 Wash Employees</v>
          </cell>
          <cell r="F3145" t="str">
            <v>Peter Foster</v>
          </cell>
          <cell r="G3145" t="str">
            <v/>
          </cell>
          <cell r="H3145" t="str">
            <v xml:space="preserve">E0072 </v>
          </cell>
          <cell r="I3145">
            <v>72</v>
          </cell>
          <cell r="J3145" t="str">
            <v/>
          </cell>
          <cell r="K3145" t="str">
            <v>@tidalwaveautospa.com</v>
          </cell>
        </row>
        <row r="3146">
          <cell r="B3146" t="str">
            <v>Selena High</v>
          </cell>
          <cell r="C3146" t="str">
            <v>HRIS Analyst</v>
          </cell>
          <cell r="D3146" t="str">
            <v>Wash Support Center</v>
          </cell>
          <cell r="E3146" t="str">
            <v>2250 Human Resources</v>
          </cell>
          <cell r="F3146" t="str">
            <v>Leigh Stallings</v>
          </cell>
          <cell r="G3146" t="str">
            <v/>
          </cell>
          <cell r="H3146" t="str">
            <v/>
          </cell>
          <cell r="I3146" t="str">
            <v/>
          </cell>
          <cell r="J3146" t="str">
            <v/>
          </cell>
          <cell r="K3146" t="str">
            <v/>
          </cell>
        </row>
        <row r="3147">
          <cell r="B3147" t="str">
            <v>semaja morton</v>
          </cell>
          <cell r="C3147" t="str">
            <v>Wash Attendant Express</v>
          </cell>
          <cell r="D3147" t="str">
            <v>E0026 - Moncks Corner</v>
          </cell>
          <cell r="E3147" t="str">
            <v>1000 Wash Employees</v>
          </cell>
          <cell r="F3147" t="str">
            <v>Justin Cooper</v>
          </cell>
          <cell r="G3147" t="str">
            <v/>
          </cell>
          <cell r="H3147" t="str">
            <v xml:space="preserve">E0026 </v>
          </cell>
          <cell r="I3147">
            <v>26</v>
          </cell>
          <cell r="J3147" t="str">
            <v/>
          </cell>
          <cell r="K3147" t="str">
            <v>@tidalwaveautospa.com</v>
          </cell>
        </row>
        <row r="3148">
          <cell r="B3148" t="str">
            <v>Sequoia Bryant</v>
          </cell>
          <cell r="C3148" t="str">
            <v>Wash Attendant Express</v>
          </cell>
          <cell r="D3148" t="str">
            <v>E0092 - Leesburg</v>
          </cell>
          <cell r="E3148" t="str">
            <v>1000 Wash Employees</v>
          </cell>
          <cell r="F3148" t="str">
            <v>Gaston English</v>
          </cell>
          <cell r="G3148" t="str">
            <v/>
          </cell>
          <cell r="H3148" t="str">
            <v xml:space="preserve">E0092 </v>
          </cell>
          <cell r="I3148">
            <v>92</v>
          </cell>
          <cell r="J3148" t="str">
            <v/>
          </cell>
          <cell r="K3148" t="str">
            <v>@tidalwaveautospa.com</v>
          </cell>
        </row>
        <row r="3149">
          <cell r="B3149" t="str">
            <v>Sequoia Locklear</v>
          </cell>
          <cell r="C3149" t="str">
            <v>Wash Attendant Express</v>
          </cell>
          <cell r="D3149" t="str">
            <v>E0083 - Laurinburg</v>
          </cell>
          <cell r="E3149" t="str">
            <v>1000 Wash Employees</v>
          </cell>
          <cell r="F3149" t="str">
            <v>Rodney Davis</v>
          </cell>
          <cell r="G3149" t="str">
            <v/>
          </cell>
          <cell r="H3149" t="str">
            <v xml:space="preserve">E0083 </v>
          </cell>
          <cell r="I3149">
            <v>83</v>
          </cell>
          <cell r="J3149" t="str">
            <v/>
          </cell>
          <cell r="K3149" t="str">
            <v>@tidalwaveautospa.com</v>
          </cell>
        </row>
        <row r="3150">
          <cell r="B3150" t="str">
            <v>Sergio estala</v>
          </cell>
          <cell r="C3150" t="str">
            <v>Team Lead Express</v>
          </cell>
          <cell r="D3150" t="str">
            <v>E0107 - Gainesville</v>
          </cell>
          <cell r="E3150" t="str">
            <v>1000 Wash Employees</v>
          </cell>
          <cell r="F3150" t="str">
            <v>Kyle Busch</v>
          </cell>
          <cell r="G3150" t="str">
            <v/>
          </cell>
          <cell r="H3150" t="str">
            <v xml:space="preserve">E0107 </v>
          </cell>
          <cell r="I3150">
            <v>107</v>
          </cell>
          <cell r="J3150" t="str">
            <v/>
          </cell>
          <cell r="K3150" t="str">
            <v>@tidalwaveautospa.com</v>
          </cell>
        </row>
        <row r="3151">
          <cell r="B3151" t="str">
            <v>Seth Bush</v>
          </cell>
          <cell r="C3151" t="str">
            <v>Wash Attendant Express</v>
          </cell>
          <cell r="D3151" t="str">
            <v>E0009 - Peachtree City/Sharpsburg</v>
          </cell>
          <cell r="E3151" t="str">
            <v>1000 Wash Employees</v>
          </cell>
          <cell r="F3151" t="str">
            <v>Charles Best</v>
          </cell>
          <cell r="G3151" t="str">
            <v/>
          </cell>
          <cell r="H3151" t="str">
            <v xml:space="preserve">E0009 </v>
          </cell>
          <cell r="I3151">
            <v>9</v>
          </cell>
          <cell r="J3151" t="str">
            <v/>
          </cell>
          <cell r="K3151" t="str">
            <v>@tidalwaveautospa.com</v>
          </cell>
        </row>
        <row r="3152">
          <cell r="B3152" t="str">
            <v>Seth Patterson</v>
          </cell>
          <cell r="C3152" t="str">
            <v>Assistant SL Express</v>
          </cell>
          <cell r="D3152" t="str">
            <v>E0070 - Baytown</v>
          </cell>
          <cell r="E3152" t="str">
            <v>1000 Wash Employees</v>
          </cell>
          <cell r="F3152" t="str">
            <v>Mark Campbell</v>
          </cell>
          <cell r="G3152" t="str">
            <v>ASL</v>
          </cell>
          <cell r="H3152" t="str">
            <v xml:space="preserve">E0070 </v>
          </cell>
          <cell r="I3152">
            <v>70</v>
          </cell>
          <cell r="J3152" t="str">
            <v>ASL70</v>
          </cell>
          <cell r="K3152" t="str">
            <v>ASL70@tidalwaveautospa.com</v>
          </cell>
        </row>
        <row r="3153">
          <cell r="B3153" t="str">
            <v>Seth Reynolds</v>
          </cell>
          <cell r="C3153" t="str">
            <v>Assistant SL Express</v>
          </cell>
          <cell r="D3153" t="str">
            <v>E0221 - Somerset, KY</v>
          </cell>
          <cell r="E3153" t="str">
            <v>1000 Wash Employees</v>
          </cell>
          <cell r="F3153" t="str">
            <v>James Stomieroski</v>
          </cell>
          <cell r="G3153" t="str">
            <v>ASL</v>
          </cell>
          <cell r="H3153" t="str">
            <v xml:space="preserve">E0221 </v>
          </cell>
          <cell r="I3153">
            <v>221</v>
          </cell>
          <cell r="J3153" t="str">
            <v>ASL221</v>
          </cell>
          <cell r="K3153" t="str">
            <v>ASL221@tidalwaveautospa.com</v>
          </cell>
        </row>
        <row r="3154">
          <cell r="B3154" t="str">
            <v>Seth Webb</v>
          </cell>
          <cell r="C3154" t="str">
            <v>Wash Attendant Express</v>
          </cell>
          <cell r="D3154" t="str">
            <v>E0209 - Tarboro, NC</v>
          </cell>
          <cell r="E3154" t="str">
            <v>1000 Wash Employees</v>
          </cell>
          <cell r="F3154" t="str">
            <v>Frankie Tadlock</v>
          </cell>
          <cell r="G3154" t="str">
            <v/>
          </cell>
          <cell r="H3154" t="str">
            <v xml:space="preserve">E0209 </v>
          </cell>
          <cell r="I3154">
            <v>209</v>
          </cell>
          <cell r="J3154" t="str">
            <v/>
          </cell>
          <cell r="K3154" t="str">
            <v>@tidalwaveautospa.com</v>
          </cell>
        </row>
        <row r="3155">
          <cell r="B3155" t="str">
            <v>Seth Webb</v>
          </cell>
          <cell r="C3155" t="str">
            <v>Wash Attendant Express</v>
          </cell>
          <cell r="D3155" t="str">
            <v>E0256 - Sturbridge</v>
          </cell>
          <cell r="E3155" t="str">
            <v>1000 Wash Employees</v>
          </cell>
          <cell r="F3155" t="str">
            <v>Patrick Swain</v>
          </cell>
          <cell r="G3155" t="str">
            <v/>
          </cell>
          <cell r="H3155" t="str">
            <v xml:space="preserve">E0256 </v>
          </cell>
          <cell r="I3155">
            <v>256</v>
          </cell>
          <cell r="J3155" t="str">
            <v/>
          </cell>
          <cell r="K3155" t="str">
            <v>@tidalwaveautospa.com</v>
          </cell>
        </row>
        <row r="3156">
          <cell r="B3156" t="str">
            <v>Seven Morimoto-Benally</v>
          </cell>
          <cell r="C3156" t="str">
            <v>Wash Attendant Express</v>
          </cell>
          <cell r="D3156" t="str">
            <v>E0236 - University Square</v>
          </cell>
          <cell r="E3156" t="str">
            <v>1000 Wash Employees</v>
          </cell>
          <cell r="F3156" t="str">
            <v>Robert Sanders</v>
          </cell>
          <cell r="G3156" t="str">
            <v/>
          </cell>
          <cell r="H3156" t="str">
            <v xml:space="preserve">E0236 </v>
          </cell>
          <cell r="I3156">
            <v>236</v>
          </cell>
          <cell r="J3156" t="str">
            <v/>
          </cell>
          <cell r="K3156" t="str">
            <v>@tidalwaveautospa.com</v>
          </cell>
        </row>
        <row r="3157">
          <cell r="B3157" t="str">
            <v>Shaik Raheem</v>
          </cell>
          <cell r="C3157" t="str">
            <v>Assistant SL Express</v>
          </cell>
          <cell r="D3157" t="str">
            <v>E0226 - Forum Drive SC</v>
          </cell>
          <cell r="E3157" t="str">
            <v>1000 Wash Employees</v>
          </cell>
          <cell r="F3157" t="str">
            <v>Douglas Chaloupek</v>
          </cell>
          <cell r="G3157" t="str">
            <v>ASL</v>
          </cell>
          <cell r="H3157" t="str">
            <v xml:space="preserve">E0226 </v>
          </cell>
          <cell r="I3157">
            <v>226</v>
          </cell>
          <cell r="J3157" t="str">
            <v>ASL226</v>
          </cell>
          <cell r="K3157" t="str">
            <v>ASL226@tidalwaveautospa.com</v>
          </cell>
        </row>
        <row r="3158">
          <cell r="B3158" t="str">
            <v>Shakira Nelson</v>
          </cell>
          <cell r="C3158" t="str">
            <v>Wash Attendant Express</v>
          </cell>
          <cell r="D3158" t="str">
            <v>E0072 - Williamsburg</v>
          </cell>
          <cell r="E3158" t="str">
            <v>1000 Wash Employees</v>
          </cell>
          <cell r="F3158" t="str">
            <v>Peter Foster</v>
          </cell>
          <cell r="G3158" t="str">
            <v/>
          </cell>
          <cell r="H3158" t="str">
            <v xml:space="preserve">E0072 </v>
          </cell>
          <cell r="I3158">
            <v>72</v>
          </cell>
          <cell r="J3158" t="str">
            <v/>
          </cell>
          <cell r="K3158" t="str">
            <v>@tidalwaveautospa.com</v>
          </cell>
        </row>
        <row r="3159">
          <cell r="B3159" t="str">
            <v>Shalyn Pecora</v>
          </cell>
          <cell r="C3159" t="str">
            <v>Wash Attendant Express</v>
          </cell>
          <cell r="D3159" t="str">
            <v>E0122 - TN Lawrenceburg</v>
          </cell>
          <cell r="E3159" t="str">
            <v>1000 Wash Employees</v>
          </cell>
          <cell r="F3159" t="str">
            <v>Howard Montes</v>
          </cell>
          <cell r="G3159" t="str">
            <v/>
          </cell>
          <cell r="H3159" t="str">
            <v xml:space="preserve">E0122 </v>
          </cell>
          <cell r="I3159">
            <v>122</v>
          </cell>
          <cell r="J3159" t="str">
            <v/>
          </cell>
          <cell r="K3159" t="str">
            <v>@tidalwaveautospa.com</v>
          </cell>
        </row>
        <row r="3160">
          <cell r="B3160" t="str">
            <v>Shamarcus Mack</v>
          </cell>
          <cell r="C3160" t="str">
            <v>Equipment Installation Team Lead</v>
          </cell>
          <cell r="D3160" t="str">
            <v>SHJ Construction LLC</v>
          </cell>
          <cell r="E3160" t="str">
            <v>3050 Development</v>
          </cell>
          <cell r="F3160" t="str">
            <v>Benjamin Belcher</v>
          </cell>
          <cell r="G3160" t="str">
            <v/>
          </cell>
          <cell r="H3160" t="str">
            <v/>
          </cell>
          <cell r="I3160" t="str">
            <v/>
          </cell>
          <cell r="J3160" t="str">
            <v/>
          </cell>
          <cell r="K3160" t="str">
            <v>shamarcus.mack@shjconstructiongroup.com</v>
          </cell>
        </row>
        <row r="3161">
          <cell r="B3161" t="str">
            <v>Shamisha Rogers</v>
          </cell>
          <cell r="C3161" t="str">
            <v>Team Lead Express</v>
          </cell>
          <cell r="D3161" t="str">
            <v>E0085 - Victoria</v>
          </cell>
          <cell r="E3161" t="str">
            <v>1000 Wash Employees</v>
          </cell>
          <cell r="F3161" t="str">
            <v>Justin Bernal</v>
          </cell>
          <cell r="G3161" t="str">
            <v/>
          </cell>
          <cell r="H3161" t="str">
            <v xml:space="preserve">E0085 </v>
          </cell>
          <cell r="I3161">
            <v>85</v>
          </cell>
          <cell r="J3161" t="str">
            <v/>
          </cell>
          <cell r="K3161" t="str">
            <v>@tidalwaveautospa.com</v>
          </cell>
        </row>
        <row r="3162">
          <cell r="B3162" t="str">
            <v>Shane Erkins</v>
          </cell>
          <cell r="C3162" t="str">
            <v>Assistant SL Express</v>
          </cell>
          <cell r="D3162" t="str">
            <v>E0101 - Victory Square</v>
          </cell>
          <cell r="E3162" t="str">
            <v>1000 Wash Employees</v>
          </cell>
          <cell r="F3162" t="str">
            <v>Alphonso Dyer</v>
          </cell>
          <cell r="G3162" t="str">
            <v>ASL</v>
          </cell>
          <cell r="H3162" t="str">
            <v xml:space="preserve">E0101 </v>
          </cell>
          <cell r="I3162">
            <v>101</v>
          </cell>
          <cell r="J3162" t="str">
            <v>ASL101</v>
          </cell>
          <cell r="K3162" t="str">
            <v>ASL101@tidalwaveautospa.com</v>
          </cell>
        </row>
        <row r="3163">
          <cell r="B3163" t="str">
            <v>Shane Huffman</v>
          </cell>
          <cell r="C3163" t="str">
            <v>Wash Attendant Express</v>
          </cell>
          <cell r="D3163" t="str">
            <v>E0009 - Peachtree City/Sharpsburg</v>
          </cell>
          <cell r="E3163" t="str">
            <v>1000 Wash Employees</v>
          </cell>
          <cell r="F3163" t="str">
            <v>Charles Best</v>
          </cell>
          <cell r="G3163" t="str">
            <v/>
          </cell>
          <cell r="H3163" t="str">
            <v xml:space="preserve">E0009 </v>
          </cell>
          <cell r="I3163">
            <v>9</v>
          </cell>
          <cell r="J3163" t="str">
            <v/>
          </cell>
          <cell r="K3163" t="str">
            <v>@tidalwaveautospa.com</v>
          </cell>
        </row>
        <row r="3164">
          <cell r="B3164" t="str">
            <v>Shane Smith</v>
          </cell>
          <cell r="C3164" t="str">
            <v>Wash Attendant Express</v>
          </cell>
          <cell r="D3164" t="str">
            <v>E0042 - GA Lawrenceville</v>
          </cell>
          <cell r="E3164" t="str">
            <v>1000 Wash Employees</v>
          </cell>
          <cell r="F3164" t="str">
            <v>Jeremy Amburgey (On Leave)</v>
          </cell>
          <cell r="G3164" t="str">
            <v/>
          </cell>
          <cell r="H3164" t="str">
            <v xml:space="preserve">E0042 </v>
          </cell>
          <cell r="I3164">
            <v>42</v>
          </cell>
          <cell r="J3164" t="str">
            <v/>
          </cell>
          <cell r="K3164" t="str">
            <v>@tidalwaveautospa.com</v>
          </cell>
        </row>
        <row r="3165">
          <cell r="B3165" t="str">
            <v>Shannon Johnson (On Leave)</v>
          </cell>
          <cell r="C3165" t="str">
            <v>Electrician - Journeyman</v>
          </cell>
          <cell r="D3165" t="str">
            <v>Stangood-GA</v>
          </cell>
          <cell r="E3165" t="str">
            <v>3100 Stangood Electrical</v>
          </cell>
          <cell r="F3165" t="str">
            <v>Brian Swicegood</v>
          </cell>
          <cell r="G3165" t="str">
            <v/>
          </cell>
          <cell r="H3165" t="str">
            <v/>
          </cell>
          <cell r="I3165" t="str">
            <v/>
          </cell>
          <cell r="J3165" t="str">
            <v/>
          </cell>
          <cell r="K3165" t="str">
            <v/>
          </cell>
        </row>
        <row r="3166">
          <cell r="B3166" t="str">
            <v>Shannon Pue</v>
          </cell>
          <cell r="C3166" t="str">
            <v>Wash Attendant Express</v>
          </cell>
          <cell r="D3166" t="str">
            <v>E0023 - GA Fayetteville</v>
          </cell>
          <cell r="E3166" t="str">
            <v>1000 Wash Employees</v>
          </cell>
          <cell r="F3166" t="str">
            <v>Kevin Brake</v>
          </cell>
          <cell r="G3166" t="str">
            <v/>
          </cell>
          <cell r="H3166" t="str">
            <v xml:space="preserve">E0023 </v>
          </cell>
          <cell r="I3166">
            <v>23</v>
          </cell>
          <cell r="J3166" t="str">
            <v/>
          </cell>
          <cell r="K3166" t="str">
            <v>@tidalwaveautospa.com</v>
          </cell>
        </row>
        <row r="3167">
          <cell r="B3167" t="str">
            <v>Shannon Townsend</v>
          </cell>
          <cell r="C3167" t="str">
            <v>Wash Attendant Express</v>
          </cell>
          <cell r="D3167" t="str">
            <v>E0004 - Milledgeville</v>
          </cell>
          <cell r="E3167" t="str">
            <v>1000 Wash Employees</v>
          </cell>
          <cell r="F3167" t="str">
            <v>Davy Cox</v>
          </cell>
          <cell r="G3167" t="str">
            <v/>
          </cell>
          <cell r="H3167" t="str">
            <v xml:space="preserve">E0004 </v>
          </cell>
          <cell r="I3167">
            <v>4</v>
          </cell>
          <cell r="J3167" t="str">
            <v/>
          </cell>
          <cell r="K3167" t="str">
            <v>@tidalwaveautospa.com</v>
          </cell>
        </row>
        <row r="3168">
          <cell r="B3168" t="str">
            <v>Shannon Walker</v>
          </cell>
          <cell r="C3168" t="str">
            <v>Wash Attendant Express</v>
          </cell>
          <cell r="D3168" t="str">
            <v>E0121 - Hilton Head</v>
          </cell>
          <cell r="E3168" t="str">
            <v>1000 Wash Employees</v>
          </cell>
          <cell r="F3168" t="str">
            <v>Dennis Gallegos</v>
          </cell>
          <cell r="G3168" t="str">
            <v/>
          </cell>
          <cell r="H3168" t="str">
            <v xml:space="preserve">E0121 </v>
          </cell>
          <cell r="I3168">
            <v>121</v>
          </cell>
          <cell r="J3168" t="str">
            <v/>
          </cell>
          <cell r="K3168" t="str">
            <v>@tidalwaveautospa.com</v>
          </cell>
        </row>
        <row r="3169">
          <cell r="B3169" t="str">
            <v>Sharde Bullock</v>
          </cell>
          <cell r="C3169" t="str">
            <v>Wash Attendant Express</v>
          </cell>
          <cell r="D3169" t="str">
            <v>E0001 - Candler Road</v>
          </cell>
          <cell r="E3169" t="str">
            <v>1000 Wash Employees</v>
          </cell>
          <cell r="F3169" t="str">
            <v>Vincent Burt</v>
          </cell>
          <cell r="G3169" t="str">
            <v/>
          </cell>
          <cell r="H3169" t="str">
            <v xml:space="preserve">E0001 </v>
          </cell>
          <cell r="I3169">
            <v>1</v>
          </cell>
          <cell r="J3169" t="str">
            <v/>
          </cell>
          <cell r="K3169" t="str">
            <v>@tidalwaveautospa.com</v>
          </cell>
        </row>
        <row r="3170">
          <cell r="B3170" t="str">
            <v>Sharlene Jones</v>
          </cell>
          <cell r="C3170" t="str">
            <v>Assistant SL Express</v>
          </cell>
          <cell r="D3170" t="str">
            <v>E0280 - State Line</v>
          </cell>
          <cell r="E3170" t="str">
            <v>1000 Wash Employees</v>
          </cell>
          <cell r="F3170" t="str">
            <v>Arthur Johnson</v>
          </cell>
          <cell r="G3170" t="str">
            <v>ASL</v>
          </cell>
          <cell r="H3170" t="str">
            <v xml:space="preserve">E0280 </v>
          </cell>
          <cell r="I3170">
            <v>280</v>
          </cell>
          <cell r="J3170" t="str">
            <v>ASL280</v>
          </cell>
          <cell r="K3170" t="str">
            <v>ASL280@tidalwaveautospa.com</v>
          </cell>
        </row>
        <row r="3171">
          <cell r="B3171" t="str">
            <v>Sharmya Stokes</v>
          </cell>
          <cell r="C3171" t="str">
            <v>Wash Attendant Express</v>
          </cell>
          <cell r="D3171" t="str">
            <v>E0186 - Horn Lake, MS</v>
          </cell>
          <cell r="E3171" t="str">
            <v>1000 Wash Employees</v>
          </cell>
          <cell r="F3171" t="str">
            <v>RASHAD JONES</v>
          </cell>
          <cell r="G3171" t="str">
            <v/>
          </cell>
          <cell r="H3171" t="str">
            <v xml:space="preserve">E0186 </v>
          </cell>
          <cell r="I3171">
            <v>186</v>
          </cell>
          <cell r="J3171" t="str">
            <v/>
          </cell>
          <cell r="K3171" t="str">
            <v>@tidalwaveautospa.com</v>
          </cell>
        </row>
        <row r="3172">
          <cell r="B3172" t="str">
            <v>SHASHWATI WAKKUND</v>
          </cell>
          <cell r="C3172" t="str">
            <v>Assistant SL Express</v>
          </cell>
          <cell r="D3172" t="str">
            <v>E0124 - Watertown</v>
          </cell>
          <cell r="E3172" t="str">
            <v>1000 Wash Employees</v>
          </cell>
          <cell r="F3172" t="str">
            <v>Javan Cooper</v>
          </cell>
          <cell r="G3172" t="str">
            <v>ASL</v>
          </cell>
          <cell r="H3172" t="str">
            <v xml:space="preserve">E0124 </v>
          </cell>
          <cell r="I3172">
            <v>124</v>
          </cell>
          <cell r="J3172" t="str">
            <v>ASL124</v>
          </cell>
          <cell r="K3172" t="str">
            <v>ASL124@tidalwaveautospa.com</v>
          </cell>
        </row>
        <row r="3173">
          <cell r="B3173" t="str">
            <v>SHAUN DAMRON</v>
          </cell>
          <cell r="C3173" t="str">
            <v>Interim Site Leader Express</v>
          </cell>
          <cell r="D3173" t="str">
            <v>E0283 - Woodstock, IL</v>
          </cell>
          <cell r="E3173" t="str">
            <v>1000 Wash Employees</v>
          </cell>
          <cell r="F3173" t="str">
            <v>Andrew Stephens</v>
          </cell>
          <cell r="G3173" t="str">
            <v>Interim</v>
          </cell>
          <cell r="H3173" t="str">
            <v xml:space="preserve">E0283 </v>
          </cell>
          <cell r="I3173">
            <v>283</v>
          </cell>
          <cell r="J3173" t="str">
            <v>SL283</v>
          </cell>
          <cell r="K3173" t="str">
            <v>SL283@tidalwaveautospa.com</v>
          </cell>
        </row>
        <row r="3174">
          <cell r="B3174" t="str">
            <v>Shawn Corway</v>
          </cell>
          <cell r="C3174" t="str">
            <v>Site Leader in Development 2</v>
          </cell>
          <cell r="D3174" t="str">
            <v>Wash Openings</v>
          </cell>
          <cell r="E3174" t="str">
            <v>1000 Wash Employees</v>
          </cell>
          <cell r="F3174" t="str">
            <v>Bruce Maxwell</v>
          </cell>
          <cell r="G3174" t="str">
            <v>SLID</v>
          </cell>
          <cell r="H3174" t="str">
            <v/>
          </cell>
          <cell r="I3174" t="str">
            <v/>
          </cell>
          <cell r="J3174" t="str">
            <v/>
          </cell>
          <cell r="K3174" t="str">
            <v>shawn.corway@tidalwaveautospa.com</v>
          </cell>
        </row>
        <row r="3175">
          <cell r="B3175" t="str">
            <v>Shawn Griffin</v>
          </cell>
          <cell r="C3175" t="str">
            <v>Wash Attendant Flex</v>
          </cell>
          <cell r="D3175" t="str">
            <v>E0045 - Watson</v>
          </cell>
          <cell r="E3175" t="str">
            <v>1000 Wash Employees</v>
          </cell>
          <cell r="F3175" t="str">
            <v>Steven Goddard</v>
          </cell>
          <cell r="G3175" t="str">
            <v/>
          </cell>
          <cell r="H3175" t="str">
            <v xml:space="preserve">E0045 </v>
          </cell>
          <cell r="I3175">
            <v>45</v>
          </cell>
          <cell r="J3175" t="str">
            <v/>
          </cell>
          <cell r="K3175" t="str">
            <v>@tidalwaveautospa.com</v>
          </cell>
        </row>
        <row r="3176">
          <cell r="B3176" t="str">
            <v>SHAWN HEATH</v>
          </cell>
          <cell r="C3176" t="str">
            <v>Assistant SL Express</v>
          </cell>
          <cell r="D3176" t="str">
            <v>E0289 - Wegge Court</v>
          </cell>
          <cell r="E3176" t="str">
            <v>1000 Wash Employees</v>
          </cell>
          <cell r="F3176" t="str">
            <v>Justin Cowans</v>
          </cell>
          <cell r="G3176" t="str">
            <v>ASL</v>
          </cell>
          <cell r="H3176" t="str">
            <v xml:space="preserve">E0289 </v>
          </cell>
          <cell r="I3176">
            <v>289</v>
          </cell>
          <cell r="J3176" t="str">
            <v>ASL289</v>
          </cell>
          <cell r="K3176" t="str">
            <v>ASL289@tidalwaveautospa.com</v>
          </cell>
        </row>
        <row r="3177">
          <cell r="B3177" t="str">
            <v>Shawn Herrick</v>
          </cell>
          <cell r="C3177" t="str">
            <v>Site Leader Express</v>
          </cell>
          <cell r="D3177" t="str">
            <v>E0080 - Quaker Road</v>
          </cell>
          <cell r="E3177" t="str">
            <v>1000 Wash Employees</v>
          </cell>
          <cell r="F3177" t="str">
            <v>Patrick Rollins</v>
          </cell>
          <cell r="G3177" t="str">
            <v>SL</v>
          </cell>
          <cell r="H3177" t="str">
            <v xml:space="preserve">E0080 </v>
          </cell>
          <cell r="I3177">
            <v>80</v>
          </cell>
          <cell r="J3177" t="str">
            <v>SL80</v>
          </cell>
          <cell r="K3177" t="str">
            <v>SL80@tidalwaveautospa.com</v>
          </cell>
        </row>
        <row r="3178">
          <cell r="B3178" t="str">
            <v>Shawn Moore</v>
          </cell>
          <cell r="C3178" t="str">
            <v>Team Lead Flex</v>
          </cell>
          <cell r="D3178" t="str">
            <v>E0021 - Battleground</v>
          </cell>
          <cell r="E3178" t="str">
            <v>1000 Wash Employees</v>
          </cell>
          <cell r="F3178" t="str">
            <v>Chasity Bryant</v>
          </cell>
          <cell r="G3178" t="str">
            <v/>
          </cell>
          <cell r="H3178" t="str">
            <v xml:space="preserve">E0021 </v>
          </cell>
          <cell r="I3178">
            <v>21</v>
          </cell>
          <cell r="J3178" t="str">
            <v/>
          </cell>
          <cell r="K3178" t="str">
            <v>@tidalwaveautospa.com</v>
          </cell>
        </row>
        <row r="3179">
          <cell r="B3179" t="str">
            <v>shawn Prybil</v>
          </cell>
          <cell r="C3179" t="str">
            <v>Assistant SL Express</v>
          </cell>
          <cell r="D3179" t="str">
            <v>E0283 - Woodstock, IL</v>
          </cell>
          <cell r="E3179" t="str">
            <v>1000 Wash Employees</v>
          </cell>
          <cell r="F3179" t="str">
            <v>SHAUN DAMRON</v>
          </cell>
          <cell r="G3179" t="str">
            <v>ASL</v>
          </cell>
          <cell r="H3179" t="str">
            <v xml:space="preserve">E0283 </v>
          </cell>
          <cell r="I3179">
            <v>283</v>
          </cell>
          <cell r="J3179" t="str">
            <v>ASL283</v>
          </cell>
          <cell r="K3179" t="str">
            <v>ASL283@tidalwaveautospa.com</v>
          </cell>
        </row>
        <row r="3180">
          <cell r="B3180" t="str">
            <v>Shawn Stokes</v>
          </cell>
          <cell r="C3180" t="str">
            <v>Team Lead Express</v>
          </cell>
          <cell r="D3180" t="str">
            <v>E0157 - Alexander City, AL</v>
          </cell>
          <cell r="E3180" t="str">
            <v>1000 Wash Employees</v>
          </cell>
          <cell r="F3180" t="str">
            <v>Jerry Deese</v>
          </cell>
          <cell r="G3180" t="str">
            <v/>
          </cell>
          <cell r="H3180" t="str">
            <v xml:space="preserve">E0157 </v>
          </cell>
          <cell r="I3180">
            <v>157</v>
          </cell>
          <cell r="J3180" t="str">
            <v/>
          </cell>
          <cell r="K3180" t="str">
            <v>@tidalwaveautospa.com</v>
          </cell>
        </row>
        <row r="3181">
          <cell r="B3181" t="str">
            <v>Shayla-kay Neuenfeldt</v>
          </cell>
          <cell r="C3181" t="str">
            <v>Wash Attendant Express</v>
          </cell>
          <cell r="D3181" t="str">
            <v>E0363 - Marshfield, WI</v>
          </cell>
          <cell r="E3181" t="str">
            <v>1000 Wash Employees</v>
          </cell>
          <cell r="F3181" t="str">
            <v>Charles Hayes</v>
          </cell>
          <cell r="G3181" t="str">
            <v/>
          </cell>
          <cell r="H3181" t="str">
            <v xml:space="preserve">E0363 </v>
          </cell>
          <cell r="I3181">
            <v>363</v>
          </cell>
          <cell r="J3181" t="str">
            <v/>
          </cell>
          <cell r="K3181" t="str">
            <v>@tidalwaveautospa.com</v>
          </cell>
        </row>
        <row r="3182">
          <cell r="B3182" t="str">
            <v>Shaymos Geor</v>
          </cell>
          <cell r="C3182" t="str">
            <v>Wash Attendant Express</v>
          </cell>
          <cell r="D3182" t="str">
            <v>E0097 - Brevard</v>
          </cell>
          <cell r="E3182" t="str">
            <v>1000 Wash Employees</v>
          </cell>
          <cell r="F3182" t="str">
            <v>Jensen Shearin</v>
          </cell>
          <cell r="G3182" t="str">
            <v/>
          </cell>
          <cell r="H3182" t="str">
            <v xml:space="preserve">E0097 </v>
          </cell>
          <cell r="I3182">
            <v>97</v>
          </cell>
          <cell r="J3182" t="str">
            <v/>
          </cell>
          <cell r="K3182" t="str">
            <v>@tidalwaveautospa.com</v>
          </cell>
        </row>
        <row r="3183">
          <cell r="B3183" t="str">
            <v>Shecora Myles</v>
          </cell>
          <cell r="C3183" t="str">
            <v>Wash Attendant Express</v>
          </cell>
          <cell r="D3183" t="str">
            <v>E0185 - S. Oates Street</v>
          </cell>
          <cell r="E3183" t="str">
            <v>1000 Wash Employees</v>
          </cell>
          <cell r="F3183" t="str">
            <v>Frederick Pierson</v>
          </cell>
          <cell r="G3183" t="str">
            <v/>
          </cell>
          <cell r="H3183" t="str">
            <v xml:space="preserve">E0185 </v>
          </cell>
          <cell r="I3183">
            <v>185</v>
          </cell>
          <cell r="J3183" t="str">
            <v/>
          </cell>
          <cell r="K3183" t="str">
            <v>@tidalwaveautospa.com</v>
          </cell>
        </row>
        <row r="3184">
          <cell r="B3184" t="str">
            <v>Shefler Carl</v>
          </cell>
          <cell r="C3184" t="str">
            <v>Team Lead Express</v>
          </cell>
          <cell r="D3184" t="str">
            <v>E0236 - University Square</v>
          </cell>
          <cell r="E3184" t="str">
            <v>1000 Wash Employees</v>
          </cell>
          <cell r="F3184" t="str">
            <v>Robert Sanders</v>
          </cell>
          <cell r="G3184" t="str">
            <v/>
          </cell>
          <cell r="H3184" t="str">
            <v xml:space="preserve">E0236 </v>
          </cell>
          <cell r="I3184">
            <v>236</v>
          </cell>
          <cell r="J3184" t="str">
            <v/>
          </cell>
          <cell r="K3184" t="str">
            <v>@tidalwaveautospa.com</v>
          </cell>
        </row>
        <row r="3185">
          <cell r="B3185" t="str">
            <v>Shelton Green</v>
          </cell>
          <cell r="C3185" t="str">
            <v>Wash Attendant Express</v>
          </cell>
          <cell r="D3185" t="str">
            <v>E0286 - Westover Road</v>
          </cell>
          <cell r="E3185" t="str">
            <v>1000 Wash Employees</v>
          </cell>
          <cell r="F3185" t="str">
            <v>Mary Hoar</v>
          </cell>
          <cell r="G3185" t="str">
            <v/>
          </cell>
          <cell r="H3185" t="str">
            <v xml:space="preserve">E0286 </v>
          </cell>
          <cell r="I3185">
            <v>286</v>
          </cell>
          <cell r="J3185" t="str">
            <v/>
          </cell>
          <cell r="K3185" t="str">
            <v>@tidalwaveautospa.com</v>
          </cell>
        </row>
        <row r="3186">
          <cell r="B3186" t="str">
            <v>Sherri Holley</v>
          </cell>
          <cell r="C3186" t="str">
            <v>Assistant SL Express</v>
          </cell>
          <cell r="D3186" t="str">
            <v>E0294 - Thomson, GA</v>
          </cell>
          <cell r="E3186" t="str">
            <v>1000 Wash Employees</v>
          </cell>
          <cell r="F3186" t="str">
            <v>Brandon Ortega</v>
          </cell>
          <cell r="G3186" t="str">
            <v>ASL</v>
          </cell>
          <cell r="H3186" t="str">
            <v xml:space="preserve">E0294 </v>
          </cell>
          <cell r="I3186">
            <v>294</v>
          </cell>
          <cell r="J3186" t="str">
            <v>ASL294</v>
          </cell>
          <cell r="K3186" t="str">
            <v>ASL294@tidalwaveautospa.com</v>
          </cell>
        </row>
        <row r="3187">
          <cell r="B3187" t="str">
            <v>sherry biron</v>
          </cell>
          <cell r="C3187" t="str">
            <v>Wash Attendant Flex</v>
          </cell>
          <cell r="D3187" t="str">
            <v>E0045 - Watson</v>
          </cell>
          <cell r="E3187" t="str">
            <v>1000 Wash Employees</v>
          </cell>
          <cell r="F3187" t="str">
            <v>Steven Goddard</v>
          </cell>
          <cell r="G3187" t="str">
            <v/>
          </cell>
          <cell r="H3187" t="str">
            <v xml:space="preserve">E0045 </v>
          </cell>
          <cell r="I3187">
            <v>45</v>
          </cell>
          <cell r="J3187" t="str">
            <v/>
          </cell>
          <cell r="K3187" t="str">
            <v>@tidalwaveautospa.com</v>
          </cell>
        </row>
        <row r="3188">
          <cell r="B3188" t="str">
            <v>Sheylalis Garcia Cruz</v>
          </cell>
          <cell r="C3188" t="str">
            <v>Team Lead Express</v>
          </cell>
          <cell r="D3188" t="str">
            <v>E0234- Canopy Oaks</v>
          </cell>
          <cell r="E3188" t="str">
            <v>1000 Wash Employees</v>
          </cell>
          <cell r="F3188" t="str">
            <v>Mark Bookbinder</v>
          </cell>
          <cell r="G3188" t="str">
            <v/>
          </cell>
          <cell r="H3188" t="str">
            <v xml:space="preserve">E0234- </v>
          </cell>
          <cell r="I3188" t="str">
            <v/>
          </cell>
          <cell r="J3188" t="str">
            <v/>
          </cell>
          <cell r="K3188" t="str">
            <v>@tidalwaveautospa.com</v>
          </cell>
        </row>
        <row r="3189">
          <cell r="B3189" t="str">
            <v>Shiane Cathcart</v>
          </cell>
          <cell r="C3189" t="str">
            <v>Wash Attendant Express</v>
          </cell>
          <cell r="D3189" t="str">
            <v>E0235 - Shelby, NC</v>
          </cell>
          <cell r="E3189" t="str">
            <v>1000 Wash Employees</v>
          </cell>
          <cell r="F3189" t="str">
            <v>Joshua Cloonan</v>
          </cell>
          <cell r="G3189" t="str">
            <v/>
          </cell>
          <cell r="H3189" t="str">
            <v xml:space="preserve">E0235 </v>
          </cell>
          <cell r="I3189">
            <v>235</v>
          </cell>
          <cell r="J3189" t="str">
            <v/>
          </cell>
          <cell r="K3189" t="str">
            <v>@tidalwaveautospa.com</v>
          </cell>
        </row>
        <row r="3190">
          <cell r="B3190" t="str">
            <v>Shondell Mckinnie</v>
          </cell>
          <cell r="C3190" t="str">
            <v>Wash Attendant Express</v>
          </cell>
          <cell r="D3190" t="str">
            <v>E0222 - Cordova, TN</v>
          </cell>
          <cell r="E3190" t="str">
            <v>1000 Wash Employees</v>
          </cell>
          <cell r="F3190" t="str">
            <v>James Bentley</v>
          </cell>
          <cell r="G3190" t="str">
            <v/>
          </cell>
          <cell r="H3190" t="str">
            <v xml:space="preserve">E0222 </v>
          </cell>
          <cell r="I3190">
            <v>222</v>
          </cell>
          <cell r="J3190" t="str">
            <v/>
          </cell>
          <cell r="K3190" t="str">
            <v>@tidalwaveautospa.com</v>
          </cell>
        </row>
        <row r="3191">
          <cell r="B3191" t="str">
            <v>Shunbreunce Hicks</v>
          </cell>
          <cell r="C3191" t="str">
            <v>Wash Attendant Express</v>
          </cell>
          <cell r="D3191" t="str">
            <v>E0297 - Lincoln, IL</v>
          </cell>
          <cell r="E3191" t="str">
            <v>1000 Wash Employees</v>
          </cell>
          <cell r="F3191" t="str">
            <v>Sarah Martin</v>
          </cell>
          <cell r="G3191" t="str">
            <v/>
          </cell>
          <cell r="H3191" t="str">
            <v xml:space="preserve">E0297 </v>
          </cell>
          <cell r="I3191">
            <v>297</v>
          </cell>
          <cell r="J3191" t="str">
            <v/>
          </cell>
          <cell r="K3191" t="str">
            <v>@tidalwaveautospa.com</v>
          </cell>
        </row>
        <row r="3192">
          <cell r="B3192" t="str">
            <v>shuntavius gardner</v>
          </cell>
          <cell r="C3192" t="str">
            <v>Team Lead Express</v>
          </cell>
          <cell r="D3192" t="str">
            <v>E0263 - Winchester, KY</v>
          </cell>
          <cell r="E3192" t="str">
            <v>1000 Wash Employees</v>
          </cell>
          <cell r="F3192" t="str">
            <v>Philip Crosse</v>
          </cell>
          <cell r="G3192" t="str">
            <v/>
          </cell>
          <cell r="H3192" t="str">
            <v xml:space="preserve">E0263 </v>
          </cell>
          <cell r="I3192">
            <v>263</v>
          </cell>
          <cell r="J3192" t="str">
            <v/>
          </cell>
          <cell r="K3192" t="str">
            <v>@tidalwaveautospa.com</v>
          </cell>
        </row>
        <row r="3193">
          <cell r="B3193" t="str">
            <v>Sibusiso Langeni</v>
          </cell>
          <cell r="C3193" t="str">
            <v>Wash Attendant Express</v>
          </cell>
          <cell r="D3193" t="str">
            <v>E0233 - Cobb Pkwy</v>
          </cell>
          <cell r="E3193" t="str">
            <v>1000 Wash Employees</v>
          </cell>
          <cell r="F3193" t="str">
            <v>Cullen Copland</v>
          </cell>
          <cell r="G3193" t="str">
            <v/>
          </cell>
          <cell r="H3193" t="str">
            <v xml:space="preserve">E0233 </v>
          </cell>
          <cell r="I3193">
            <v>233</v>
          </cell>
          <cell r="J3193" t="str">
            <v/>
          </cell>
          <cell r="K3193" t="str">
            <v>@tidalwaveautospa.com</v>
          </cell>
        </row>
        <row r="3194">
          <cell r="B3194" t="str">
            <v>Sidnee Rankines</v>
          </cell>
          <cell r="C3194" t="str">
            <v>Wash Attendant Express</v>
          </cell>
          <cell r="D3194" t="str">
            <v>E0154 - Lawton</v>
          </cell>
          <cell r="E3194" t="str">
            <v>1000 Wash Employees</v>
          </cell>
          <cell r="F3194" t="str">
            <v>Shawn Corway</v>
          </cell>
          <cell r="G3194" t="str">
            <v/>
          </cell>
          <cell r="H3194" t="str">
            <v xml:space="preserve">E0154 </v>
          </cell>
          <cell r="I3194">
            <v>154</v>
          </cell>
          <cell r="J3194" t="str">
            <v/>
          </cell>
          <cell r="K3194" t="str">
            <v>@tidalwaveautospa.com</v>
          </cell>
        </row>
        <row r="3195">
          <cell r="B3195" t="str">
            <v>Silas Bright</v>
          </cell>
          <cell r="C3195" t="str">
            <v>Assistant SL Express</v>
          </cell>
          <cell r="D3195" t="str">
            <v>E0186 - Horn Lake, MS</v>
          </cell>
          <cell r="E3195" t="str">
            <v>1000 Wash Employees</v>
          </cell>
          <cell r="F3195" t="str">
            <v>RASHAD JONES</v>
          </cell>
          <cell r="G3195" t="str">
            <v>ASL</v>
          </cell>
          <cell r="H3195" t="str">
            <v xml:space="preserve">E0186 </v>
          </cell>
          <cell r="I3195">
            <v>186</v>
          </cell>
          <cell r="J3195" t="str">
            <v>ASL186</v>
          </cell>
          <cell r="K3195" t="str">
            <v>ASL186@tidalwaveautospa.com</v>
          </cell>
        </row>
        <row r="3196">
          <cell r="B3196" t="str">
            <v>Silas Jones</v>
          </cell>
          <cell r="C3196" t="str">
            <v>Wash Attendant Express</v>
          </cell>
          <cell r="D3196" t="str">
            <v>E0232 - North Madison</v>
          </cell>
          <cell r="E3196" t="str">
            <v>1000 Wash Employees</v>
          </cell>
          <cell r="F3196" t="str">
            <v>Bradley Estis</v>
          </cell>
          <cell r="G3196" t="str">
            <v/>
          </cell>
          <cell r="H3196" t="str">
            <v xml:space="preserve">E0232 </v>
          </cell>
          <cell r="I3196">
            <v>232</v>
          </cell>
          <cell r="J3196" t="str">
            <v/>
          </cell>
          <cell r="K3196" t="str">
            <v>@tidalwaveautospa.com</v>
          </cell>
        </row>
        <row r="3197">
          <cell r="B3197" t="str">
            <v>Silas Wolf</v>
          </cell>
          <cell r="C3197" t="str">
            <v>Team Lead Express</v>
          </cell>
          <cell r="D3197" t="str">
            <v>E0364 - Platteville, WI</v>
          </cell>
          <cell r="E3197" t="str">
            <v>1000 Wash Employees</v>
          </cell>
          <cell r="F3197" t="str">
            <v>Aaron McVicker</v>
          </cell>
          <cell r="G3197" t="str">
            <v/>
          </cell>
          <cell r="H3197" t="str">
            <v xml:space="preserve">E0364 </v>
          </cell>
          <cell r="I3197">
            <v>364</v>
          </cell>
          <cell r="J3197" t="str">
            <v/>
          </cell>
          <cell r="K3197" t="str">
            <v>@tidalwaveautospa.com</v>
          </cell>
        </row>
        <row r="3198">
          <cell r="B3198" t="str">
            <v>Silvio Angonese [C]</v>
          </cell>
          <cell r="C3198" t="str">
            <v>Architect Contractor</v>
          </cell>
          <cell r="D3198" t="str">
            <v>Wash Support Center</v>
          </cell>
          <cell r="E3198" t="str">
            <v>2180 R&amp;D</v>
          </cell>
          <cell r="F3198" t="str">
            <v>Jose Ferrari</v>
          </cell>
          <cell r="G3198" t="str">
            <v/>
          </cell>
          <cell r="H3198" t="str">
            <v/>
          </cell>
          <cell r="I3198" t="str">
            <v/>
          </cell>
          <cell r="J3198" t="str">
            <v/>
          </cell>
          <cell r="K3198" t="str">
            <v/>
          </cell>
        </row>
        <row r="3199">
          <cell r="B3199" t="str">
            <v>Simeon Farmer</v>
          </cell>
          <cell r="C3199" t="str">
            <v>Team Lead Express</v>
          </cell>
          <cell r="D3199" t="str">
            <v>E0274 - Leisure Lane</v>
          </cell>
          <cell r="E3199" t="str">
            <v>1000 Wash Employees</v>
          </cell>
          <cell r="F3199" t="str">
            <v>Savannah Schmoldt</v>
          </cell>
          <cell r="G3199" t="str">
            <v/>
          </cell>
          <cell r="H3199" t="str">
            <v xml:space="preserve">E0274 </v>
          </cell>
          <cell r="I3199">
            <v>274</v>
          </cell>
          <cell r="J3199" t="str">
            <v/>
          </cell>
          <cell r="K3199" t="str">
            <v>@tidalwaveautospa.com</v>
          </cell>
        </row>
        <row r="3200">
          <cell r="B3200" t="str">
            <v>Simeon Felton</v>
          </cell>
          <cell r="C3200" t="str">
            <v>Wash Attendant Express</v>
          </cell>
          <cell r="D3200" t="str">
            <v>E0245 - E. Arlington Blvd</v>
          </cell>
          <cell r="E3200" t="str">
            <v>1000 Wash Employees</v>
          </cell>
          <cell r="F3200" t="str">
            <v>Brandon Cobb</v>
          </cell>
          <cell r="G3200" t="str">
            <v/>
          </cell>
          <cell r="H3200" t="str">
            <v xml:space="preserve">E0245 </v>
          </cell>
          <cell r="I3200">
            <v>245</v>
          </cell>
          <cell r="J3200" t="str">
            <v/>
          </cell>
          <cell r="K3200" t="str">
            <v>@tidalwaveautospa.com</v>
          </cell>
        </row>
        <row r="3201">
          <cell r="B3201" t="str">
            <v>Simranjeet Singh</v>
          </cell>
          <cell r="C3201" t="str">
            <v>Site Leader Express</v>
          </cell>
          <cell r="D3201" t="str">
            <v>E0372 - Bobby Miller Pkwy</v>
          </cell>
          <cell r="E3201" t="str">
            <v>1000 Wash Employees</v>
          </cell>
          <cell r="F3201" t="str">
            <v>Cory Cummings</v>
          </cell>
          <cell r="G3201" t="str">
            <v>SL</v>
          </cell>
          <cell r="H3201" t="str">
            <v xml:space="preserve">E0372 </v>
          </cell>
          <cell r="I3201">
            <v>372</v>
          </cell>
          <cell r="J3201" t="str">
            <v>SL372</v>
          </cell>
          <cell r="K3201" t="str">
            <v>SL372@tidalwaveautospa.com</v>
          </cell>
        </row>
        <row r="3202">
          <cell r="B3202" t="str">
            <v>Skye Moffitt</v>
          </cell>
          <cell r="C3202" t="str">
            <v>Wash Attendant Express</v>
          </cell>
          <cell r="D3202" t="str">
            <v>E0261- Wayne Road</v>
          </cell>
          <cell r="E3202" t="str">
            <v>1000 Wash Employees</v>
          </cell>
          <cell r="F3202" t="str">
            <v>Brian Hodge</v>
          </cell>
          <cell r="G3202" t="str">
            <v/>
          </cell>
          <cell r="H3202" t="str">
            <v xml:space="preserve">E0261- </v>
          </cell>
          <cell r="I3202" t="str">
            <v/>
          </cell>
          <cell r="J3202" t="str">
            <v/>
          </cell>
          <cell r="K3202" t="str">
            <v>@tidalwaveautospa.com</v>
          </cell>
        </row>
        <row r="3203">
          <cell r="B3203" t="str">
            <v>SKYLAR BUNCH</v>
          </cell>
          <cell r="C3203" t="str">
            <v>Wash Attendant Express</v>
          </cell>
          <cell r="D3203" t="str">
            <v>E0240 - Pike Street</v>
          </cell>
          <cell r="E3203" t="str">
            <v>1000 Wash Employees</v>
          </cell>
          <cell r="F3203" t="str">
            <v>Patrick Bird</v>
          </cell>
          <cell r="G3203" t="str">
            <v/>
          </cell>
          <cell r="H3203" t="str">
            <v xml:space="preserve">E0240 </v>
          </cell>
          <cell r="I3203">
            <v>240</v>
          </cell>
          <cell r="J3203" t="str">
            <v/>
          </cell>
          <cell r="K3203" t="str">
            <v>@tidalwaveautospa.com</v>
          </cell>
        </row>
        <row r="3204">
          <cell r="B3204" t="str">
            <v>Skylar Haun</v>
          </cell>
          <cell r="C3204" t="str">
            <v>Wash Attendant Express</v>
          </cell>
          <cell r="D3204" t="str">
            <v>E0214 - Doe Run Blvd</v>
          </cell>
          <cell r="E3204" t="str">
            <v>1000 Wash Employees</v>
          </cell>
          <cell r="F3204" t="str">
            <v>Cecilia Pate</v>
          </cell>
          <cell r="G3204" t="str">
            <v/>
          </cell>
          <cell r="H3204" t="str">
            <v xml:space="preserve">E0214 </v>
          </cell>
          <cell r="I3204">
            <v>214</v>
          </cell>
          <cell r="J3204" t="str">
            <v/>
          </cell>
          <cell r="K3204" t="str">
            <v>@tidalwaveautospa.com</v>
          </cell>
        </row>
        <row r="3205">
          <cell r="B3205" t="str">
            <v>Skylen Brunson</v>
          </cell>
          <cell r="C3205" t="str">
            <v>Assistant SL Express</v>
          </cell>
          <cell r="D3205" t="str">
            <v>E0083 - Laurinburg</v>
          </cell>
          <cell r="E3205" t="str">
            <v>1000 Wash Employees</v>
          </cell>
          <cell r="F3205" t="str">
            <v>Rodney Davis</v>
          </cell>
          <cell r="G3205" t="str">
            <v>ASL</v>
          </cell>
          <cell r="H3205" t="str">
            <v xml:space="preserve">E0083 </v>
          </cell>
          <cell r="I3205">
            <v>83</v>
          </cell>
          <cell r="J3205" t="str">
            <v>ASL83</v>
          </cell>
          <cell r="K3205" t="str">
            <v>ASL83@tidalwaveautospa.com</v>
          </cell>
        </row>
        <row r="3206">
          <cell r="B3206" t="str">
            <v>Skyler Cassidy</v>
          </cell>
          <cell r="C3206" t="str">
            <v>Wash Attendant Express</v>
          </cell>
          <cell r="D3206" t="str">
            <v>E0036 - Miller Road</v>
          </cell>
          <cell r="E3206" t="str">
            <v>1000 Wash Employees</v>
          </cell>
          <cell r="F3206" t="str">
            <v>Joel Regan</v>
          </cell>
          <cell r="G3206" t="str">
            <v/>
          </cell>
          <cell r="H3206" t="str">
            <v xml:space="preserve">E0036 </v>
          </cell>
          <cell r="I3206">
            <v>36</v>
          </cell>
          <cell r="J3206" t="str">
            <v/>
          </cell>
          <cell r="K3206" t="str">
            <v>@tidalwaveautospa.com</v>
          </cell>
        </row>
        <row r="3207">
          <cell r="B3207" t="str">
            <v>Skyler Hall</v>
          </cell>
          <cell r="C3207" t="str">
            <v>Wash Attendant Express</v>
          </cell>
          <cell r="D3207" t="str">
            <v>E0056 - Matthews Orangeburg</v>
          </cell>
          <cell r="E3207" t="str">
            <v>1000 Wash Employees</v>
          </cell>
          <cell r="F3207" t="str">
            <v>Josh Nordgren</v>
          </cell>
          <cell r="G3207" t="str">
            <v/>
          </cell>
          <cell r="H3207" t="str">
            <v xml:space="preserve">E0056 </v>
          </cell>
          <cell r="I3207">
            <v>56</v>
          </cell>
          <cell r="J3207" t="str">
            <v/>
          </cell>
          <cell r="K3207" t="str">
            <v>@tidalwaveautospa.com</v>
          </cell>
        </row>
        <row r="3208">
          <cell r="B3208" t="str">
            <v>Skyler Nelson</v>
          </cell>
          <cell r="C3208" t="str">
            <v>Wash Attendant Express</v>
          </cell>
          <cell r="D3208" t="str">
            <v>E0115 - Temperance Hill</v>
          </cell>
          <cell r="E3208" t="str">
            <v>1000 Wash Employees</v>
          </cell>
          <cell r="F3208" t="str">
            <v>Janell Campbell</v>
          </cell>
          <cell r="G3208" t="str">
            <v/>
          </cell>
          <cell r="H3208" t="str">
            <v xml:space="preserve">E0115 </v>
          </cell>
          <cell r="I3208">
            <v>115</v>
          </cell>
          <cell r="J3208" t="str">
            <v/>
          </cell>
          <cell r="K3208" t="str">
            <v>@tidalwaveautospa.com</v>
          </cell>
        </row>
        <row r="3209">
          <cell r="B3209" t="str">
            <v>Skyler Woesner</v>
          </cell>
          <cell r="C3209" t="str">
            <v>Wash Attendant Express</v>
          </cell>
          <cell r="D3209" t="str">
            <v>E0050 - Douglas</v>
          </cell>
          <cell r="E3209" t="str">
            <v>1000 Wash Employees</v>
          </cell>
          <cell r="F3209" t="str">
            <v>Joseph Olah</v>
          </cell>
          <cell r="G3209" t="str">
            <v/>
          </cell>
          <cell r="H3209" t="str">
            <v xml:space="preserve">E0050 </v>
          </cell>
          <cell r="I3209">
            <v>50</v>
          </cell>
          <cell r="J3209" t="str">
            <v/>
          </cell>
          <cell r="K3209" t="str">
            <v>@tidalwaveautospa.com</v>
          </cell>
        </row>
        <row r="3210">
          <cell r="B3210" t="str">
            <v>Slater Branum</v>
          </cell>
          <cell r="C3210" t="str">
            <v>Assistant SL Express</v>
          </cell>
          <cell r="D3210" t="str">
            <v>E0198 - Wesleyan Road</v>
          </cell>
          <cell r="E3210" t="str">
            <v>1000 Wash Employees</v>
          </cell>
          <cell r="F3210" t="str">
            <v>Lindsay Schultz</v>
          </cell>
          <cell r="G3210" t="str">
            <v>ASL</v>
          </cell>
          <cell r="H3210" t="str">
            <v xml:space="preserve">E0198 </v>
          </cell>
          <cell r="I3210">
            <v>198</v>
          </cell>
          <cell r="J3210" t="str">
            <v>ASL198</v>
          </cell>
          <cell r="K3210" t="str">
            <v>ASL198@tidalwaveautospa.com</v>
          </cell>
        </row>
        <row r="3211">
          <cell r="B3211" t="str">
            <v>Sofia Becerril</v>
          </cell>
          <cell r="C3211" t="str">
            <v>Wash Attendant Express</v>
          </cell>
          <cell r="D3211" t="str">
            <v>E0222 - Cordova, TN</v>
          </cell>
          <cell r="E3211" t="str">
            <v>1000 Wash Employees</v>
          </cell>
          <cell r="F3211" t="str">
            <v>James Bentley</v>
          </cell>
          <cell r="G3211" t="str">
            <v/>
          </cell>
          <cell r="H3211" t="str">
            <v xml:space="preserve">E0222 </v>
          </cell>
          <cell r="I3211">
            <v>222</v>
          </cell>
          <cell r="J3211" t="str">
            <v/>
          </cell>
          <cell r="K3211" t="str">
            <v>@tidalwaveautospa.com</v>
          </cell>
        </row>
        <row r="3212">
          <cell r="B3212" t="str">
            <v>Sonny Messer</v>
          </cell>
          <cell r="C3212" t="str">
            <v>Wash Attendant Express</v>
          </cell>
          <cell r="D3212" t="str">
            <v>E0129 - Fort Wright</v>
          </cell>
          <cell r="E3212" t="str">
            <v>1000 Wash Employees</v>
          </cell>
          <cell r="F3212" t="str">
            <v>Samantha Simpson</v>
          </cell>
          <cell r="G3212" t="str">
            <v/>
          </cell>
          <cell r="H3212" t="str">
            <v xml:space="preserve">E0129 </v>
          </cell>
          <cell r="I3212">
            <v>129</v>
          </cell>
          <cell r="J3212" t="str">
            <v/>
          </cell>
          <cell r="K3212" t="str">
            <v>@tidalwaveautospa.com</v>
          </cell>
        </row>
        <row r="3213">
          <cell r="B3213" t="str">
            <v>Sontroya Mackey</v>
          </cell>
          <cell r="C3213" t="str">
            <v>Team Lead Express</v>
          </cell>
          <cell r="D3213" t="str">
            <v>E0252 - Jacksonville, TX</v>
          </cell>
          <cell r="E3213" t="str">
            <v>1000 Wash Employees</v>
          </cell>
          <cell r="F3213" t="str">
            <v>Brandon Zarecor</v>
          </cell>
          <cell r="G3213" t="str">
            <v/>
          </cell>
          <cell r="H3213" t="str">
            <v xml:space="preserve">E0252 </v>
          </cell>
          <cell r="I3213">
            <v>252</v>
          </cell>
          <cell r="J3213" t="str">
            <v/>
          </cell>
          <cell r="K3213" t="str">
            <v>@tidalwaveautospa.com</v>
          </cell>
        </row>
        <row r="3214">
          <cell r="B3214" t="str">
            <v>Sophia Gentry</v>
          </cell>
          <cell r="C3214" t="str">
            <v>Wash Attendant Express</v>
          </cell>
          <cell r="D3214" t="str">
            <v>E0227 - Bolger Square</v>
          </cell>
          <cell r="E3214" t="str">
            <v>1000 Wash Employees</v>
          </cell>
          <cell r="F3214" t="str">
            <v>Todd Haley</v>
          </cell>
          <cell r="G3214" t="str">
            <v/>
          </cell>
          <cell r="H3214" t="str">
            <v xml:space="preserve">E0227 </v>
          </cell>
          <cell r="I3214">
            <v>227</v>
          </cell>
          <cell r="J3214" t="str">
            <v/>
          </cell>
          <cell r="K3214" t="str">
            <v>@tidalwaveautospa.com</v>
          </cell>
        </row>
        <row r="3215">
          <cell r="B3215" t="str">
            <v>spencer cole</v>
          </cell>
          <cell r="C3215" t="str">
            <v>Wash Attendant Express</v>
          </cell>
          <cell r="D3215" t="str">
            <v>E0239 - Pampa, TX</v>
          </cell>
          <cell r="E3215" t="str">
            <v>1000 Wash Employees</v>
          </cell>
          <cell r="F3215" t="str">
            <v>Katherine Hockaday</v>
          </cell>
          <cell r="G3215" t="str">
            <v/>
          </cell>
          <cell r="H3215" t="str">
            <v xml:space="preserve">E0239 </v>
          </cell>
          <cell r="I3215">
            <v>239</v>
          </cell>
          <cell r="J3215" t="str">
            <v/>
          </cell>
          <cell r="K3215" t="str">
            <v>@tidalwaveautospa.com</v>
          </cell>
        </row>
        <row r="3216">
          <cell r="B3216" t="str">
            <v>Spencer Culp</v>
          </cell>
          <cell r="C3216" t="str">
            <v>Assistant SL Express</v>
          </cell>
          <cell r="D3216" t="str">
            <v>E0076 - Americus</v>
          </cell>
          <cell r="E3216" t="str">
            <v>1000 Wash Employees</v>
          </cell>
          <cell r="F3216" t="str">
            <v>Colin Williams</v>
          </cell>
          <cell r="G3216" t="str">
            <v>ASL</v>
          </cell>
          <cell r="H3216" t="str">
            <v xml:space="preserve">E0076 </v>
          </cell>
          <cell r="I3216">
            <v>76</v>
          </cell>
          <cell r="J3216" t="str">
            <v>ASL76</v>
          </cell>
          <cell r="K3216" t="str">
            <v>ASL76@tidalwaveautospa.com</v>
          </cell>
        </row>
        <row r="3217">
          <cell r="B3217" t="str">
            <v>Spencer Kappelman</v>
          </cell>
          <cell r="C3217" t="str">
            <v>High Performance Site Leader Express</v>
          </cell>
          <cell r="D3217" t="str">
            <v>E0211 - Hamilton Crossing</v>
          </cell>
          <cell r="E3217" t="str">
            <v>1000 Wash Employees</v>
          </cell>
          <cell r="F3217" t="str">
            <v>Jeff Mathis</v>
          </cell>
          <cell r="G3217" t="str">
            <v>SL</v>
          </cell>
          <cell r="H3217" t="str">
            <v xml:space="preserve">E0211 </v>
          </cell>
          <cell r="I3217">
            <v>211</v>
          </cell>
          <cell r="J3217" t="str">
            <v>SL211</v>
          </cell>
          <cell r="K3217" t="str">
            <v>SL211@tidalwaveautospa.com</v>
          </cell>
        </row>
        <row r="3218">
          <cell r="B3218" t="str">
            <v>Spencer Ratliff</v>
          </cell>
          <cell r="C3218" t="str">
            <v>Wash Attendant Express</v>
          </cell>
          <cell r="D3218" t="str">
            <v>E0022 - Newnan</v>
          </cell>
          <cell r="E3218" t="str">
            <v>1000 Wash Employees</v>
          </cell>
          <cell r="F3218" t="str">
            <v>Kevin Williams</v>
          </cell>
          <cell r="G3218" t="str">
            <v/>
          </cell>
          <cell r="H3218" t="str">
            <v xml:space="preserve">E0022 </v>
          </cell>
          <cell r="I3218">
            <v>22</v>
          </cell>
          <cell r="J3218" t="str">
            <v/>
          </cell>
          <cell r="K3218" t="str">
            <v>@tidalwaveautospa.com</v>
          </cell>
        </row>
        <row r="3219">
          <cell r="B3219" t="str">
            <v>Staci Artis</v>
          </cell>
          <cell r="C3219" t="str">
            <v>Wash Attendant Express</v>
          </cell>
          <cell r="D3219" t="str">
            <v>E0021 - Battleground</v>
          </cell>
          <cell r="E3219" t="str">
            <v>1000 Wash Employees</v>
          </cell>
          <cell r="F3219" t="str">
            <v>Chasity Bryant</v>
          </cell>
          <cell r="G3219" t="str">
            <v/>
          </cell>
          <cell r="H3219" t="str">
            <v xml:space="preserve">E0021 </v>
          </cell>
          <cell r="I3219">
            <v>21</v>
          </cell>
          <cell r="J3219" t="str">
            <v/>
          </cell>
          <cell r="K3219" t="str">
            <v>@tidalwaveautospa.com</v>
          </cell>
        </row>
        <row r="3220">
          <cell r="B3220" t="str">
            <v>Starla Crable</v>
          </cell>
          <cell r="C3220" t="str">
            <v>Team Lead Express</v>
          </cell>
          <cell r="D3220" t="str">
            <v>E0295 - Ponca City, OK</v>
          </cell>
          <cell r="E3220" t="str">
            <v>1000 Wash Employees</v>
          </cell>
          <cell r="F3220" t="str">
            <v>Abelardo Tamez</v>
          </cell>
          <cell r="G3220" t="str">
            <v/>
          </cell>
          <cell r="H3220" t="str">
            <v xml:space="preserve">E0295 </v>
          </cell>
          <cell r="I3220">
            <v>295</v>
          </cell>
          <cell r="J3220" t="str">
            <v/>
          </cell>
          <cell r="K3220" t="str">
            <v>@tidalwaveautospa.com</v>
          </cell>
        </row>
        <row r="3221">
          <cell r="B3221" t="str">
            <v>Stephanie Bratcher</v>
          </cell>
          <cell r="C3221" t="str">
            <v>Site Leader Express</v>
          </cell>
          <cell r="D3221" t="str">
            <v>E0166 - Hartselle, AL</v>
          </cell>
          <cell r="E3221" t="str">
            <v>1000 Wash Employees</v>
          </cell>
          <cell r="F3221" t="str">
            <v>Cory Cummings</v>
          </cell>
          <cell r="G3221" t="str">
            <v>SL</v>
          </cell>
          <cell r="H3221" t="str">
            <v xml:space="preserve">E0166 </v>
          </cell>
          <cell r="I3221">
            <v>166</v>
          </cell>
          <cell r="J3221" t="str">
            <v>SL166</v>
          </cell>
          <cell r="K3221" t="str">
            <v>SL166@tidalwaveautospa.com</v>
          </cell>
        </row>
        <row r="3222">
          <cell r="B3222" t="str">
            <v>STEPHANIE DAVIS</v>
          </cell>
          <cell r="C3222" t="str">
            <v>Assistant SL Express</v>
          </cell>
          <cell r="D3222" t="str">
            <v>E0235 - Shelby, NC</v>
          </cell>
          <cell r="E3222" t="str">
            <v>1000 Wash Employees</v>
          </cell>
          <cell r="F3222" t="str">
            <v>Joshua Cloonan</v>
          </cell>
          <cell r="G3222" t="str">
            <v>ASL</v>
          </cell>
          <cell r="H3222" t="str">
            <v xml:space="preserve">E0235 </v>
          </cell>
          <cell r="I3222">
            <v>235</v>
          </cell>
          <cell r="J3222" t="str">
            <v>ASL235</v>
          </cell>
          <cell r="K3222" t="str">
            <v>ASL235@tidalwaveautospa.com</v>
          </cell>
        </row>
        <row r="3223">
          <cell r="B3223" t="str">
            <v>Stephanie Huff</v>
          </cell>
          <cell r="C3223" t="str">
            <v>Site Leader in Development 2</v>
          </cell>
          <cell r="D3223" t="str">
            <v>Wash Openings</v>
          </cell>
          <cell r="E3223" t="str">
            <v>1000 Wash Employees</v>
          </cell>
          <cell r="F3223" t="str">
            <v>Bruce Maxwell</v>
          </cell>
          <cell r="G3223" t="str">
            <v>SLID</v>
          </cell>
          <cell r="H3223" t="str">
            <v/>
          </cell>
          <cell r="I3223" t="str">
            <v/>
          </cell>
          <cell r="J3223" t="str">
            <v/>
          </cell>
          <cell r="K3223" t="str">
            <v>stephanie.huff@twavelead.com</v>
          </cell>
        </row>
        <row r="3224">
          <cell r="B3224" t="str">
            <v>Stephanie Ratcliffe</v>
          </cell>
          <cell r="C3224" t="str">
            <v>Site Leader Express</v>
          </cell>
          <cell r="D3224" t="str">
            <v>E0247 - Estes Pkwy</v>
          </cell>
          <cell r="E3224" t="str">
            <v>1000 Wash Employees</v>
          </cell>
          <cell r="F3224" t="str">
            <v>Derek Schillinger</v>
          </cell>
          <cell r="G3224" t="str">
            <v>SL</v>
          </cell>
          <cell r="H3224" t="str">
            <v xml:space="preserve">E0247 </v>
          </cell>
          <cell r="I3224">
            <v>247</v>
          </cell>
          <cell r="J3224" t="str">
            <v>SL247</v>
          </cell>
          <cell r="K3224" t="str">
            <v>SL247@tidalwaveautospa.com</v>
          </cell>
        </row>
        <row r="3225">
          <cell r="B3225" t="str">
            <v>Stephanie Tate</v>
          </cell>
          <cell r="C3225" t="str">
            <v>Payroll Specialist</v>
          </cell>
          <cell r="D3225" t="str">
            <v>Wash Support Center</v>
          </cell>
          <cell r="E3225" t="str">
            <v>2100 Accounting</v>
          </cell>
          <cell r="F3225" t="str">
            <v>Angela Jones</v>
          </cell>
          <cell r="G3225" t="str">
            <v/>
          </cell>
          <cell r="H3225" t="str">
            <v/>
          </cell>
          <cell r="I3225" t="str">
            <v/>
          </cell>
          <cell r="J3225" t="str">
            <v/>
          </cell>
          <cell r="K3225" t="str">
            <v>stephanie.tate@twavelead.com</v>
          </cell>
        </row>
        <row r="3226">
          <cell r="B3226" t="str">
            <v>Stephanie Weipert</v>
          </cell>
          <cell r="C3226" t="str">
            <v>Wash Attendant Express</v>
          </cell>
          <cell r="D3226" t="str">
            <v>E0364 - Platteville, WI</v>
          </cell>
          <cell r="E3226" t="str">
            <v>1000 Wash Employees</v>
          </cell>
          <cell r="F3226" t="str">
            <v>Aaron McVicker</v>
          </cell>
          <cell r="G3226" t="str">
            <v/>
          </cell>
          <cell r="H3226" t="str">
            <v xml:space="preserve">E0364 </v>
          </cell>
          <cell r="I3226">
            <v>364</v>
          </cell>
          <cell r="J3226" t="str">
            <v/>
          </cell>
          <cell r="K3226" t="str">
            <v>@tidalwaveautospa.com</v>
          </cell>
        </row>
        <row r="3227">
          <cell r="B3227" t="str">
            <v>Stephen Evangelista-Ysasaga</v>
          </cell>
          <cell r="C3227" t="str">
            <v>Wash Attendant Express</v>
          </cell>
          <cell r="D3227" t="str">
            <v>E0284 - Niagara Falls, NY</v>
          </cell>
          <cell r="E3227" t="str">
            <v>1000 Wash Employees</v>
          </cell>
          <cell r="F3227" t="str">
            <v>Jon Roewer</v>
          </cell>
          <cell r="G3227" t="str">
            <v/>
          </cell>
          <cell r="H3227" t="str">
            <v xml:space="preserve">E0284 </v>
          </cell>
          <cell r="I3227">
            <v>284</v>
          </cell>
          <cell r="J3227" t="str">
            <v/>
          </cell>
          <cell r="K3227" t="str">
            <v>@tidalwaveautospa.com</v>
          </cell>
        </row>
        <row r="3228">
          <cell r="B3228" t="str">
            <v>Stephen Jordan</v>
          </cell>
          <cell r="C3228" t="str">
            <v>Assistant SL Express</v>
          </cell>
          <cell r="D3228" t="str">
            <v>E0049 - Prairie Village</v>
          </cell>
          <cell r="E3228" t="str">
            <v>1000 Wash Employees</v>
          </cell>
          <cell r="F3228" t="str">
            <v>Lee Triggs</v>
          </cell>
          <cell r="G3228" t="str">
            <v>ASL</v>
          </cell>
          <cell r="H3228" t="str">
            <v xml:space="preserve">E0049 </v>
          </cell>
          <cell r="I3228">
            <v>49</v>
          </cell>
          <cell r="J3228" t="str">
            <v>ASL49</v>
          </cell>
          <cell r="K3228" t="str">
            <v>ASL49@tidalwaveautospa.com</v>
          </cell>
        </row>
        <row r="3229">
          <cell r="B3229" t="str">
            <v>Stephen Lambert</v>
          </cell>
          <cell r="C3229" t="str">
            <v>Team Lead Express</v>
          </cell>
          <cell r="D3229" t="str">
            <v>E0010 - Sumter</v>
          </cell>
          <cell r="E3229" t="str">
            <v>1000 Wash Employees</v>
          </cell>
          <cell r="F3229" t="str">
            <v>Christopher Chestnut</v>
          </cell>
          <cell r="G3229" t="str">
            <v/>
          </cell>
          <cell r="H3229" t="str">
            <v xml:space="preserve">E0010 </v>
          </cell>
          <cell r="I3229">
            <v>10</v>
          </cell>
          <cell r="J3229" t="str">
            <v/>
          </cell>
          <cell r="K3229" t="str">
            <v>@tidalwaveautospa.com</v>
          </cell>
        </row>
        <row r="3230">
          <cell r="B3230" t="str">
            <v>Stephen Lilly</v>
          </cell>
          <cell r="C3230" t="str">
            <v>Assistant SL Express</v>
          </cell>
          <cell r="D3230" t="str">
            <v>E0228 - Jefferson City, TN</v>
          </cell>
          <cell r="E3230" t="str">
            <v>1000 Wash Employees</v>
          </cell>
          <cell r="F3230" t="str">
            <v>Travis Scroggins</v>
          </cell>
          <cell r="G3230" t="str">
            <v>ASL</v>
          </cell>
          <cell r="H3230" t="str">
            <v xml:space="preserve">E0228 </v>
          </cell>
          <cell r="I3230">
            <v>228</v>
          </cell>
          <cell r="J3230" t="str">
            <v>ASL228</v>
          </cell>
          <cell r="K3230" t="str">
            <v>ASL228@tidalwaveautospa.com</v>
          </cell>
        </row>
        <row r="3231">
          <cell r="B3231" t="str">
            <v>Steve Brockington</v>
          </cell>
          <cell r="C3231" t="str">
            <v>Wash Attendant Express</v>
          </cell>
          <cell r="D3231" t="str">
            <v>E0271 - Arcadian Shores</v>
          </cell>
          <cell r="E3231" t="str">
            <v>1000 Wash Employees</v>
          </cell>
          <cell r="F3231" t="str">
            <v>Anthony Mazzella</v>
          </cell>
          <cell r="G3231" t="str">
            <v/>
          </cell>
          <cell r="H3231" t="str">
            <v xml:space="preserve">E0271 </v>
          </cell>
          <cell r="I3231">
            <v>271</v>
          </cell>
          <cell r="J3231" t="str">
            <v/>
          </cell>
          <cell r="K3231" t="str">
            <v>@tidalwaveautospa.com</v>
          </cell>
        </row>
        <row r="3232">
          <cell r="B3232" t="str">
            <v>steve vazquez</v>
          </cell>
          <cell r="C3232" t="str">
            <v>Assistant SL Express</v>
          </cell>
          <cell r="D3232" t="str">
            <v>E0081 - South Glens Falls</v>
          </cell>
          <cell r="E3232" t="str">
            <v>1000 Wash Employees</v>
          </cell>
          <cell r="F3232" t="str">
            <v>Austin Dority</v>
          </cell>
          <cell r="G3232" t="str">
            <v>ASL</v>
          </cell>
          <cell r="H3232" t="str">
            <v xml:space="preserve">E0081 </v>
          </cell>
          <cell r="I3232">
            <v>81</v>
          </cell>
          <cell r="J3232" t="str">
            <v>ASL81</v>
          </cell>
          <cell r="K3232" t="str">
            <v>ASL81@tidalwaveautospa.com</v>
          </cell>
        </row>
        <row r="3233">
          <cell r="B3233" t="str">
            <v>Steven Armour</v>
          </cell>
          <cell r="C3233" t="str">
            <v>Wash Attendant Express</v>
          </cell>
          <cell r="D3233" t="str">
            <v>E0204 - Bartlesville, OK</v>
          </cell>
          <cell r="E3233" t="str">
            <v>1000 Wash Employees</v>
          </cell>
          <cell r="F3233" t="str">
            <v>Brian Wilson</v>
          </cell>
          <cell r="G3233" t="str">
            <v/>
          </cell>
          <cell r="H3233" t="str">
            <v xml:space="preserve">E0204 </v>
          </cell>
          <cell r="I3233">
            <v>204</v>
          </cell>
          <cell r="J3233" t="str">
            <v/>
          </cell>
          <cell r="K3233" t="str">
            <v>@tidalwaveautospa.com</v>
          </cell>
        </row>
        <row r="3234">
          <cell r="B3234" t="str">
            <v>Steven Emerson</v>
          </cell>
          <cell r="C3234" t="str">
            <v>Wash Attendant Express</v>
          </cell>
          <cell r="D3234" t="str">
            <v>E0151 - Helena, AL</v>
          </cell>
          <cell r="E3234" t="str">
            <v>1000 Wash Employees</v>
          </cell>
          <cell r="F3234" t="str">
            <v>Keith McDonald</v>
          </cell>
          <cell r="G3234" t="str">
            <v/>
          </cell>
          <cell r="H3234" t="str">
            <v xml:space="preserve">E0151 </v>
          </cell>
          <cell r="I3234">
            <v>151</v>
          </cell>
          <cell r="J3234" t="str">
            <v/>
          </cell>
          <cell r="K3234" t="str">
            <v>@tidalwaveautospa.com</v>
          </cell>
        </row>
        <row r="3235">
          <cell r="B3235" t="str">
            <v>Steven Florkowski</v>
          </cell>
          <cell r="C3235" t="str">
            <v>Assistant SL Express</v>
          </cell>
          <cell r="D3235" t="str">
            <v>E0072 - Williamsburg</v>
          </cell>
          <cell r="E3235" t="str">
            <v>1000 Wash Employees</v>
          </cell>
          <cell r="F3235" t="str">
            <v>Peter Foster</v>
          </cell>
          <cell r="G3235" t="str">
            <v>ASL</v>
          </cell>
          <cell r="H3235" t="str">
            <v xml:space="preserve">E0072 </v>
          </cell>
          <cell r="I3235">
            <v>72</v>
          </cell>
          <cell r="J3235" t="str">
            <v>ASL72</v>
          </cell>
          <cell r="K3235" t="str">
            <v>ASL72@tidalwaveautospa.com</v>
          </cell>
        </row>
        <row r="3236">
          <cell r="B3236" t="str">
            <v>Steven Forsyth</v>
          </cell>
          <cell r="C3236" t="str">
            <v>Assistant SL Express</v>
          </cell>
          <cell r="D3236" t="str">
            <v>E0026 - Moncks Corner</v>
          </cell>
          <cell r="E3236" t="str">
            <v>1000 Wash Employees</v>
          </cell>
          <cell r="F3236" t="str">
            <v>Justin Cooper</v>
          </cell>
          <cell r="G3236" t="str">
            <v>ASL</v>
          </cell>
          <cell r="H3236" t="str">
            <v xml:space="preserve">E0026 </v>
          </cell>
          <cell r="I3236">
            <v>26</v>
          </cell>
          <cell r="J3236" t="str">
            <v>ASL26</v>
          </cell>
          <cell r="K3236" t="str">
            <v>ASL26@tidalwaveautospa.com</v>
          </cell>
        </row>
        <row r="3237">
          <cell r="B3237" t="str">
            <v>Steven Gober</v>
          </cell>
          <cell r="C3237" t="str">
            <v>TW IT Temporary</v>
          </cell>
          <cell r="D3237" t="str">
            <v>Wash Support Center</v>
          </cell>
          <cell r="E3237" t="str">
            <v>2200 IT</v>
          </cell>
          <cell r="F3237" t="str">
            <v>Mark Kelly</v>
          </cell>
          <cell r="G3237" t="str">
            <v/>
          </cell>
          <cell r="H3237" t="str">
            <v/>
          </cell>
          <cell r="I3237" t="str">
            <v/>
          </cell>
          <cell r="J3237" t="str">
            <v/>
          </cell>
          <cell r="K3237" t="str">
            <v>steve.gober@twavelead.com</v>
          </cell>
        </row>
        <row r="3238">
          <cell r="B3238" t="str">
            <v>Steven Goddard</v>
          </cell>
          <cell r="C3238" t="str">
            <v>Site Leader Flex</v>
          </cell>
          <cell r="D3238" t="str">
            <v>E0045 - Watson</v>
          </cell>
          <cell r="E3238" t="str">
            <v>1000 Wash Employees</v>
          </cell>
          <cell r="F3238" t="str">
            <v>Gary Bradley</v>
          </cell>
          <cell r="G3238" t="str">
            <v>SL</v>
          </cell>
          <cell r="H3238" t="str">
            <v xml:space="preserve">E0045 </v>
          </cell>
          <cell r="I3238">
            <v>45</v>
          </cell>
          <cell r="J3238" t="str">
            <v>SL45</v>
          </cell>
          <cell r="K3238" t="str">
            <v>SL45@tidalwaveautospa.com</v>
          </cell>
        </row>
        <row r="3239">
          <cell r="B3239" t="str">
            <v>Steven Haldeman</v>
          </cell>
          <cell r="C3239" t="str">
            <v>Assistant SL Express</v>
          </cell>
          <cell r="D3239" t="str">
            <v>E0364 - Platteville, WI</v>
          </cell>
          <cell r="E3239" t="str">
            <v>1000 Wash Employees</v>
          </cell>
          <cell r="F3239" t="str">
            <v>Aaron McVicker</v>
          </cell>
          <cell r="G3239" t="str">
            <v>ASL</v>
          </cell>
          <cell r="H3239" t="str">
            <v xml:space="preserve">E0364 </v>
          </cell>
          <cell r="I3239">
            <v>364</v>
          </cell>
          <cell r="J3239" t="str">
            <v>ASL364</v>
          </cell>
          <cell r="K3239" t="str">
            <v>ASL364@tidalwaveautospa.com</v>
          </cell>
        </row>
        <row r="3240">
          <cell r="B3240" t="str">
            <v>Steven Hill</v>
          </cell>
          <cell r="C3240" t="str">
            <v>Assistant SL Express</v>
          </cell>
          <cell r="D3240" t="str">
            <v>E0264 - Red Dog Way</v>
          </cell>
          <cell r="E3240" t="str">
            <v>1000 Wash Employees</v>
          </cell>
          <cell r="F3240" t="str">
            <v>Daniel Hanst</v>
          </cell>
          <cell r="G3240" t="str">
            <v>ASL</v>
          </cell>
          <cell r="H3240" t="str">
            <v xml:space="preserve">E0264 </v>
          </cell>
          <cell r="I3240">
            <v>264</v>
          </cell>
          <cell r="J3240" t="str">
            <v>ASL264</v>
          </cell>
          <cell r="K3240" t="str">
            <v>ASL264@tidalwaveautospa.com</v>
          </cell>
        </row>
        <row r="3241">
          <cell r="B3241" t="str">
            <v>Steven Hurford</v>
          </cell>
          <cell r="C3241" t="str">
            <v>Site Leader Express</v>
          </cell>
          <cell r="D3241" t="str">
            <v>E0167 - Athens - Mayberry, AL</v>
          </cell>
          <cell r="E3241" t="str">
            <v>1000 Wash Employees</v>
          </cell>
          <cell r="F3241" t="str">
            <v>Andrew Strevel</v>
          </cell>
          <cell r="G3241" t="str">
            <v>SL</v>
          </cell>
          <cell r="H3241" t="str">
            <v xml:space="preserve">E0167 </v>
          </cell>
          <cell r="I3241">
            <v>167</v>
          </cell>
          <cell r="J3241" t="str">
            <v>SL167</v>
          </cell>
          <cell r="K3241" t="str">
            <v>SL167@tidalwaveautospa.com</v>
          </cell>
        </row>
        <row r="3242">
          <cell r="B3242" t="str">
            <v>Steven King</v>
          </cell>
          <cell r="C3242" t="str">
            <v>Wash Attendant Express</v>
          </cell>
          <cell r="D3242" t="str">
            <v>E0100 - Richmond</v>
          </cell>
          <cell r="E3242" t="str">
            <v>1000 Wash Employees</v>
          </cell>
          <cell r="F3242" t="str">
            <v>Joshua Smith</v>
          </cell>
          <cell r="G3242" t="str">
            <v/>
          </cell>
          <cell r="H3242" t="str">
            <v xml:space="preserve">E0100 </v>
          </cell>
          <cell r="I3242">
            <v>100</v>
          </cell>
          <cell r="J3242" t="str">
            <v/>
          </cell>
          <cell r="K3242" t="str">
            <v>@tidalwaveautospa.com</v>
          </cell>
        </row>
        <row r="3243">
          <cell r="B3243" t="str">
            <v>Steven Kopplin</v>
          </cell>
          <cell r="C3243" t="str">
            <v>Assistant SL Express</v>
          </cell>
          <cell r="D3243" t="str">
            <v>E0296 - Weston, WI</v>
          </cell>
          <cell r="E3243" t="str">
            <v>1000 Wash Employees</v>
          </cell>
          <cell r="F3243" t="str">
            <v>Edward Bayliss</v>
          </cell>
          <cell r="G3243" t="str">
            <v>ASL</v>
          </cell>
          <cell r="H3243" t="str">
            <v xml:space="preserve">E0296 </v>
          </cell>
          <cell r="I3243">
            <v>296</v>
          </cell>
          <cell r="J3243" t="str">
            <v>ASL296</v>
          </cell>
          <cell r="K3243" t="str">
            <v>ASL296@tidalwaveautospa.com</v>
          </cell>
        </row>
        <row r="3244">
          <cell r="B3244" t="str">
            <v>Steven Kyriazis</v>
          </cell>
          <cell r="C3244" t="str">
            <v>Consultant 2</v>
          </cell>
          <cell r="D3244" t="str">
            <v>Wash Admin</v>
          </cell>
          <cell r="E3244" t="str">
            <v>2000 Operations</v>
          </cell>
          <cell r="F3244" t="str">
            <v>Bruce Maxwell</v>
          </cell>
          <cell r="G3244" t="str">
            <v/>
          </cell>
          <cell r="H3244" t="str">
            <v/>
          </cell>
          <cell r="I3244" t="str">
            <v/>
          </cell>
          <cell r="J3244" t="str">
            <v/>
          </cell>
          <cell r="K3244" t="str">
            <v>steve.kyriazis@tidalwaveautospa.com</v>
          </cell>
        </row>
        <row r="3245">
          <cell r="B3245" t="str">
            <v>Steven Lemley</v>
          </cell>
          <cell r="C3245" t="str">
            <v>Wash Attendant Express</v>
          </cell>
          <cell r="D3245" t="str">
            <v>E0020 - Conway</v>
          </cell>
          <cell r="E3245" t="str">
            <v>1000 Wash Employees</v>
          </cell>
          <cell r="F3245" t="str">
            <v>Joseph Landfried</v>
          </cell>
          <cell r="G3245" t="str">
            <v/>
          </cell>
          <cell r="H3245" t="str">
            <v xml:space="preserve">E0020 </v>
          </cell>
          <cell r="I3245">
            <v>20</v>
          </cell>
          <cell r="J3245" t="str">
            <v/>
          </cell>
          <cell r="K3245" t="str">
            <v>@tidalwaveautospa.com</v>
          </cell>
        </row>
        <row r="3246">
          <cell r="B3246" t="str">
            <v>Steven Ortiz</v>
          </cell>
          <cell r="C3246" t="str">
            <v>Assistant SL Express</v>
          </cell>
          <cell r="D3246" t="str">
            <v>E0324 - North Bradley, IL</v>
          </cell>
          <cell r="E3246" t="str">
            <v>1000 Wash Employees</v>
          </cell>
          <cell r="F3246" t="str">
            <v>Cindi Carrington</v>
          </cell>
          <cell r="G3246" t="str">
            <v>ASL</v>
          </cell>
          <cell r="H3246" t="str">
            <v xml:space="preserve">E0324 </v>
          </cell>
          <cell r="I3246">
            <v>324</v>
          </cell>
          <cell r="J3246" t="str">
            <v>ASL324</v>
          </cell>
          <cell r="K3246" t="str">
            <v>ASL324@tidalwaveautospa.com</v>
          </cell>
        </row>
        <row r="3247">
          <cell r="B3247" t="str">
            <v>Stevie Chapman</v>
          </cell>
          <cell r="C3247" t="str">
            <v>Wash Attendant Express</v>
          </cell>
          <cell r="D3247" t="str">
            <v>E0022 - Newnan</v>
          </cell>
          <cell r="E3247" t="str">
            <v>1000 Wash Employees</v>
          </cell>
          <cell r="F3247" t="str">
            <v>Kevin Williams</v>
          </cell>
          <cell r="G3247" t="str">
            <v/>
          </cell>
          <cell r="H3247" t="str">
            <v xml:space="preserve">E0022 </v>
          </cell>
          <cell r="I3247">
            <v>22</v>
          </cell>
          <cell r="J3247" t="str">
            <v/>
          </cell>
          <cell r="K3247" t="str">
            <v>@tidalwaveautospa.com</v>
          </cell>
        </row>
        <row r="3248">
          <cell r="B3248" t="str">
            <v>Stuart James</v>
          </cell>
          <cell r="C3248" t="str">
            <v>Assistant SL Express</v>
          </cell>
          <cell r="D3248" t="str">
            <v>E0250 - Aiken, SC</v>
          </cell>
          <cell r="E3248" t="str">
            <v>1000 Wash Employees</v>
          </cell>
          <cell r="F3248" t="str">
            <v>David Beckum</v>
          </cell>
          <cell r="G3248" t="str">
            <v>ASL</v>
          </cell>
          <cell r="H3248" t="str">
            <v xml:space="preserve">E0250 </v>
          </cell>
          <cell r="I3248">
            <v>250</v>
          </cell>
          <cell r="J3248" t="str">
            <v>ASL250</v>
          </cell>
          <cell r="K3248" t="str">
            <v>ASL250@tidalwaveautospa.com</v>
          </cell>
        </row>
        <row r="3249">
          <cell r="B3249" t="str">
            <v>Summer Dueger</v>
          </cell>
          <cell r="C3249" t="str">
            <v>Wash Attendant Express</v>
          </cell>
          <cell r="D3249" t="str">
            <v>E0284 - Niagara Falls, NY</v>
          </cell>
          <cell r="E3249" t="str">
            <v>1000 Wash Employees</v>
          </cell>
          <cell r="F3249" t="str">
            <v>Jon Roewer</v>
          </cell>
          <cell r="G3249" t="str">
            <v/>
          </cell>
          <cell r="H3249" t="str">
            <v xml:space="preserve">E0284 </v>
          </cell>
          <cell r="I3249">
            <v>284</v>
          </cell>
          <cell r="J3249" t="str">
            <v/>
          </cell>
          <cell r="K3249" t="str">
            <v>@tidalwaveautospa.com</v>
          </cell>
        </row>
        <row r="3250">
          <cell r="B3250" t="str">
            <v>Summer Graham</v>
          </cell>
          <cell r="C3250" t="str">
            <v>Team Lead Express</v>
          </cell>
          <cell r="D3250" t="str">
            <v>E0117 - Springdale</v>
          </cell>
          <cell r="E3250" t="str">
            <v>1000 Wash Employees</v>
          </cell>
          <cell r="F3250" t="str">
            <v>Danielle Carroll</v>
          </cell>
          <cell r="G3250" t="str">
            <v/>
          </cell>
          <cell r="H3250" t="str">
            <v xml:space="preserve">E0117 </v>
          </cell>
          <cell r="I3250">
            <v>117</v>
          </cell>
          <cell r="J3250" t="str">
            <v/>
          </cell>
          <cell r="K3250" t="str">
            <v>@tidalwaveautospa.com</v>
          </cell>
        </row>
        <row r="3251">
          <cell r="B3251" t="str">
            <v>Summer Legette</v>
          </cell>
          <cell r="C3251" t="str">
            <v>Team Lead Flex</v>
          </cell>
          <cell r="D3251" t="str">
            <v>E0007 - Grandview</v>
          </cell>
          <cell r="E3251" t="str">
            <v>1000 Wash Employees</v>
          </cell>
          <cell r="F3251" t="str">
            <v>Adam DeGroot</v>
          </cell>
          <cell r="G3251" t="str">
            <v/>
          </cell>
          <cell r="H3251" t="str">
            <v xml:space="preserve">E0007 </v>
          </cell>
          <cell r="I3251">
            <v>7</v>
          </cell>
          <cell r="J3251" t="str">
            <v/>
          </cell>
          <cell r="K3251" t="str">
            <v>@tidalwaveautospa.com</v>
          </cell>
        </row>
        <row r="3252">
          <cell r="B3252" t="str">
            <v>Susannah Hilliard</v>
          </cell>
          <cell r="C3252" t="str">
            <v>Wash Attendant Express</v>
          </cell>
          <cell r="D3252" t="str">
            <v>E0048 - Peake</v>
          </cell>
          <cell r="E3252" t="str">
            <v>1000 Wash Employees</v>
          </cell>
          <cell r="F3252" t="str">
            <v>Jermaine Goodin</v>
          </cell>
          <cell r="G3252" t="str">
            <v/>
          </cell>
          <cell r="H3252" t="str">
            <v xml:space="preserve">E0048 </v>
          </cell>
          <cell r="I3252">
            <v>48</v>
          </cell>
          <cell r="J3252" t="str">
            <v/>
          </cell>
          <cell r="K3252" t="str">
            <v>@tidalwaveautospa.com</v>
          </cell>
        </row>
        <row r="3253">
          <cell r="B3253" t="str">
            <v>Sydney Woods</v>
          </cell>
          <cell r="C3253" t="str">
            <v>Wash Attendant Express</v>
          </cell>
          <cell r="D3253" t="str">
            <v>E0164 - Harvest, AL</v>
          </cell>
          <cell r="E3253" t="str">
            <v>1000 Wash Employees</v>
          </cell>
          <cell r="F3253" t="str">
            <v>Lane Carr</v>
          </cell>
          <cell r="G3253" t="str">
            <v/>
          </cell>
          <cell r="H3253" t="str">
            <v xml:space="preserve">E0164 </v>
          </cell>
          <cell r="I3253">
            <v>164</v>
          </cell>
          <cell r="J3253" t="str">
            <v/>
          </cell>
          <cell r="K3253" t="str">
            <v>@tidalwaveautospa.com</v>
          </cell>
        </row>
        <row r="3254">
          <cell r="B3254" t="str">
            <v>Syer terrell</v>
          </cell>
          <cell r="C3254" t="str">
            <v>Team Lead Express</v>
          </cell>
          <cell r="D3254" t="str">
            <v>E0049 - Prairie Village</v>
          </cell>
          <cell r="E3254" t="str">
            <v>1000 Wash Employees</v>
          </cell>
          <cell r="F3254" t="str">
            <v>Lee Triggs</v>
          </cell>
          <cell r="G3254" t="str">
            <v/>
          </cell>
          <cell r="H3254" t="str">
            <v xml:space="preserve">E0049 </v>
          </cell>
          <cell r="I3254">
            <v>49</v>
          </cell>
          <cell r="J3254" t="str">
            <v/>
          </cell>
          <cell r="K3254" t="str">
            <v>@tidalwaveautospa.com</v>
          </cell>
        </row>
        <row r="3255">
          <cell r="B3255" t="str">
            <v>Sylvester Collins</v>
          </cell>
          <cell r="C3255" t="str">
            <v>Assistant SL Express</v>
          </cell>
          <cell r="D3255" t="str">
            <v>E0209 - Tarboro, NC</v>
          </cell>
          <cell r="E3255" t="str">
            <v>1000 Wash Employees</v>
          </cell>
          <cell r="F3255" t="str">
            <v>Frankie Tadlock</v>
          </cell>
          <cell r="G3255" t="str">
            <v>ASL</v>
          </cell>
          <cell r="H3255" t="str">
            <v xml:space="preserve">E0209 </v>
          </cell>
          <cell r="I3255">
            <v>209</v>
          </cell>
          <cell r="J3255" t="str">
            <v>ASL209</v>
          </cell>
          <cell r="K3255" t="str">
            <v>ASL209@tidalwaveautospa.com</v>
          </cell>
        </row>
        <row r="3256">
          <cell r="B3256" t="str">
            <v>Tadj Dixon</v>
          </cell>
          <cell r="C3256" t="str">
            <v>Wash Attendant Express</v>
          </cell>
          <cell r="D3256" t="str">
            <v>E0027 - Dublin</v>
          </cell>
          <cell r="E3256" t="str">
            <v>1000 Wash Employees</v>
          </cell>
          <cell r="F3256" t="str">
            <v>Sam Jarrell</v>
          </cell>
          <cell r="G3256" t="str">
            <v/>
          </cell>
          <cell r="H3256" t="str">
            <v xml:space="preserve">E0027 </v>
          </cell>
          <cell r="I3256">
            <v>27</v>
          </cell>
          <cell r="J3256" t="str">
            <v/>
          </cell>
          <cell r="K3256" t="str">
            <v>@tidalwaveautospa.com</v>
          </cell>
        </row>
        <row r="3257">
          <cell r="B3257" t="str">
            <v>Taeyah Criss</v>
          </cell>
          <cell r="C3257" t="str">
            <v>Wash Attendant Express</v>
          </cell>
          <cell r="D3257" t="str">
            <v>E0021 - Battleground</v>
          </cell>
          <cell r="E3257" t="str">
            <v>1000 Wash Employees</v>
          </cell>
          <cell r="F3257" t="str">
            <v>Chasity Bryant</v>
          </cell>
          <cell r="G3257" t="str">
            <v/>
          </cell>
          <cell r="H3257" t="str">
            <v xml:space="preserve">E0021 </v>
          </cell>
          <cell r="I3257">
            <v>21</v>
          </cell>
          <cell r="J3257" t="str">
            <v/>
          </cell>
          <cell r="K3257" t="str">
            <v>@tidalwaveautospa.com</v>
          </cell>
        </row>
        <row r="3258">
          <cell r="B3258" t="str">
            <v>Taiden Tester</v>
          </cell>
          <cell r="C3258" t="str">
            <v>Wash Attendant Express</v>
          </cell>
          <cell r="D3258" t="str">
            <v>E0317 - North Lexington, KY</v>
          </cell>
          <cell r="E3258" t="str">
            <v>1000 Wash Employees</v>
          </cell>
          <cell r="F3258" t="str">
            <v>Mark Cassidy</v>
          </cell>
          <cell r="G3258" t="str">
            <v/>
          </cell>
          <cell r="H3258" t="str">
            <v xml:space="preserve">E0317 </v>
          </cell>
          <cell r="I3258">
            <v>317</v>
          </cell>
          <cell r="J3258" t="str">
            <v/>
          </cell>
          <cell r="K3258" t="str">
            <v>@tidalwaveautospa.com</v>
          </cell>
        </row>
        <row r="3259">
          <cell r="B3259" t="str">
            <v>Taivon Williams</v>
          </cell>
          <cell r="C3259" t="str">
            <v>Wash Attendant Express</v>
          </cell>
          <cell r="D3259" t="str">
            <v>E0016 - Evans</v>
          </cell>
          <cell r="E3259" t="str">
            <v>1000 Wash Employees</v>
          </cell>
          <cell r="F3259" t="str">
            <v>Erinn Ames</v>
          </cell>
          <cell r="G3259" t="str">
            <v/>
          </cell>
          <cell r="H3259" t="str">
            <v xml:space="preserve">E0016 </v>
          </cell>
          <cell r="I3259">
            <v>16</v>
          </cell>
          <cell r="J3259" t="str">
            <v/>
          </cell>
          <cell r="K3259" t="str">
            <v>@tidalwaveautospa.com</v>
          </cell>
        </row>
        <row r="3260">
          <cell r="B3260" t="str">
            <v>Takia Williams</v>
          </cell>
          <cell r="C3260" t="str">
            <v>Team Lead Express</v>
          </cell>
          <cell r="D3260" t="str">
            <v>E0014 - Elizabeth City</v>
          </cell>
          <cell r="E3260" t="str">
            <v>1000 Wash Employees</v>
          </cell>
          <cell r="F3260" t="str">
            <v>Jason Crouse</v>
          </cell>
          <cell r="G3260" t="str">
            <v/>
          </cell>
          <cell r="H3260" t="str">
            <v xml:space="preserve">E0014 </v>
          </cell>
          <cell r="I3260">
            <v>14</v>
          </cell>
          <cell r="J3260" t="str">
            <v/>
          </cell>
          <cell r="K3260" t="str">
            <v>@tidalwaveautospa.com</v>
          </cell>
        </row>
        <row r="3261">
          <cell r="B3261" t="str">
            <v>TaKyla Austin</v>
          </cell>
          <cell r="C3261" t="str">
            <v>Team Lead Express</v>
          </cell>
          <cell r="D3261" t="str">
            <v>E0273 - White Bluff</v>
          </cell>
          <cell r="E3261" t="str">
            <v>1000 Wash Employees</v>
          </cell>
          <cell r="F3261" t="str">
            <v>Douglas Boeres</v>
          </cell>
          <cell r="G3261" t="str">
            <v/>
          </cell>
          <cell r="H3261" t="str">
            <v xml:space="preserve">E0273 </v>
          </cell>
          <cell r="I3261">
            <v>273</v>
          </cell>
          <cell r="J3261" t="str">
            <v/>
          </cell>
          <cell r="K3261" t="str">
            <v>@tidalwaveautospa.com</v>
          </cell>
        </row>
        <row r="3262">
          <cell r="B3262" t="str">
            <v>Talbot Ebberts</v>
          </cell>
          <cell r="C3262" t="str">
            <v>Assistant SL Express</v>
          </cell>
          <cell r="D3262" t="str">
            <v>E0212 - Vickridge Park</v>
          </cell>
          <cell r="E3262" t="str">
            <v>1000 Wash Employees</v>
          </cell>
          <cell r="F3262" t="str">
            <v>Al Kondry</v>
          </cell>
          <cell r="G3262" t="str">
            <v>ASL</v>
          </cell>
          <cell r="H3262" t="str">
            <v xml:space="preserve">E0212 </v>
          </cell>
          <cell r="I3262">
            <v>212</v>
          </cell>
          <cell r="J3262" t="str">
            <v>ASL212</v>
          </cell>
          <cell r="K3262" t="str">
            <v>ASL212@tidalwaveautospa.com</v>
          </cell>
        </row>
        <row r="3263">
          <cell r="B3263" t="str">
            <v>Talon Faircloth</v>
          </cell>
          <cell r="C3263" t="str">
            <v>Wash Attendant Express</v>
          </cell>
          <cell r="D3263" t="str">
            <v>E0271 - Arcadian Shores</v>
          </cell>
          <cell r="E3263" t="str">
            <v>1000 Wash Employees</v>
          </cell>
          <cell r="F3263" t="str">
            <v>Anthony Mazzella</v>
          </cell>
          <cell r="G3263" t="str">
            <v/>
          </cell>
          <cell r="H3263" t="str">
            <v xml:space="preserve">E0271 </v>
          </cell>
          <cell r="I3263">
            <v>271</v>
          </cell>
          <cell r="J3263" t="str">
            <v/>
          </cell>
          <cell r="K3263" t="str">
            <v>@tidalwaveautospa.com</v>
          </cell>
        </row>
        <row r="3264">
          <cell r="B3264" t="str">
            <v>Talon Moore</v>
          </cell>
          <cell r="C3264" t="str">
            <v>Team Lead Express</v>
          </cell>
          <cell r="D3264" t="str">
            <v>E0313 - Hillsboro, TX</v>
          </cell>
          <cell r="E3264" t="str">
            <v>1000 Wash Employees</v>
          </cell>
          <cell r="F3264" t="str">
            <v>Cody Rubit</v>
          </cell>
          <cell r="G3264" t="str">
            <v/>
          </cell>
          <cell r="H3264" t="str">
            <v xml:space="preserve">E0313 </v>
          </cell>
          <cell r="I3264">
            <v>313</v>
          </cell>
          <cell r="J3264" t="str">
            <v/>
          </cell>
          <cell r="K3264" t="str">
            <v>@tidalwaveautospa.com</v>
          </cell>
        </row>
        <row r="3265">
          <cell r="B3265" t="str">
            <v>Talyn Guzman</v>
          </cell>
          <cell r="C3265" t="str">
            <v>Wash Attendant Express</v>
          </cell>
          <cell r="D3265" t="str">
            <v>E0319 - Burley, ID</v>
          </cell>
          <cell r="E3265" t="str">
            <v>1000 Wash Employees</v>
          </cell>
          <cell r="F3265" t="str">
            <v>Amber Rosenstengel</v>
          </cell>
          <cell r="G3265" t="str">
            <v/>
          </cell>
          <cell r="H3265" t="str">
            <v xml:space="preserve">E0319 </v>
          </cell>
          <cell r="I3265">
            <v>319</v>
          </cell>
          <cell r="J3265" t="str">
            <v/>
          </cell>
          <cell r="K3265" t="str">
            <v>@tidalwaveautospa.com</v>
          </cell>
        </row>
        <row r="3266">
          <cell r="B3266" t="str">
            <v>Tamara Cummins</v>
          </cell>
          <cell r="C3266" t="str">
            <v>Assistant SL Express</v>
          </cell>
          <cell r="D3266" t="str">
            <v>E0240 - Pike Street</v>
          </cell>
          <cell r="E3266" t="str">
            <v>1000 Wash Employees</v>
          </cell>
          <cell r="F3266" t="str">
            <v>Patrick Bird</v>
          </cell>
          <cell r="G3266" t="str">
            <v>ASL</v>
          </cell>
          <cell r="H3266" t="str">
            <v xml:space="preserve">E0240 </v>
          </cell>
          <cell r="I3266">
            <v>240</v>
          </cell>
          <cell r="J3266" t="str">
            <v>ASL240</v>
          </cell>
          <cell r="K3266" t="str">
            <v>ASL240@tidalwaveautospa.com</v>
          </cell>
        </row>
        <row r="3267">
          <cell r="B3267" t="str">
            <v>Tammy Feldt</v>
          </cell>
          <cell r="C3267" t="str">
            <v>Business Intelligence Analyst III</v>
          </cell>
          <cell r="D3267" t="str">
            <v>Wash Support Center</v>
          </cell>
          <cell r="E3267" t="str">
            <v>2200 IT</v>
          </cell>
          <cell r="F3267" t="str">
            <v>Mark Kelly</v>
          </cell>
          <cell r="G3267" t="str">
            <v/>
          </cell>
          <cell r="H3267" t="str">
            <v/>
          </cell>
          <cell r="I3267" t="str">
            <v/>
          </cell>
          <cell r="J3267" t="str">
            <v/>
          </cell>
          <cell r="K3267" t="str">
            <v>tammy.feldt@twavelead.com</v>
          </cell>
        </row>
        <row r="3268">
          <cell r="B3268" t="str">
            <v>Tanner Gilbert</v>
          </cell>
          <cell r="C3268" t="str">
            <v>Steel Erector</v>
          </cell>
          <cell r="D3268" t="str">
            <v>SHJ Construction LLC</v>
          </cell>
          <cell r="E3268" t="str">
            <v>3000 Steel Shop</v>
          </cell>
          <cell r="F3268" t="str">
            <v>Byron Buffin</v>
          </cell>
          <cell r="G3268" t="str">
            <v/>
          </cell>
          <cell r="H3268" t="str">
            <v/>
          </cell>
          <cell r="I3268" t="str">
            <v/>
          </cell>
          <cell r="J3268" t="str">
            <v/>
          </cell>
          <cell r="K3268" t="str">
            <v/>
          </cell>
        </row>
        <row r="3269">
          <cell r="B3269" t="str">
            <v>Tanner Gollick</v>
          </cell>
          <cell r="C3269" t="str">
            <v>Wash Attendant Express</v>
          </cell>
          <cell r="D3269" t="str">
            <v>E0010 - Sumter</v>
          </cell>
          <cell r="E3269" t="str">
            <v>1000 Wash Employees</v>
          </cell>
          <cell r="F3269" t="str">
            <v>Christopher Chestnut</v>
          </cell>
          <cell r="G3269" t="str">
            <v/>
          </cell>
          <cell r="H3269" t="str">
            <v xml:space="preserve">E0010 </v>
          </cell>
          <cell r="I3269">
            <v>10</v>
          </cell>
          <cell r="J3269" t="str">
            <v/>
          </cell>
          <cell r="K3269" t="str">
            <v>@tidalwaveautospa.com</v>
          </cell>
        </row>
        <row r="3270">
          <cell r="B3270" t="str">
            <v>Tanner Halsey</v>
          </cell>
          <cell r="C3270" t="str">
            <v>Team Lead Express</v>
          </cell>
          <cell r="D3270" t="str">
            <v>E0015 - Dacula</v>
          </cell>
          <cell r="E3270" t="str">
            <v>1000 Wash Employees</v>
          </cell>
          <cell r="F3270" t="str">
            <v>Matt Bachman</v>
          </cell>
          <cell r="G3270" t="str">
            <v/>
          </cell>
          <cell r="H3270" t="str">
            <v xml:space="preserve">E0015 </v>
          </cell>
          <cell r="I3270">
            <v>15</v>
          </cell>
          <cell r="J3270" t="str">
            <v/>
          </cell>
          <cell r="K3270" t="str">
            <v>@tidalwaveautospa.com</v>
          </cell>
        </row>
        <row r="3271">
          <cell r="B3271" t="str">
            <v>Tanner Johnson</v>
          </cell>
          <cell r="C3271" t="str">
            <v>Wash Attendant Express</v>
          </cell>
          <cell r="D3271" t="str">
            <v>E0119 - Athens - Decatur</v>
          </cell>
          <cell r="E3271" t="str">
            <v>1000 Wash Employees</v>
          </cell>
          <cell r="F3271" t="str">
            <v>David Deal</v>
          </cell>
          <cell r="G3271" t="str">
            <v/>
          </cell>
          <cell r="H3271" t="str">
            <v xml:space="preserve">E0119 </v>
          </cell>
          <cell r="I3271">
            <v>119</v>
          </cell>
          <cell r="J3271" t="str">
            <v/>
          </cell>
          <cell r="K3271" t="str">
            <v>@tidalwaveautospa.com</v>
          </cell>
        </row>
        <row r="3272">
          <cell r="B3272" t="str">
            <v>tanner lacefield</v>
          </cell>
          <cell r="C3272" t="str">
            <v>Wash Attendant Express</v>
          </cell>
          <cell r="D3272" t="str">
            <v>E0280 - State Line</v>
          </cell>
          <cell r="E3272" t="str">
            <v>1000 Wash Employees</v>
          </cell>
          <cell r="F3272" t="str">
            <v>Arthur Johnson</v>
          </cell>
          <cell r="G3272" t="str">
            <v/>
          </cell>
          <cell r="H3272" t="str">
            <v xml:space="preserve">E0280 </v>
          </cell>
          <cell r="I3272">
            <v>280</v>
          </cell>
          <cell r="J3272" t="str">
            <v/>
          </cell>
          <cell r="K3272" t="str">
            <v>@tidalwaveautospa.com</v>
          </cell>
        </row>
        <row r="3273">
          <cell r="B3273" t="str">
            <v>Tanner Martin</v>
          </cell>
          <cell r="C3273" t="str">
            <v>Wash Attendant Express</v>
          </cell>
          <cell r="D3273" t="str">
            <v>E0066 - Wesley Chapel</v>
          </cell>
          <cell r="E3273" t="str">
            <v>1000 Wash Employees</v>
          </cell>
          <cell r="F3273" t="str">
            <v>Joshua Regan</v>
          </cell>
          <cell r="G3273" t="str">
            <v/>
          </cell>
          <cell r="H3273" t="str">
            <v xml:space="preserve">E0066 </v>
          </cell>
          <cell r="I3273">
            <v>66</v>
          </cell>
          <cell r="J3273" t="str">
            <v/>
          </cell>
          <cell r="K3273" t="str">
            <v>@tidalwaveautospa.com</v>
          </cell>
        </row>
        <row r="3274">
          <cell r="B3274" t="str">
            <v>Tanner Stuart</v>
          </cell>
          <cell r="C3274" t="str">
            <v>Assistant SL Flex</v>
          </cell>
          <cell r="D3274" t="str">
            <v>E0017 - Kernersville</v>
          </cell>
          <cell r="E3274" t="str">
            <v>1000 Wash Employees</v>
          </cell>
          <cell r="F3274" t="str">
            <v>Jeremiah Vincent</v>
          </cell>
          <cell r="G3274" t="str">
            <v>ASL</v>
          </cell>
          <cell r="H3274" t="str">
            <v xml:space="preserve">E0017 </v>
          </cell>
          <cell r="I3274">
            <v>17</v>
          </cell>
          <cell r="J3274" t="str">
            <v>ASL17</v>
          </cell>
          <cell r="K3274" t="str">
            <v>ASL17@tidalwaveautospa.com</v>
          </cell>
        </row>
        <row r="3275">
          <cell r="B3275" t="str">
            <v>Tanner Vickers</v>
          </cell>
          <cell r="C3275" t="str">
            <v>Wash Attendant Express</v>
          </cell>
          <cell r="D3275" t="str">
            <v>E0235 - Shelby, NC</v>
          </cell>
          <cell r="E3275" t="str">
            <v>1000 Wash Employees</v>
          </cell>
          <cell r="F3275" t="str">
            <v>Joshua Cloonan</v>
          </cell>
          <cell r="G3275" t="str">
            <v/>
          </cell>
          <cell r="H3275" t="str">
            <v xml:space="preserve">E0235 </v>
          </cell>
          <cell r="I3275">
            <v>235</v>
          </cell>
          <cell r="J3275" t="str">
            <v/>
          </cell>
          <cell r="K3275" t="str">
            <v>@tidalwaveautospa.com</v>
          </cell>
        </row>
        <row r="3276">
          <cell r="B3276" t="str">
            <v>Tanner Wesner</v>
          </cell>
          <cell r="C3276" t="str">
            <v>Assistant SL Express</v>
          </cell>
          <cell r="D3276" t="str">
            <v>E0319 - Burley, ID</v>
          </cell>
          <cell r="E3276" t="str">
            <v>1000 Wash Employees</v>
          </cell>
          <cell r="F3276" t="str">
            <v>Amber Rosenstengel</v>
          </cell>
          <cell r="G3276" t="str">
            <v>ASL</v>
          </cell>
          <cell r="H3276" t="str">
            <v xml:space="preserve">E0319 </v>
          </cell>
          <cell r="I3276">
            <v>319</v>
          </cell>
          <cell r="J3276" t="str">
            <v>ASL319</v>
          </cell>
          <cell r="K3276" t="str">
            <v>ASL319@tidalwaveautospa.com</v>
          </cell>
        </row>
        <row r="3277">
          <cell r="B3277" t="str">
            <v>Tanner Wilson</v>
          </cell>
          <cell r="C3277" t="str">
            <v>Wash Attendant Express</v>
          </cell>
          <cell r="D3277" t="str">
            <v>E0072 - Williamsburg</v>
          </cell>
          <cell r="E3277" t="str">
            <v>1000 Wash Employees</v>
          </cell>
          <cell r="F3277" t="str">
            <v>Peter Foster</v>
          </cell>
          <cell r="G3277" t="str">
            <v/>
          </cell>
          <cell r="H3277" t="str">
            <v xml:space="preserve">E0072 </v>
          </cell>
          <cell r="I3277">
            <v>72</v>
          </cell>
          <cell r="J3277" t="str">
            <v/>
          </cell>
          <cell r="K3277" t="str">
            <v>@tidalwaveautospa.com</v>
          </cell>
        </row>
        <row r="3278">
          <cell r="B3278" t="str">
            <v>Tara Collins</v>
          </cell>
          <cell r="C3278" t="str">
            <v>Team Lead Express</v>
          </cell>
          <cell r="D3278" t="str">
            <v>E0167 - Athens - Mayberry, AL</v>
          </cell>
          <cell r="E3278" t="str">
            <v>1000 Wash Employees</v>
          </cell>
          <cell r="F3278" t="str">
            <v>Steven Hurford</v>
          </cell>
          <cell r="G3278" t="str">
            <v/>
          </cell>
          <cell r="H3278" t="str">
            <v xml:space="preserve">E0167 </v>
          </cell>
          <cell r="I3278">
            <v>167</v>
          </cell>
          <cell r="J3278" t="str">
            <v/>
          </cell>
          <cell r="K3278" t="str">
            <v>@tidalwaveautospa.com</v>
          </cell>
        </row>
        <row r="3279">
          <cell r="B3279" t="str">
            <v>Tara Goodrich</v>
          </cell>
          <cell r="C3279" t="str">
            <v>Wash Attendant Express</v>
          </cell>
          <cell r="D3279" t="str">
            <v>E0364 - Platteville, WI</v>
          </cell>
          <cell r="E3279" t="str">
            <v>1000 Wash Employees</v>
          </cell>
          <cell r="F3279" t="str">
            <v>Aaron McVicker</v>
          </cell>
          <cell r="G3279" t="str">
            <v/>
          </cell>
          <cell r="H3279" t="str">
            <v xml:space="preserve">E0364 </v>
          </cell>
          <cell r="I3279">
            <v>364</v>
          </cell>
          <cell r="J3279" t="str">
            <v/>
          </cell>
          <cell r="K3279" t="str">
            <v>@tidalwaveautospa.com</v>
          </cell>
        </row>
        <row r="3280">
          <cell r="B3280" t="str">
            <v>Tarencia Daniels</v>
          </cell>
          <cell r="C3280" t="str">
            <v>Wash Attendant Express</v>
          </cell>
          <cell r="D3280" t="str">
            <v>E0018 - Beaufort</v>
          </cell>
          <cell r="E3280" t="str">
            <v>1000 Wash Employees</v>
          </cell>
          <cell r="F3280" t="str">
            <v>Rex Alvarez</v>
          </cell>
          <cell r="G3280" t="str">
            <v/>
          </cell>
          <cell r="H3280" t="str">
            <v xml:space="preserve">E0018 </v>
          </cell>
          <cell r="I3280">
            <v>18</v>
          </cell>
          <cell r="J3280" t="str">
            <v/>
          </cell>
          <cell r="K3280" t="str">
            <v>@tidalwaveautospa.com</v>
          </cell>
        </row>
        <row r="3281">
          <cell r="B3281" t="str">
            <v>Tarico Gibson</v>
          </cell>
          <cell r="C3281" t="str">
            <v>Wash Attendant Express</v>
          </cell>
          <cell r="D3281" t="str">
            <v>E0003 - Morrow</v>
          </cell>
          <cell r="E3281" t="str">
            <v>1000 Wash Employees</v>
          </cell>
          <cell r="F3281" t="str">
            <v>Antawan Hill</v>
          </cell>
          <cell r="G3281" t="str">
            <v/>
          </cell>
          <cell r="H3281" t="str">
            <v xml:space="preserve">E0003 </v>
          </cell>
          <cell r="I3281">
            <v>3</v>
          </cell>
          <cell r="J3281" t="str">
            <v/>
          </cell>
          <cell r="K3281" t="str">
            <v>@tidalwaveautospa.com</v>
          </cell>
        </row>
        <row r="3282">
          <cell r="B3282" t="str">
            <v>Tarik Bellinger</v>
          </cell>
          <cell r="C3282" t="str">
            <v>Wash Attendant Express</v>
          </cell>
          <cell r="D3282" t="str">
            <v>E0264 - Red Dog Way</v>
          </cell>
          <cell r="E3282" t="str">
            <v>1000 Wash Employees</v>
          </cell>
          <cell r="F3282" t="str">
            <v>Daniel Hanst</v>
          </cell>
          <cell r="G3282" t="str">
            <v/>
          </cell>
          <cell r="H3282" t="str">
            <v xml:space="preserve">E0264 </v>
          </cell>
          <cell r="I3282">
            <v>264</v>
          </cell>
          <cell r="J3282" t="str">
            <v/>
          </cell>
          <cell r="K3282" t="str">
            <v>@tidalwaveautospa.com</v>
          </cell>
        </row>
        <row r="3283">
          <cell r="B3283" t="str">
            <v>Tarris Singleton</v>
          </cell>
          <cell r="C3283" t="str">
            <v>Wash Attendant Express</v>
          </cell>
          <cell r="D3283" t="str">
            <v>E0102 - Bluffton</v>
          </cell>
          <cell r="E3283" t="str">
            <v>1000 Wash Employees</v>
          </cell>
          <cell r="F3283" t="str">
            <v>Tiffany Reed</v>
          </cell>
          <cell r="G3283" t="str">
            <v/>
          </cell>
          <cell r="H3283" t="str">
            <v xml:space="preserve">E0102 </v>
          </cell>
          <cell r="I3283">
            <v>102</v>
          </cell>
          <cell r="J3283" t="str">
            <v/>
          </cell>
          <cell r="K3283" t="str">
            <v>@tidalwaveautospa.com</v>
          </cell>
        </row>
        <row r="3284">
          <cell r="B3284" t="str">
            <v>Tarun Smith</v>
          </cell>
          <cell r="C3284" t="str">
            <v>Assistant SL Express</v>
          </cell>
          <cell r="D3284" t="str">
            <v>E0118 - Staunton</v>
          </cell>
          <cell r="E3284" t="str">
            <v>1000 Wash Employees</v>
          </cell>
          <cell r="F3284" t="str">
            <v>Mark Shreffler</v>
          </cell>
          <cell r="G3284" t="str">
            <v>ASL</v>
          </cell>
          <cell r="H3284" t="str">
            <v xml:space="preserve">E0118 </v>
          </cell>
          <cell r="I3284">
            <v>118</v>
          </cell>
          <cell r="J3284" t="str">
            <v>ASL118</v>
          </cell>
          <cell r="K3284" t="str">
            <v>ASL118@tidalwaveautospa.com</v>
          </cell>
        </row>
        <row r="3285">
          <cell r="B3285" t="str">
            <v>Tasha Jensen</v>
          </cell>
          <cell r="C3285" t="str">
            <v>Wash Attendant Express</v>
          </cell>
          <cell r="D3285" t="str">
            <v>E0220 - Cambridge, MN</v>
          </cell>
          <cell r="E3285" t="str">
            <v>1000 Wash Employees</v>
          </cell>
          <cell r="F3285" t="str">
            <v>Brett Fausher</v>
          </cell>
          <cell r="G3285" t="str">
            <v/>
          </cell>
          <cell r="H3285" t="str">
            <v xml:space="preserve">E0220 </v>
          </cell>
          <cell r="I3285">
            <v>220</v>
          </cell>
          <cell r="J3285" t="str">
            <v/>
          </cell>
          <cell r="K3285" t="str">
            <v>@tidalwaveautospa.com</v>
          </cell>
        </row>
        <row r="3286">
          <cell r="B3286" t="str">
            <v>Tatyana Boyd</v>
          </cell>
          <cell r="C3286" t="str">
            <v>Team Lead Express</v>
          </cell>
          <cell r="D3286" t="str">
            <v>E0195 - Florence, AL</v>
          </cell>
          <cell r="E3286" t="str">
            <v>1000 Wash Employees</v>
          </cell>
          <cell r="F3286" t="str">
            <v>Ronald Boyett</v>
          </cell>
          <cell r="G3286" t="str">
            <v/>
          </cell>
          <cell r="H3286" t="str">
            <v xml:space="preserve">E0195 </v>
          </cell>
          <cell r="I3286">
            <v>195</v>
          </cell>
          <cell r="J3286" t="str">
            <v/>
          </cell>
          <cell r="K3286" t="str">
            <v>@tidalwaveautospa.com</v>
          </cell>
        </row>
        <row r="3287">
          <cell r="B3287" t="str">
            <v>Taurus Dixon</v>
          </cell>
          <cell r="C3287" t="str">
            <v>Wash Attendant Express</v>
          </cell>
          <cell r="D3287" t="str">
            <v>E0009 - Peachtree City/Sharpsburg</v>
          </cell>
          <cell r="E3287" t="str">
            <v>1000 Wash Employees</v>
          </cell>
          <cell r="F3287" t="str">
            <v>Charles Best</v>
          </cell>
          <cell r="G3287" t="str">
            <v/>
          </cell>
          <cell r="H3287" t="str">
            <v xml:space="preserve">E0009 </v>
          </cell>
          <cell r="I3287">
            <v>9</v>
          </cell>
          <cell r="J3287" t="str">
            <v/>
          </cell>
          <cell r="K3287" t="str">
            <v>@tidalwaveautospa.com</v>
          </cell>
        </row>
        <row r="3288">
          <cell r="B3288" t="str">
            <v>Taylor Craig</v>
          </cell>
          <cell r="C3288" t="str">
            <v>Assistant SL Express</v>
          </cell>
          <cell r="D3288" t="str">
            <v>E0078 - Tyndall Pkwy</v>
          </cell>
          <cell r="E3288" t="str">
            <v>1000 Wash Employees</v>
          </cell>
          <cell r="F3288" t="str">
            <v>Ryan Earl</v>
          </cell>
          <cell r="G3288" t="str">
            <v>ASL</v>
          </cell>
          <cell r="H3288" t="str">
            <v xml:space="preserve">E0078 </v>
          </cell>
          <cell r="I3288">
            <v>78</v>
          </cell>
          <cell r="J3288" t="str">
            <v>ASL78</v>
          </cell>
          <cell r="K3288" t="str">
            <v>ASL78@tidalwaveautospa.com</v>
          </cell>
        </row>
        <row r="3289">
          <cell r="B3289" t="str">
            <v>Taylor Ganci</v>
          </cell>
          <cell r="C3289" t="str">
            <v>Wash Attendant Express</v>
          </cell>
          <cell r="D3289" t="str">
            <v>E0009 - Peachtree City/Sharpsburg</v>
          </cell>
          <cell r="E3289" t="str">
            <v>1000 Wash Employees</v>
          </cell>
          <cell r="F3289" t="str">
            <v>Charles Best</v>
          </cell>
          <cell r="G3289" t="str">
            <v/>
          </cell>
          <cell r="H3289" t="str">
            <v xml:space="preserve">E0009 </v>
          </cell>
          <cell r="I3289">
            <v>9</v>
          </cell>
          <cell r="J3289" t="str">
            <v/>
          </cell>
          <cell r="K3289" t="str">
            <v>@tidalwaveautospa.com</v>
          </cell>
        </row>
        <row r="3290">
          <cell r="B3290" t="str">
            <v>Taylor Gardner</v>
          </cell>
          <cell r="C3290" t="str">
            <v>Wash Attendant Express</v>
          </cell>
          <cell r="D3290" t="str">
            <v>E0188 - Springfield, TN</v>
          </cell>
          <cell r="E3290" t="str">
            <v>1000 Wash Employees</v>
          </cell>
          <cell r="F3290" t="str">
            <v>Zachary Scott</v>
          </cell>
          <cell r="G3290" t="str">
            <v/>
          </cell>
          <cell r="H3290" t="str">
            <v xml:space="preserve">E0188 </v>
          </cell>
          <cell r="I3290">
            <v>188</v>
          </cell>
          <cell r="J3290" t="str">
            <v/>
          </cell>
          <cell r="K3290" t="str">
            <v>@tidalwaveautospa.com</v>
          </cell>
        </row>
        <row r="3291">
          <cell r="B3291" t="str">
            <v>Taylor Mcdougall</v>
          </cell>
          <cell r="C3291" t="str">
            <v>Wash Attendant Express</v>
          </cell>
          <cell r="D3291" t="str">
            <v>E0295 - Ponca City, OK</v>
          </cell>
          <cell r="E3291" t="str">
            <v>1000 Wash Employees</v>
          </cell>
          <cell r="F3291" t="str">
            <v>Abelardo Tamez</v>
          </cell>
          <cell r="G3291" t="str">
            <v/>
          </cell>
          <cell r="H3291" t="str">
            <v xml:space="preserve">E0295 </v>
          </cell>
          <cell r="I3291">
            <v>295</v>
          </cell>
          <cell r="J3291" t="str">
            <v/>
          </cell>
          <cell r="K3291" t="str">
            <v>@tidalwaveautospa.com</v>
          </cell>
        </row>
        <row r="3292">
          <cell r="B3292" t="str">
            <v>Taylor Melton</v>
          </cell>
          <cell r="C3292" t="str">
            <v>Car Wash Tunnel Installation Tech</v>
          </cell>
          <cell r="D3292" t="str">
            <v>SHJ Construction LLC</v>
          </cell>
          <cell r="E3292" t="str">
            <v>3050 Development</v>
          </cell>
          <cell r="F3292" t="str">
            <v>Todd Twilbeck</v>
          </cell>
          <cell r="G3292" t="str">
            <v/>
          </cell>
          <cell r="H3292" t="str">
            <v/>
          </cell>
          <cell r="I3292" t="str">
            <v/>
          </cell>
          <cell r="J3292" t="str">
            <v/>
          </cell>
          <cell r="K3292" t="str">
            <v/>
          </cell>
        </row>
        <row r="3293">
          <cell r="B3293" t="str">
            <v>Tayvn Bomar</v>
          </cell>
          <cell r="C3293" t="str">
            <v>Wash Attendant Express</v>
          </cell>
          <cell r="D3293" t="str">
            <v>E0109 - Madison Heights</v>
          </cell>
          <cell r="E3293" t="str">
            <v>1000 Wash Employees</v>
          </cell>
          <cell r="F3293" t="str">
            <v>Reyvin Siegel</v>
          </cell>
          <cell r="G3293" t="str">
            <v/>
          </cell>
          <cell r="H3293" t="str">
            <v xml:space="preserve">E0109 </v>
          </cell>
          <cell r="I3293">
            <v>109</v>
          </cell>
          <cell r="J3293" t="str">
            <v/>
          </cell>
          <cell r="K3293" t="str">
            <v>@tidalwaveautospa.com</v>
          </cell>
        </row>
        <row r="3294">
          <cell r="B3294" t="str">
            <v>Teddrick Smith</v>
          </cell>
          <cell r="C3294" t="str">
            <v>Wash Attendant Express</v>
          </cell>
          <cell r="D3294" t="str">
            <v>E0157 - Alexander City, AL</v>
          </cell>
          <cell r="E3294" t="str">
            <v>1000 Wash Employees</v>
          </cell>
          <cell r="F3294" t="str">
            <v>Jerry Deese</v>
          </cell>
          <cell r="G3294" t="str">
            <v/>
          </cell>
          <cell r="H3294" t="str">
            <v xml:space="preserve">E0157 </v>
          </cell>
          <cell r="I3294">
            <v>157</v>
          </cell>
          <cell r="J3294" t="str">
            <v/>
          </cell>
          <cell r="K3294" t="str">
            <v>@tidalwaveautospa.com</v>
          </cell>
        </row>
        <row r="3295">
          <cell r="B3295" t="str">
            <v>Tejay Lancaster</v>
          </cell>
          <cell r="C3295" t="str">
            <v>Team Lead Express</v>
          </cell>
          <cell r="D3295" t="str">
            <v>E0137 - Pickens</v>
          </cell>
          <cell r="E3295" t="str">
            <v>1000 Wash Employees</v>
          </cell>
          <cell r="F3295" t="str">
            <v>Gregory Smith</v>
          </cell>
          <cell r="G3295" t="str">
            <v/>
          </cell>
          <cell r="H3295" t="str">
            <v xml:space="preserve">E0137 </v>
          </cell>
          <cell r="I3295">
            <v>137</v>
          </cell>
          <cell r="J3295" t="str">
            <v/>
          </cell>
          <cell r="K3295" t="str">
            <v>@tidalwaveautospa.com</v>
          </cell>
        </row>
        <row r="3296">
          <cell r="B3296" t="str">
            <v>Telvin Nyambali</v>
          </cell>
          <cell r="C3296" t="str">
            <v>Assistant SL Express</v>
          </cell>
          <cell r="D3296" t="str">
            <v>E0034 - Sandy Springs</v>
          </cell>
          <cell r="E3296" t="str">
            <v>1000 Wash Employees</v>
          </cell>
          <cell r="F3296" t="str">
            <v>Kevin Smith</v>
          </cell>
          <cell r="G3296" t="str">
            <v>ASL</v>
          </cell>
          <cell r="H3296" t="str">
            <v xml:space="preserve">E0034 </v>
          </cell>
          <cell r="I3296">
            <v>34</v>
          </cell>
          <cell r="J3296" t="str">
            <v>ASL34</v>
          </cell>
          <cell r="K3296" t="str">
            <v>ASL34@tidalwaveautospa.com</v>
          </cell>
        </row>
        <row r="3297">
          <cell r="B3297" t="str">
            <v>Teresa Cantu</v>
          </cell>
          <cell r="C3297" t="str">
            <v>Assistant SL Express</v>
          </cell>
          <cell r="D3297" t="str">
            <v>E0311 - Liberty, TX</v>
          </cell>
          <cell r="E3297" t="str">
            <v>1000 Wash Employees</v>
          </cell>
          <cell r="F3297" t="str">
            <v>Casper Eckols</v>
          </cell>
          <cell r="G3297" t="str">
            <v>ASL</v>
          </cell>
          <cell r="H3297" t="str">
            <v xml:space="preserve">E0311 </v>
          </cell>
          <cell r="I3297">
            <v>311</v>
          </cell>
          <cell r="J3297" t="str">
            <v>ASL311</v>
          </cell>
          <cell r="K3297" t="str">
            <v>ASL311@tidalwaveautospa.com</v>
          </cell>
        </row>
        <row r="3298">
          <cell r="B3298" t="str">
            <v>Terrance Fuller</v>
          </cell>
          <cell r="C3298" t="str">
            <v>Equipment Installation</v>
          </cell>
          <cell r="D3298" t="str">
            <v>SHJ Construction LLC</v>
          </cell>
          <cell r="E3298" t="str">
            <v>3050 Development</v>
          </cell>
          <cell r="F3298" t="str">
            <v>Clifton Robinson</v>
          </cell>
          <cell r="G3298" t="str">
            <v/>
          </cell>
          <cell r="H3298" t="str">
            <v/>
          </cell>
          <cell r="I3298" t="str">
            <v/>
          </cell>
          <cell r="J3298" t="str">
            <v/>
          </cell>
          <cell r="K3298" t="str">
            <v/>
          </cell>
        </row>
        <row r="3299">
          <cell r="B3299" t="str">
            <v>terrance howard</v>
          </cell>
          <cell r="C3299" t="str">
            <v>Wash Attendant Express</v>
          </cell>
          <cell r="D3299" t="str">
            <v>E0128 - Valdosta</v>
          </cell>
          <cell r="E3299" t="str">
            <v>1000 Wash Employees</v>
          </cell>
          <cell r="F3299" t="str">
            <v>Bruce Gibbs</v>
          </cell>
          <cell r="G3299" t="str">
            <v/>
          </cell>
          <cell r="H3299" t="str">
            <v xml:space="preserve">E0128 </v>
          </cell>
          <cell r="I3299">
            <v>128</v>
          </cell>
          <cell r="J3299" t="str">
            <v/>
          </cell>
          <cell r="K3299" t="str">
            <v>@tidalwaveautospa.com</v>
          </cell>
        </row>
        <row r="3300">
          <cell r="B3300" t="str">
            <v>Terry Franklin</v>
          </cell>
          <cell r="C3300" t="str">
            <v>Wash Attendant Express</v>
          </cell>
          <cell r="D3300" t="str">
            <v>E0071 - S Marietta Pkwy / Square</v>
          </cell>
          <cell r="E3300" t="str">
            <v>1000 Wash Employees</v>
          </cell>
          <cell r="F3300" t="str">
            <v>Marcus Jones</v>
          </cell>
          <cell r="G3300" t="str">
            <v/>
          </cell>
          <cell r="H3300" t="str">
            <v xml:space="preserve">E0071 </v>
          </cell>
          <cell r="I3300">
            <v>71</v>
          </cell>
          <cell r="J3300" t="str">
            <v/>
          </cell>
          <cell r="K3300" t="str">
            <v>@tidalwaveautospa.com</v>
          </cell>
        </row>
        <row r="3301">
          <cell r="B3301" t="str">
            <v>Terry Slaten</v>
          </cell>
          <cell r="C3301" t="str">
            <v>Wash Attendant Express</v>
          </cell>
          <cell r="D3301" t="str">
            <v>E0157 - Alexander City, AL</v>
          </cell>
          <cell r="E3301" t="str">
            <v>1000 Wash Employees</v>
          </cell>
          <cell r="F3301" t="str">
            <v>Jerry Deese</v>
          </cell>
          <cell r="G3301" t="str">
            <v/>
          </cell>
          <cell r="H3301" t="str">
            <v xml:space="preserve">E0157 </v>
          </cell>
          <cell r="I3301">
            <v>157</v>
          </cell>
          <cell r="J3301" t="str">
            <v/>
          </cell>
          <cell r="K3301" t="str">
            <v>@tidalwaveautospa.com</v>
          </cell>
        </row>
        <row r="3302">
          <cell r="B3302" t="str">
            <v>Terry Wildes</v>
          </cell>
          <cell r="C3302" t="str">
            <v>System Analyst (POS)</v>
          </cell>
          <cell r="D3302" t="str">
            <v>Wash Support Center</v>
          </cell>
          <cell r="E3302" t="str">
            <v>2200 IT</v>
          </cell>
          <cell r="F3302" t="str">
            <v>Laurie Chrisner</v>
          </cell>
          <cell r="G3302" t="str">
            <v/>
          </cell>
          <cell r="H3302" t="str">
            <v/>
          </cell>
          <cell r="I3302" t="str">
            <v/>
          </cell>
          <cell r="J3302" t="str">
            <v/>
          </cell>
          <cell r="K3302" t="str">
            <v>Terry.Wildes@twavelead.com</v>
          </cell>
        </row>
        <row r="3303">
          <cell r="B3303" t="str">
            <v>Thaddius Brown</v>
          </cell>
          <cell r="C3303" t="str">
            <v>Wash Attendant Express</v>
          </cell>
          <cell r="D3303" t="str">
            <v>E0103 - Greensboro-Oconee</v>
          </cell>
          <cell r="E3303" t="str">
            <v>1000 Wash Employees</v>
          </cell>
          <cell r="F3303" t="str">
            <v>Kenneth Dinkins</v>
          </cell>
          <cell r="G3303" t="str">
            <v/>
          </cell>
          <cell r="H3303" t="str">
            <v xml:space="preserve">E0103 </v>
          </cell>
          <cell r="I3303">
            <v>103</v>
          </cell>
          <cell r="J3303" t="str">
            <v/>
          </cell>
          <cell r="K3303" t="str">
            <v>@tidalwaveautospa.com</v>
          </cell>
        </row>
        <row r="3304">
          <cell r="B3304" t="str">
            <v>Theodore Graham</v>
          </cell>
          <cell r="C3304" t="str">
            <v>Team Lead Express</v>
          </cell>
          <cell r="D3304" t="str">
            <v>E0089 - Omaha 88</v>
          </cell>
          <cell r="E3304" t="str">
            <v>1000 Wash Employees</v>
          </cell>
          <cell r="F3304" t="str">
            <v>Vernon J</v>
          </cell>
          <cell r="G3304" t="str">
            <v/>
          </cell>
          <cell r="H3304" t="str">
            <v xml:space="preserve">E0089 </v>
          </cell>
          <cell r="I3304">
            <v>89</v>
          </cell>
          <cell r="J3304" t="str">
            <v/>
          </cell>
          <cell r="K3304" t="str">
            <v>@tidalwaveautospa.com</v>
          </cell>
        </row>
        <row r="3305">
          <cell r="B3305" t="str">
            <v>Theola Williams</v>
          </cell>
          <cell r="C3305" t="str">
            <v>Office Administrative</v>
          </cell>
          <cell r="D3305" t="str">
            <v>Wash Support Center</v>
          </cell>
          <cell r="E3305" t="str">
            <v>2150 Legal</v>
          </cell>
          <cell r="F3305" t="str">
            <v>Petagaye Daubon</v>
          </cell>
          <cell r="G3305" t="str">
            <v/>
          </cell>
          <cell r="H3305" t="str">
            <v/>
          </cell>
          <cell r="I3305" t="str">
            <v/>
          </cell>
          <cell r="J3305" t="str">
            <v/>
          </cell>
          <cell r="K3305" t="str">
            <v>theola.williams@twavelead.com</v>
          </cell>
        </row>
        <row r="3306">
          <cell r="B3306" t="str">
            <v>Theresa Davis</v>
          </cell>
          <cell r="C3306" t="str">
            <v>Wash Attendant Express</v>
          </cell>
          <cell r="D3306" t="str">
            <v>E0164 - Harvest, AL</v>
          </cell>
          <cell r="E3306" t="str">
            <v>1000 Wash Employees</v>
          </cell>
          <cell r="F3306" t="str">
            <v>Lane Carr</v>
          </cell>
          <cell r="G3306" t="str">
            <v/>
          </cell>
          <cell r="H3306" t="str">
            <v xml:space="preserve">E0164 </v>
          </cell>
          <cell r="I3306">
            <v>164</v>
          </cell>
          <cell r="J3306" t="str">
            <v/>
          </cell>
          <cell r="K3306" t="str">
            <v>@tidalwaveautospa.com</v>
          </cell>
        </row>
        <row r="3307">
          <cell r="B3307" t="str">
            <v>Theresa McHugh</v>
          </cell>
          <cell r="C3307" t="str">
            <v>Wash Attendant Express</v>
          </cell>
          <cell r="D3307" t="str">
            <v>E0005 - Florence SC</v>
          </cell>
          <cell r="E3307" t="str">
            <v>1000 Wash Employees</v>
          </cell>
          <cell r="F3307" t="str">
            <v>Raymond Otto</v>
          </cell>
          <cell r="G3307" t="str">
            <v/>
          </cell>
          <cell r="H3307" t="str">
            <v xml:space="preserve">E0005 </v>
          </cell>
          <cell r="I3307">
            <v>5</v>
          </cell>
          <cell r="J3307" t="str">
            <v/>
          </cell>
          <cell r="K3307" t="str">
            <v>@tidalwaveautospa.com</v>
          </cell>
        </row>
        <row r="3308">
          <cell r="B3308" t="str">
            <v>Thomas Bridgmon</v>
          </cell>
          <cell r="C3308" t="str">
            <v>Wash Attendant Express</v>
          </cell>
          <cell r="D3308" t="str">
            <v>E0250 - Aiken, SC</v>
          </cell>
          <cell r="E3308" t="str">
            <v>1000 Wash Employees</v>
          </cell>
          <cell r="F3308" t="str">
            <v>David Beckum</v>
          </cell>
          <cell r="G3308" t="str">
            <v/>
          </cell>
          <cell r="H3308" t="str">
            <v xml:space="preserve">E0250 </v>
          </cell>
          <cell r="I3308">
            <v>250</v>
          </cell>
          <cell r="J3308" t="str">
            <v/>
          </cell>
          <cell r="K3308" t="str">
            <v>@tidalwaveautospa.com</v>
          </cell>
        </row>
        <row r="3309">
          <cell r="B3309" t="str">
            <v>Thomas Burtram</v>
          </cell>
          <cell r="C3309" t="str">
            <v>Wash Attendant Express</v>
          </cell>
          <cell r="D3309" t="str">
            <v>E0295 - Ponca City, OK</v>
          </cell>
          <cell r="E3309" t="str">
            <v>1000 Wash Employees</v>
          </cell>
          <cell r="F3309" t="str">
            <v>Abelardo Tamez</v>
          </cell>
          <cell r="G3309" t="str">
            <v/>
          </cell>
          <cell r="H3309" t="str">
            <v xml:space="preserve">E0295 </v>
          </cell>
          <cell r="I3309">
            <v>295</v>
          </cell>
          <cell r="J3309" t="str">
            <v/>
          </cell>
          <cell r="K3309" t="str">
            <v>@tidalwaveautospa.com</v>
          </cell>
        </row>
        <row r="3310">
          <cell r="B3310" t="str">
            <v>thomas carr</v>
          </cell>
          <cell r="C3310" t="str">
            <v>Wash Attendant Express</v>
          </cell>
          <cell r="D3310" t="str">
            <v>E0122 - TN Lawrenceburg</v>
          </cell>
          <cell r="E3310" t="str">
            <v>1000 Wash Employees</v>
          </cell>
          <cell r="F3310" t="str">
            <v>Howard Montes</v>
          </cell>
          <cell r="G3310" t="str">
            <v/>
          </cell>
          <cell r="H3310" t="str">
            <v xml:space="preserve">E0122 </v>
          </cell>
          <cell r="I3310">
            <v>122</v>
          </cell>
          <cell r="J3310" t="str">
            <v/>
          </cell>
          <cell r="K3310" t="str">
            <v>@tidalwaveautospa.com</v>
          </cell>
        </row>
        <row r="3311">
          <cell r="B3311" t="str">
            <v>Thomas Dawkins</v>
          </cell>
          <cell r="C3311" t="str">
            <v>Team Lead Express</v>
          </cell>
          <cell r="D3311" t="str">
            <v>E0193 - Dahlonega, GA</v>
          </cell>
          <cell r="E3311" t="str">
            <v>1000 Wash Employees</v>
          </cell>
          <cell r="F3311" t="str">
            <v>Richard Gibbons</v>
          </cell>
          <cell r="G3311" t="str">
            <v/>
          </cell>
          <cell r="H3311" t="str">
            <v xml:space="preserve">E0193 </v>
          </cell>
          <cell r="I3311">
            <v>193</v>
          </cell>
          <cell r="J3311" t="str">
            <v/>
          </cell>
          <cell r="K3311" t="str">
            <v>@tidalwaveautospa.com</v>
          </cell>
        </row>
        <row r="3312">
          <cell r="B3312" t="str">
            <v>Thomas Everette</v>
          </cell>
          <cell r="C3312" t="str">
            <v>Steel Install Lead</v>
          </cell>
          <cell r="D3312" t="str">
            <v>SHJ Construction LLC</v>
          </cell>
          <cell r="E3312" t="str">
            <v>3000 Steel Shop</v>
          </cell>
          <cell r="F3312" t="str">
            <v>Phillip Harris</v>
          </cell>
          <cell r="G3312" t="str">
            <v/>
          </cell>
          <cell r="H3312" t="str">
            <v/>
          </cell>
          <cell r="I3312" t="str">
            <v/>
          </cell>
          <cell r="J3312" t="str">
            <v/>
          </cell>
          <cell r="K3312" t="str">
            <v>grant@shjconstructiongroup.com</v>
          </cell>
        </row>
        <row r="3313">
          <cell r="B3313" t="str">
            <v>Thomas Fletcher</v>
          </cell>
          <cell r="C3313" t="str">
            <v>Wash Attendant Express</v>
          </cell>
          <cell r="D3313" t="str">
            <v>E0259 - Belleview, FL</v>
          </cell>
          <cell r="E3313" t="str">
            <v>1000 Wash Employees</v>
          </cell>
          <cell r="F3313" t="str">
            <v>Joseph Baldwyn</v>
          </cell>
          <cell r="G3313" t="str">
            <v/>
          </cell>
          <cell r="H3313" t="str">
            <v xml:space="preserve">E0259 </v>
          </cell>
          <cell r="I3313">
            <v>259</v>
          </cell>
          <cell r="J3313" t="str">
            <v/>
          </cell>
          <cell r="K3313" t="str">
            <v>@tidalwaveautospa.com</v>
          </cell>
        </row>
        <row r="3314">
          <cell r="B3314" t="str">
            <v>Thomas Frommelt</v>
          </cell>
          <cell r="C3314" t="str">
            <v>Assistant SL Express</v>
          </cell>
          <cell r="D3314" t="str">
            <v>E0192 - Clinton Plaza West</v>
          </cell>
          <cell r="E3314" t="str">
            <v>1000 Wash Employees</v>
          </cell>
          <cell r="F3314" t="str">
            <v>Samantha Hackney</v>
          </cell>
          <cell r="G3314" t="str">
            <v>ASL</v>
          </cell>
          <cell r="H3314" t="str">
            <v xml:space="preserve">E0192 </v>
          </cell>
          <cell r="I3314">
            <v>192</v>
          </cell>
          <cell r="J3314" t="str">
            <v>ASL192</v>
          </cell>
          <cell r="K3314" t="str">
            <v>ASL192@tidalwaveautospa.com</v>
          </cell>
        </row>
        <row r="3315">
          <cell r="B3315" t="str">
            <v>THOMAS GREGORY</v>
          </cell>
          <cell r="C3315" t="str">
            <v>Team Lead Express</v>
          </cell>
          <cell r="D3315" t="str">
            <v>E0128 - Valdosta</v>
          </cell>
          <cell r="E3315" t="str">
            <v>1000 Wash Employees</v>
          </cell>
          <cell r="F3315" t="str">
            <v>Bruce Gibbs</v>
          </cell>
          <cell r="G3315" t="str">
            <v/>
          </cell>
          <cell r="H3315" t="str">
            <v xml:space="preserve">E0128 </v>
          </cell>
          <cell r="I3315">
            <v>128</v>
          </cell>
          <cell r="J3315" t="str">
            <v/>
          </cell>
          <cell r="K3315" t="str">
            <v>@tidalwaveautospa.com</v>
          </cell>
        </row>
        <row r="3316">
          <cell r="B3316" t="str">
            <v>Thomas Lands</v>
          </cell>
          <cell r="C3316" t="str">
            <v>Assistant SL Express</v>
          </cell>
          <cell r="D3316" t="str">
            <v>E0112 - Scottsboro</v>
          </cell>
          <cell r="E3316" t="str">
            <v>1000 Wash Employees</v>
          </cell>
          <cell r="F3316" t="str">
            <v>Blake Akins</v>
          </cell>
          <cell r="G3316" t="str">
            <v>ASL</v>
          </cell>
          <cell r="H3316" t="str">
            <v xml:space="preserve">E0112 </v>
          </cell>
          <cell r="I3316">
            <v>112</v>
          </cell>
          <cell r="J3316" t="str">
            <v>ASL112</v>
          </cell>
          <cell r="K3316" t="str">
            <v>ASL112@tidalwaveautospa.com</v>
          </cell>
        </row>
        <row r="3317">
          <cell r="B3317" t="str">
            <v>Thomas Lish</v>
          </cell>
          <cell r="C3317" t="str">
            <v>Wash Attendant Express</v>
          </cell>
          <cell r="D3317" t="str">
            <v>E0188 - Springfield, TN</v>
          </cell>
          <cell r="E3317" t="str">
            <v>1000 Wash Employees</v>
          </cell>
          <cell r="F3317" t="str">
            <v>Zachary Scott</v>
          </cell>
          <cell r="G3317" t="str">
            <v/>
          </cell>
          <cell r="H3317" t="str">
            <v xml:space="preserve">E0188 </v>
          </cell>
          <cell r="I3317">
            <v>188</v>
          </cell>
          <cell r="J3317" t="str">
            <v/>
          </cell>
          <cell r="K3317" t="str">
            <v>@tidalwaveautospa.com</v>
          </cell>
        </row>
        <row r="3318">
          <cell r="B3318" t="str">
            <v>Thomas Lopez</v>
          </cell>
          <cell r="C3318" t="str">
            <v>Assistant SL Express</v>
          </cell>
          <cell r="D3318" t="str">
            <v>E0282 - Tupelo Commons</v>
          </cell>
          <cell r="E3318" t="str">
            <v>1000 Wash Employees</v>
          </cell>
          <cell r="F3318" t="str">
            <v>Cory Knight</v>
          </cell>
          <cell r="G3318" t="str">
            <v>ASL</v>
          </cell>
          <cell r="H3318" t="str">
            <v xml:space="preserve">E0282 </v>
          </cell>
          <cell r="I3318">
            <v>282</v>
          </cell>
          <cell r="J3318" t="str">
            <v>ASL282</v>
          </cell>
          <cell r="K3318" t="str">
            <v>ASL282@tidalwaveautospa.com</v>
          </cell>
        </row>
        <row r="3319">
          <cell r="B3319" t="str">
            <v>Thomas Merrick</v>
          </cell>
          <cell r="C3319" t="str">
            <v>Site Leader Express</v>
          </cell>
          <cell r="D3319" t="str">
            <v>E0104 - Holiday</v>
          </cell>
          <cell r="E3319" t="str">
            <v>1000 Wash Employees</v>
          </cell>
          <cell r="F3319" t="str">
            <v>Steven Kyriazis</v>
          </cell>
          <cell r="G3319" t="str">
            <v>SL</v>
          </cell>
          <cell r="H3319" t="str">
            <v xml:space="preserve">E0104 </v>
          </cell>
          <cell r="I3319">
            <v>104</v>
          </cell>
          <cell r="J3319" t="str">
            <v>SL104</v>
          </cell>
          <cell r="K3319" t="str">
            <v>SL104@tidalwaveautospa.com</v>
          </cell>
        </row>
        <row r="3320">
          <cell r="B3320" t="str">
            <v>Thomas Nunez</v>
          </cell>
          <cell r="C3320" t="str">
            <v>Wash Attendant Express</v>
          </cell>
          <cell r="D3320" t="str">
            <v>E0384 - Alice, TX</v>
          </cell>
          <cell r="E3320" t="str">
            <v>1000 Wash Employees</v>
          </cell>
          <cell r="F3320" t="str">
            <v>Maurice Moorman</v>
          </cell>
          <cell r="G3320" t="str">
            <v/>
          </cell>
          <cell r="H3320" t="str">
            <v xml:space="preserve">E0384 </v>
          </cell>
          <cell r="I3320">
            <v>384</v>
          </cell>
          <cell r="J3320" t="str">
            <v/>
          </cell>
          <cell r="K3320" t="str">
            <v>@tidalwaveautospa.com</v>
          </cell>
        </row>
        <row r="3321">
          <cell r="B3321" t="str">
            <v>Thomas Pham</v>
          </cell>
          <cell r="C3321" t="str">
            <v>Wash Attendant Flex</v>
          </cell>
          <cell r="D3321" t="str">
            <v>E0045 - Watson</v>
          </cell>
          <cell r="E3321" t="str">
            <v>1000 Wash Employees</v>
          </cell>
          <cell r="F3321" t="str">
            <v>Steven Goddard</v>
          </cell>
          <cell r="G3321" t="str">
            <v/>
          </cell>
          <cell r="H3321" t="str">
            <v xml:space="preserve">E0045 </v>
          </cell>
          <cell r="I3321">
            <v>45</v>
          </cell>
          <cell r="J3321" t="str">
            <v/>
          </cell>
          <cell r="K3321" t="str">
            <v>@tidalwaveautospa.com</v>
          </cell>
        </row>
        <row r="3322">
          <cell r="B3322" t="str">
            <v>Thomas Ross</v>
          </cell>
          <cell r="C3322" t="str">
            <v>Assistant SL Express</v>
          </cell>
          <cell r="D3322" t="str">
            <v>E0121 - Hilton Head</v>
          </cell>
          <cell r="E3322" t="str">
            <v>1000 Wash Employees</v>
          </cell>
          <cell r="F3322" t="str">
            <v>Dennis Gallegos</v>
          </cell>
          <cell r="G3322" t="str">
            <v>ASL</v>
          </cell>
          <cell r="H3322" t="str">
            <v xml:space="preserve">E0121 </v>
          </cell>
          <cell r="I3322">
            <v>121</v>
          </cell>
          <cell r="J3322" t="str">
            <v>ASL121</v>
          </cell>
          <cell r="K3322" t="str">
            <v>ASL121@tidalwaveautospa.com</v>
          </cell>
        </row>
        <row r="3323">
          <cell r="B3323" t="str">
            <v>Thomas Russell</v>
          </cell>
          <cell r="C3323" t="str">
            <v>High Performance Site Leader Express</v>
          </cell>
          <cell r="D3323" t="str">
            <v>E0096 - Athens / Athens GA 1</v>
          </cell>
          <cell r="E3323" t="str">
            <v>1000 Wash Employees</v>
          </cell>
          <cell r="F3323" t="str">
            <v>Andrew Strevel</v>
          </cell>
          <cell r="G3323" t="str">
            <v>SL</v>
          </cell>
          <cell r="H3323" t="str">
            <v xml:space="preserve">E0096 </v>
          </cell>
          <cell r="I3323">
            <v>96</v>
          </cell>
          <cell r="J3323" t="str">
            <v>SL96</v>
          </cell>
          <cell r="K3323" t="str">
            <v>SL96@tidalwaveautospa.com</v>
          </cell>
        </row>
        <row r="3324">
          <cell r="B3324" t="str">
            <v>Thomas Sosa</v>
          </cell>
          <cell r="C3324" t="str">
            <v>Wash Attendant Express</v>
          </cell>
          <cell r="D3324" t="str">
            <v>E0237 - Beau Rivage</v>
          </cell>
          <cell r="E3324" t="str">
            <v>1000 Wash Employees</v>
          </cell>
          <cell r="F3324" t="str">
            <v>James Arnett</v>
          </cell>
          <cell r="G3324" t="str">
            <v/>
          </cell>
          <cell r="H3324" t="str">
            <v xml:space="preserve">E0237 </v>
          </cell>
          <cell r="I3324">
            <v>237</v>
          </cell>
          <cell r="J3324" t="str">
            <v/>
          </cell>
          <cell r="K3324" t="str">
            <v>@tidalwaveautospa.com</v>
          </cell>
        </row>
        <row r="3325">
          <cell r="B3325" t="str">
            <v>Thomas Thiel</v>
          </cell>
          <cell r="C3325" t="str">
            <v>Wash Attendant Express</v>
          </cell>
          <cell r="D3325" t="str">
            <v>E0297 - Lincoln, IL</v>
          </cell>
          <cell r="E3325" t="str">
            <v>1000 Wash Employees</v>
          </cell>
          <cell r="F3325" t="str">
            <v>Sarah Martin</v>
          </cell>
          <cell r="G3325" t="str">
            <v/>
          </cell>
          <cell r="H3325" t="str">
            <v xml:space="preserve">E0297 </v>
          </cell>
          <cell r="I3325">
            <v>297</v>
          </cell>
          <cell r="J3325" t="str">
            <v/>
          </cell>
          <cell r="K3325" t="str">
            <v>@tidalwaveautospa.com</v>
          </cell>
        </row>
        <row r="3326">
          <cell r="B3326" t="str">
            <v>thomas underwood</v>
          </cell>
          <cell r="C3326" t="str">
            <v>Wash Attendant Express</v>
          </cell>
          <cell r="D3326" t="str">
            <v>E0109 - Madison Heights</v>
          </cell>
          <cell r="E3326" t="str">
            <v>1000 Wash Employees</v>
          </cell>
          <cell r="F3326" t="str">
            <v>Reyvin Siegel</v>
          </cell>
          <cell r="G3326" t="str">
            <v/>
          </cell>
          <cell r="H3326" t="str">
            <v xml:space="preserve">E0109 </v>
          </cell>
          <cell r="I3326">
            <v>109</v>
          </cell>
          <cell r="J3326" t="str">
            <v/>
          </cell>
          <cell r="K3326" t="str">
            <v>@tidalwaveautospa.com</v>
          </cell>
        </row>
        <row r="3327">
          <cell r="B3327" t="str">
            <v>Tia Bantz</v>
          </cell>
          <cell r="C3327" t="str">
            <v>Team Lead Express</v>
          </cell>
          <cell r="D3327" t="str">
            <v>E0296 - Weston, WI</v>
          </cell>
          <cell r="E3327" t="str">
            <v>1000 Wash Employees</v>
          </cell>
          <cell r="F3327" t="str">
            <v>Edward Bayliss</v>
          </cell>
          <cell r="G3327" t="str">
            <v/>
          </cell>
          <cell r="H3327" t="str">
            <v xml:space="preserve">E0296 </v>
          </cell>
          <cell r="I3327">
            <v>296</v>
          </cell>
          <cell r="J3327" t="str">
            <v/>
          </cell>
          <cell r="K3327" t="str">
            <v>@tidalwaveautospa.com</v>
          </cell>
        </row>
        <row r="3328">
          <cell r="B3328" t="str">
            <v>Tiago Buffon</v>
          </cell>
          <cell r="C3328" t="str">
            <v>Chief Technology Officer</v>
          </cell>
          <cell r="D3328" t="str">
            <v>Wash Support Center</v>
          </cell>
          <cell r="E3328" t="str">
            <v>2180 R&amp;D</v>
          </cell>
          <cell r="F3328" t="str">
            <v>Scott Blackstock</v>
          </cell>
          <cell r="G3328" t="str">
            <v/>
          </cell>
          <cell r="H3328" t="str">
            <v/>
          </cell>
          <cell r="I3328" t="str">
            <v/>
          </cell>
          <cell r="J3328" t="str">
            <v/>
          </cell>
          <cell r="K3328" t="str">
            <v>Tiago.Buffon@twavelead.com</v>
          </cell>
        </row>
        <row r="3329">
          <cell r="B3329" t="str">
            <v>Tiago Nogueira [C]</v>
          </cell>
          <cell r="C3329" t="str">
            <v>Software Engineer Contractor</v>
          </cell>
          <cell r="D3329" t="str">
            <v>Wash Support Center</v>
          </cell>
          <cell r="E3329" t="str">
            <v>2180 R&amp;D</v>
          </cell>
          <cell r="F3329" t="str">
            <v>Jose Ferrari</v>
          </cell>
          <cell r="G3329" t="str">
            <v/>
          </cell>
          <cell r="H3329" t="str">
            <v/>
          </cell>
          <cell r="I3329" t="str">
            <v/>
          </cell>
          <cell r="J3329" t="str">
            <v/>
          </cell>
          <cell r="K3329" t="str">
            <v>tiago.nogueira@twavelead.com</v>
          </cell>
        </row>
        <row r="3330">
          <cell r="B3330" t="str">
            <v>Tiana Nava</v>
          </cell>
          <cell r="C3330" t="str">
            <v>Wash Attendant Express</v>
          </cell>
          <cell r="D3330" t="str">
            <v>E0319 - Burley, ID</v>
          </cell>
          <cell r="E3330" t="str">
            <v>1000 Wash Employees</v>
          </cell>
          <cell r="F3330" t="str">
            <v>Amber Rosenstengel</v>
          </cell>
          <cell r="G3330" t="str">
            <v/>
          </cell>
          <cell r="H3330" t="str">
            <v xml:space="preserve">E0319 </v>
          </cell>
          <cell r="I3330">
            <v>319</v>
          </cell>
          <cell r="J3330" t="str">
            <v/>
          </cell>
          <cell r="K3330" t="str">
            <v>@tidalwaveautospa.com</v>
          </cell>
        </row>
        <row r="3331">
          <cell r="B3331" t="str">
            <v>Tiffany Arnold</v>
          </cell>
          <cell r="C3331" t="str">
            <v>Wash Attendant Express</v>
          </cell>
          <cell r="D3331" t="str">
            <v>E0101 - Victory Square</v>
          </cell>
          <cell r="E3331" t="str">
            <v>1000 Wash Employees</v>
          </cell>
          <cell r="F3331" t="str">
            <v>Alphonso Dyer</v>
          </cell>
          <cell r="G3331" t="str">
            <v/>
          </cell>
          <cell r="H3331" t="str">
            <v xml:space="preserve">E0101 </v>
          </cell>
          <cell r="I3331">
            <v>101</v>
          </cell>
          <cell r="J3331" t="str">
            <v/>
          </cell>
          <cell r="K3331" t="str">
            <v>@tidalwaveautospa.com</v>
          </cell>
        </row>
        <row r="3332">
          <cell r="B3332" t="str">
            <v>Tiffany Crouch</v>
          </cell>
          <cell r="C3332" t="str">
            <v>Wash Attendant Express</v>
          </cell>
          <cell r="D3332" t="str">
            <v>E0105 - St Augustine</v>
          </cell>
          <cell r="E3332" t="str">
            <v>1000 Wash Employees</v>
          </cell>
          <cell r="F3332" t="str">
            <v>Troy Webb</v>
          </cell>
          <cell r="G3332" t="str">
            <v/>
          </cell>
          <cell r="H3332" t="str">
            <v xml:space="preserve">E0105 </v>
          </cell>
          <cell r="I3332">
            <v>105</v>
          </cell>
          <cell r="J3332" t="str">
            <v/>
          </cell>
          <cell r="K3332" t="str">
            <v>@tidalwaveautospa.com</v>
          </cell>
        </row>
        <row r="3333">
          <cell r="B3333" t="str">
            <v>Tiffany Reed</v>
          </cell>
          <cell r="C3333" t="str">
            <v>Site Leader Express</v>
          </cell>
          <cell r="D3333" t="str">
            <v>E0102 - Bluffton</v>
          </cell>
          <cell r="E3333" t="str">
            <v>1000 Wash Employees</v>
          </cell>
          <cell r="F3333" t="str">
            <v>David Foster</v>
          </cell>
          <cell r="G3333" t="str">
            <v>SL</v>
          </cell>
          <cell r="H3333" t="str">
            <v xml:space="preserve">E0102 </v>
          </cell>
          <cell r="I3333">
            <v>102</v>
          </cell>
          <cell r="J3333" t="str">
            <v>SL102</v>
          </cell>
          <cell r="K3333" t="str">
            <v>SL102@tidalwaveautospa.com</v>
          </cell>
        </row>
        <row r="3334">
          <cell r="B3334" t="str">
            <v>Tiffany Webster</v>
          </cell>
          <cell r="C3334" t="str">
            <v>Assistant SL Express</v>
          </cell>
          <cell r="D3334" t="str">
            <v>E0205 - Beltline Road SW</v>
          </cell>
          <cell r="E3334" t="str">
            <v>1000 Wash Employees</v>
          </cell>
          <cell r="F3334" t="str">
            <v>Felicia Slager</v>
          </cell>
          <cell r="G3334" t="str">
            <v>ASL</v>
          </cell>
          <cell r="H3334" t="str">
            <v xml:space="preserve">E0205 </v>
          </cell>
          <cell r="I3334">
            <v>205</v>
          </cell>
          <cell r="J3334" t="str">
            <v>ASL205</v>
          </cell>
          <cell r="K3334" t="str">
            <v>ASL205@tidalwaveautospa.com</v>
          </cell>
        </row>
        <row r="3335">
          <cell r="B3335" t="str">
            <v>tilan sanders</v>
          </cell>
          <cell r="C3335" t="str">
            <v>Wash Attendant Express</v>
          </cell>
          <cell r="D3335" t="str">
            <v>E0189 - Athens GA 2 Lexington Rd</v>
          </cell>
          <cell r="E3335" t="str">
            <v>1000 Wash Employees</v>
          </cell>
          <cell r="F3335" t="str">
            <v>Brian Thomas</v>
          </cell>
          <cell r="G3335" t="str">
            <v/>
          </cell>
          <cell r="H3335" t="str">
            <v xml:space="preserve">E0189 </v>
          </cell>
          <cell r="I3335">
            <v>189</v>
          </cell>
          <cell r="J3335" t="str">
            <v/>
          </cell>
          <cell r="K3335" t="str">
            <v>@tidalwaveautospa.com</v>
          </cell>
        </row>
        <row r="3336">
          <cell r="B3336" t="str">
            <v>Tim Gagner</v>
          </cell>
          <cell r="C3336" t="str">
            <v>Assistant SL Express</v>
          </cell>
          <cell r="D3336" t="str">
            <v>E0016 - Evans</v>
          </cell>
          <cell r="E3336" t="str">
            <v>1000 Wash Employees</v>
          </cell>
          <cell r="F3336" t="str">
            <v>Erinn Ames</v>
          </cell>
          <cell r="G3336" t="str">
            <v>ASL</v>
          </cell>
          <cell r="H3336" t="str">
            <v xml:space="preserve">E0016 </v>
          </cell>
          <cell r="I3336">
            <v>16</v>
          </cell>
          <cell r="J3336" t="str">
            <v>ASL16</v>
          </cell>
          <cell r="K3336" t="str">
            <v>ASL16@tidalwaveautospa.com</v>
          </cell>
        </row>
        <row r="3337">
          <cell r="B3337" t="str">
            <v>Timmy Sumblin</v>
          </cell>
          <cell r="C3337" t="str">
            <v>Wash Attendant Express</v>
          </cell>
          <cell r="D3337" t="str">
            <v>E0059 - Albemarle</v>
          </cell>
          <cell r="E3337" t="str">
            <v>1000 Wash Employees</v>
          </cell>
          <cell r="F3337" t="str">
            <v>Joshua Stone</v>
          </cell>
          <cell r="G3337" t="str">
            <v/>
          </cell>
          <cell r="H3337" t="str">
            <v xml:space="preserve">E0059 </v>
          </cell>
          <cell r="I3337">
            <v>59</v>
          </cell>
          <cell r="J3337" t="str">
            <v/>
          </cell>
          <cell r="K3337" t="str">
            <v>@tidalwaveautospa.com</v>
          </cell>
        </row>
        <row r="3338">
          <cell r="B3338" t="str">
            <v>Timothy Bernier</v>
          </cell>
          <cell r="C3338" t="str">
            <v>Wash Attendant Express</v>
          </cell>
          <cell r="D3338" t="str">
            <v>E0256 - Sturbridge</v>
          </cell>
          <cell r="E3338" t="str">
            <v>1000 Wash Employees</v>
          </cell>
          <cell r="F3338" t="str">
            <v>Patrick Swain</v>
          </cell>
          <cell r="G3338" t="str">
            <v/>
          </cell>
          <cell r="H3338" t="str">
            <v xml:space="preserve">E0256 </v>
          </cell>
          <cell r="I3338">
            <v>256</v>
          </cell>
          <cell r="J3338" t="str">
            <v/>
          </cell>
          <cell r="K3338" t="str">
            <v>@tidalwaveautospa.com</v>
          </cell>
        </row>
        <row r="3339">
          <cell r="B3339" t="str">
            <v>Timothy Connell</v>
          </cell>
          <cell r="C3339" t="str">
            <v>Wash Attendant Express</v>
          </cell>
          <cell r="D3339" t="str">
            <v>E0009 - Peachtree City/Sharpsburg</v>
          </cell>
          <cell r="E3339" t="str">
            <v>1000 Wash Employees</v>
          </cell>
          <cell r="F3339" t="str">
            <v>Charles Best</v>
          </cell>
          <cell r="G3339" t="str">
            <v/>
          </cell>
          <cell r="H3339" t="str">
            <v xml:space="preserve">E0009 </v>
          </cell>
          <cell r="I3339">
            <v>9</v>
          </cell>
          <cell r="J3339" t="str">
            <v/>
          </cell>
          <cell r="K3339" t="str">
            <v>@tidalwaveautospa.com</v>
          </cell>
        </row>
        <row r="3340">
          <cell r="B3340" t="str">
            <v>Timothy Dawsey</v>
          </cell>
          <cell r="C3340" t="str">
            <v>Wash Attendant Express</v>
          </cell>
          <cell r="D3340" t="str">
            <v>E0185 - S. Oates Street</v>
          </cell>
          <cell r="E3340" t="str">
            <v>1000 Wash Employees</v>
          </cell>
          <cell r="F3340" t="str">
            <v>Frederick Pierson</v>
          </cell>
          <cell r="G3340" t="str">
            <v/>
          </cell>
          <cell r="H3340" t="str">
            <v xml:space="preserve">E0185 </v>
          </cell>
          <cell r="I3340">
            <v>185</v>
          </cell>
          <cell r="J3340" t="str">
            <v/>
          </cell>
          <cell r="K3340" t="str">
            <v>@tidalwaveautospa.com</v>
          </cell>
        </row>
        <row r="3341">
          <cell r="B3341" t="str">
            <v>Timothy Feiring</v>
          </cell>
          <cell r="C3341" t="str">
            <v>Team Lead Express</v>
          </cell>
          <cell r="D3341" t="str">
            <v>E0069 - Gloucester</v>
          </cell>
          <cell r="E3341" t="str">
            <v>1000 Wash Employees</v>
          </cell>
          <cell r="F3341" t="str">
            <v>Domenic Casciola</v>
          </cell>
          <cell r="G3341" t="str">
            <v/>
          </cell>
          <cell r="H3341" t="str">
            <v xml:space="preserve">E0069 </v>
          </cell>
          <cell r="I3341">
            <v>69</v>
          </cell>
          <cell r="J3341" t="str">
            <v/>
          </cell>
          <cell r="K3341" t="str">
            <v>@tidalwaveautospa.com</v>
          </cell>
        </row>
        <row r="3342">
          <cell r="B3342" t="str">
            <v>Timothy Fruge</v>
          </cell>
          <cell r="C3342" t="str">
            <v>VP of Operations</v>
          </cell>
          <cell r="D3342" t="str">
            <v>Wash Support Center</v>
          </cell>
          <cell r="E3342" t="str">
            <v>2350 Executive</v>
          </cell>
          <cell r="F3342" t="str">
            <v>Marlan Nichols</v>
          </cell>
          <cell r="G3342" t="str">
            <v/>
          </cell>
          <cell r="H3342" t="str">
            <v/>
          </cell>
          <cell r="I3342" t="str">
            <v/>
          </cell>
          <cell r="J3342" t="str">
            <v/>
          </cell>
          <cell r="K3342" t="str">
            <v>tim@twavelead.com</v>
          </cell>
        </row>
        <row r="3343">
          <cell r="B3343" t="str">
            <v>Timothy Goss</v>
          </cell>
          <cell r="C3343" t="str">
            <v>Wash Attendant Express</v>
          </cell>
          <cell r="D3343" t="str">
            <v>E0310 - Garrett</v>
          </cell>
          <cell r="E3343" t="str">
            <v>1000 Wash Employees</v>
          </cell>
          <cell r="F3343" t="str">
            <v>Jon Thornton</v>
          </cell>
          <cell r="G3343" t="str">
            <v/>
          </cell>
          <cell r="H3343" t="str">
            <v xml:space="preserve">E0310 </v>
          </cell>
          <cell r="I3343">
            <v>310</v>
          </cell>
          <cell r="J3343" t="str">
            <v/>
          </cell>
          <cell r="K3343" t="str">
            <v>@tidalwaveautospa.com</v>
          </cell>
        </row>
        <row r="3344">
          <cell r="B3344" t="str">
            <v>Timothy Greene</v>
          </cell>
          <cell r="C3344" t="str">
            <v>Wash Attendant Express</v>
          </cell>
          <cell r="D3344" t="str">
            <v>E0020 - Conway</v>
          </cell>
          <cell r="E3344" t="str">
            <v>1000 Wash Employees</v>
          </cell>
          <cell r="F3344" t="str">
            <v>Joseph Landfried</v>
          </cell>
          <cell r="G3344" t="str">
            <v/>
          </cell>
          <cell r="H3344" t="str">
            <v xml:space="preserve">E0020 </v>
          </cell>
          <cell r="I3344">
            <v>20</v>
          </cell>
          <cell r="J3344" t="str">
            <v/>
          </cell>
          <cell r="K3344" t="str">
            <v>@tidalwaveautospa.com</v>
          </cell>
        </row>
        <row r="3345">
          <cell r="B3345" t="str">
            <v>Timothy Jackson</v>
          </cell>
          <cell r="C3345" t="str">
            <v>Wash Attendant Express</v>
          </cell>
          <cell r="D3345" t="str">
            <v>E0197 - Timothy</v>
          </cell>
          <cell r="E3345" t="str">
            <v>1000 Wash Employees</v>
          </cell>
          <cell r="F3345" t="str">
            <v>Dennis Thompson</v>
          </cell>
          <cell r="G3345" t="str">
            <v/>
          </cell>
          <cell r="H3345" t="str">
            <v xml:space="preserve">E0197 </v>
          </cell>
          <cell r="I3345">
            <v>197</v>
          </cell>
          <cell r="J3345" t="str">
            <v/>
          </cell>
          <cell r="K3345" t="str">
            <v>@tidalwaveautospa.com</v>
          </cell>
        </row>
        <row r="3346">
          <cell r="B3346" t="str">
            <v>Timothy Johnson</v>
          </cell>
          <cell r="C3346" t="str">
            <v>Assistant SL Express</v>
          </cell>
          <cell r="D3346" t="str">
            <v>E0056 - Matthews Orangeburg</v>
          </cell>
          <cell r="E3346" t="str">
            <v>1000 Wash Employees</v>
          </cell>
          <cell r="F3346" t="str">
            <v>Josh Nordgren</v>
          </cell>
          <cell r="G3346" t="str">
            <v>ASL</v>
          </cell>
          <cell r="H3346" t="str">
            <v xml:space="preserve">E0056 </v>
          </cell>
          <cell r="I3346">
            <v>56</v>
          </cell>
          <cell r="J3346" t="str">
            <v>ASL56</v>
          </cell>
          <cell r="K3346" t="str">
            <v>ASL56@tidalwaveautospa.com</v>
          </cell>
        </row>
        <row r="3347">
          <cell r="B3347" t="str">
            <v>Timothy Nowell</v>
          </cell>
          <cell r="C3347" t="str">
            <v>Assistant SL Express</v>
          </cell>
          <cell r="D3347" t="str">
            <v>E0012 - Rocky Mount</v>
          </cell>
          <cell r="E3347" t="str">
            <v>1000 Wash Employees</v>
          </cell>
          <cell r="F3347" t="str">
            <v>Michael Harland</v>
          </cell>
          <cell r="G3347" t="str">
            <v>ASL</v>
          </cell>
          <cell r="H3347" t="str">
            <v xml:space="preserve">E0012 </v>
          </cell>
          <cell r="I3347">
            <v>12</v>
          </cell>
          <cell r="J3347" t="str">
            <v>ASL12</v>
          </cell>
          <cell r="K3347" t="str">
            <v>ASL12@tidalwaveautospa.com</v>
          </cell>
        </row>
        <row r="3348">
          <cell r="B3348" t="str">
            <v>Timothy Prater</v>
          </cell>
          <cell r="C3348" t="str">
            <v>Inventory Control Clerk</v>
          </cell>
          <cell r="D3348" t="str">
            <v>SHJ Construction LLC</v>
          </cell>
          <cell r="E3348" t="str">
            <v>3150 Modular Shop</v>
          </cell>
          <cell r="F3348" t="str">
            <v>Matthew Allen</v>
          </cell>
          <cell r="G3348" t="str">
            <v/>
          </cell>
          <cell r="H3348" t="str">
            <v/>
          </cell>
          <cell r="I3348" t="str">
            <v/>
          </cell>
          <cell r="J3348" t="str">
            <v/>
          </cell>
          <cell r="K3348" t="str">
            <v/>
          </cell>
        </row>
        <row r="3349">
          <cell r="B3349" t="str">
            <v>Timothy Reeves</v>
          </cell>
          <cell r="C3349" t="str">
            <v>Team Lead Express</v>
          </cell>
          <cell r="D3349" t="str">
            <v>E0221 - Somerset, KY</v>
          </cell>
          <cell r="E3349" t="str">
            <v>1000 Wash Employees</v>
          </cell>
          <cell r="F3349" t="str">
            <v>James Stomieroski</v>
          </cell>
          <cell r="G3349" t="str">
            <v/>
          </cell>
          <cell r="H3349" t="str">
            <v xml:space="preserve">E0221 </v>
          </cell>
          <cell r="I3349">
            <v>221</v>
          </cell>
          <cell r="J3349" t="str">
            <v/>
          </cell>
          <cell r="K3349" t="str">
            <v>@tidalwaveautospa.com</v>
          </cell>
        </row>
        <row r="3350">
          <cell r="B3350" t="str">
            <v>TIMOTHY ROEVER</v>
          </cell>
          <cell r="C3350" t="str">
            <v>Assistant SL Express</v>
          </cell>
          <cell r="D3350" t="str">
            <v>E0312 - Beaver Dam, WI</v>
          </cell>
          <cell r="E3350" t="str">
            <v>1000 Wash Employees</v>
          </cell>
          <cell r="F3350" t="str">
            <v>Reid Kleinke</v>
          </cell>
          <cell r="G3350" t="str">
            <v>ASL</v>
          </cell>
          <cell r="H3350" t="str">
            <v xml:space="preserve">E0312 </v>
          </cell>
          <cell r="I3350">
            <v>312</v>
          </cell>
          <cell r="J3350" t="str">
            <v>ASL312</v>
          </cell>
          <cell r="K3350" t="str">
            <v>ASL312@tidalwaveautospa.com</v>
          </cell>
        </row>
        <row r="3351">
          <cell r="B3351" t="str">
            <v>Timothy Shannon</v>
          </cell>
          <cell r="C3351" t="str">
            <v>Fleet &amp; Fundraising Field Marketing Associate</v>
          </cell>
          <cell r="D3351" t="str">
            <v>Wash Support Center</v>
          </cell>
          <cell r="E3351" t="str">
            <v>2300 Marketing</v>
          </cell>
          <cell r="F3351" t="str">
            <v>Lucas Mininger</v>
          </cell>
          <cell r="G3351" t="str">
            <v/>
          </cell>
          <cell r="H3351" t="str">
            <v/>
          </cell>
          <cell r="I3351" t="str">
            <v/>
          </cell>
          <cell r="J3351" t="str">
            <v/>
          </cell>
          <cell r="K3351" t="str">
            <v/>
          </cell>
        </row>
        <row r="3352">
          <cell r="B3352" t="str">
            <v>Timothy Simon</v>
          </cell>
          <cell r="C3352" t="str">
            <v>Team Lead Express</v>
          </cell>
          <cell r="D3352" t="str">
            <v>E0003 - Morrow</v>
          </cell>
          <cell r="E3352" t="str">
            <v>1000 Wash Employees</v>
          </cell>
          <cell r="F3352" t="str">
            <v>Antawan Hill</v>
          </cell>
          <cell r="G3352" t="str">
            <v/>
          </cell>
          <cell r="H3352" t="str">
            <v xml:space="preserve">E0003 </v>
          </cell>
          <cell r="I3352">
            <v>3</v>
          </cell>
          <cell r="J3352" t="str">
            <v/>
          </cell>
          <cell r="K3352" t="str">
            <v>@tidalwaveautospa.com</v>
          </cell>
        </row>
        <row r="3353">
          <cell r="B3353" t="str">
            <v>Timothy Stephens</v>
          </cell>
          <cell r="C3353" t="str">
            <v>Site Leader in Development 2</v>
          </cell>
          <cell r="D3353" t="str">
            <v>Wash Openings</v>
          </cell>
          <cell r="E3353" t="str">
            <v>1000 Wash Employees</v>
          </cell>
          <cell r="F3353" t="str">
            <v>Bruce Maxwell</v>
          </cell>
          <cell r="G3353" t="str">
            <v>SLID</v>
          </cell>
          <cell r="H3353" t="str">
            <v/>
          </cell>
          <cell r="I3353" t="str">
            <v/>
          </cell>
          <cell r="J3353" t="str">
            <v/>
          </cell>
          <cell r="K3353" t="str">
            <v>jason.stephens@tidalwaveautospa.com</v>
          </cell>
        </row>
        <row r="3354">
          <cell r="B3354" t="str">
            <v>Titugri Habib</v>
          </cell>
          <cell r="C3354" t="str">
            <v>Wash Attendant Express</v>
          </cell>
          <cell r="D3354" t="str">
            <v>E0058 - Lanier / Friendship</v>
          </cell>
          <cell r="E3354" t="str">
            <v>1000 Wash Employees</v>
          </cell>
          <cell r="F3354" t="str">
            <v>Benjamin Barbour</v>
          </cell>
          <cell r="G3354" t="str">
            <v/>
          </cell>
          <cell r="H3354" t="str">
            <v xml:space="preserve">E0058 </v>
          </cell>
          <cell r="I3354">
            <v>58</v>
          </cell>
          <cell r="J3354" t="str">
            <v/>
          </cell>
          <cell r="K3354" t="str">
            <v>@tidalwaveautospa.com</v>
          </cell>
        </row>
        <row r="3355">
          <cell r="B3355" t="str">
            <v>Todd Griffith</v>
          </cell>
          <cell r="C3355" t="str">
            <v>Wash Attendant Express</v>
          </cell>
          <cell r="D3355" t="str">
            <v>E0127 - Winchester</v>
          </cell>
          <cell r="E3355" t="str">
            <v>1000 Wash Employees</v>
          </cell>
          <cell r="F3355" t="str">
            <v>Franco Caretti</v>
          </cell>
          <cell r="G3355" t="str">
            <v/>
          </cell>
          <cell r="H3355" t="str">
            <v xml:space="preserve">E0127 </v>
          </cell>
          <cell r="I3355">
            <v>127</v>
          </cell>
          <cell r="J3355" t="str">
            <v/>
          </cell>
          <cell r="K3355" t="str">
            <v>@tidalwaveautospa.com</v>
          </cell>
        </row>
        <row r="3356">
          <cell r="B3356" t="str">
            <v>Todd Haley</v>
          </cell>
          <cell r="C3356" t="str">
            <v>Site Leader Express</v>
          </cell>
          <cell r="D3356" t="str">
            <v>E0227 - Bolger Square</v>
          </cell>
          <cell r="E3356" t="str">
            <v>1000 Wash Employees</v>
          </cell>
          <cell r="F3356" t="str">
            <v>Michael Donnelly</v>
          </cell>
          <cell r="G3356" t="str">
            <v>SL</v>
          </cell>
          <cell r="H3356" t="str">
            <v xml:space="preserve">E0227 </v>
          </cell>
          <cell r="I3356">
            <v>227</v>
          </cell>
          <cell r="J3356" t="str">
            <v>SL227</v>
          </cell>
          <cell r="K3356" t="str">
            <v>SL227@tidalwaveautospa.com</v>
          </cell>
        </row>
        <row r="3357">
          <cell r="B3357" t="str">
            <v>Todd Tompkins</v>
          </cell>
          <cell r="C3357" t="str">
            <v>Wash Attendant Express</v>
          </cell>
          <cell r="D3357" t="str">
            <v>E0031 - Veterans</v>
          </cell>
          <cell r="E3357" t="str">
            <v>1000 Wash Employees</v>
          </cell>
          <cell r="F3357" t="str">
            <v>Kyle Robertson</v>
          </cell>
          <cell r="G3357" t="str">
            <v/>
          </cell>
          <cell r="H3357" t="str">
            <v xml:space="preserve">E0031 </v>
          </cell>
          <cell r="I3357">
            <v>31</v>
          </cell>
          <cell r="J3357" t="str">
            <v/>
          </cell>
          <cell r="K3357" t="str">
            <v>@tidalwaveautospa.com</v>
          </cell>
        </row>
        <row r="3358">
          <cell r="B3358" t="str">
            <v>Todd Twilbeck</v>
          </cell>
          <cell r="C3358" t="str">
            <v>Equipment Installation Manager</v>
          </cell>
          <cell r="D3358" t="str">
            <v>SHJ Construction LLC</v>
          </cell>
          <cell r="E3358" t="str">
            <v>3050 Development</v>
          </cell>
          <cell r="F3358" t="str">
            <v>Lee Davis</v>
          </cell>
          <cell r="G3358" t="str">
            <v/>
          </cell>
          <cell r="H3358" t="str">
            <v/>
          </cell>
          <cell r="I3358" t="str">
            <v/>
          </cell>
          <cell r="J3358" t="str">
            <v/>
          </cell>
          <cell r="K3358" t="str">
            <v>todd.twilbeck@shjconstructiongroup.com</v>
          </cell>
        </row>
        <row r="3359">
          <cell r="B3359" t="str">
            <v>Tommy Cao</v>
          </cell>
          <cell r="C3359" t="str">
            <v>Wash Attendant Express</v>
          </cell>
          <cell r="D3359" t="str">
            <v>E0223 - Otter Lake Road</v>
          </cell>
          <cell r="E3359" t="str">
            <v>1000 Wash Employees</v>
          </cell>
          <cell r="F3359" t="str">
            <v>Kendall Cannimore</v>
          </cell>
          <cell r="G3359" t="str">
            <v/>
          </cell>
          <cell r="H3359" t="str">
            <v xml:space="preserve">E0223 </v>
          </cell>
          <cell r="I3359">
            <v>223</v>
          </cell>
          <cell r="J3359" t="str">
            <v/>
          </cell>
          <cell r="K3359" t="str">
            <v>@tidalwaveautospa.com</v>
          </cell>
        </row>
        <row r="3360">
          <cell r="B3360" t="str">
            <v>Toney Dever</v>
          </cell>
          <cell r="C3360" t="str">
            <v>Assistant SL Express</v>
          </cell>
          <cell r="D3360" t="str">
            <v>E0086 - Palestine</v>
          </cell>
          <cell r="E3360" t="str">
            <v>1000 Wash Employees</v>
          </cell>
          <cell r="F3360" t="str">
            <v>Rene Gonzales</v>
          </cell>
          <cell r="G3360" t="str">
            <v>ASL</v>
          </cell>
          <cell r="H3360" t="str">
            <v xml:space="preserve">E0086 </v>
          </cell>
          <cell r="I3360">
            <v>86</v>
          </cell>
          <cell r="J3360" t="str">
            <v>ASL86</v>
          </cell>
          <cell r="K3360" t="str">
            <v>ASL86@tidalwaveautospa.com</v>
          </cell>
        </row>
        <row r="3361">
          <cell r="B3361" t="str">
            <v>Toni Huff</v>
          </cell>
          <cell r="C3361" t="str">
            <v>Assistant SL Express</v>
          </cell>
          <cell r="D3361" t="str">
            <v>E0018 - Beaufort</v>
          </cell>
          <cell r="E3361" t="str">
            <v>1000 Wash Employees</v>
          </cell>
          <cell r="F3361" t="str">
            <v>Rex Alvarez</v>
          </cell>
          <cell r="G3361" t="str">
            <v>ASL</v>
          </cell>
          <cell r="H3361" t="str">
            <v xml:space="preserve">E0018 </v>
          </cell>
          <cell r="I3361">
            <v>18</v>
          </cell>
          <cell r="J3361" t="str">
            <v>ASL18</v>
          </cell>
          <cell r="K3361" t="str">
            <v>ASL18@tidalwaveautospa.com</v>
          </cell>
        </row>
        <row r="3362">
          <cell r="B3362" t="str">
            <v>Tony Beavers</v>
          </cell>
          <cell r="C3362" t="str">
            <v>Wash Attendant Express</v>
          </cell>
          <cell r="D3362" t="str">
            <v>E0128 - Valdosta</v>
          </cell>
          <cell r="E3362" t="str">
            <v>1000 Wash Employees</v>
          </cell>
          <cell r="F3362" t="str">
            <v>Bruce Gibbs</v>
          </cell>
          <cell r="G3362" t="str">
            <v/>
          </cell>
          <cell r="H3362" t="str">
            <v xml:space="preserve">E0128 </v>
          </cell>
          <cell r="I3362">
            <v>128</v>
          </cell>
          <cell r="J3362" t="str">
            <v/>
          </cell>
          <cell r="K3362" t="str">
            <v>@tidalwaveautospa.com</v>
          </cell>
        </row>
        <row r="3363">
          <cell r="B3363" t="str">
            <v>Tony Phillips</v>
          </cell>
          <cell r="C3363" t="str">
            <v>High Performance Site Leader Express</v>
          </cell>
          <cell r="D3363" t="str">
            <v>E0006 - Warner Robins</v>
          </cell>
          <cell r="E3363" t="str">
            <v>1000 Wash Employees</v>
          </cell>
          <cell r="F3363" t="str">
            <v>Gary Bradley</v>
          </cell>
          <cell r="G3363" t="str">
            <v>SL</v>
          </cell>
          <cell r="H3363" t="str">
            <v xml:space="preserve">E0006 </v>
          </cell>
          <cell r="I3363">
            <v>6</v>
          </cell>
          <cell r="J3363" t="str">
            <v>SL6</v>
          </cell>
          <cell r="K3363" t="str">
            <v>SL6@tidalwaveautospa.com</v>
          </cell>
        </row>
        <row r="3364">
          <cell r="B3364" t="str">
            <v>Tony Piroli</v>
          </cell>
          <cell r="C3364" t="str">
            <v>Wash Attendant Express</v>
          </cell>
          <cell r="D3364" t="str">
            <v>E0232 - North Madison</v>
          </cell>
          <cell r="E3364" t="str">
            <v>1000 Wash Employees</v>
          </cell>
          <cell r="F3364" t="str">
            <v>Bradley Estis</v>
          </cell>
          <cell r="G3364" t="str">
            <v/>
          </cell>
          <cell r="H3364" t="str">
            <v xml:space="preserve">E0232 </v>
          </cell>
          <cell r="I3364">
            <v>232</v>
          </cell>
          <cell r="J3364" t="str">
            <v/>
          </cell>
          <cell r="K3364" t="str">
            <v>@tidalwaveautospa.com</v>
          </cell>
        </row>
        <row r="3365">
          <cell r="B3365" t="str">
            <v>Tori Springs</v>
          </cell>
          <cell r="C3365" t="str">
            <v>Wash Attendant Express</v>
          </cell>
          <cell r="D3365" t="str">
            <v>E0008 - Irby</v>
          </cell>
          <cell r="E3365" t="str">
            <v>1000 Wash Employees</v>
          </cell>
          <cell r="F3365" t="str">
            <v>William Wolfenbarger</v>
          </cell>
          <cell r="G3365" t="str">
            <v/>
          </cell>
          <cell r="H3365" t="str">
            <v xml:space="preserve">E0008 </v>
          </cell>
          <cell r="I3365">
            <v>8</v>
          </cell>
          <cell r="J3365" t="str">
            <v/>
          </cell>
          <cell r="K3365" t="str">
            <v>@tidalwaveautospa.com</v>
          </cell>
        </row>
        <row r="3366">
          <cell r="B3366" t="str">
            <v>Torian Dorsey</v>
          </cell>
          <cell r="C3366" t="str">
            <v>Assistant SL Express</v>
          </cell>
          <cell r="D3366" t="str">
            <v>E0265 - Madison Street</v>
          </cell>
          <cell r="E3366" t="str">
            <v>1000 Wash Employees</v>
          </cell>
          <cell r="F3366" t="str">
            <v>Javier Rocha</v>
          </cell>
          <cell r="G3366" t="str">
            <v>ASL</v>
          </cell>
          <cell r="H3366" t="str">
            <v xml:space="preserve">E0265 </v>
          </cell>
          <cell r="I3366">
            <v>265</v>
          </cell>
          <cell r="J3366" t="str">
            <v>ASL265</v>
          </cell>
          <cell r="K3366" t="str">
            <v>ASL265@tidalwaveautospa.com</v>
          </cell>
        </row>
        <row r="3367">
          <cell r="B3367" t="str">
            <v>Torri Taylor</v>
          </cell>
          <cell r="C3367" t="str">
            <v>Wash Attendant Express</v>
          </cell>
          <cell r="D3367" t="str">
            <v>E0160 - Cookeville,TN</v>
          </cell>
          <cell r="E3367" t="str">
            <v>1000 Wash Employees</v>
          </cell>
          <cell r="F3367" t="str">
            <v>Caitlin Toner</v>
          </cell>
          <cell r="G3367" t="str">
            <v/>
          </cell>
          <cell r="H3367" t="str">
            <v xml:space="preserve">E0160 </v>
          </cell>
          <cell r="I3367">
            <v>160</v>
          </cell>
          <cell r="J3367" t="str">
            <v/>
          </cell>
          <cell r="K3367" t="str">
            <v>@tidalwaveautospa.com</v>
          </cell>
        </row>
        <row r="3368">
          <cell r="B3368" t="str">
            <v>Toyron Muhammad</v>
          </cell>
          <cell r="C3368" t="str">
            <v>Wash Attendant Express</v>
          </cell>
          <cell r="D3368" t="str">
            <v>E0153 - Willmar</v>
          </cell>
          <cell r="E3368" t="str">
            <v>1000 Wash Employees</v>
          </cell>
          <cell r="F3368" t="str">
            <v>Joseph Peterson</v>
          </cell>
          <cell r="G3368" t="str">
            <v/>
          </cell>
          <cell r="H3368" t="str">
            <v xml:space="preserve">E0153 </v>
          </cell>
          <cell r="I3368">
            <v>153</v>
          </cell>
          <cell r="J3368" t="str">
            <v/>
          </cell>
          <cell r="K3368" t="str">
            <v>@tidalwaveautospa.com</v>
          </cell>
        </row>
        <row r="3369">
          <cell r="B3369" t="str">
            <v>Tracy Harper</v>
          </cell>
          <cell r="C3369" t="str">
            <v>Accounts Payable</v>
          </cell>
          <cell r="D3369" t="str">
            <v>Wash Support Center</v>
          </cell>
          <cell r="E3369" t="str">
            <v>2100 Accounting</v>
          </cell>
          <cell r="F3369" t="str">
            <v>Amy Eldridge</v>
          </cell>
          <cell r="G3369" t="str">
            <v/>
          </cell>
          <cell r="H3369" t="str">
            <v/>
          </cell>
          <cell r="I3369" t="str">
            <v/>
          </cell>
          <cell r="J3369" t="str">
            <v/>
          </cell>
          <cell r="K3369" t="str">
            <v>tracy.harper@twavelead.com</v>
          </cell>
        </row>
        <row r="3370">
          <cell r="B3370" t="str">
            <v>TRACY HYMAN</v>
          </cell>
          <cell r="C3370" t="str">
            <v>Assistant SL Express</v>
          </cell>
          <cell r="D3370" t="str">
            <v>E0245 - E. Arlington Blvd</v>
          </cell>
          <cell r="E3370" t="str">
            <v>1000 Wash Employees</v>
          </cell>
          <cell r="F3370" t="str">
            <v>Brandon Cobb</v>
          </cell>
          <cell r="G3370" t="str">
            <v>ASL</v>
          </cell>
          <cell r="H3370" t="str">
            <v xml:space="preserve">E0245 </v>
          </cell>
          <cell r="I3370">
            <v>245</v>
          </cell>
          <cell r="J3370" t="str">
            <v>ASL245</v>
          </cell>
          <cell r="K3370" t="str">
            <v>ASL245@tidalwaveautospa.com</v>
          </cell>
        </row>
        <row r="3371">
          <cell r="B3371" t="str">
            <v>Travares Waters</v>
          </cell>
          <cell r="C3371" t="str">
            <v>Wash Attendant Express</v>
          </cell>
          <cell r="D3371" t="str">
            <v>E0030 - Cascade</v>
          </cell>
          <cell r="E3371" t="str">
            <v>1000 Wash Employees</v>
          </cell>
          <cell r="F3371" t="str">
            <v>RITCHIE NORFLEET</v>
          </cell>
          <cell r="G3371" t="str">
            <v/>
          </cell>
          <cell r="H3371" t="str">
            <v xml:space="preserve">E0030 </v>
          </cell>
          <cell r="I3371">
            <v>30</v>
          </cell>
          <cell r="J3371" t="str">
            <v/>
          </cell>
          <cell r="K3371" t="str">
            <v>@tidalwaveautospa.com</v>
          </cell>
        </row>
        <row r="3372">
          <cell r="B3372" t="str">
            <v>Traveon Bugg</v>
          </cell>
          <cell r="C3372" t="str">
            <v>Assistant SL Express</v>
          </cell>
          <cell r="D3372" t="str">
            <v>E0145 - Pulaski</v>
          </cell>
          <cell r="E3372" t="str">
            <v>1000 Wash Employees</v>
          </cell>
          <cell r="F3372" t="str">
            <v>James Stone</v>
          </cell>
          <cell r="G3372" t="str">
            <v>ASL</v>
          </cell>
          <cell r="H3372" t="str">
            <v xml:space="preserve">E0145 </v>
          </cell>
          <cell r="I3372">
            <v>145</v>
          </cell>
          <cell r="J3372" t="str">
            <v>ASL145</v>
          </cell>
          <cell r="K3372" t="str">
            <v>ASL145@tidalwaveautospa.com</v>
          </cell>
        </row>
        <row r="3373">
          <cell r="B3373" t="str">
            <v>Traviant Riley</v>
          </cell>
          <cell r="C3373" t="str">
            <v>Wash Attendant Express</v>
          </cell>
          <cell r="D3373" t="str">
            <v>E0034 - Sandy Springs</v>
          </cell>
          <cell r="E3373" t="str">
            <v>1000 Wash Employees</v>
          </cell>
          <cell r="F3373" t="str">
            <v>Kevin Smith</v>
          </cell>
          <cell r="G3373" t="str">
            <v/>
          </cell>
          <cell r="H3373" t="str">
            <v xml:space="preserve">E0034 </v>
          </cell>
          <cell r="I3373">
            <v>34</v>
          </cell>
          <cell r="J3373" t="str">
            <v/>
          </cell>
          <cell r="K3373" t="str">
            <v>@tidalwaveautospa.com</v>
          </cell>
        </row>
        <row r="3374">
          <cell r="B3374" t="str">
            <v>TRAVIS BALLARD</v>
          </cell>
          <cell r="C3374" t="str">
            <v>Site Leader Express</v>
          </cell>
          <cell r="D3374" t="str">
            <v>E0207 - Lawrenceburg, IN</v>
          </cell>
          <cell r="E3374" t="str">
            <v>1000 Wash Employees</v>
          </cell>
          <cell r="F3374" t="str">
            <v>Joe Chavez</v>
          </cell>
          <cell r="G3374" t="str">
            <v>SL</v>
          </cell>
          <cell r="H3374" t="str">
            <v xml:space="preserve">E0207 </v>
          </cell>
          <cell r="I3374">
            <v>207</v>
          </cell>
          <cell r="J3374" t="str">
            <v>SL207</v>
          </cell>
          <cell r="K3374" t="str">
            <v>SL207@tidalwaveautospa.com</v>
          </cell>
        </row>
        <row r="3375">
          <cell r="B3375" t="str">
            <v>Travis Brewer</v>
          </cell>
          <cell r="C3375" t="str">
            <v>Assistant SL Express</v>
          </cell>
          <cell r="D3375" t="str">
            <v>E0033 - Pinehurst</v>
          </cell>
          <cell r="E3375" t="str">
            <v>1000 Wash Employees</v>
          </cell>
          <cell r="F3375" t="str">
            <v>Michael Blackwell</v>
          </cell>
          <cell r="G3375" t="str">
            <v>ASL</v>
          </cell>
          <cell r="H3375" t="str">
            <v xml:space="preserve">E0033 </v>
          </cell>
          <cell r="I3375">
            <v>33</v>
          </cell>
          <cell r="J3375" t="str">
            <v>ASL33</v>
          </cell>
          <cell r="K3375" t="str">
            <v>ASL33@tidalwaveautospa.com</v>
          </cell>
        </row>
        <row r="3376">
          <cell r="B3376" t="str">
            <v>TRAVIS HOFFMAN</v>
          </cell>
          <cell r="C3376" t="str">
            <v>Assistant SL Express</v>
          </cell>
          <cell r="D3376" t="str">
            <v>E0285 - Surfside Commons</v>
          </cell>
          <cell r="E3376" t="str">
            <v>1000 Wash Employees</v>
          </cell>
          <cell r="F3376" t="str">
            <v>Matthew Bridges</v>
          </cell>
          <cell r="G3376" t="str">
            <v>ASL</v>
          </cell>
          <cell r="H3376" t="str">
            <v xml:space="preserve">E0285 </v>
          </cell>
          <cell r="I3376">
            <v>285</v>
          </cell>
          <cell r="J3376" t="str">
            <v>ASL285</v>
          </cell>
          <cell r="K3376" t="str">
            <v>ASL285@tidalwaveautospa.com</v>
          </cell>
        </row>
        <row r="3377">
          <cell r="B3377" t="str">
            <v>Travis Powell</v>
          </cell>
          <cell r="C3377" t="str">
            <v>VP FP&amp;A and Treasury</v>
          </cell>
          <cell r="D3377" t="str">
            <v>Wash Support Center</v>
          </cell>
          <cell r="E3377" t="str">
            <v>2050 Finance</v>
          </cell>
          <cell r="F3377" t="str">
            <v>Marlan Nichols</v>
          </cell>
          <cell r="G3377" t="str">
            <v/>
          </cell>
          <cell r="H3377" t="str">
            <v/>
          </cell>
          <cell r="I3377" t="str">
            <v/>
          </cell>
          <cell r="J3377" t="str">
            <v/>
          </cell>
          <cell r="K3377" t="str">
            <v>travis.powell@twavelead.com</v>
          </cell>
        </row>
        <row r="3378">
          <cell r="B3378" t="str">
            <v>Travis Saylor</v>
          </cell>
          <cell r="C3378" t="str">
            <v>Wash Attendant Express</v>
          </cell>
          <cell r="D3378" t="str">
            <v>E0210 - Center Avenue</v>
          </cell>
          <cell r="E3378" t="str">
            <v>1000 Wash Employees</v>
          </cell>
          <cell r="F3378" t="str">
            <v>AARON RITENOUR</v>
          </cell>
          <cell r="G3378" t="str">
            <v/>
          </cell>
          <cell r="H3378" t="str">
            <v xml:space="preserve">E0210 </v>
          </cell>
          <cell r="I3378">
            <v>210</v>
          </cell>
          <cell r="J3378" t="str">
            <v/>
          </cell>
          <cell r="K3378" t="str">
            <v>@tidalwaveautospa.com</v>
          </cell>
        </row>
        <row r="3379">
          <cell r="B3379" t="str">
            <v>Travis Scroggins</v>
          </cell>
          <cell r="C3379" t="str">
            <v>Site Leader Express</v>
          </cell>
          <cell r="D3379" t="str">
            <v>E0228 - Jefferson City, TN</v>
          </cell>
          <cell r="E3379" t="str">
            <v>1000 Wash Employees</v>
          </cell>
          <cell r="F3379" t="str">
            <v>Joe Chavez</v>
          </cell>
          <cell r="G3379" t="str">
            <v>SL</v>
          </cell>
          <cell r="H3379" t="str">
            <v xml:space="preserve">E0228 </v>
          </cell>
          <cell r="I3379">
            <v>228</v>
          </cell>
          <cell r="J3379" t="str">
            <v>SL228</v>
          </cell>
          <cell r="K3379" t="str">
            <v>SL228@tidalwaveautospa.com</v>
          </cell>
        </row>
        <row r="3380">
          <cell r="B3380" t="str">
            <v>Travis Zimmerman</v>
          </cell>
          <cell r="C3380" t="str">
            <v>Wash Attendant Express</v>
          </cell>
          <cell r="D3380" t="str">
            <v>E0274 - Leisure Lane</v>
          </cell>
          <cell r="E3380" t="str">
            <v>1000 Wash Employees</v>
          </cell>
          <cell r="F3380" t="str">
            <v>Savannah Schmoldt</v>
          </cell>
          <cell r="G3380" t="str">
            <v/>
          </cell>
          <cell r="H3380" t="str">
            <v xml:space="preserve">E0274 </v>
          </cell>
          <cell r="I3380">
            <v>274</v>
          </cell>
          <cell r="J3380" t="str">
            <v/>
          </cell>
          <cell r="K3380" t="str">
            <v>@tidalwaveautospa.com</v>
          </cell>
        </row>
        <row r="3381">
          <cell r="B3381" t="str">
            <v>Trent Herrington</v>
          </cell>
          <cell r="C3381" t="str">
            <v>Wash Attendant Express</v>
          </cell>
          <cell r="D3381" t="str">
            <v>E0011 - McDonough</v>
          </cell>
          <cell r="E3381" t="str">
            <v>1000 Wash Employees</v>
          </cell>
          <cell r="F3381" t="str">
            <v>Rodrigo Kimble</v>
          </cell>
          <cell r="G3381" t="str">
            <v/>
          </cell>
          <cell r="H3381" t="str">
            <v xml:space="preserve">E0011 </v>
          </cell>
          <cell r="I3381">
            <v>11</v>
          </cell>
          <cell r="J3381" t="str">
            <v/>
          </cell>
          <cell r="K3381" t="str">
            <v>@tidalwaveautospa.com</v>
          </cell>
        </row>
        <row r="3382">
          <cell r="B3382" t="str">
            <v>Trent Russell</v>
          </cell>
          <cell r="C3382" t="str">
            <v>Wash Attendant Express</v>
          </cell>
          <cell r="D3382" t="str">
            <v>E0247 - Estes Pkwy</v>
          </cell>
          <cell r="E3382" t="str">
            <v>1000 Wash Employees</v>
          </cell>
          <cell r="F3382" t="str">
            <v>Stephanie Ratcliffe</v>
          </cell>
          <cell r="G3382" t="str">
            <v/>
          </cell>
          <cell r="H3382" t="str">
            <v xml:space="preserve">E0247 </v>
          </cell>
          <cell r="I3382">
            <v>247</v>
          </cell>
          <cell r="J3382" t="str">
            <v/>
          </cell>
          <cell r="K3382" t="str">
            <v>@tidalwaveautospa.com</v>
          </cell>
        </row>
        <row r="3383">
          <cell r="B3383" t="str">
            <v>Trenton Garretson</v>
          </cell>
          <cell r="C3383" t="str">
            <v>Wash Attendant Express</v>
          </cell>
          <cell r="D3383" t="str">
            <v>E0123 - Shelbyville</v>
          </cell>
          <cell r="E3383" t="str">
            <v>1000 Wash Employees</v>
          </cell>
          <cell r="F3383" t="str">
            <v>Byron Barnes</v>
          </cell>
          <cell r="G3383" t="str">
            <v/>
          </cell>
          <cell r="H3383" t="str">
            <v xml:space="preserve">E0123 </v>
          </cell>
          <cell r="I3383">
            <v>123</v>
          </cell>
          <cell r="J3383" t="str">
            <v/>
          </cell>
          <cell r="K3383" t="str">
            <v>@tidalwaveautospa.com</v>
          </cell>
        </row>
        <row r="3384">
          <cell r="B3384" t="str">
            <v>Trenton Wood</v>
          </cell>
          <cell r="C3384" t="str">
            <v>Assistant SL Express</v>
          </cell>
          <cell r="D3384" t="str">
            <v>E0185 - S. Oates Street</v>
          </cell>
          <cell r="E3384" t="str">
            <v>1000 Wash Employees</v>
          </cell>
          <cell r="F3384" t="str">
            <v>Frederick Pierson</v>
          </cell>
          <cell r="G3384" t="str">
            <v>ASL</v>
          </cell>
          <cell r="H3384" t="str">
            <v xml:space="preserve">E0185 </v>
          </cell>
          <cell r="I3384">
            <v>185</v>
          </cell>
          <cell r="J3384" t="str">
            <v>ASL185</v>
          </cell>
          <cell r="K3384" t="str">
            <v>ASL185@tidalwaveautospa.com</v>
          </cell>
        </row>
        <row r="3385">
          <cell r="B3385" t="str">
            <v>Treon Penson</v>
          </cell>
          <cell r="C3385" t="str">
            <v>Wash Attendant Flex</v>
          </cell>
          <cell r="D3385" t="str">
            <v>E0009 - Peachtree City/Sharpsburg</v>
          </cell>
          <cell r="E3385" t="str">
            <v>1000 Wash Employees</v>
          </cell>
          <cell r="F3385" t="str">
            <v>Charles Best</v>
          </cell>
          <cell r="G3385" t="str">
            <v/>
          </cell>
          <cell r="H3385" t="str">
            <v xml:space="preserve">E0009 </v>
          </cell>
          <cell r="I3385">
            <v>9</v>
          </cell>
          <cell r="J3385" t="str">
            <v/>
          </cell>
          <cell r="K3385" t="str">
            <v>@tidalwaveautospa.com</v>
          </cell>
        </row>
        <row r="3386">
          <cell r="B3386" t="str">
            <v>Tre'quon Williams</v>
          </cell>
          <cell r="C3386" t="str">
            <v>Team Lead Express</v>
          </cell>
          <cell r="D3386" t="str">
            <v>E0273 - White Bluff</v>
          </cell>
          <cell r="E3386" t="str">
            <v>1000 Wash Employees</v>
          </cell>
          <cell r="F3386" t="str">
            <v>Douglas Boeres</v>
          </cell>
          <cell r="G3386" t="str">
            <v/>
          </cell>
          <cell r="H3386" t="str">
            <v xml:space="preserve">E0273 </v>
          </cell>
          <cell r="I3386">
            <v>273</v>
          </cell>
          <cell r="J3386" t="str">
            <v/>
          </cell>
          <cell r="K3386" t="str">
            <v>@tidalwaveautospa.com</v>
          </cell>
        </row>
        <row r="3387">
          <cell r="B3387" t="str">
            <v>Treston Carter</v>
          </cell>
          <cell r="C3387" t="str">
            <v>Fabricator</v>
          </cell>
          <cell r="D3387" t="str">
            <v>SHJ Construction LLC</v>
          </cell>
          <cell r="E3387" t="str">
            <v>3000 Steel Shop</v>
          </cell>
          <cell r="F3387" t="str">
            <v>Jacob McSwain</v>
          </cell>
          <cell r="G3387" t="str">
            <v/>
          </cell>
          <cell r="H3387" t="str">
            <v/>
          </cell>
          <cell r="I3387" t="str">
            <v/>
          </cell>
          <cell r="J3387" t="str">
            <v/>
          </cell>
          <cell r="K3387" t="str">
            <v>treston.carter@shjconstructiongroup.com</v>
          </cell>
        </row>
        <row r="3388">
          <cell r="B3388" t="str">
            <v>Trever Caudle</v>
          </cell>
          <cell r="C3388" t="str">
            <v>Assistant SL Express</v>
          </cell>
          <cell r="D3388" t="str">
            <v>E0059 - Albemarle</v>
          </cell>
          <cell r="E3388" t="str">
            <v>1000 Wash Employees</v>
          </cell>
          <cell r="F3388" t="str">
            <v>Joshua Stone</v>
          </cell>
          <cell r="G3388" t="str">
            <v>ASL</v>
          </cell>
          <cell r="H3388" t="str">
            <v xml:space="preserve">E0059 </v>
          </cell>
          <cell r="I3388">
            <v>59</v>
          </cell>
          <cell r="J3388" t="str">
            <v>ASL59</v>
          </cell>
          <cell r="K3388" t="str">
            <v>ASL59@tidalwaveautospa.com</v>
          </cell>
        </row>
        <row r="3389">
          <cell r="B3389" t="str">
            <v>Trevon Dohmstriech</v>
          </cell>
          <cell r="C3389" t="str">
            <v>Wash Attendant Express</v>
          </cell>
          <cell r="D3389" t="str">
            <v>E0090 - Minot</v>
          </cell>
          <cell r="E3389" t="str">
            <v>1000 Wash Employees</v>
          </cell>
          <cell r="F3389" t="str">
            <v>Leslie Conway</v>
          </cell>
          <cell r="G3389" t="str">
            <v/>
          </cell>
          <cell r="H3389" t="str">
            <v xml:space="preserve">E0090 </v>
          </cell>
          <cell r="I3389">
            <v>90</v>
          </cell>
          <cell r="J3389" t="str">
            <v/>
          </cell>
          <cell r="K3389" t="str">
            <v>@tidalwaveautospa.com</v>
          </cell>
        </row>
        <row r="3390">
          <cell r="B3390" t="str">
            <v>Trevon Haynes</v>
          </cell>
          <cell r="C3390" t="str">
            <v>Wash Attendant Express</v>
          </cell>
          <cell r="D3390" t="str">
            <v>E0363 - Marshfield, WI</v>
          </cell>
          <cell r="E3390" t="str">
            <v>1000 Wash Employees</v>
          </cell>
          <cell r="F3390" t="str">
            <v>Charles Hayes</v>
          </cell>
          <cell r="G3390" t="str">
            <v/>
          </cell>
          <cell r="H3390" t="str">
            <v xml:space="preserve">E0363 </v>
          </cell>
          <cell r="I3390">
            <v>363</v>
          </cell>
          <cell r="J3390" t="str">
            <v/>
          </cell>
          <cell r="K3390" t="str">
            <v>@tidalwaveautospa.com</v>
          </cell>
        </row>
        <row r="3391">
          <cell r="B3391" t="str">
            <v>Trevon Long</v>
          </cell>
          <cell r="C3391" t="str">
            <v>Wash Attendant Express</v>
          </cell>
          <cell r="D3391" t="str">
            <v>E0372 - Bobby Miller Pkwy</v>
          </cell>
          <cell r="E3391" t="str">
            <v>1000 Wash Employees</v>
          </cell>
          <cell r="F3391" t="str">
            <v>Simranjeet Singh</v>
          </cell>
          <cell r="G3391" t="str">
            <v/>
          </cell>
          <cell r="H3391" t="str">
            <v xml:space="preserve">E0372 </v>
          </cell>
          <cell r="I3391">
            <v>372</v>
          </cell>
          <cell r="J3391" t="str">
            <v/>
          </cell>
          <cell r="K3391" t="str">
            <v>@tidalwaveautospa.com</v>
          </cell>
        </row>
        <row r="3392">
          <cell r="B3392" t="str">
            <v>Trevor Barlow</v>
          </cell>
          <cell r="C3392" t="str">
            <v>Team Lead Express</v>
          </cell>
          <cell r="D3392" t="str">
            <v>E0283 - Woodstock, IL</v>
          </cell>
          <cell r="E3392" t="str">
            <v>1000 Wash Employees</v>
          </cell>
          <cell r="F3392" t="str">
            <v>SHAUN DAMRON</v>
          </cell>
          <cell r="G3392" t="str">
            <v/>
          </cell>
          <cell r="H3392" t="str">
            <v xml:space="preserve">E0283 </v>
          </cell>
          <cell r="I3392">
            <v>283</v>
          </cell>
          <cell r="J3392" t="str">
            <v/>
          </cell>
          <cell r="K3392" t="str">
            <v>@tidalwaveautospa.com</v>
          </cell>
        </row>
        <row r="3393">
          <cell r="B3393" t="str">
            <v>Trevor Credit</v>
          </cell>
          <cell r="C3393" t="str">
            <v>Wash Attendant Express</v>
          </cell>
          <cell r="D3393" t="str">
            <v>E0102 - Bluffton</v>
          </cell>
          <cell r="E3393" t="str">
            <v>1000 Wash Employees</v>
          </cell>
          <cell r="F3393" t="str">
            <v>Tiffany Reed</v>
          </cell>
          <cell r="G3393" t="str">
            <v/>
          </cell>
          <cell r="H3393" t="str">
            <v xml:space="preserve">E0102 </v>
          </cell>
          <cell r="I3393">
            <v>102</v>
          </cell>
          <cell r="J3393" t="str">
            <v/>
          </cell>
          <cell r="K3393" t="str">
            <v>@tidalwaveautospa.com</v>
          </cell>
        </row>
        <row r="3394">
          <cell r="B3394" t="str">
            <v>trevor duron</v>
          </cell>
          <cell r="C3394" t="str">
            <v>Wash Attendant Express</v>
          </cell>
          <cell r="D3394" t="str">
            <v>E0313 - Hillsboro, TX</v>
          </cell>
          <cell r="E3394" t="str">
            <v>1000 Wash Employees</v>
          </cell>
          <cell r="F3394" t="str">
            <v>Cody Rubit</v>
          </cell>
          <cell r="G3394" t="str">
            <v/>
          </cell>
          <cell r="H3394" t="str">
            <v xml:space="preserve">E0313 </v>
          </cell>
          <cell r="I3394">
            <v>313</v>
          </cell>
          <cell r="J3394" t="str">
            <v/>
          </cell>
          <cell r="K3394" t="str">
            <v>@tidalwaveautospa.com</v>
          </cell>
        </row>
        <row r="3395">
          <cell r="B3395" t="str">
            <v>Trevor Floyd</v>
          </cell>
          <cell r="C3395" t="str">
            <v>Assistant SL Express</v>
          </cell>
          <cell r="D3395" t="str">
            <v>E0195 - Florence, AL</v>
          </cell>
          <cell r="E3395" t="str">
            <v>1000 Wash Employees</v>
          </cell>
          <cell r="F3395" t="str">
            <v>Ronald Boyett</v>
          </cell>
          <cell r="G3395" t="str">
            <v>ASL</v>
          </cell>
          <cell r="H3395" t="str">
            <v xml:space="preserve">E0195 </v>
          </cell>
          <cell r="I3395">
            <v>195</v>
          </cell>
          <cell r="J3395" t="str">
            <v>ASL195</v>
          </cell>
          <cell r="K3395" t="str">
            <v>ASL195@tidalwaveautospa.com</v>
          </cell>
        </row>
        <row r="3396">
          <cell r="B3396" t="str">
            <v>Trevor Jarvis</v>
          </cell>
          <cell r="C3396" t="str">
            <v>Team Lead Express</v>
          </cell>
          <cell r="D3396" t="str">
            <v>E0106 - Pensacola</v>
          </cell>
          <cell r="E3396" t="str">
            <v>1000 Wash Employees</v>
          </cell>
          <cell r="F3396" t="str">
            <v>Owen Capriola</v>
          </cell>
          <cell r="G3396" t="str">
            <v/>
          </cell>
          <cell r="H3396" t="str">
            <v xml:space="preserve">E0106 </v>
          </cell>
          <cell r="I3396">
            <v>106</v>
          </cell>
          <cell r="J3396" t="str">
            <v/>
          </cell>
          <cell r="K3396" t="str">
            <v>@tidalwaveautospa.com</v>
          </cell>
        </row>
        <row r="3397">
          <cell r="B3397" t="str">
            <v>Trevor Lewis</v>
          </cell>
          <cell r="C3397" t="str">
            <v>Wash Attendant Express</v>
          </cell>
          <cell r="D3397" t="str">
            <v>E0048 - Peake</v>
          </cell>
          <cell r="E3397" t="str">
            <v>1000 Wash Employees</v>
          </cell>
          <cell r="F3397" t="str">
            <v>Jermaine Goodin</v>
          </cell>
          <cell r="G3397" t="str">
            <v/>
          </cell>
          <cell r="H3397" t="str">
            <v xml:space="preserve">E0048 </v>
          </cell>
          <cell r="I3397">
            <v>48</v>
          </cell>
          <cell r="J3397" t="str">
            <v/>
          </cell>
          <cell r="K3397" t="str">
            <v>@tidalwaveautospa.com</v>
          </cell>
        </row>
        <row r="3398">
          <cell r="B3398" t="str">
            <v>Trevor Morgan</v>
          </cell>
          <cell r="C3398" t="str">
            <v>Wash Attendant Express</v>
          </cell>
          <cell r="D3398" t="str">
            <v>E0045 - Watson</v>
          </cell>
          <cell r="E3398" t="str">
            <v>1000 Wash Employees</v>
          </cell>
          <cell r="F3398" t="str">
            <v>Steven Goddard</v>
          </cell>
          <cell r="G3398" t="str">
            <v/>
          </cell>
          <cell r="H3398" t="str">
            <v xml:space="preserve">E0045 </v>
          </cell>
          <cell r="I3398">
            <v>45</v>
          </cell>
          <cell r="J3398" t="str">
            <v/>
          </cell>
          <cell r="K3398" t="str">
            <v>@tidalwaveautospa.com</v>
          </cell>
        </row>
        <row r="3399">
          <cell r="B3399" t="str">
            <v>Trevor Passafume</v>
          </cell>
          <cell r="C3399" t="str">
            <v>Assistant SL Express</v>
          </cell>
          <cell r="D3399" t="str">
            <v>E0211 - Hamilton Crossing</v>
          </cell>
          <cell r="E3399" t="str">
            <v>1000 Wash Employees</v>
          </cell>
          <cell r="F3399" t="str">
            <v>Spencer Kappelman</v>
          </cell>
          <cell r="G3399" t="str">
            <v>ASL</v>
          </cell>
          <cell r="H3399" t="str">
            <v xml:space="preserve">E0211 </v>
          </cell>
          <cell r="I3399">
            <v>211</v>
          </cell>
          <cell r="J3399" t="str">
            <v>ASL211</v>
          </cell>
          <cell r="K3399" t="str">
            <v>ASL211@tidalwaveautospa.com</v>
          </cell>
        </row>
        <row r="3400">
          <cell r="B3400" t="str">
            <v>trevor pritchard</v>
          </cell>
          <cell r="C3400" t="str">
            <v>Wash Attendant Express</v>
          </cell>
          <cell r="D3400" t="str">
            <v>E0194 - Jefferson City, MO</v>
          </cell>
          <cell r="E3400" t="str">
            <v>1000 Wash Employees</v>
          </cell>
          <cell r="F3400" t="str">
            <v>James Beeler</v>
          </cell>
          <cell r="G3400" t="str">
            <v/>
          </cell>
          <cell r="H3400" t="str">
            <v xml:space="preserve">E0194 </v>
          </cell>
          <cell r="I3400">
            <v>194</v>
          </cell>
          <cell r="J3400" t="str">
            <v/>
          </cell>
          <cell r="K3400" t="str">
            <v>@tidalwaveautospa.com</v>
          </cell>
        </row>
        <row r="3401">
          <cell r="B3401" t="str">
            <v>Trevor Spalding</v>
          </cell>
          <cell r="C3401" t="str">
            <v>Assistant SL Express</v>
          </cell>
          <cell r="D3401" t="str">
            <v>E0125 - North Richland Hills</v>
          </cell>
          <cell r="E3401" t="str">
            <v>1000 Wash Employees</v>
          </cell>
          <cell r="F3401" t="str">
            <v>Scott Lindsey</v>
          </cell>
          <cell r="G3401" t="str">
            <v>ASL</v>
          </cell>
          <cell r="H3401" t="str">
            <v xml:space="preserve">E0125 </v>
          </cell>
          <cell r="I3401">
            <v>125</v>
          </cell>
          <cell r="J3401" t="str">
            <v>ASL125</v>
          </cell>
          <cell r="K3401" t="str">
            <v>ASL125@tidalwaveautospa.com</v>
          </cell>
        </row>
        <row r="3402">
          <cell r="B3402" t="str">
            <v>Trevor Woods</v>
          </cell>
          <cell r="C3402" t="str">
            <v>Wash Attendant Express</v>
          </cell>
          <cell r="D3402" t="str">
            <v>E0039 - Lenoir</v>
          </cell>
          <cell r="E3402" t="str">
            <v>1000 Wash Employees</v>
          </cell>
          <cell r="F3402" t="str">
            <v>Adam Hicks</v>
          </cell>
          <cell r="G3402" t="str">
            <v/>
          </cell>
          <cell r="H3402" t="str">
            <v xml:space="preserve">E0039 </v>
          </cell>
          <cell r="I3402">
            <v>39</v>
          </cell>
          <cell r="J3402" t="str">
            <v/>
          </cell>
          <cell r="K3402" t="str">
            <v>@tidalwaveautospa.com</v>
          </cell>
        </row>
        <row r="3403">
          <cell r="B3403" t="str">
            <v>Trey Garrett</v>
          </cell>
          <cell r="C3403" t="str">
            <v>Wash Attendant Express</v>
          </cell>
          <cell r="D3403" t="str">
            <v>E0107 - Gainesville</v>
          </cell>
          <cell r="E3403" t="str">
            <v>1000 Wash Employees</v>
          </cell>
          <cell r="F3403" t="str">
            <v>Kyle Busch</v>
          </cell>
          <cell r="G3403" t="str">
            <v/>
          </cell>
          <cell r="H3403" t="str">
            <v xml:space="preserve">E0107 </v>
          </cell>
          <cell r="I3403">
            <v>107</v>
          </cell>
          <cell r="J3403" t="str">
            <v/>
          </cell>
          <cell r="K3403" t="str">
            <v>@tidalwaveautospa.com</v>
          </cell>
        </row>
        <row r="3404">
          <cell r="B3404" t="str">
            <v>Trey McLain</v>
          </cell>
          <cell r="C3404" t="str">
            <v>Wash Attendant Express</v>
          </cell>
          <cell r="D3404" t="str">
            <v>E0253 - Cullman, AL</v>
          </cell>
          <cell r="E3404" t="str">
            <v>1000 Wash Employees</v>
          </cell>
          <cell r="F3404" t="str">
            <v>Kip Frew</v>
          </cell>
          <cell r="G3404" t="str">
            <v/>
          </cell>
          <cell r="H3404" t="str">
            <v xml:space="preserve">E0253 </v>
          </cell>
          <cell r="I3404">
            <v>253</v>
          </cell>
          <cell r="J3404" t="str">
            <v/>
          </cell>
          <cell r="K3404" t="str">
            <v>@tidalwaveautospa.com</v>
          </cell>
        </row>
        <row r="3405">
          <cell r="B3405" t="str">
            <v>Trey Passmore</v>
          </cell>
          <cell r="C3405" t="str">
            <v>Wash Attendant Express</v>
          </cell>
          <cell r="D3405" t="str">
            <v>E0019 - High Point</v>
          </cell>
          <cell r="E3405" t="str">
            <v>1000 Wash Employees</v>
          </cell>
          <cell r="F3405" t="str">
            <v>Nicholas Anthony</v>
          </cell>
          <cell r="G3405" t="str">
            <v/>
          </cell>
          <cell r="H3405" t="str">
            <v xml:space="preserve">E0019 </v>
          </cell>
          <cell r="I3405">
            <v>19</v>
          </cell>
          <cell r="J3405" t="str">
            <v/>
          </cell>
          <cell r="K3405" t="str">
            <v>@tidalwaveautospa.com</v>
          </cell>
        </row>
        <row r="3406">
          <cell r="B3406" t="str">
            <v>Treyon Johnson</v>
          </cell>
          <cell r="C3406" t="str">
            <v>Wash Attendant Express</v>
          </cell>
          <cell r="D3406" t="str">
            <v>E0282 - Tupelo Commons</v>
          </cell>
          <cell r="E3406" t="str">
            <v>1000 Wash Employees</v>
          </cell>
          <cell r="F3406" t="str">
            <v>Cory Knight</v>
          </cell>
          <cell r="G3406" t="str">
            <v/>
          </cell>
          <cell r="H3406" t="str">
            <v xml:space="preserve">E0282 </v>
          </cell>
          <cell r="I3406">
            <v>282</v>
          </cell>
          <cell r="J3406" t="str">
            <v/>
          </cell>
          <cell r="K3406" t="str">
            <v>@tidalwaveautospa.com</v>
          </cell>
        </row>
        <row r="3407">
          <cell r="B3407" t="str">
            <v>Treyton Bickel</v>
          </cell>
          <cell r="C3407" t="str">
            <v>Wash Attendant Express</v>
          </cell>
          <cell r="D3407" t="str">
            <v>E0079 - Cedar Falls</v>
          </cell>
          <cell r="E3407" t="str">
            <v>1000 Wash Employees</v>
          </cell>
          <cell r="F3407" t="str">
            <v>Dalton Shock</v>
          </cell>
          <cell r="G3407" t="str">
            <v/>
          </cell>
          <cell r="H3407" t="str">
            <v xml:space="preserve">E0079 </v>
          </cell>
          <cell r="I3407">
            <v>79</v>
          </cell>
          <cell r="J3407" t="str">
            <v/>
          </cell>
          <cell r="K3407" t="str">
            <v>@tidalwaveautospa.com</v>
          </cell>
        </row>
        <row r="3408">
          <cell r="B3408" t="str">
            <v>Tri Vo</v>
          </cell>
          <cell r="C3408" t="str">
            <v>Wash Attendant Express</v>
          </cell>
          <cell r="D3408" t="str">
            <v>E0269 - Schillinger Road</v>
          </cell>
          <cell r="E3408" t="str">
            <v>1000 Wash Employees</v>
          </cell>
          <cell r="F3408" t="str">
            <v>Sean Stevens</v>
          </cell>
          <cell r="G3408" t="str">
            <v/>
          </cell>
          <cell r="H3408" t="str">
            <v xml:space="preserve">E0269 </v>
          </cell>
          <cell r="I3408">
            <v>269</v>
          </cell>
          <cell r="J3408" t="str">
            <v/>
          </cell>
          <cell r="K3408" t="str">
            <v>@tidalwaveautospa.com</v>
          </cell>
        </row>
        <row r="3409">
          <cell r="B3409" t="str">
            <v>Trikel Davis</v>
          </cell>
          <cell r="C3409" t="str">
            <v>Wash Attendant Express</v>
          </cell>
          <cell r="D3409" t="str">
            <v>E0076 - Americus</v>
          </cell>
          <cell r="E3409" t="str">
            <v>1000 Wash Employees</v>
          </cell>
          <cell r="F3409" t="str">
            <v>Colin Williams</v>
          </cell>
          <cell r="G3409" t="str">
            <v/>
          </cell>
          <cell r="H3409" t="str">
            <v xml:space="preserve">E0076 </v>
          </cell>
          <cell r="I3409">
            <v>76</v>
          </cell>
          <cell r="J3409" t="str">
            <v/>
          </cell>
          <cell r="K3409" t="str">
            <v>@tidalwaveautospa.com</v>
          </cell>
        </row>
        <row r="3410">
          <cell r="B3410" t="str">
            <v>Trinitee Jackson</v>
          </cell>
          <cell r="C3410" t="str">
            <v>Team Lead Express</v>
          </cell>
          <cell r="D3410" t="str">
            <v>E0186 - Horn Lake, MS</v>
          </cell>
          <cell r="E3410" t="str">
            <v>1000 Wash Employees</v>
          </cell>
          <cell r="F3410" t="str">
            <v>RASHAD JONES</v>
          </cell>
          <cell r="G3410" t="str">
            <v/>
          </cell>
          <cell r="H3410" t="str">
            <v xml:space="preserve">E0186 </v>
          </cell>
          <cell r="I3410">
            <v>186</v>
          </cell>
          <cell r="J3410" t="str">
            <v/>
          </cell>
          <cell r="K3410" t="str">
            <v>@tidalwaveautospa.com</v>
          </cell>
        </row>
        <row r="3411">
          <cell r="B3411" t="str">
            <v>Trinity Washington</v>
          </cell>
          <cell r="C3411" t="str">
            <v>Wash Attendant Express</v>
          </cell>
          <cell r="D3411" t="str">
            <v>E0201 - Culpeper, VA</v>
          </cell>
          <cell r="E3411" t="str">
            <v>1000 Wash Employees</v>
          </cell>
          <cell r="F3411" t="str">
            <v>Zoran Kostadinovic</v>
          </cell>
          <cell r="G3411" t="str">
            <v/>
          </cell>
          <cell r="H3411" t="str">
            <v xml:space="preserve">E0201 </v>
          </cell>
          <cell r="I3411">
            <v>201</v>
          </cell>
          <cell r="J3411" t="str">
            <v/>
          </cell>
          <cell r="K3411" t="str">
            <v>@tidalwaveautospa.com</v>
          </cell>
        </row>
        <row r="3412">
          <cell r="B3412" t="str">
            <v>Trinity Whitaker</v>
          </cell>
          <cell r="C3412" t="str">
            <v>Assistant SL Express</v>
          </cell>
          <cell r="D3412" t="str">
            <v>E0125 - North Richland Hills</v>
          </cell>
          <cell r="E3412" t="str">
            <v>1000 Wash Employees</v>
          </cell>
          <cell r="F3412" t="str">
            <v>Scott Lindsey</v>
          </cell>
          <cell r="G3412" t="str">
            <v>ASL</v>
          </cell>
          <cell r="H3412" t="str">
            <v xml:space="preserve">E0125 </v>
          </cell>
          <cell r="I3412">
            <v>125</v>
          </cell>
          <cell r="J3412" t="str">
            <v>ASL125</v>
          </cell>
          <cell r="K3412" t="str">
            <v>ASL125@tidalwaveautospa.com</v>
          </cell>
        </row>
        <row r="3413">
          <cell r="B3413" t="str">
            <v>Trista Woods</v>
          </cell>
          <cell r="C3413" t="str">
            <v>Team Lead Express</v>
          </cell>
          <cell r="D3413" t="str">
            <v>E0221 - Somerset, KY</v>
          </cell>
          <cell r="E3413" t="str">
            <v>1000 Wash Employees</v>
          </cell>
          <cell r="F3413" t="str">
            <v>James Stomieroski</v>
          </cell>
          <cell r="G3413" t="str">
            <v/>
          </cell>
          <cell r="H3413" t="str">
            <v xml:space="preserve">E0221 </v>
          </cell>
          <cell r="I3413">
            <v>221</v>
          </cell>
          <cell r="J3413" t="str">
            <v/>
          </cell>
          <cell r="K3413" t="str">
            <v>@tidalwaveautospa.com</v>
          </cell>
        </row>
        <row r="3414">
          <cell r="B3414" t="str">
            <v>Tristan Davis</v>
          </cell>
          <cell r="C3414" t="str">
            <v>Car Wash Tunnel Installation Tech</v>
          </cell>
          <cell r="D3414" t="str">
            <v>SHJ Construction LLC</v>
          </cell>
          <cell r="E3414" t="str">
            <v>3050 Development</v>
          </cell>
          <cell r="F3414" t="str">
            <v>Kyle Atherton</v>
          </cell>
          <cell r="G3414" t="str">
            <v/>
          </cell>
          <cell r="H3414" t="str">
            <v/>
          </cell>
          <cell r="I3414" t="str">
            <v/>
          </cell>
          <cell r="J3414" t="str">
            <v/>
          </cell>
          <cell r="K3414" t="str">
            <v/>
          </cell>
        </row>
        <row r="3415">
          <cell r="B3415" t="str">
            <v>Tristan Doll</v>
          </cell>
          <cell r="C3415" t="str">
            <v>Wash Attendant Express</v>
          </cell>
          <cell r="D3415" t="str">
            <v>E0036 - Miller Road</v>
          </cell>
          <cell r="E3415" t="str">
            <v>1000 Wash Employees</v>
          </cell>
          <cell r="F3415" t="str">
            <v>Joel Regan</v>
          </cell>
          <cell r="G3415" t="str">
            <v/>
          </cell>
          <cell r="H3415" t="str">
            <v xml:space="preserve">E0036 </v>
          </cell>
          <cell r="I3415">
            <v>36</v>
          </cell>
          <cell r="J3415" t="str">
            <v/>
          </cell>
          <cell r="K3415" t="str">
            <v>@tidalwaveautospa.com</v>
          </cell>
        </row>
        <row r="3416">
          <cell r="B3416" t="str">
            <v>Tristan Gulley</v>
          </cell>
          <cell r="C3416" t="str">
            <v>Wash Attendant Express</v>
          </cell>
          <cell r="D3416" t="str">
            <v>E0204 - Bartlesville, OK</v>
          </cell>
          <cell r="E3416" t="str">
            <v>1000 Wash Employees</v>
          </cell>
          <cell r="F3416" t="str">
            <v>Brian Wilson</v>
          </cell>
          <cell r="G3416" t="str">
            <v/>
          </cell>
          <cell r="H3416" t="str">
            <v xml:space="preserve">E0204 </v>
          </cell>
          <cell r="I3416">
            <v>204</v>
          </cell>
          <cell r="J3416" t="str">
            <v/>
          </cell>
          <cell r="K3416" t="str">
            <v>@tidalwaveautospa.com</v>
          </cell>
        </row>
        <row r="3417">
          <cell r="B3417" t="str">
            <v>Tristan Halverson</v>
          </cell>
          <cell r="C3417" t="str">
            <v>Assistant SL Express</v>
          </cell>
          <cell r="D3417" t="str">
            <v>E0249 - River Crossing</v>
          </cell>
          <cell r="E3417" t="str">
            <v>1000 Wash Employees</v>
          </cell>
          <cell r="F3417" t="str">
            <v>Mike Breitrick</v>
          </cell>
          <cell r="G3417" t="str">
            <v>ASL</v>
          </cell>
          <cell r="H3417" t="str">
            <v xml:space="preserve">E0249 </v>
          </cell>
          <cell r="I3417">
            <v>249</v>
          </cell>
          <cell r="J3417" t="str">
            <v>ASL249</v>
          </cell>
          <cell r="K3417" t="str">
            <v>ASL249@tidalwaveautospa.com</v>
          </cell>
        </row>
        <row r="3418">
          <cell r="B3418" t="str">
            <v>Tristan Luther</v>
          </cell>
          <cell r="C3418" t="str">
            <v>Site Leader Express</v>
          </cell>
          <cell r="D3418" t="str">
            <v>E0035 - Powder Springs</v>
          </cell>
          <cell r="E3418" t="str">
            <v>1000 Wash Employees</v>
          </cell>
          <cell r="F3418" t="str">
            <v>Kyle Rovansek</v>
          </cell>
          <cell r="G3418" t="str">
            <v>SL</v>
          </cell>
          <cell r="H3418" t="str">
            <v xml:space="preserve">E0035 </v>
          </cell>
          <cell r="I3418">
            <v>35</v>
          </cell>
          <cell r="J3418" t="str">
            <v>SL35</v>
          </cell>
          <cell r="K3418" t="str">
            <v>SL35@tidalwaveautospa.com</v>
          </cell>
        </row>
        <row r="3419">
          <cell r="B3419" t="str">
            <v>Tristan Price</v>
          </cell>
          <cell r="C3419" t="str">
            <v>Assistant SL Express</v>
          </cell>
          <cell r="D3419" t="str">
            <v>E0298 - Boaz, AL</v>
          </cell>
          <cell r="E3419" t="str">
            <v>1000 Wash Employees</v>
          </cell>
          <cell r="F3419" t="str">
            <v>William Mcwaters</v>
          </cell>
          <cell r="G3419" t="str">
            <v>ASL</v>
          </cell>
          <cell r="H3419" t="str">
            <v xml:space="preserve">E0298 </v>
          </cell>
          <cell r="I3419">
            <v>298</v>
          </cell>
          <cell r="J3419" t="str">
            <v>ASL298</v>
          </cell>
          <cell r="K3419" t="str">
            <v>ASL298@tidalwaveautospa.com</v>
          </cell>
        </row>
        <row r="3420">
          <cell r="B3420" t="str">
            <v>Tristan Sellers</v>
          </cell>
          <cell r="C3420" t="str">
            <v>Assistant SL Express</v>
          </cell>
          <cell r="D3420" t="str">
            <v>E0274 - Leisure Lane</v>
          </cell>
          <cell r="E3420" t="str">
            <v>1000 Wash Employees</v>
          </cell>
          <cell r="F3420" t="str">
            <v>Savannah Schmoldt</v>
          </cell>
          <cell r="G3420" t="str">
            <v>ASL</v>
          </cell>
          <cell r="H3420" t="str">
            <v xml:space="preserve">E0274 </v>
          </cell>
          <cell r="I3420">
            <v>274</v>
          </cell>
          <cell r="J3420" t="str">
            <v>ASL274</v>
          </cell>
          <cell r="K3420" t="str">
            <v>ASL274@tidalwaveautospa.com</v>
          </cell>
        </row>
        <row r="3421">
          <cell r="B3421" t="str">
            <v>Tristan Wall</v>
          </cell>
          <cell r="C3421" t="str">
            <v>Wash Attendant Express</v>
          </cell>
          <cell r="D3421" t="str">
            <v>E0125 - North Richland Hills</v>
          </cell>
          <cell r="E3421" t="str">
            <v>1000 Wash Employees</v>
          </cell>
          <cell r="F3421" t="str">
            <v>Scott Lindsey</v>
          </cell>
          <cell r="G3421" t="str">
            <v/>
          </cell>
          <cell r="H3421" t="str">
            <v xml:space="preserve">E0125 </v>
          </cell>
          <cell r="I3421">
            <v>125</v>
          </cell>
          <cell r="J3421" t="str">
            <v/>
          </cell>
          <cell r="K3421" t="str">
            <v>@tidalwaveautospa.com</v>
          </cell>
        </row>
        <row r="3422">
          <cell r="B3422" t="str">
            <v>Tristen King</v>
          </cell>
          <cell r="C3422" t="str">
            <v>Wash Attendant Express</v>
          </cell>
          <cell r="D3422" t="str">
            <v>E0090 - Minot</v>
          </cell>
          <cell r="E3422" t="str">
            <v>1000 Wash Employees</v>
          </cell>
          <cell r="F3422" t="str">
            <v>Leslie Conway</v>
          </cell>
          <cell r="G3422" t="str">
            <v/>
          </cell>
          <cell r="H3422" t="str">
            <v xml:space="preserve">E0090 </v>
          </cell>
          <cell r="I3422">
            <v>90</v>
          </cell>
          <cell r="J3422" t="str">
            <v/>
          </cell>
          <cell r="K3422" t="str">
            <v>@tidalwaveautospa.com</v>
          </cell>
        </row>
        <row r="3423">
          <cell r="B3423" t="str">
            <v>Tristen Salinas</v>
          </cell>
          <cell r="C3423" t="str">
            <v>Wash Attendant Express</v>
          </cell>
          <cell r="D3423" t="str">
            <v>E0156 - Clute, TX</v>
          </cell>
          <cell r="E3423" t="str">
            <v>1000 Wash Employees</v>
          </cell>
          <cell r="F3423" t="str">
            <v>Destiney Jimenez</v>
          </cell>
          <cell r="G3423" t="str">
            <v/>
          </cell>
          <cell r="H3423" t="str">
            <v xml:space="preserve">E0156 </v>
          </cell>
          <cell r="I3423">
            <v>156</v>
          </cell>
          <cell r="J3423" t="str">
            <v/>
          </cell>
          <cell r="K3423" t="str">
            <v>@tidalwaveautospa.com</v>
          </cell>
        </row>
        <row r="3424">
          <cell r="B3424" t="str">
            <v>tristin Clark</v>
          </cell>
          <cell r="C3424" t="str">
            <v>Wash Attendant Express</v>
          </cell>
          <cell r="D3424" t="str">
            <v>E0282 - Tupelo Commons</v>
          </cell>
          <cell r="E3424" t="str">
            <v>1000 Wash Employees</v>
          </cell>
          <cell r="F3424" t="str">
            <v>Cory Knight</v>
          </cell>
          <cell r="G3424" t="str">
            <v/>
          </cell>
          <cell r="H3424" t="str">
            <v xml:space="preserve">E0282 </v>
          </cell>
          <cell r="I3424">
            <v>282</v>
          </cell>
          <cell r="J3424" t="str">
            <v/>
          </cell>
          <cell r="K3424" t="str">
            <v>@tidalwaveautospa.com</v>
          </cell>
        </row>
        <row r="3425">
          <cell r="B3425" t="str">
            <v>Tristin Ruble</v>
          </cell>
          <cell r="C3425" t="str">
            <v>Wash Attendant Express</v>
          </cell>
          <cell r="D3425" t="str">
            <v>E0221 - Somerset, KY</v>
          </cell>
          <cell r="E3425" t="str">
            <v>1000 Wash Employees</v>
          </cell>
          <cell r="F3425" t="str">
            <v>James Stomieroski</v>
          </cell>
          <cell r="G3425" t="str">
            <v/>
          </cell>
          <cell r="H3425" t="str">
            <v xml:space="preserve">E0221 </v>
          </cell>
          <cell r="I3425">
            <v>221</v>
          </cell>
          <cell r="J3425" t="str">
            <v/>
          </cell>
          <cell r="K3425" t="str">
            <v>@tidalwaveautospa.com</v>
          </cell>
        </row>
        <row r="3426">
          <cell r="B3426" t="str">
            <v>Triston Colin</v>
          </cell>
          <cell r="C3426" t="str">
            <v>Fabricator</v>
          </cell>
          <cell r="D3426" t="str">
            <v>SHJ Construction LLC</v>
          </cell>
          <cell r="E3426" t="str">
            <v>3050 Development</v>
          </cell>
          <cell r="F3426" t="str">
            <v>Jacob McSwain</v>
          </cell>
          <cell r="G3426" t="str">
            <v/>
          </cell>
          <cell r="H3426" t="str">
            <v/>
          </cell>
          <cell r="I3426" t="str">
            <v/>
          </cell>
          <cell r="J3426" t="str">
            <v/>
          </cell>
          <cell r="K3426" t="str">
            <v>colintristonnn@gmail.com</v>
          </cell>
        </row>
        <row r="3427">
          <cell r="B3427" t="str">
            <v>Triston Green</v>
          </cell>
          <cell r="C3427" t="str">
            <v>Wash Attendant Express</v>
          </cell>
          <cell r="D3427" t="str">
            <v>E0092 - Leesburg</v>
          </cell>
          <cell r="E3427" t="str">
            <v>1000 Wash Employees</v>
          </cell>
          <cell r="F3427" t="str">
            <v>Gaston English</v>
          </cell>
          <cell r="G3427" t="str">
            <v/>
          </cell>
          <cell r="H3427" t="str">
            <v xml:space="preserve">E0092 </v>
          </cell>
          <cell r="I3427">
            <v>92</v>
          </cell>
          <cell r="J3427" t="str">
            <v/>
          </cell>
          <cell r="K3427" t="str">
            <v>@tidalwaveautospa.com</v>
          </cell>
        </row>
        <row r="3428">
          <cell r="B3428" t="str">
            <v>Triston Porter</v>
          </cell>
          <cell r="C3428" t="str">
            <v>Wash Attendant Express</v>
          </cell>
          <cell r="D3428" t="str">
            <v>E0019 - High Point</v>
          </cell>
          <cell r="E3428" t="str">
            <v>1000 Wash Employees</v>
          </cell>
          <cell r="F3428" t="str">
            <v>Nicholas Anthony</v>
          </cell>
          <cell r="G3428" t="str">
            <v/>
          </cell>
          <cell r="H3428" t="str">
            <v xml:space="preserve">E0019 </v>
          </cell>
          <cell r="I3428">
            <v>19</v>
          </cell>
          <cell r="J3428" t="str">
            <v/>
          </cell>
          <cell r="K3428" t="str">
            <v>@tidalwaveautospa.com</v>
          </cell>
        </row>
        <row r="3429">
          <cell r="B3429" t="str">
            <v>Troy Ferebee</v>
          </cell>
          <cell r="C3429" t="str">
            <v>Wash Attendant Express</v>
          </cell>
          <cell r="D3429" t="str">
            <v>E0014 - Elizabeth City</v>
          </cell>
          <cell r="E3429" t="str">
            <v>1000 Wash Employees</v>
          </cell>
          <cell r="F3429" t="str">
            <v>Jason Crouse</v>
          </cell>
          <cell r="G3429" t="str">
            <v/>
          </cell>
          <cell r="H3429" t="str">
            <v xml:space="preserve">E0014 </v>
          </cell>
          <cell r="I3429">
            <v>14</v>
          </cell>
          <cell r="J3429" t="str">
            <v/>
          </cell>
          <cell r="K3429" t="str">
            <v>@tidalwaveautospa.com</v>
          </cell>
        </row>
        <row r="3430">
          <cell r="B3430" t="str">
            <v>Troy Kite</v>
          </cell>
          <cell r="C3430" t="str">
            <v>Assistant SL Express</v>
          </cell>
          <cell r="D3430" t="str">
            <v>E0040 - Pace</v>
          </cell>
          <cell r="E3430" t="str">
            <v>1000 Wash Employees</v>
          </cell>
          <cell r="F3430" t="str">
            <v>James Kilgore</v>
          </cell>
          <cell r="G3430" t="str">
            <v>ASL</v>
          </cell>
          <cell r="H3430" t="str">
            <v xml:space="preserve">E0040 </v>
          </cell>
          <cell r="I3430">
            <v>40</v>
          </cell>
          <cell r="J3430" t="str">
            <v>ASL40</v>
          </cell>
          <cell r="K3430" t="str">
            <v>ASL40@tidalwaveautospa.com</v>
          </cell>
        </row>
        <row r="3431">
          <cell r="B3431" t="str">
            <v>Troy Webb</v>
          </cell>
          <cell r="C3431" t="str">
            <v>High Performance Site Leader Express</v>
          </cell>
          <cell r="D3431" t="str">
            <v>E0105 - St Augustine</v>
          </cell>
          <cell r="E3431" t="str">
            <v>1000 Wash Employees</v>
          </cell>
          <cell r="F3431" t="str">
            <v>Steven Kyriazis</v>
          </cell>
          <cell r="G3431" t="str">
            <v>SL</v>
          </cell>
          <cell r="H3431" t="str">
            <v xml:space="preserve">E0105 </v>
          </cell>
          <cell r="I3431">
            <v>105</v>
          </cell>
          <cell r="J3431" t="str">
            <v>SL105</v>
          </cell>
          <cell r="K3431" t="str">
            <v>SL105@tidalwaveautospa.com</v>
          </cell>
        </row>
        <row r="3432">
          <cell r="B3432" t="str">
            <v>Trystan Cameron</v>
          </cell>
          <cell r="C3432" t="str">
            <v>Wash Attendant Express</v>
          </cell>
          <cell r="D3432" t="str">
            <v>E0228 - Jefferson City, TN</v>
          </cell>
          <cell r="E3432" t="str">
            <v>1000 Wash Employees</v>
          </cell>
          <cell r="F3432" t="str">
            <v>Travis Scroggins</v>
          </cell>
          <cell r="G3432" t="str">
            <v/>
          </cell>
          <cell r="H3432" t="str">
            <v xml:space="preserve">E0228 </v>
          </cell>
          <cell r="I3432">
            <v>228</v>
          </cell>
          <cell r="J3432" t="str">
            <v/>
          </cell>
          <cell r="K3432" t="str">
            <v>@tidalwaveautospa.com</v>
          </cell>
        </row>
        <row r="3433">
          <cell r="B3433" t="str">
            <v>Tucker Gill</v>
          </cell>
          <cell r="C3433" t="str">
            <v>Wash Attendant Express</v>
          </cell>
          <cell r="D3433" t="str">
            <v>E0076 - Americus</v>
          </cell>
          <cell r="E3433" t="str">
            <v>1000 Wash Employees</v>
          </cell>
          <cell r="F3433" t="str">
            <v>Colin Williams</v>
          </cell>
          <cell r="G3433" t="str">
            <v/>
          </cell>
          <cell r="H3433" t="str">
            <v xml:space="preserve">E0076 </v>
          </cell>
          <cell r="I3433">
            <v>76</v>
          </cell>
          <cell r="J3433" t="str">
            <v/>
          </cell>
          <cell r="K3433" t="str">
            <v>@tidalwaveautospa.com</v>
          </cell>
        </row>
        <row r="3434">
          <cell r="B3434" t="str">
            <v>Tucker Moore</v>
          </cell>
          <cell r="C3434" t="str">
            <v>Wash Attendant Express</v>
          </cell>
          <cell r="D3434" t="str">
            <v>E0307 - East Statesboro, GA</v>
          </cell>
          <cell r="E3434" t="str">
            <v>1000 Wash Employees</v>
          </cell>
          <cell r="F3434" t="str">
            <v>Veronica Wyrostek</v>
          </cell>
          <cell r="G3434" t="str">
            <v/>
          </cell>
          <cell r="H3434" t="str">
            <v xml:space="preserve">E0307 </v>
          </cell>
          <cell r="I3434">
            <v>307</v>
          </cell>
          <cell r="J3434" t="str">
            <v/>
          </cell>
          <cell r="K3434" t="str">
            <v>@tidalwaveautospa.com</v>
          </cell>
        </row>
        <row r="3435">
          <cell r="B3435" t="str">
            <v>Tulsi Patel</v>
          </cell>
          <cell r="C3435" t="str">
            <v>Wash Attendant Express</v>
          </cell>
          <cell r="D3435" t="str">
            <v>E0280 - State Line</v>
          </cell>
          <cell r="E3435" t="str">
            <v>1000 Wash Employees</v>
          </cell>
          <cell r="F3435" t="str">
            <v>Arthur Johnson</v>
          </cell>
          <cell r="G3435" t="str">
            <v/>
          </cell>
          <cell r="H3435" t="str">
            <v xml:space="preserve">E0280 </v>
          </cell>
          <cell r="I3435">
            <v>280</v>
          </cell>
          <cell r="J3435" t="str">
            <v/>
          </cell>
          <cell r="K3435" t="str">
            <v>@tidalwaveautospa.com</v>
          </cell>
        </row>
        <row r="3436">
          <cell r="B3436" t="str">
            <v>Ty Garris</v>
          </cell>
          <cell r="C3436" t="str">
            <v>Wash Attendant Express</v>
          </cell>
          <cell r="D3436" t="str">
            <v>E0219 - Heritage Harbour</v>
          </cell>
          <cell r="E3436" t="str">
            <v>1000 Wash Employees</v>
          </cell>
          <cell r="F3436" t="str">
            <v>NICOLA MARIANI</v>
          </cell>
          <cell r="G3436" t="str">
            <v/>
          </cell>
          <cell r="H3436" t="str">
            <v xml:space="preserve">E0219 </v>
          </cell>
          <cell r="I3436">
            <v>219</v>
          </cell>
          <cell r="J3436" t="str">
            <v/>
          </cell>
          <cell r="K3436" t="str">
            <v>@tidalwaveautospa.com</v>
          </cell>
        </row>
        <row r="3437">
          <cell r="B3437" t="str">
            <v>Ty Weller</v>
          </cell>
          <cell r="C3437" t="str">
            <v>Wash Attendant Express</v>
          </cell>
          <cell r="D3437" t="str">
            <v>E0118 - Staunton</v>
          </cell>
          <cell r="E3437" t="str">
            <v>1000 Wash Employees</v>
          </cell>
          <cell r="F3437" t="str">
            <v>Mark Shreffler</v>
          </cell>
          <cell r="G3437" t="str">
            <v/>
          </cell>
          <cell r="H3437" t="str">
            <v xml:space="preserve">E0118 </v>
          </cell>
          <cell r="I3437">
            <v>118</v>
          </cell>
          <cell r="J3437" t="str">
            <v/>
          </cell>
          <cell r="K3437" t="str">
            <v>@tidalwaveautospa.com</v>
          </cell>
        </row>
        <row r="3438">
          <cell r="B3438" t="str">
            <v>Tylen Schoeppner</v>
          </cell>
          <cell r="C3438" t="str">
            <v>Team Lead Flex</v>
          </cell>
          <cell r="D3438" t="str">
            <v>E0019 - High Point</v>
          </cell>
          <cell r="E3438" t="str">
            <v>1000 Wash Employees</v>
          </cell>
          <cell r="F3438" t="str">
            <v>Nicholas Anthony</v>
          </cell>
          <cell r="G3438" t="str">
            <v/>
          </cell>
          <cell r="H3438" t="str">
            <v xml:space="preserve">E0019 </v>
          </cell>
          <cell r="I3438">
            <v>19</v>
          </cell>
          <cell r="J3438" t="str">
            <v/>
          </cell>
          <cell r="K3438" t="str">
            <v>@tidalwaveautospa.com</v>
          </cell>
        </row>
        <row r="3439">
          <cell r="B3439" t="str">
            <v>Tyler Atkinson</v>
          </cell>
          <cell r="C3439" t="str">
            <v>Wash Attendant Express</v>
          </cell>
          <cell r="D3439" t="str">
            <v>E0296 - Weston, WI</v>
          </cell>
          <cell r="E3439" t="str">
            <v>1000 Wash Employees</v>
          </cell>
          <cell r="F3439" t="str">
            <v>Edward Bayliss</v>
          </cell>
          <cell r="G3439" t="str">
            <v/>
          </cell>
          <cell r="H3439" t="str">
            <v xml:space="preserve">E0296 </v>
          </cell>
          <cell r="I3439">
            <v>296</v>
          </cell>
          <cell r="J3439" t="str">
            <v/>
          </cell>
          <cell r="K3439" t="str">
            <v>@tidalwaveautospa.com</v>
          </cell>
        </row>
        <row r="3440">
          <cell r="B3440" t="str">
            <v>Tyler Chamberlin</v>
          </cell>
          <cell r="C3440" t="str">
            <v>Team Lead Express</v>
          </cell>
          <cell r="D3440" t="str">
            <v>E0271 - Arcadian Shores</v>
          </cell>
          <cell r="E3440" t="str">
            <v>1000 Wash Employees</v>
          </cell>
          <cell r="F3440" t="str">
            <v>Anthony Mazzella</v>
          </cell>
          <cell r="G3440" t="str">
            <v/>
          </cell>
          <cell r="H3440" t="str">
            <v xml:space="preserve">E0271 </v>
          </cell>
          <cell r="I3440">
            <v>271</v>
          </cell>
          <cell r="J3440" t="str">
            <v/>
          </cell>
          <cell r="K3440" t="str">
            <v>@tidalwaveautospa.com</v>
          </cell>
        </row>
        <row r="3441">
          <cell r="B3441" t="str">
            <v>Tyler Davis</v>
          </cell>
          <cell r="C3441" t="str">
            <v>Assistant SL Express</v>
          </cell>
          <cell r="D3441" t="str">
            <v>E0188 - Springfield, TN</v>
          </cell>
          <cell r="E3441" t="str">
            <v>1000 Wash Employees</v>
          </cell>
          <cell r="F3441" t="str">
            <v>Zachary Scott</v>
          </cell>
          <cell r="G3441" t="str">
            <v>ASL</v>
          </cell>
          <cell r="H3441" t="str">
            <v xml:space="preserve">E0188 </v>
          </cell>
          <cell r="I3441">
            <v>188</v>
          </cell>
          <cell r="J3441" t="str">
            <v>ASL188</v>
          </cell>
          <cell r="K3441" t="str">
            <v>ASL188@tidalwaveautospa.com</v>
          </cell>
        </row>
        <row r="3442">
          <cell r="B3442" t="str">
            <v>Tyler Eggert</v>
          </cell>
          <cell r="C3442" t="str">
            <v>Assistant SL Express</v>
          </cell>
          <cell r="D3442" t="str">
            <v>E0036 - Miller Road</v>
          </cell>
          <cell r="E3442" t="str">
            <v>1000 Wash Employees</v>
          </cell>
          <cell r="F3442" t="str">
            <v>Joel Regan</v>
          </cell>
          <cell r="G3442" t="str">
            <v>ASL</v>
          </cell>
          <cell r="H3442" t="str">
            <v xml:space="preserve">E0036 </v>
          </cell>
          <cell r="I3442">
            <v>36</v>
          </cell>
          <cell r="J3442" t="str">
            <v>ASL36</v>
          </cell>
          <cell r="K3442" t="str">
            <v>ASL36@tidalwaveautospa.com</v>
          </cell>
        </row>
        <row r="3443">
          <cell r="B3443" t="str">
            <v>Tyler Finley</v>
          </cell>
          <cell r="C3443" t="str">
            <v>Wash Attendant Express</v>
          </cell>
          <cell r="D3443" t="str">
            <v>E0190 - Fort Dodge, IA</v>
          </cell>
          <cell r="E3443" t="str">
            <v>1000 Wash Employees</v>
          </cell>
          <cell r="F3443" t="str">
            <v>Grant Hendrix</v>
          </cell>
          <cell r="G3443" t="str">
            <v/>
          </cell>
          <cell r="H3443" t="str">
            <v xml:space="preserve">E0190 </v>
          </cell>
          <cell r="I3443">
            <v>190</v>
          </cell>
          <cell r="J3443" t="str">
            <v/>
          </cell>
          <cell r="K3443" t="str">
            <v>@tidalwaveautospa.com</v>
          </cell>
        </row>
        <row r="3444">
          <cell r="B3444" t="str">
            <v>Tyler Fleming</v>
          </cell>
          <cell r="C3444" t="str">
            <v>Wash Attendant Express</v>
          </cell>
          <cell r="D3444" t="str">
            <v>E0005 - Florence SC</v>
          </cell>
          <cell r="E3444" t="str">
            <v>1000 Wash Employees</v>
          </cell>
          <cell r="F3444" t="str">
            <v>Raymond Otto</v>
          </cell>
          <cell r="G3444" t="str">
            <v/>
          </cell>
          <cell r="H3444" t="str">
            <v xml:space="preserve">E0005 </v>
          </cell>
          <cell r="I3444">
            <v>5</v>
          </cell>
          <cell r="J3444" t="str">
            <v/>
          </cell>
          <cell r="K3444" t="str">
            <v>@tidalwaveautospa.com</v>
          </cell>
        </row>
        <row r="3445">
          <cell r="B3445" t="str">
            <v>Tyler Gilson</v>
          </cell>
          <cell r="C3445" t="str">
            <v>Wash Attendant Express</v>
          </cell>
          <cell r="D3445" t="str">
            <v>E0128 - Valdosta</v>
          </cell>
          <cell r="E3445" t="str">
            <v>1000 Wash Employees</v>
          </cell>
          <cell r="F3445" t="str">
            <v>Bruce Gibbs</v>
          </cell>
          <cell r="G3445" t="str">
            <v/>
          </cell>
          <cell r="H3445" t="str">
            <v xml:space="preserve">E0128 </v>
          </cell>
          <cell r="I3445">
            <v>128</v>
          </cell>
          <cell r="J3445" t="str">
            <v/>
          </cell>
          <cell r="K3445" t="str">
            <v>@tidalwaveautospa.com</v>
          </cell>
        </row>
        <row r="3446">
          <cell r="B3446" t="str">
            <v>Tyler Harden</v>
          </cell>
          <cell r="C3446" t="str">
            <v>Team Lead Express</v>
          </cell>
          <cell r="D3446" t="str">
            <v>E0250 - Aiken, SC</v>
          </cell>
          <cell r="E3446" t="str">
            <v>1000 Wash Employees</v>
          </cell>
          <cell r="F3446" t="str">
            <v>David Beckum</v>
          </cell>
          <cell r="G3446" t="str">
            <v/>
          </cell>
          <cell r="H3446" t="str">
            <v xml:space="preserve">E0250 </v>
          </cell>
          <cell r="I3446">
            <v>250</v>
          </cell>
          <cell r="J3446" t="str">
            <v/>
          </cell>
          <cell r="K3446" t="str">
            <v>@tidalwaveautospa.com</v>
          </cell>
        </row>
        <row r="3447">
          <cell r="B3447" t="str">
            <v>Tyler Hoffmeister [C]</v>
          </cell>
          <cell r="C3447" t="str">
            <v>TW IT Temporary</v>
          </cell>
          <cell r="D3447" t="str">
            <v>Wash Support Center</v>
          </cell>
          <cell r="E3447" t="str">
            <v>2050 Finance</v>
          </cell>
          <cell r="F3447" t="str">
            <v>Marlan Nichols</v>
          </cell>
          <cell r="G3447" t="str">
            <v/>
          </cell>
          <cell r="H3447" t="str">
            <v/>
          </cell>
          <cell r="I3447" t="str">
            <v/>
          </cell>
          <cell r="J3447" t="str">
            <v/>
          </cell>
          <cell r="K3447" t="str">
            <v>tyler.hoffmeister@cbiz.com</v>
          </cell>
        </row>
        <row r="3448">
          <cell r="B3448" t="str">
            <v>Tyler Jackson</v>
          </cell>
          <cell r="C3448" t="str">
            <v>Wash Attendant Express</v>
          </cell>
          <cell r="D3448" t="str">
            <v>E0011 - McDonough</v>
          </cell>
          <cell r="E3448" t="str">
            <v>1000 Wash Employees</v>
          </cell>
          <cell r="F3448" t="str">
            <v>Rodrigo Kimble</v>
          </cell>
          <cell r="G3448" t="str">
            <v/>
          </cell>
          <cell r="H3448" t="str">
            <v xml:space="preserve">E0011 </v>
          </cell>
          <cell r="I3448">
            <v>11</v>
          </cell>
          <cell r="J3448" t="str">
            <v/>
          </cell>
          <cell r="K3448" t="str">
            <v>@tidalwaveautospa.com</v>
          </cell>
        </row>
        <row r="3449">
          <cell r="B3449" t="str">
            <v>Tyler James</v>
          </cell>
          <cell r="C3449" t="str">
            <v>Team Lead Express</v>
          </cell>
          <cell r="D3449" t="str">
            <v>E0042 - GA Lawrenceville</v>
          </cell>
          <cell r="E3449" t="str">
            <v>1000 Wash Employees</v>
          </cell>
          <cell r="F3449" t="str">
            <v>Jeremy Amburgey (On Leave)</v>
          </cell>
          <cell r="G3449" t="str">
            <v/>
          </cell>
          <cell r="H3449" t="str">
            <v xml:space="preserve">E0042 </v>
          </cell>
          <cell r="I3449">
            <v>42</v>
          </cell>
          <cell r="J3449" t="str">
            <v/>
          </cell>
          <cell r="K3449" t="str">
            <v>@tidalwaveautospa.com</v>
          </cell>
        </row>
        <row r="3450">
          <cell r="B3450" t="str">
            <v>Tyler Lawrence</v>
          </cell>
          <cell r="C3450" t="str">
            <v>Team Lead Express</v>
          </cell>
          <cell r="D3450" t="str">
            <v>E0047 - Falcon Landing</v>
          </cell>
          <cell r="E3450" t="str">
            <v>1000 Wash Employees</v>
          </cell>
          <cell r="F3450" t="str">
            <v>Nicholas Huck</v>
          </cell>
          <cell r="G3450" t="str">
            <v/>
          </cell>
          <cell r="H3450" t="str">
            <v xml:space="preserve">E0047 </v>
          </cell>
          <cell r="I3450">
            <v>47</v>
          </cell>
          <cell r="J3450" t="str">
            <v/>
          </cell>
          <cell r="K3450" t="str">
            <v>@tidalwaveautospa.com</v>
          </cell>
        </row>
        <row r="3451">
          <cell r="B3451" t="str">
            <v>Tyler McCormick</v>
          </cell>
          <cell r="C3451" t="str">
            <v>Team Lead Express</v>
          </cell>
          <cell r="D3451" t="str">
            <v>E0230 - 34th Street</v>
          </cell>
          <cell r="E3451" t="str">
            <v>1000 Wash Employees</v>
          </cell>
          <cell r="F3451" t="str">
            <v>Christopher Braziel</v>
          </cell>
          <cell r="G3451" t="str">
            <v/>
          </cell>
          <cell r="H3451" t="str">
            <v xml:space="preserve">E0230 </v>
          </cell>
          <cell r="I3451">
            <v>230</v>
          </cell>
          <cell r="J3451" t="str">
            <v/>
          </cell>
          <cell r="K3451" t="str">
            <v>@tidalwaveautospa.com</v>
          </cell>
        </row>
        <row r="3452">
          <cell r="B3452" t="str">
            <v>Tyler Nelson</v>
          </cell>
          <cell r="C3452" t="str">
            <v>Team Lead Express</v>
          </cell>
          <cell r="D3452" t="str">
            <v>E0187 - TN Fayetteville</v>
          </cell>
          <cell r="E3452" t="str">
            <v>1000 Wash Employees</v>
          </cell>
          <cell r="F3452" t="str">
            <v>Billy Picou</v>
          </cell>
          <cell r="G3452" t="str">
            <v/>
          </cell>
          <cell r="H3452" t="str">
            <v xml:space="preserve">E0187 </v>
          </cell>
          <cell r="I3452">
            <v>187</v>
          </cell>
          <cell r="J3452" t="str">
            <v/>
          </cell>
          <cell r="K3452" t="str">
            <v>@tidalwaveautospa.com</v>
          </cell>
        </row>
        <row r="3453">
          <cell r="B3453" t="str">
            <v>Tyler Reinhard</v>
          </cell>
          <cell r="C3453" t="str">
            <v>Wash Attendant Express</v>
          </cell>
          <cell r="D3453" t="str">
            <v>E0291 - Christiansburg, VA</v>
          </cell>
          <cell r="E3453" t="str">
            <v>1000 Wash Employees</v>
          </cell>
          <cell r="F3453" t="str">
            <v>Preston Long</v>
          </cell>
          <cell r="G3453" t="str">
            <v/>
          </cell>
          <cell r="H3453" t="str">
            <v xml:space="preserve">E0291 </v>
          </cell>
          <cell r="I3453">
            <v>291</v>
          </cell>
          <cell r="J3453" t="str">
            <v/>
          </cell>
          <cell r="K3453" t="str">
            <v>@tidalwaveautospa.com</v>
          </cell>
        </row>
        <row r="3454">
          <cell r="B3454" t="str">
            <v>Tyler Ross</v>
          </cell>
          <cell r="C3454" t="str">
            <v>Wash Attendant Express</v>
          </cell>
          <cell r="D3454" t="str">
            <v>E0072 - Williamsburg</v>
          </cell>
          <cell r="E3454" t="str">
            <v>1000 Wash Employees</v>
          </cell>
          <cell r="F3454" t="str">
            <v>Peter Foster</v>
          </cell>
          <cell r="G3454" t="str">
            <v/>
          </cell>
          <cell r="H3454" t="str">
            <v xml:space="preserve">E0072 </v>
          </cell>
          <cell r="I3454">
            <v>72</v>
          </cell>
          <cell r="J3454" t="str">
            <v/>
          </cell>
          <cell r="K3454" t="str">
            <v>@tidalwaveautospa.com</v>
          </cell>
        </row>
        <row r="3455">
          <cell r="B3455" t="str">
            <v>Tyler Shadd</v>
          </cell>
          <cell r="C3455" t="str">
            <v>Team Lead Express</v>
          </cell>
          <cell r="D3455" t="str">
            <v>E0149 - Radcliff</v>
          </cell>
          <cell r="E3455" t="str">
            <v>1000 Wash Employees</v>
          </cell>
          <cell r="F3455" t="str">
            <v>Cayden Silverthorn</v>
          </cell>
          <cell r="G3455" t="str">
            <v/>
          </cell>
          <cell r="H3455" t="str">
            <v xml:space="preserve">E0149 </v>
          </cell>
          <cell r="I3455">
            <v>149</v>
          </cell>
          <cell r="J3455" t="str">
            <v/>
          </cell>
          <cell r="K3455" t="str">
            <v>@tidalwaveautospa.com</v>
          </cell>
        </row>
        <row r="3456">
          <cell r="B3456" t="str">
            <v>Tyler Thompson</v>
          </cell>
          <cell r="C3456" t="str">
            <v>Wash Attendant Express</v>
          </cell>
          <cell r="D3456" t="str">
            <v>E0272 - North Wilmington</v>
          </cell>
          <cell r="E3456" t="str">
            <v>1000 Wash Employees</v>
          </cell>
          <cell r="F3456" t="str">
            <v>Devin Miranda</v>
          </cell>
          <cell r="G3456" t="str">
            <v/>
          </cell>
          <cell r="H3456" t="str">
            <v xml:space="preserve">E0272 </v>
          </cell>
          <cell r="I3456">
            <v>272</v>
          </cell>
          <cell r="J3456" t="str">
            <v/>
          </cell>
          <cell r="K3456" t="str">
            <v>@tidalwaveautospa.com</v>
          </cell>
        </row>
        <row r="3457">
          <cell r="B3457" t="str">
            <v>Tyler Watkins</v>
          </cell>
          <cell r="C3457" t="str">
            <v>Wash Attendant Express</v>
          </cell>
          <cell r="D3457" t="str">
            <v>E0186 - Horn Lake, MS</v>
          </cell>
          <cell r="E3457" t="str">
            <v>1000 Wash Employees</v>
          </cell>
          <cell r="F3457" t="str">
            <v>RASHAD JONES</v>
          </cell>
          <cell r="G3457" t="str">
            <v/>
          </cell>
          <cell r="H3457" t="str">
            <v xml:space="preserve">E0186 </v>
          </cell>
          <cell r="I3457">
            <v>186</v>
          </cell>
          <cell r="J3457" t="str">
            <v/>
          </cell>
          <cell r="K3457" t="str">
            <v>@tidalwaveautospa.com</v>
          </cell>
        </row>
        <row r="3458">
          <cell r="B3458" t="str">
            <v>Tyler Whitsett</v>
          </cell>
          <cell r="C3458" t="str">
            <v>Wash Attendant Express</v>
          </cell>
          <cell r="D3458" t="str">
            <v>E0008 - Irby</v>
          </cell>
          <cell r="E3458" t="str">
            <v>1000 Wash Employees</v>
          </cell>
          <cell r="F3458" t="str">
            <v>William Wolfenbarger</v>
          </cell>
          <cell r="G3458" t="str">
            <v/>
          </cell>
          <cell r="H3458" t="str">
            <v xml:space="preserve">E0008 </v>
          </cell>
          <cell r="I3458">
            <v>8</v>
          </cell>
          <cell r="J3458" t="str">
            <v/>
          </cell>
          <cell r="K3458" t="str">
            <v>@tidalwaveautospa.com</v>
          </cell>
        </row>
        <row r="3459">
          <cell r="B3459" t="str">
            <v>Tyler Wilkey</v>
          </cell>
          <cell r="C3459" t="str">
            <v>Team Lead Express</v>
          </cell>
          <cell r="D3459" t="str">
            <v>E0066 - Wesley Chapel</v>
          </cell>
          <cell r="E3459" t="str">
            <v>1000 Wash Employees</v>
          </cell>
          <cell r="F3459" t="str">
            <v>Joshua Regan</v>
          </cell>
          <cell r="G3459" t="str">
            <v/>
          </cell>
          <cell r="H3459" t="str">
            <v xml:space="preserve">E0066 </v>
          </cell>
          <cell r="I3459">
            <v>66</v>
          </cell>
          <cell r="J3459" t="str">
            <v/>
          </cell>
          <cell r="K3459" t="str">
            <v>@tidalwaveautospa.com</v>
          </cell>
        </row>
        <row r="3460">
          <cell r="B3460" t="str">
            <v>Tyquariaus Sykes</v>
          </cell>
          <cell r="C3460" t="str">
            <v>Team Lead Express</v>
          </cell>
          <cell r="D3460" t="str">
            <v>E0130 - Mobile</v>
          </cell>
          <cell r="E3460" t="str">
            <v>1000 Wash Employees</v>
          </cell>
          <cell r="F3460" t="str">
            <v>Jeb Plaisance</v>
          </cell>
          <cell r="G3460" t="str">
            <v/>
          </cell>
          <cell r="H3460" t="str">
            <v xml:space="preserve">E0130 </v>
          </cell>
          <cell r="I3460">
            <v>130</v>
          </cell>
          <cell r="J3460" t="str">
            <v/>
          </cell>
          <cell r="K3460" t="str">
            <v>@tidalwaveautospa.com</v>
          </cell>
        </row>
        <row r="3461">
          <cell r="B3461" t="str">
            <v>Tyquiese Moultrie</v>
          </cell>
          <cell r="C3461" t="str">
            <v>Wash Attendant Express</v>
          </cell>
          <cell r="D3461" t="str">
            <v>E0106 - Pensacola</v>
          </cell>
          <cell r="E3461" t="str">
            <v>1000 Wash Employees</v>
          </cell>
          <cell r="F3461" t="str">
            <v>Owen Capriola</v>
          </cell>
          <cell r="G3461" t="str">
            <v/>
          </cell>
          <cell r="H3461" t="str">
            <v xml:space="preserve">E0106 </v>
          </cell>
          <cell r="I3461">
            <v>106</v>
          </cell>
          <cell r="J3461" t="str">
            <v/>
          </cell>
          <cell r="K3461" t="str">
            <v>@tidalwaveautospa.com</v>
          </cell>
        </row>
        <row r="3462">
          <cell r="B3462" t="str">
            <v>Tyra Payne</v>
          </cell>
          <cell r="C3462" t="str">
            <v>Site Leader Express</v>
          </cell>
          <cell r="D3462" t="str">
            <v>E0218 - Borger, TX</v>
          </cell>
          <cell r="E3462" t="str">
            <v>1000 Wash Employees</v>
          </cell>
          <cell r="F3462" t="str">
            <v>Derek Schillinger</v>
          </cell>
          <cell r="G3462" t="str">
            <v>SL</v>
          </cell>
          <cell r="H3462" t="str">
            <v xml:space="preserve">E0218 </v>
          </cell>
          <cell r="I3462">
            <v>218</v>
          </cell>
          <cell r="J3462" t="str">
            <v>SL218</v>
          </cell>
          <cell r="K3462" t="str">
            <v>SL218@tidalwaveautospa.com</v>
          </cell>
        </row>
        <row r="3463">
          <cell r="B3463" t="str">
            <v>Tyrek Brown</v>
          </cell>
          <cell r="C3463" t="str">
            <v>Wash Attendant Express</v>
          </cell>
          <cell r="D3463" t="str">
            <v>E0019 - High Point</v>
          </cell>
          <cell r="E3463" t="str">
            <v>1000 Wash Employees</v>
          </cell>
          <cell r="F3463" t="str">
            <v>Nicholas Anthony</v>
          </cell>
          <cell r="G3463" t="str">
            <v/>
          </cell>
          <cell r="H3463" t="str">
            <v xml:space="preserve">E0019 </v>
          </cell>
          <cell r="I3463">
            <v>19</v>
          </cell>
          <cell r="J3463" t="str">
            <v/>
          </cell>
          <cell r="K3463" t="str">
            <v>@tidalwaveautospa.com</v>
          </cell>
        </row>
        <row r="3464">
          <cell r="B3464" t="str">
            <v>Tyrell Brown</v>
          </cell>
          <cell r="C3464" t="str">
            <v>Wash Attendant Express</v>
          </cell>
          <cell r="D3464" t="str">
            <v>E0028 - Raytown</v>
          </cell>
          <cell r="E3464" t="str">
            <v>1000 Wash Employees</v>
          </cell>
          <cell r="F3464" t="str">
            <v>Kyle Baker</v>
          </cell>
          <cell r="G3464" t="str">
            <v/>
          </cell>
          <cell r="H3464" t="str">
            <v xml:space="preserve">E0028 </v>
          </cell>
          <cell r="I3464">
            <v>28</v>
          </cell>
          <cell r="J3464" t="str">
            <v/>
          </cell>
          <cell r="K3464" t="str">
            <v>@tidalwaveautospa.com</v>
          </cell>
        </row>
        <row r="3465">
          <cell r="B3465" t="str">
            <v>Tyrell Latimore</v>
          </cell>
          <cell r="C3465" t="str">
            <v>Wash Attendant Express</v>
          </cell>
          <cell r="D3465" t="str">
            <v>E0048 - Peake</v>
          </cell>
          <cell r="E3465" t="str">
            <v>1000 Wash Employees</v>
          </cell>
          <cell r="F3465" t="str">
            <v>Jermaine Goodin</v>
          </cell>
          <cell r="G3465" t="str">
            <v/>
          </cell>
          <cell r="H3465" t="str">
            <v xml:space="preserve">E0048 </v>
          </cell>
          <cell r="I3465">
            <v>48</v>
          </cell>
          <cell r="J3465" t="str">
            <v/>
          </cell>
          <cell r="K3465" t="str">
            <v>@tidalwaveautospa.com</v>
          </cell>
        </row>
        <row r="3466">
          <cell r="B3466" t="str">
            <v>Tyrell Taylor</v>
          </cell>
          <cell r="C3466" t="str">
            <v>Wash Attendant Express</v>
          </cell>
          <cell r="D3466" t="str">
            <v>E0045 - Watson</v>
          </cell>
          <cell r="E3466" t="str">
            <v>1000 Wash Employees</v>
          </cell>
          <cell r="F3466" t="str">
            <v>Steven Goddard</v>
          </cell>
          <cell r="G3466" t="str">
            <v/>
          </cell>
          <cell r="H3466" t="str">
            <v xml:space="preserve">E0045 </v>
          </cell>
          <cell r="I3466">
            <v>45</v>
          </cell>
          <cell r="J3466" t="str">
            <v/>
          </cell>
          <cell r="K3466" t="str">
            <v>@tidalwaveautospa.com</v>
          </cell>
        </row>
        <row r="3467">
          <cell r="B3467" t="str">
            <v>Tyrell Wheeler</v>
          </cell>
          <cell r="C3467" t="str">
            <v>Wash Attendant Express</v>
          </cell>
          <cell r="D3467" t="str">
            <v>E0304 - Cliff Lake</v>
          </cell>
          <cell r="E3467" t="str">
            <v>1000 Wash Employees</v>
          </cell>
          <cell r="F3467" t="str">
            <v>Jacob Skouge</v>
          </cell>
          <cell r="G3467" t="str">
            <v/>
          </cell>
          <cell r="H3467" t="str">
            <v xml:space="preserve">E0304 </v>
          </cell>
          <cell r="I3467">
            <v>304</v>
          </cell>
          <cell r="J3467" t="str">
            <v/>
          </cell>
          <cell r="K3467" t="str">
            <v>@tidalwaveautospa.com</v>
          </cell>
        </row>
        <row r="3468">
          <cell r="B3468" t="str">
            <v>Tyriq Blake</v>
          </cell>
          <cell r="C3468" t="str">
            <v>Assistant SL Express</v>
          </cell>
          <cell r="D3468" t="str">
            <v>E0011 - McDonough</v>
          </cell>
          <cell r="E3468" t="str">
            <v>1000 Wash Employees</v>
          </cell>
          <cell r="F3468" t="str">
            <v>Rodrigo Kimble</v>
          </cell>
          <cell r="G3468" t="str">
            <v>ASL</v>
          </cell>
          <cell r="H3468" t="str">
            <v xml:space="preserve">E0011 </v>
          </cell>
          <cell r="I3468">
            <v>11</v>
          </cell>
          <cell r="J3468" t="str">
            <v>ASL11</v>
          </cell>
          <cell r="K3468" t="str">
            <v>ASL11@tidalwaveautospa.com</v>
          </cell>
        </row>
        <row r="3469">
          <cell r="B3469" t="str">
            <v>Tyriq Johnson</v>
          </cell>
          <cell r="C3469" t="str">
            <v>Wash Attendant Express</v>
          </cell>
          <cell r="D3469" t="str">
            <v>E0324 - North Bradley, IL</v>
          </cell>
          <cell r="E3469" t="str">
            <v>1000 Wash Employees</v>
          </cell>
          <cell r="F3469" t="str">
            <v>Cindi Carrington</v>
          </cell>
          <cell r="G3469" t="str">
            <v/>
          </cell>
          <cell r="H3469" t="str">
            <v xml:space="preserve">E0324 </v>
          </cell>
          <cell r="I3469">
            <v>324</v>
          </cell>
          <cell r="J3469" t="str">
            <v/>
          </cell>
          <cell r="K3469" t="str">
            <v>@tidalwaveautospa.com</v>
          </cell>
        </row>
        <row r="3470">
          <cell r="B3470" t="str">
            <v>Tyson Smith</v>
          </cell>
          <cell r="C3470" t="str">
            <v>Wash Attendant Express</v>
          </cell>
          <cell r="D3470" t="str">
            <v>E0190 - Fort Dodge, IA</v>
          </cell>
          <cell r="E3470" t="str">
            <v>1000 Wash Employees</v>
          </cell>
          <cell r="F3470" t="str">
            <v>Grant Hendrix</v>
          </cell>
          <cell r="G3470" t="str">
            <v/>
          </cell>
          <cell r="H3470" t="str">
            <v xml:space="preserve">E0190 </v>
          </cell>
          <cell r="I3470">
            <v>190</v>
          </cell>
          <cell r="J3470" t="str">
            <v/>
          </cell>
          <cell r="K3470" t="str">
            <v>@tidalwaveautospa.com</v>
          </cell>
        </row>
        <row r="3471">
          <cell r="B3471" t="str">
            <v>Ubiel Ponce</v>
          </cell>
          <cell r="C3471" t="str">
            <v>Apprentice</v>
          </cell>
          <cell r="D3471" t="str">
            <v>Stangood-GA</v>
          </cell>
          <cell r="E3471" t="str">
            <v>3100 Stangood Electrical</v>
          </cell>
          <cell r="F3471" t="str">
            <v>Brian Swicegood</v>
          </cell>
          <cell r="G3471" t="str">
            <v/>
          </cell>
          <cell r="H3471" t="str">
            <v/>
          </cell>
          <cell r="I3471" t="str">
            <v/>
          </cell>
          <cell r="J3471" t="str">
            <v/>
          </cell>
          <cell r="K3471" t="str">
            <v/>
          </cell>
        </row>
        <row r="3472">
          <cell r="B3472" t="str">
            <v>Ulysses Kendrick</v>
          </cell>
          <cell r="C3472" t="str">
            <v>Office Administrative</v>
          </cell>
          <cell r="D3472" t="str">
            <v>Wash Support Center</v>
          </cell>
          <cell r="E3472" t="str">
            <v>2400 Administration</v>
          </cell>
          <cell r="F3472" t="str">
            <v>Beth Trice</v>
          </cell>
          <cell r="G3472" t="str">
            <v/>
          </cell>
          <cell r="H3472" t="str">
            <v/>
          </cell>
          <cell r="I3472" t="str">
            <v/>
          </cell>
          <cell r="J3472" t="str">
            <v/>
          </cell>
          <cell r="K3472" t="str">
            <v/>
          </cell>
        </row>
        <row r="3473">
          <cell r="B3473" t="str">
            <v>Valentin Rivas</v>
          </cell>
          <cell r="C3473" t="str">
            <v>Wash Attendant Express</v>
          </cell>
          <cell r="D3473" t="str">
            <v>E0086 - Palestine</v>
          </cell>
          <cell r="E3473" t="str">
            <v>1000 Wash Employees</v>
          </cell>
          <cell r="F3473" t="str">
            <v>Rene Gonzales</v>
          </cell>
          <cell r="G3473" t="str">
            <v/>
          </cell>
          <cell r="H3473" t="str">
            <v xml:space="preserve">E0086 </v>
          </cell>
          <cell r="I3473">
            <v>86</v>
          </cell>
          <cell r="J3473" t="str">
            <v/>
          </cell>
          <cell r="K3473" t="str">
            <v>@tidalwaveautospa.com</v>
          </cell>
        </row>
        <row r="3474">
          <cell r="B3474" t="str">
            <v>Valentyn Jaquez</v>
          </cell>
          <cell r="C3474" t="str">
            <v>Wash Attendant Express</v>
          </cell>
          <cell r="D3474" t="str">
            <v>E0193 - Dahlonega, GA</v>
          </cell>
          <cell r="E3474" t="str">
            <v>1000 Wash Employees</v>
          </cell>
          <cell r="F3474" t="str">
            <v>Richard Gibbons</v>
          </cell>
          <cell r="G3474" t="str">
            <v/>
          </cell>
          <cell r="H3474" t="str">
            <v xml:space="preserve">E0193 </v>
          </cell>
          <cell r="I3474">
            <v>193</v>
          </cell>
          <cell r="J3474" t="str">
            <v/>
          </cell>
          <cell r="K3474" t="str">
            <v>@tidalwaveautospa.com</v>
          </cell>
        </row>
        <row r="3475">
          <cell r="B3475" t="str">
            <v>Valeria Villegas</v>
          </cell>
          <cell r="C3475" t="str">
            <v>Wash Attendant Express</v>
          </cell>
          <cell r="D3475" t="str">
            <v>E0184 - La Vergne, TN</v>
          </cell>
          <cell r="E3475" t="str">
            <v>1000 Wash Employees</v>
          </cell>
          <cell r="F3475" t="str">
            <v>Scott Blainey</v>
          </cell>
          <cell r="G3475" t="str">
            <v/>
          </cell>
          <cell r="H3475" t="str">
            <v xml:space="preserve">E0184 </v>
          </cell>
          <cell r="I3475">
            <v>184</v>
          </cell>
          <cell r="J3475" t="str">
            <v/>
          </cell>
          <cell r="K3475" t="str">
            <v>@tidalwaveautospa.com</v>
          </cell>
        </row>
        <row r="3476">
          <cell r="B3476" t="str">
            <v>Vance Holderfield</v>
          </cell>
          <cell r="C3476" t="str">
            <v>Wash Attendant Express</v>
          </cell>
          <cell r="D3476" t="str">
            <v>E0151 - Helena, AL</v>
          </cell>
          <cell r="E3476" t="str">
            <v>1000 Wash Employees</v>
          </cell>
          <cell r="F3476" t="str">
            <v>Keith McDonald</v>
          </cell>
          <cell r="G3476" t="str">
            <v/>
          </cell>
          <cell r="H3476" t="str">
            <v xml:space="preserve">E0151 </v>
          </cell>
          <cell r="I3476">
            <v>151</v>
          </cell>
          <cell r="J3476" t="str">
            <v/>
          </cell>
          <cell r="K3476" t="str">
            <v>@tidalwaveautospa.com</v>
          </cell>
        </row>
        <row r="3477">
          <cell r="B3477" t="str">
            <v>Vanessa Starnes</v>
          </cell>
          <cell r="C3477" t="str">
            <v>Team Lead Express</v>
          </cell>
          <cell r="D3477" t="str">
            <v>E0282 - Tupelo Commons</v>
          </cell>
          <cell r="E3477" t="str">
            <v>1000 Wash Employees</v>
          </cell>
          <cell r="F3477" t="str">
            <v>Cory Knight</v>
          </cell>
          <cell r="G3477" t="str">
            <v/>
          </cell>
          <cell r="H3477" t="str">
            <v xml:space="preserve">E0282 </v>
          </cell>
          <cell r="I3477">
            <v>282</v>
          </cell>
          <cell r="J3477" t="str">
            <v/>
          </cell>
          <cell r="K3477" t="str">
            <v>@tidalwaveautospa.com</v>
          </cell>
        </row>
        <row r="3478">
          <cell r="B3478" t="str">
            <v>Ventura Melendez</v>
          </cell>
          <cell r="C3478" t="str">
            <v>Wash Attendant Express</v>
          </cell>
          <cell r="D3478" t="str">
            <v>E0080 - Quaker Road</v>
          </cell>
          <cell r="E3478" t="str">
            <v>1000 Wash Employees</v>
          </cell>
          <cell r="F3478" t="str">
            <v>Shawn Herrick</v>
          </cell>
          <cell r="G3478" t="str">
            <v/>
          </cell>
          <cell r="H3478" t="str">
            <v xml:space="preserve">E0080 </v>
          </cell>
          <cell r="I3478">
            <v>80</v>
          </cell>
          <cell r="J3478" t="str">
            <v/>
          </cell>
          <cell r="K3478" t="str">
            <v>@tidalwaveautospa.com</v>
          </cell>
        </row>
        <row r="3479">
          <cell r="B3479" t="str">
            <v>Vernon Dixon</v>
          </cell>
          <cell r="C3479" t="str">
            <v>Site Leader Express</v>
          </cell>
          <cell r="D3479" t="str">
            <v>E0111 - Bainbridge</v>
          </cell>
          <cell r="E3479" t="str">
            <v>1000 Wash Employees</v>
          </cell>
          <cell r="F3479" t="str">
            <v>Gary Bradley</v>
          </cell>
          <cell r="G3479" t="str">
            <v>SL</v>
          </cell>
          <cell r="H3479" t="str">
            <v xml:space="preserve">E0111 </v>
          </cell>
          <cell r="I3479">
            <v>111</v>
          </cell>
          <cell r="J3479" t="str">
            <v>SL111</v>
          </cell>
          <cell r="K3479" t="str">
            <v>SL111@tidalwaveautospa.com</v>
          </cell>
        </row>
        <row r="3480">
          <cell r="B3480" t="str">
            <v>Vernon J</v>
          </cell>
          <cell r="C3480" t="str">
            <v>Site Leader in Development</v>
          </cell>
          <cell r="D3480" t="str">
            <v>E0089 - Omaha 88</v>
          </cell>
          <cell r="E3480" t="str">
            <v>1000 Wash Employees</v>
          </cell>
          <cell r="F3480" t="str">
            <v>Michael Donnelly</v>
          </cell>
          <cell r="G3480" t="str">
            <v>SLID</v>
          </cell>
          <cell r="H3480" t="str">
            <v xml:space="preserve">E0089 </v>
          </cell>
          <cell r="I3480">
            <v>89</v>
          </cell>
          <cell r="J3480" t="str">
            <v/>
          </cell>
          <cell r="K3480" t="str">
            <v/>
          </cell>
        </row>
        <row r="3481">
          <cell r="B3481" t="str">
            <v>Veronica Mitchell</v>
          </cell>
          <cell r="C3481" t="str">
            <v>Wash Attendant Express</v>
          </cell>
          <cell r="D3481" t="str">
            <v>E0068 - Nacogdoches</v>
          </cell>
          <cell r="E3481" t="str">
            <v>1000 Wash Employees</v>
          </cell>
          <cell r="F3481" t="str">
            <v>Rick Thornton</v>
          </cell>
          <cell r="G3481" t="str">
            <v/>
          </cell>
          <cell r="H3481" t="str">
            <v xml:space="preserve">E0068 </v>
          </cell>
          <cell r="I3481">
            <v>68</v>
          </cell>
          <cell r="J3481" t="str">
            <v/>
          </cell>
          <cell r="K3481" t="str">
            <v>@tidalwaveautospa.com</v>
          </cell>
        </row>
        <row r="3482">
          <cell r="B3482" t="str">
            <v>Veronica Wyrostek</v>
          </cell>
          <cell r="C3482" t="str">
            <v>Site Leader Express</v>
          </cell>
          <cell r="D3482" t="str">
            <v>E0307 - East Statesboro, GA</v>
          </cell>
          <cell r="E3482" t="str">
            <v>1000 Wash Employees</v>
          </cell>
          <cell r="F3482" t="str">
            <v>David Foster</v>
          </cell>
          <cell r="G3482" t="str">
            <v>SL</v>
          </cell>
          <cell r="H3482" t="str">
            <v xml:space="preserve">E0307 </v>
          </cell>
          <cell r="I3482">
            <v>307</v>
          </cell>
          <cell r="J3482" t="str">
            <v>SL307</v>
          </cell>
          <cell r="K3482" t="str">
            <v>SL307@tidalwaveautospa.com</v>
          </cell>
        </row>
        <row r="3483">
          <cell r="B3483" t="str">
            <v>Victoire Metuge</v>
          </cell>
          <cell r="C3483" t="str">
            <v>Senior Financial Systems Analyst - Viewpoint</v>
          </cell>
          <cell r="D3483" t="str">
            <v>Wash Support Center</v>
          </cell>
          <cell r="E3483" t="str">
            <v>2100 Accounting</v>
          </cell>
          <cell r="F3483" t="str">
            <v>Kristin Balcerzak</v>
          </cell>
          <cell r="G3483" t="str">
            <v/>
          </cell>
          <cell r="H3483" t="str">
            <v/>
          </cell>
          <cell r="I3483" t="str">
            <v/>
          </cell>
          <cell r="J3483" t="str">
            <v/>
          </cell>
          <cell r="K3483" t="str">
            <v>victoire.metuge@twavelead.com</v>
          </cell>
        </row>
        <row r="3484">
          <cell r="B3484" t="str">
            <v>Victor Herrera</v>
          </cell>
          <cell r="C3484" t="str">
            <v>Wash Attendant Express</v>
          </cell>
          <cell r="D3484" t="str">
            <v>E0046 - Overland Park</v>
          </cell>
          <cell r="E3484" t="str">
            <v>1000 Wash Employees</v>
          </cell>
          <cell r="F3484" t="str">
            <v>Jacob Johnston</v>
          </cell>
          <cell r="G3484" t="str">
            <v/>
          </cell>
          <cell r="H3484" t="str">
            <v xml:space="preserve">E0046 </v>
          </cell>
          <cell r="I3484">
            <v>46</v>
          </cell>
          <cell r="J3484" t="str">
            <v/>
          </cell>
          <cell r="K3484" t="str">
            <v>@tidalwaveautospa.com</v>
          </cell>
        </row>
        <row r="3485">
          <cell r="B3485" t="str">
            <v>Victor Kelly</v>
          </cell>
          <cell r="C3485" t="str">
            <v>Wash Attendant Express</v>
          </cell>
          <cell r="D3485" t="str">
            <v>E0295 - Ponca City, OK</v>
          </cell>
          <cell r="E3485" t="str">
            <v>1000 Wash Employees</v>
          </cell>
          <cell r="F3485" t="str">
            <v>Abelardo Tamez</v>
          </cell>
          <cell r="G3485" t="str">
            <v/>
          </cell>
          <cell r="H3485" t="str">
            <v xml:space="preserve">E0295 </v>
          </cell>
          <cell r="I3485">
            <v>295</v>
          </cell>
          <cell r="J3485" t="str">
            <v/>
          </cell>
          <cell r="K3485" t="str">
            <v>@tidalwaveautospa.com</v>
          </cell>
        </row>
        <row r="3486">
          <cell r="B3486" t="str">
            <v>Victor Mcqueen</v>
          </cell>
          <cell r="C3486" t="str">
            <v>Wash Attendant Express</v>
          </cell>
          <cell r="D3486" t="str">
            <v>E0256 - Sturbridge</v>
          </cell>
          <cell r="E3486" t="str">
            <v>1000 Wash Employees</v>
          </cell>
          <cell r="F3486" t="str">
            <v>Patrick Swain</v>
          </cell>
          <cell r="G3486" t="str">
            <v/>
          </cell>
          <cell r="H3486" t="str">
            <v xml:space="preserve">E0256 </v>
          </cell>
          <cell r="I3486">
            <v>256</v>
          </cell>
          <cell r="J3486" t="str">
            <v/>
          </cell>
          <cell r="K3486" t="str">
            <v>@tidalwaveautospa.com</v>
          </cell>
        </row>
        <row r="3487">
          <cell r="B3487" t="str">
            <v>Victor Moreira [C]</v>
          </cell>
          <cell r="C3487" t="str">
            <v>TW IT Temporary</v>
          </cell>
          <cell r="D3487" t="str">
            <v>Wash Support Center</v>
          </cell>
          <cell r="E3487" t="str">
            <v>2200 IT</v>
          </cell>
          <cell r="F3487" t="str">
            <v>Mark Kelly</v>
          </cell>
          <cell r="G3487" t="str">
            <v/>
          </cell>
          <cell r="H3487" t="str">
            <v/>
          </cell>
          <cell r="I3487" t="str">
            <v/>
          </cell>
          <cell r="J3487" t="str">
            <v/>
          </cell>
          <cell r="K3487" t="str">
            <v>Victor.Moreira@twavelead.com</v>
          </cell>
        </row>
        <row r="3488">
          <cell r="B3488" t="str">
            <v>Victor Mota</v>
          </cell>
          <cell r="C3488" t="str">
            <v>Assistant SL Express</v>
          </cell>
          <cell r="D3488" t="str">
            <v>E0266 - Mountain Home, ID</v>
          </cell>
          <cell r="E3488" t="str">
            <v>1000 Wash Employees</v>
          </cell>
          <cell r="F3488" t="str">
            <v>Rebecca McCallum-Cameron</v>
          </cell>
          <cell r="G3488" t="str">
            <v>ASL</v>
          </cell>
          <cell r="H3488" t="str">
            <v xml:space="preserve">E0266 </v>
          </cell>
          <cell r="I3488">
            <v>266</v>
          </cell>
          <cell r="J3488" t="str">
            <v>ASL266</v>
          </cell>
          <cell r="K3488" t="str">
            <v>ASL266@tidalwaveautospa.com</v>
          </cell>
        </row>
        <row r="3489">
          <cell r="B3489" t="str">
            <v>Victor Tejada</v>
          </cell>
          <cell r="C3489" t="str">
            <v>Assistant SL Express</v>
          </cell>
          <cell r="D3489" t="str">
            <v>E0096 - Athens / Athens GA 1</v>
          </cell>
          <cell r="E3489" t="str">
            <v>1000 Wash Employees</v>
          </cell>
          <cell r="F3489" t="str">
            <v>Thomas Russell</v>
          </cell>
          <cell r="G3489" t="str">
            <v>ASL</v>
          </cell>
          <cell r="H3489" t="str">
            <v xml:space="preserve">E0096 </v>
          </cell>
          <cell r="I3489">
            <v>96</v>
          </cell>
          <cell r="J3489" t="str">
            <v>ASL96</v>
          </cell>
          <cell r="K3489" t="str">
            <v>ASL96@tidalwaveautospa.com</v>
          </cell>
        </row>
        <row r="3490">
          <cell r="B3490" t="str">
            <v>Victoria Britton</v>
          </cell>
          <cell r="C3490" t="str">
            <v>Wash Attendant Express</v>
          </cell>
          <cell r="D3490" t="str">
            <v>E0264 - Red Dog Way</v>
          </cell>
          <cell r="E3490" t="str">
            <v>1000 Wash Employees</v>
          </cell>
          <cell r="F3490" t="str">
            <v>Daniel Hanst</v>
          </cell>
          <cell r="G3490" t="str">
            <v/>
          </cell>
          <cell r="H3490" t="str">
            <v xml:space="preserve">E0264 </v>
          </cell>
          <cell r="I3490">
            <v>264</v>
          </cell>
          <cell r="J3490" t="str">
            <v/>
          </cell>
          <cell r="K3490" t="str">
            <v>@tidalwaveautospa.com</v>
          </cell>
        </row>
        <row r="3491">
          <cell r="B3491" t="str">
            <v>Victoria Eckert</v>
          </cell>
          <cell r="C3491" t="str">
            <v>Wash Attendant Express</v>
          </cell>
          <cell r="D3491" t="str">
            <v>E0099 - Alexandria</v>
          </cell>
          <cell r="E3491" t="str">
            <v>1000 Wash Employees</v>
          </cell>
          <cell r="F3491" t="str">
            <v>Matthew Rust</v>
          </cell>
          <cell r="G3491" t="str">
            <v/>
          </cell>
          <cell r="H3491" t="str">
            <v xml:space="preserve">E0099 </v>
          </cell>
          <cell r="I3491">
            <v>99</v>
          </cell>
          <cell r="J3491" t="str">
            <v/>
          </cell>
          <cell r="K3491" t="str">
            <v>@tidalwaveautospa.com</v>
          </cell>
        </row>
        <row r="3492">
          <cell r="B3492" t="str">
            <v>Victoria Gonzales</v>
          </cell>
          <cell r="C3492" t="str">
            <v>Wash Attendant Express</v>
          </cell>
          <cell r="D3492" t="str">
            <v>E0260 - Pebble Hills</v>
          </cell>
          <cell r="E3492" t="str">
            <v>1000 Wash Employees</v>
          </cell>
          <cell r="F3492" t="str">
            <v>Efrain Villareal</v>
          </cell>
          <cell r="G3492" t="str">
            <v/>
          </cell>
          <cell r="H3492" t="str">
            <v xml:space="preserve">E0260 </v>
          </cell>
          <cell r="I3492">
            <v>260</v>
          </cell>
          <cell r="J3492" t="str">
            <v/>
          </cell>
          <cell r="K3492" t="str">
            <v>@tidalwaveautospa.com</v>
          </cell>
        </row>
        <row r="3493">
          <cell r="B3493" t="str">
            <v>Vincent Burt</v>
          </cell>
          <cell r="C3493" t="str">
            <v>Site Leader Express</v>
          </cell>
          <cell r="D3493" t="str">
            <v>E0001 - Candler Road</v>
          </cell>
          <cell r="E3493" t="str">
            <v>1000 Wash Employees</v>
          </cell>
          <cell r="F3493" t="str">
            <v>Andrew Strevel</v>
          </cell>
          <cell r="G3493" t="str">
            <v>SL</v>
          </cell>
          <cell r="H3493" t="str">
            <v xml:space="preserve">E0001 </v>
          </cell>
          <cell r="I3493">
            <v>1</v>
          </cell>
          <cell r="J3493" t="str">
            <v>SL1</v>
          </cell>
          <cell r="K3493" t="str">
            <v>SL1@tidalwaveautospa.com</v>
          </cell>
        </row>
        <row r="3494">
          <cell r="B3494" t="str">
            <v>Vincent Halliday</v>
          </cell>
          <cell r="C3494" t="str">
            <v>Wash Attendant Express</v>
          </cell>
          <cell r="D3494" t="str">
            <v>E0158 - Waconia, MN</v>
          </cell>
          <cell r="E3494" t="str">
            <v>1000 Wash Employees</v>
          </cell>
          <cell r="F3494" t="str">
            <v>Benjamin Eidem</v>
          </cell>
          <cell r="G3494" t="str">
            <v/>
          </cell>
          <cell r="H3494" t="str">
            <v xml:space="preserve">E0158 </v>
          </cell>
          <cell r="I3494">
            <v>158</v>
          </cell>
          <cell r="J3494" t="str">
            <v/>
          </cell>
          <cell r="K3494" t="str">
            <v>@tidalwaveautospa.com</v>
          </cell>
        </row>
        <row r="3495">
          <cell r="B3495" t="str">
            <v>Vincent Harris</v>
          </cell>
          <cell r="C3495" t="str">
            <v>Fleet &amp; Fundraising Field Marketing Associate</v>
          </cell>
          <cell r="D3495" t="str">
            <v>Wash Support Center</v>
          </cell>
          <cell r="E3495" t="str">
            <v>2300 Marketing</v>
          </cell>
          <cell r="F3495" t="str">
            <v>Lucas Mininger</v>
          </cell>
          <cell r="G3495" t="str">
            <v/>
          </cell>
          <cell r="H3495" t="str">
            <v/>
          </cell>
          <cell r="I3495" t="str">
            <v/>
          </cell>
          <cell r="J3495" t="str">
            <v/>
          </cell>
          <cell r="K3495" t="str">
            <v>vince.harris@tidalwaveautospa.com</v>
          </cell>
        </row>
        <row r="3496">
          <cell r="B3496" t="str">
            <v>Vincent Schiro</v>
          </cell>
          <cell r="C3496" t="str">
            <v>Wash Attendant Express</v>
          </cell>
          <cell r="D3496" t="str">
            <v>E0284 - Niagara Falls, NY</v>
          </cell>
          <cell r="E3496" t="str">
            <v>1000 Wash Employees</v>
          </cell>
          <cell r="F3496" t="str">
            <v>Jon Roewer</v>
          </cell>
          <cell r="G3496" t="str">
            <v/>
          </cell>
          <cell r="H3496" t="str">
            <v xml:space="preserve">E0284 </v>
          </cell>
          <cell r="I3496">
            <v>284</v>
          </cell>
          <cell r="J3496" t="str">
            <v/>
          </cell>
          <cell r="K3496" t="str">
            <v>@tidalwaveautospa.com</v>
          </cell>
        </row>
        <row r="3497">
          <cell r="B3497" t="str">
            <v>Violeta Martinez</v>
          </cell>
          <cell r="C3497" t="str">
            <v>Wash Attendant Express</v>
          </cell>
          <cell r="D3497" t="str">
            <v>E0383 - El Campo, TX</v>
          </cell>
          <cell r="E3497" t="str">
            <v>1000 Wash Employees</v>
          </cell>
          <cell r="F3497" t="str">
            <v>Joe Fonseca</v>
          </cell>
          <cell r="G3497" t="str">
            <v/>
          </cell>
          <cell r="H3497" t="str">
            <v xml:space="preserve">E0383 </v>
          </cell>
          <cell r="I3497">
            <v>383</v>
          </cell>
          <cell r="J3497" t="str">
            <v/>
          </cell>
          <cell r="K3497" t="str">
            <v>@tidalwaveautospa.com</v>
          </cell>
        </row>
        <row r="3498">
          <cell r="B3498" t="str">
            <v>Virginia Bedwell</v>
          </cell>
          <cell r="C3498" t="str">
            <v>Team Lead Express</v>
          </cell>
          <cell r="D3498" t="str">
            <v>E0296 - Weston, WI</v>
          </cell>
          <cell r="E3498" t="str">
            <v>1000 Wash Employees</v>
          </cell>
          <cell r="F3498" t="str">
            <v>Edward Bayliss</v>
          </cell>
          <cell r="G3498" t="str">
            <v/>
          </cell>
          <cell r="H3498" t="str">
            <v xml:space="preserve">E0296 </v>
          </cell>
          <cell r="I3498">
            <v>296</v>
          </cell>
          <cell r="J3498" t="str">
            <v/>
          </cell>
          <cell r="K3498" t="str">
            <v>@tidalwaveautospa.com</v>
          </cell>
        </row>
        <row r="3499">
          <cell r="B3499" t="str">
            <v>Vladimir Booth</v>
          </cell>
          <cell r="C3499" t="str">
            <v>Wash Attendant Express</v>
          </cell>
          <cell r="D3499" t="str">
            <v>E0037 - Lutz</v>
          </cell>
          <cell r="E3499" t="str">
            <v>1000 Wash Employees</v>
          </cell>
          <cell r="F3499" t="str">
            <v>Kesean Swint</v>
          </cell>
          <cell r="G3499" t="str">
            <v/>
          </cell>
          <cell r="H3499" t="str">
            <v xml:space="preserve">E0037 </v>
          </cell>
          <cell r="I3499">
            <v>37</v>
          </cell>
          <cell r="J3499" t="str">
            <v/>
          </cell>
          <cell r="K3499" t="str">
            <v>@tidalwaveautospa.com</v>
          </cell>
        </row>
        <row r="3500">
          <cell r="B3500" t="str">
            <v>Wagner Marques [C]</v>
          </cell>
          <cell r="C3500" t="str">
            <v>Software Engineer Contractor</v>
          </cell>
          <cell r="D3500" t="str">
            <v>Wash Support Center</v>
          </cell>
          <cell r="E3500" t="str">
            <v>2180 R&amp;D</v>
          </cell>
          <cell r="F3500" t="str">
            <v>Jose Ferrari</v>
          </cell>
          <cell r="G3500" t="str">
            <v/>
          </cell>
          <cell r="H3500" t="str">
            <v/>
          </cell>
          <cell r="I3500" t="str">
            <v/>
          </cell>
          <cell r="J3500" t="str">
            <v/>
          </cell>
          <cell r="K3500" t="str">
            <v>wagner.marques@twavelead.com</v>
          </cell>
        </row>
        <row r="3501">
          <cell r="B3501" t="str">
            <v>Walter Carlisle</v>
          </cell>
          <cell r="C3501" t="str">
            <v>Wash Attendant Express</v>
          </cell>
          <cell r="D3501" t="str">
            <v>E0067 - Mission</v>
          </cell>
          <cell r="E3501" t="str">
            <v>1000 Wash Employees</v>
          </cell>
          <cell r="F3501" t="str">
            <v>Cassondra Clark</v>
          </cell>
          <cell r="G3501" t="str">
            <v/>
          </cell>
          <cell r="H3501" t="str">
            <v xml:space="preserve">E0067 </v>
          </cell>
          <cell r="I3501">
            <v>67</v>
          </cell>
          <cell r="J3501" t="str">
            <v/>
          </cell>
          <cell r="K3501" t="str">
            <v>@tidalwaveautospa.com</v>
          </cell>
        </row>
        <row r="3502">
          <cell r="B3502" t="str">
            <v>Walter Dean</v>
          </cell>
          <cell r="C3502" t="str">
            <v>Assistant SL Express</v>
          </cell>
          <cell r="D3502" t="str">
            <v>E0011 - McDonough</v>
          </cell>
          <cell r="E3502" t="str">
            <v>1000 Wash Employees</v>
          </cell>
          <cell r="F3502" t="str">
            <v>Rodrigo Kimble</v>
          </cell>
          <cell r="G3502" t="str">
            <v>ASL</v>
          </cell>
          <cell r="H3502" t="str">
            <v xml:space="preserve">E0011 </v>
          </cell>
          <cell r="I3502">
            <v>11</v>
          </cell>
          <cell r="J3502" t="str">
            <v>ASL11</v>
          </cell>
          <cell r="K3502" t="str">
            <v>ASL11@tidalwaveautospa.com</v>
          </cell>
        </row>
        <row r="3503">
          <cell r="B3503" t="str">
            <v>Walter Kaun</v>
          </cell>
          <cell r="C3503" t="str">
            <v>Assistant SL Express</v>
          </cell>
          <cell r="D3503" t="str">
            <v>E0211 - Hamilton Crossing</v>
          </cell>
          <cell r="E3503" t="str">
            <v>1000 Wash Employees</v>
          </cell>
          <cell r="F3503" t="str">
            <v>Spencer Kappelman</v>
          </cell>
          <cell r="G3503" t="str">
            <v>ASL</v>
          </cell>
          <cell r="H3503" t="str">
            <v xml:space="preserve">E0211 </v>
          </cell>
          <cell r="I3503">
            <v>211</v>
          </cell>
          <cell r="J3503" t="str">
            <v>ASL211</v>
          </cell>
          <cell r="K3503" t="str">
            <v>ASL211@tidalwaveautospa.com</v>
          </cell>
        </row>
        <row r="3504">
          <cell r="B3504" t="str">
            <v>Walter Moore</v>
          </cell>
          <cell r="C3504" t="str">
            <v>Wash Attendant Express</v>
          </cell>
          <cell r="D3504" t="str">
            <v>E0272 - North Wilmington</v>
          </cell>
          <cell r="E3504" t="str">
            <v>1000 Wash Employees</v>
          </cell>
          <cell r="F3504" t="str">
            <v>Devin Miranda</v>
          </cell>
          <cell r="G3504" t="str">
            <v/>
          </cell>
          <cell r="H3504" t="str">
            <v xml:space="preserve">E0272 </v>
          </cell>
          <cell r="I3504">
            <v>272</v>
          </cell>
          <cell r="J3504" t="str">
            <v/>
          </cell>
          <cell r="K3504" t="str">
            <v>@tidalwaveautospa.com</v>
          </cell>
        </row>
        <row r="3505">
          <cell r="B3505" t="str">
            <v>Walter Ristow</v>
          </cell>
          <cell r="C3505" t="str">
            <v>Wash Attendant Express</v>
          </cell>
          <cell r="D3505" t="str">
            <v>E0220 - Cambridge, MN</v>
          </cell>
          <cell r="E3505" t="str">
            <v>1000 Wash Employees</v>
          </cell>
          <cell r="F3505" t="str">
            <v>Brett Fausher</v>
          </cell>
          <cell r="G3505" t="str">
            <v/>
          </cell>
          <cell r="H3505" t="str">
            <v xml:space="preserve">E0220 </v>
          </cell>
          <cell r="I3505">
            <v>220</v>
          </cell>
          <cell r="J3505" t="str">
            <v/>
          </cell>
          <cell r="K3505" t="str">
            <v>@tidalwaveautospa.com</v>
          </cell>
        </row>
        <row r="3506">
          <cell r="B3506" t="str">
            <v>Walter Robinson</v>
          </cell>
          <cell r="C3506" t="str">
            <v>Assistant SL Express</v>
          </cell>
          <cell r="D3506" t="str">
            <v>E0197 - Timothy</v>
          </cell>
          <cell r="E3506" t="str">
            <v>1000 Wash Employees</v>
          </cell>
          <cell r="F3506" t="str">
            <v>Dennis Thompson</v>
          </cell>
          <cell r="G3506" t="str">
            <v>ASL</v>
          </cell>
          <cell r="H3506" t="str">
            <v xml:space="preserve">E0197 </v>
          </cell>
          <cell r="I3506">
            <v>197</v>
          </cell>
          <cell r="J3506" t="str">
            <v>ASL197</v>
          </cell>
          <cell r="K3506" t="str">
            <v>ASL197@tidalwaveautospa.com</v>
          </cell>
        </row>
        <row r="3507">
          <cell r="B3507" t="str">
            <v>Warren Brooks</v>
          </cell>
          <cell r="C3507" t="str">
            <v>Wash Attendant Express</v>
          </cell>
          <cell r="D3507" t="str">
            <v>E0035 - Powder Springs</v>
          </cell>
          <cell r="E3507" t="str">
            <v>1000 Wash Employees</v>
          </cell>
          <cell r="F3507" t="str">
            <v>Tristan Luther</v>
          </cell>
          <cell r="G3507" t="str">
            <v/>
          </cell>
          <cell r="H3507" t="str">
            <v xml:space="preserve">E0035 </v>
          </cell>
          <cell r="I3507">
            <v>35</v>
          </cell>
          <cell r="J3507" t="str">
            <v/>
          </cell>
          <cell r="K3507" t="str">
            <v>@tidalwaveautospa.com</v>
          </cell>
        </row>
        <row r="3508">
          <cell r="B3508" t="str">
            <v>Warren Kelley</v>
          </cell>
          <cell r="C3508" t="str">
            <v>Wash Attendant Express</v>
          </cell>
          <cell r="D3508" t="str">
            <v>E0316 - Silsbee, TX</v>
          </cell>
          <cell r="E3508" t="str">
            <v>1000 Wash Employees</v>
          </cell>
          <cell r="F3508" t="str">
            <v>Jordan Easton</v>
          </cell>
          <cell r="G3508" t="str">
            <v/>
          </cell>
          <cell r="H3508" t="str">
            <v xml:space="preserve">E0316 </v>
          </cell>
          <cell r="I3508">
            <v>316</v>
          </cell>
          <cell r="J3508" t="str">
            <v/>
          </cell>
          <cell r="K3508" t="str">
            <v>@tidalwaveautospa.com</v>
          </cell>
        </row>
        <row r="3509">
          <cell r="B3509" t="str">
            <v>Waylan Allen</v>
          </cell>
          <cell r="C3509" t="str">
            <v>Team Lead Express</v>
          </cell>
          <cell r="D3509" t="str">
            <v>E0141 - Northwood Park</v>
          </cell>
          <cell r="E3509" t="str">
            <v>1000 Wash Employees</v>
          </cell>
          <cell r="F3509" t="str">
            <v>David Nightingale</v>
          </cell>
          <cell r="G3509" t="str">
            <v/>
          </cell>
          <cell r="H3509" t="str">
            <v xml:space="preserve">E0141 </v>
          </cell>
          <cell r="I3509">
            <v>141</v>
          </cell>
          <cell r="J3509" t="str">
            <v/>
          </cell>
          <cell r="K3509" t="str">
            <v>@tidalwaveautospa.com</v>
          </cell>
        </row>
        <row r="3510">
          <cell r="B3510" t="str">
            <v>Waynesia Sherman</v>
          </cell>
          <cell r="C3510" t="str">
            <v>Super Trainer</v>
          </cell>
          <cell r="D3510" t="str">
            <v>Wash Openings</v>
          </cell>
          <cell r="E3510" t="str">
            <v>2000 Operations</v>
          </cell>
          <cell r="F3510" t="str">
            <v>Coty Stevens</v>
          </cell>
          <cell r="G3510" t="str">
            <v/>
          </cell>
          <cell r="H3510" t="str">
            <v/>
          </cell>
          <cell r="I3510" t="str">
            <v/>
          </cell>
          <cell r="J3510" t="str">
            <v/>
          </cell>
          <cell r="K3510" t="str">
            <v>waynesia.sherman@tidalwaveautospa.com</v>
          </cell>
        </row>
        <row r="3511">
          <cell r="B3511" t="str">
            <v>Wendell Renfroe</v>
          </cell>
          <cell r="C3511" t="str">
            <v>Team Lead Express</v>
          </cell>
          <cell r="D3511" t="str">
            <v>E0036 - Miller Road</v>
          </cell>
          <cell r="E3511" t="str">
            <v>1000 Wash Employees</v>
          </cell>
          <cell r="F3511" t="str">
            <v>Joel Regan</v>
          </cell>
          <cell r="G3511" t="str">
            <v/>
          </cell>
          <cell r="H3511" t="str">
            <v xml:space="preserve">E0036 </v>
          </cell>
          <cell r="I3511">
            <v>36</v>
          </cell>
          <cell r="J3511" t="str">
            <v/>
          </cell>
          <cell r="K3511" t="str">
            <v>@tidalwaveautospa.com</v>
          </cell>
        </row>
        <row r="3512">
          <cell r="B3512" t="str">
            <v>Wendell Smith</v>
          </cell>
          <cell r="C3512" t="str">
            <v>Assistant SL Express</v>
          </cell>
          <cell r="D3512" t="str">
            <v>E0138 - Dubuque</v>
          </cell>
          <cell r="E3512" t="str">
            <v>1000 Wash Employees</v>
          </cell>
          <cell r="F3512" t="str">
            <v>Isaiah Nyberg</v>
          </cell>
          <cell r="G3512" t="str">
            <v>ASL</v>
          </cell>
          <cell r="H3512" t="str">
            <v xml:space="preserve">E0138 </v>
          </cell>
          <cell r="I3512">
            <v>138</v>
          </cell>
          <cell r="J3512" t="str">
            <v>ASL138</v>
          </cell>
          <cell r="K3512" t="str">
            <v>ASL138@tidalwaveautospa.com</v>
          </cell>
        </row>
        <row r="3513">
          <cell r="B3513" t="str">
            <v>Wendy Gamblin</v>
          </cell>
          <cell r="C3513" t="str">
            <v>Assistant SL Express</v>
          </cell>
          <cell r="D3513" t="str">
            <v>E0253 - Cullman, AL</v>
          </cell>
          <cell r="E3513" t="str">
            <v>1000 Wash Employees</v>
          </cell>
          <cell r="F3513" t="str">
            <v>Kip Frew</v>
          </cell>
          <cell r="G3513" t="str">
            <v>ASL</v>
          </cell>
          <cell r="H3513" t="str">
            <v xml:space="preserve">E0253 </v>
          </cell>
          <cell r="I3513">
            <v>253</v>
          </cell>
          <cell r="J3513" t="str">
            <v>ASL253</v>
          </cell>
          <cell r="K3513" t="str">
            <v>ASL253@tidalwaveautospa.com</v>
          </cell>
        </row>
        <row r="3514">
          <cell r="B3514" t="str">
            <v>Wendy Hernandez</v>
          </cell>
          <cell r="C3514" t="str">
            <v>Wash Attendant Express</v>
          </cell>
          <cell r="D3514" t="str">
            <v>E0085 - Victoria</v>
          </cell>
          <cell r="E3514" t="str">
            <v>1000 Wash Employees</v>
          </cell>
          <cell r="F3514" t="str">
            <v>Justin Bernal</v>
          </cell>
          <cell r="G3514" t="str">
            <v/>
          </cell>
          <cell r="H3514" t="str">
            <v xml:space="preserve">E0085 </v>
          </cell>
          <cell r="I3514">
            <v>85</v>
          </cell>
          <cell r="J3514" t="str">
            <v/>
          </cell>
          <cell r="K3514" t="str">
            <v>@tidalwaveautospa.com</v>
          </cell>
        </row>
        <row r="3515">
          <cell r="B3515" t="str">
            <v>Wesley Delph</v>
          </cell>
          <cell r="C3515" t="str">
            <v>Assistant SL Express</v>
          </cell>
          <cell r="D3515" t="str">
            <v>E0020 - Conway</v>
          </cell>
          <cell r="E3515" t="str">
            <v>1000 Wash Employees</v>
          </cell>
          <cell r="F3515" t="str">
            <v>Joseph Landfried</v>
          </cell>
          <cell r="G3515" t="str">
            <v>ASL</v>
          </cell>
          <cell r="H3515" t="str">
            <v xml:space="preserve">E0020 </v>
          </cell>
          <cell r="I3515">
            <v>20</v>
          </cell>
          <cell r="J3515" t="str">
            <v>ASL20</v>
          </cell>
          <cell r="K3515" t="str">
            <v>ASL20@tidalwaveautospa.com</v>
          </cell>
        </row>
        <row r="3516">
          <cell r="B3516" t="str">
            <v>Wesley Goins</v>
          </cell>
          <cell r="C3516" t="str">
            <v>Assistant SL Express</v>
          </cell>
          <cell r="D3516" t="str">
            <v>E0002 - Thomaston</v>
          </cell>
          <cell r="E3516" t="str">
            <v>1000 Wash Employees</v>
          </cell>
          <cell r="F3516" t="str">
            <v>Jonathan Richardson</v>
          </cell>
          <cell r="G3516" t="str">
            <v>ASL</v>
          </cell>
          <cell r="H3516" t="str">
            <v xml:space="preserve">E0002 </v>
          </cell>
          <cell r="I3516">
            <v>2</v>
          </cell>
          <cell r="J3516" t="str">
            <v>ASL2</v>
          </cell>
          <cell r="K3516" t="str">
            <v>ASL2@tidalwaveautospa.com</v>
          </cell>
        </row>
        <row r="3517">
          <cell r="B3517" t="str">
            <v>Wesley Kurtz</v>
          </cell>
          <cell r="C3517" t="str">
            <v>Consultant 2</v>
          </cell>
          <cell r="D3517" t="str">
            <v>Wash Admin</v>
          </cell>
          <cell r="E3517" t="str">
            <v>2000 Operations</v>
          </cell>
          <cell r="F3517" t="str">
            <v>Bruce Maxwell</v>
          </cell>
          <cell r="G3517" t="str">
            <v/>
          </cell>
          <cell r="H3517" t="str">
            <v/>
          </cell>
          <cell r="I3517" t="str">
            <v/>
          </cell>
          <cell r="J3517" t="str">
            <v/>
          </cell>
          <cell r="K3517" t="str">
            <v>wesley.kurtz@tidalwaveautospa.com</v>
          </cell>
        </row>
        <row r="3518">
          <cell r="B3518" t="str">
            <v>Wesley Vandergriff</v>
          </cell>
          <cell r="C3518" t="str">
            <v>Wash Attendant Express</v>
          </cell>
          <cell r="D3518" t="str">
            <v>E0315 - Halls Crossroads</v>
          </cell>
          <cell r="E3518" t="str">
            <v>1000 Wash Employees</v>
          </cell>
          <cell r="F3518" t="str">
            <v>Ayite Medji</v>
          </cell>
          <cell r="G3518" t="str">
            <v/>
          </cell>
          <cell r="H3518" t="str">
            <v xml:space="preserve">E0315 </v>
          </cell>
          <cell r="I3518">
            <v>315</v>
          </cell>
          <cell r="J3518" t="str">
            <v/>
          </cell>
          <cell r="K3518" t="str">
            <v>@tidalwaveautospa.com</v>
          </cell>
        </row>
        <row r="3519">
          <cell r="B3519" t="str">
            <v>Wesley Williams</v>
          </cell>
          <cell r="C3519" t="str">
            <v>Team Lead Express</v>
          </cell>
          <cell r="D3519" t="str">
            <v>E0126 - Charlottesville</v>
          </cell>
          <cell r="E3519" t="str">
            <v>1000 Wash Employees</v>
          </cell>
          <cell r="F3519" t="str">
            <v>Sean Bush</v>
          </cell>
          <cell r="G3519" t="str">
            <v/>
          </cell>
          <cell r="H3519" t="str">
            <v xml:space="preserve">E0126 </v>
          </cell>
          <cell r="I3519">
            <v>126</v>
          </cell>
          <cell r="J3519" t="str">
            <v/>
          </cell>
          <cell r="K3519" t="str">
            <v>@tidalwaveautospa.com</v>
          </cell>
        </row>
        <row r="3520">
          <cell r="B3520" t="str">
            <v>West Broadway</v>
          </cell>
          <cell r="C3520" t="str">
            <v>Wash Attendant Express</v>
          </cell>
          <cell r="D3520" t="str">
            <v>E0278 - Kinston, NC</v>
          </cell>
          <cell r="E3520" t="str">
            <v>1000 Wash Employees</v>
          </cell>
          <cell r="F3520" t="str">
            <v>Nadine Moses</v>
          </cell>
          <cell r="G3520" t="str">
            <v/>
          </cell>
          <cell r="H3520" t="str">
            <v xml:space="preserve">E0278 </v>
          </cell>
          <cell r="I3520">
            <v>278</v>
          </cell>
          <cell r="J3520" t="str">
            <v/>
          </cell>
          <cell r="K3520" t="str">
            <v>@tidalwaveautospa.com</v>
          </cell>
        </row>
        <row r="3521">
          <cell r="B3521" t="str">
            <v>Will Harvey</v>
          </cell>
          <cell r="C3521" t="str">
            <v>Assistant SL Express</v>
          </cell>
          <cell r="D3521" t="str">
            <v>E0002 - Thomaston</v>
          </cell>
          <cell r="E3521" t="str">
            <v>1000 Wash Employees</v>
          </cell>
          <cell r="F3521" t="str">
            <v>Jonathan Richardson</v>
          </cell>
          <cell r="G3521" t="str">
            <v>ASL</v>
          </cell>
          <cell r="H3521" t="str">
            <v xml:space="preserve">E0002 </v>
          </cell>
          <cell r="I3521">
            <v>2</v>
          </cell>
          <cell r="J3521" t="str">
            <v>ASL2</v>
          </cell>
          <cell r="K3521" t="str">
            <v>ASL2@tidalwaveautospa.com</v>
          </cell>
        </row>
        <row r="3522">
          <cell r="B3522" t="str">
            <v>William Allen</v>
          </cell>
          <cell r="C3522" t="str">
            <v>Site Leader Express</v>
          </cell>
          <cell r="D3522" t="str">
            <v>E0140 - Moore</v>
          </cell>
          <cell r="E3522" t="str">
            <v>1000 Wash Employees</v>
          </cell>
          <cell r="F3522" t="str">
            <v>Ricky Doyle</v>
          </cell>
          <cell r="G3522" t="str">
            <v>SL</v>
          </cell>
          <cell r="H3522" t="str">
            <v xml:space="preserve">E0140 </v>
          </cell>
          <cell r="I3522">
            <v>140</v>
          </cell>
          <cell r="J3522" t="str">
            <v>SL140</v>
          </cell>
          <cell r="K3522" t="str">
            <v>SL140@tidalwaveautospa.com</v>
          </cell>
        </row>
        <row r="3523">
          <cell r="B3523" t="str">
            <v>William Allen</v>
          </cell>
          <cell r="C3523" t="str">
            <v>Wash Attendant Express</v>
          </cell>
          <cell r="D3523" t="str">
            <v>E0082 - Ocala</v>
          </cell>
          <cell r="E3523" t="str">
            <v>1000 Wash Employees</v>
          </cell>
          <cell r="F3523" t="str">
            <v>Marquis Scott</v>
          </cell>
          <cell r="G3523" t="str">
            <v/>
          </cell>
          <cell r="H3523" t="str">
            <v xml:space="preserve">E0082 </v>
          </cell>
          <cell r="I3523">
            <v>82</v>
          </cell>
          <cell r="J3523" t="str">
            <v/>
          </cell>
          <cell r="K3523" t="str">
            <v>@tidalwaveautospa.com</v>
          </cell>
        </row>
        <row r="3524">
          <cell r="B3524" t="str">
            <v>William Ateyeh</v>
          </cell>
          <cell r="C3524" t="str">
            <v>Wash Attendant Express</v>
          </cell>
          <cell r="D3524" t="str">
            <v>E0005 - Florence SC</v>
          </cell>
          <cell r="E3524" t="str">
            <v>1000 Wash Employees</v>
          </cell>
          <cell r="F3524" t="str">
            <v>Raymond Otto</v>
          </cell>
          <cell r="G3524" t="str">
            <v/>
          </cell>
          <cell r="H3524" t="str">
            <v xml:space="preserve">E0005 </v>
          </cell>
          <cell r="I3524">
            <v>5</v>
          </cell>
          <cell r="J3524" t="str">
            <v/>
          </cell>
          <cell r="K3524" t="str">
            <v>@tidalwaveautospa.com</v>
          </cell>
        </row>
        <row r="3525">
          <cell r="B3525" t="str">
            <v>William Barnes</v>
          </cell>
          <cell r="C3525" t="str">
            <v>Wash Attendant Express</v>
          </cell>
          <cell r="D3525" t="str">
            <v>E0275 - Cheraw, SC</v>
          </cell>
          <cell r="E3525" t="str">
            <v>1000 Wash Employees</v>
          </cell>
          <cell r="F3525" t="str">
            <v>John Norris</v>
          </cell>
          <cell r="G3525" t="str">
            <v/>
          </cell>
          <cell r="H3525" t="str">
            <v xml:space="preserve">E0275 </v>
          </cell>
          <cell r="I3525">
            <v>275</v>
          </cell>
          <cell r="J3525" t="str">
            <v/>
          </cell>
          <cell r="K3525" t="str">
            <v>@tidalwaveautospa.com</v>
          </cell>
        </row>
        <row r="3526">
          <cell r="B3526" t="str">
            <v>William Barton</v>
          </cell>
          <cell r="C3526" t="str">
            <v>Wash Attendant Express</v>
          </cell>
          <cell r="D3526" t="str">
            <v>E0041 - Hoover</v>
          </cell>
          <cell r="E3526" t="str">
            <v>1000 Wash Employees</v>
          </cell>
          <cell r="F3526" t="str">
            <v>Britt Bonds</v>
          </cell>
          <cell r="G3526" t="str">
            <v/>
          </cell>
          <cell r="H3526" t="str">
            <v xml:space="preserve">E0041 </v>
          </cell>
          <cell r="I3526">
            <v>41</v>
          </cell>
          <cell r="J3526" t="str">
            <v/>
          </cell>
          <cell r="K3526" t="str">
            <v>@tidalwaveautospa.com</v>
          </cell>
        </row>
        <row r="3527">
          <cell r="B3527" t="str">
            <v>William Blakey</v>
          </cell>
          <cell r="C3527" t="str">
            <v>Assistant SL Express</v>
          </cell>
          <cell r="D3527" t="str">
            <v>E0198 - Wesleyan Road</v>
          </cell>
          <cell r="E3527" t="str">
            <v>1000 Wash Employees</v>
          </cell>
          <cell r="F3527" t="str">
            <v>Lindsay Schultz</v>
          </cell>
          <cell r="G3527" t="str">
            <v>ASL</v>
          </cell>
          <cell r="H3527" t="str">
            <v xml:space="preserve">E0198 </v>
          </cell>
          <cell r="I3527">
            <v>198</v>
          </cell>
          <cell r="J3527" t="str">
            <v>ASL198</v>
          </cell>
          <cell r="K3527" t="str">
            <v>ASL198@tidalwaveautospa.com</v>
          </cell>
        </row>
        <row r="3528">
          <cell r="B3528" t="str">
            <v>William Brown</v>
          </cell>
          <cell r="C3528" t="str">
            <v>Wash Attendant Express</v>
          </cell>
          <cell r="D3528" t="str">
            <v>E0015 - Dacula</v>
          </cell>
          <cell r="E3528" t="str">
            <v>1000 Wash Employees</v>
          </cell>
          <cell r="F3528" t="str">
            <v>Matt Bachman</v>
          </cell>
          <cell r="G3528" t="str">
            <v/>
          </cell>
          <cell r="H3528" t="str">
            <v xml:space="preserve">E0015 </v>
          </cell>
          <cell r="I3528">
            <v>15</v>
          </cell>
          <cell r="J3528" t="str">
            <v/>
          </cell>
          <cell r="K3528" t="str">
            <v>@tidalwaveautospa.com</v>
          </cell>
        </row>
        <row r="3529">
          <cell r="B3529" t="str">
            <v>William Campbell</v>
          </cell>
          <cell r="C3529" t="str">
            <v>Wash Attendant Express</v>
          </cell>
          <cell r="D3529" t="str">
            <v>E0221 - Somerset, KY</v>
          </cell>
          <cell r="E3529" t="str">
            <v>1000 Wash Employees</v>
          </cell>
          <cell r="F3529" t="str">
            <v>James Stomieroski</v>
          </cell>
          <cell r="G3529" t="str">
            <v/>
          </cell>
          <cell r="H3529" t="str">
            <v xml:space="preserve">E0221 </v>
          </cell>
          <cell r="I3529">
            <v>221</v>
          </cell>
          <cell r="J3529" t="str">
            <v/>
          </cell>
          <cell r="K3529" t="str">
            <v>@tidalwaveautospa.com</v>
          </cell>
        </row>
        <row r="3530">
          <cell r="B3530" t="str">
            <v>William Cattuzzo</v>
          </cell>
          <cell r="C3530" t="str">
            <v>Systems Analyst II</v>
          </cell>
          <cell r="D3530" t="str">
            <v>Wash Support Center</v>
          </cell>
          <cell r="E3530" t="str">
            <v>2200 IT</v>
          </cell>
          <cell r="F3530" t="str">
            <v>Moran Mcgraw</v>
          </cell>
          <cell r="G3530" t="str">
            <v/>
          </cell>
          <cell r="H3530" t="str">
            <v/>
          </cell>
          <cell r="I3530" t="str">
            <v/>
          </cell>
          <cell r="J3530" t="str">
            <v/>
          </cell>
          <cell r="K3530" t="str">
            <v/>
          </cell>
        </row>
        <row r="3531">
          <cell r="B3531" t="str">
            <v>William Collins</v>
          </cell>
          <cell r="C3531" t="str">
            <v>Wash Attendant Express</v>
          </cell>
          <cell r="D3531" t="str">
            <v>E0201 - Culpeper, VA</v>
          </cell>
          <cell r="E3531" t="str">
            <v>1000 Wash Employees</v>
          </cell>
          <cell r="F3531" t="str">
            <v>Zoran Kostadinovic</v>
          </cell>
          <cell r="G3531" t="str">
            <v/>
          </cell>
          <cell r="H3531" t="str">
            <v xml:space="preserve">E0201 </v>
          </cell>
          <cell r="I3531">
            <v>201</v>
          </cell>
          <cell r="J3531" t="str">
            <v/>
          </cell>
          <cell r="K3531" t="str">
            <v>@tidalwaveautospa.com</v>
          </cell>
        </row>
        <row r="3532">
          <cell r="B3532" t="str">
            <v>William Cordes</v>
          </cell>
          <cell r="C3532" t="str">
            <v>Wash Attendant Express</v>
          </cell>
          <cell r="D3532" t="str">
            <v>E0253 - Cullman, AL</v>
          </cell>
          <cell r="E3532" t="str">
            <v>1000 Wash Employees</v>
          </cell>
          <cell r="F3532" t="str">
            <v>Kip Frew</v>
          </cell>
          <cell r="G3532" t="str">
            <v/>
          </cell>
          <cell r="H3532" t="str">
            <v xml:space="preserve">E0253 </v>
          </cell>
          <cell r="I3532">
            <v>253</v>
          </cell>
          <cell r="J3532" t="str">
            <v/>
          </cell>
          <cell r="K3532" t="str">
            <v>@tidalwaveautospa.com</v>
          </cell>
        </row>
        <row r="3533">
          <cell r="B3533" t="str">
            <v>William Gardner</v>
          </cell>
          <cell r="C3533" t="str">
            <v>Assistant SL Express</v>
          </cell>
          <cell r="D3533" t="str">
            <v>E0122 - TN Lawrenceburg</v>
          </cell>
          <cell r="E3533" t="str">
            <v>1000 Wash Employees</v>
          </cell>
          <cell r="F3533" t="str">
            <v>Howard Montes</v>
          </cell>
          <cell r="G3533" t="str">
            <v>ASL</v>
          </cell>
          <cell r="H3533" t="str">
            <v xml:space="preserve">E0122 </v>
          </cell>
          <cell r="I3533">
            <v>122</v>
          </cell>
          <cell r="J3533" t="str">
            <v>ASL122</v>
          </cell>
          <cell r="K3533" t="str">
            <v>ASL122@tidalwaveautospa.com</v>
          </cell>
        </row>
        <row r="3534">
          <cell r="B3534" t="str">
            <v>William Hernandez-Chales</v>
          </cell>
          <cell r="C3534" t="str">
            <v>Wash Attendant Flex</v>
          </cell>
          <cell r="D3534" t="str">
            <v>E0017 - Kernersville</v>
          </cell>
          <cell r="E3534" t="str">
            <v>1000 Wash Employees</v>
          </cell>
          <cell r="F3534" t="str">
            <v>Jeremiah Vincent</v>
          </cell>
          <cell r="G3534" t="str">
            <v/>
          </cell>
          <cell r="H3534" t="str">
            <v xml:space="preserve">E0017 </v>
          </cell>
          <cell r="I3534">
            <v>17</v>
          </cell>
          <cell r="J3534" t="str">
            <v/>
          </cell>
          <cell r="K3534" t="str">
            <v>@tidalwaveautospa.com</v>
          </cell>
        </row>
        <row r="3535">
          <cell r="B3535" t="str">
            <v>William Horton</v>
          </cell>
          <cell r="C3535" t="str">
            <v>Wash Attendant Express</v>
          </cell>
          <cell r="D3535" t="str">
            <v>E0014 - Elizabeth City</v>
          </cell>
          <cell r="E3535" t="str">
            <v>1000 Wash Employees</v>
          </cell>
          <cell r="F3535" t="str">
            <v>Jason Crouse</v>
          </cell>
          <cell r="G3535" t="str">
            <v/>
          </cell>
          <cell r="H3535" t="str">
            <v xml:space="preserve">E0014 </v>
          </cell>
          <cell r="I3535">
            <v>14</v>
          </cell>
          <cell r="J3535" t="str">
            <v/>
          </cell>
          <cell r="K3535" t="str">
            <v>@tidalwaveautospa.com</v>
          </cell>
        </row>
        <row r="3536">
          <cell r="B3536" t="str">
            <v>William Houston</v>
          </cell>
          <cell r="C3536" t="str">
            <v>Wash Attendant Express</v>
          </cell>
          <cell r="D3536" t="str">
            <v>E0188 - Springfield, TN</v>
          </cell>
          <cell r="E3536" t="str">
            <v>1000 Wash Employees</v>
          </cell>
          <cell r="F3536" t="str">
            <v>Zachary Scott</v>
          </cell>
          <cell r="G3536" t="str">
            <v/>
          </cell>
          <cell r="H3536" t="str">
            <v xml:space="preserve">E0188 </v>
          </cell>
          <cell r="I3536">
            <v>188</v>
          </cell>
          <cell r="J3536" t="str">
            <v/>
          </cell>
          <cell r="K3536" t="str">
            <v>@tidalwaveautospa.com</v>
          </cell>
        </row>
        <row r="3537">
          <cell r="B3537" t="str">
            <v>William King</v>
          </cell>
          <cell r="C3537" t="str">
            <v>Team Lead Express</v>
          </cell>
          <cell r="D3537" t="str">
            <v>E0162 - Lake City, FL</v>
          </cell>
          <cell r="E3537" t="str">
            <v>1000 Wash Employees</v>
          </cell>
          <cell r="F3537" t="str">
            <v>Joshua Hudson</v>
          </cell>
          <cell r="G3537" t="str">
            <v/>
          </cell>
          <cell r="H3537" t="str">
            <v xml:space="preserve">E0162 </v>
          </cell>
          <cell r="I3537">
            <v>162</v>
          </cell>
          <cell r="J3537" t="str">
            <v/>
          </cell>
          <cell r="K3537" t="str">
            <v>@tidalwaveautospa.com</v>
          </cell>
        </row>
        <row r="3538">
          <cell r="B3538" t="str">
            <v>William Kirwin</v>
          </cell>
          <cell r="C3538" t="str">
            <v>Assistant SL Express</v>
          </cell>
          <cell r="D3538" t="str">
            <v>E0246 - Washington, NC</v>
          </cell>
          <cell r="E3538" t="str">
            <v>1000 Wash Employees</v>
          </cell>
          <cell r="F3538" t="str">
            <v>Nicholas Way</v>
          </cell>
          <cell r="G3538" t="str">
            <v>ASL</v>
          </cell>
          <cell r="H3538" t="str">
            <v xml:space="preserve">E0246 </v>
          </cell>
          <cell r="I3538">
            <v>246</v>
          </cell>
          <cell r="J3538" t="str">
            <v>ASL246</v>
          </cell>
          <cell r="K3538" t="str">
            <v>ASL246@tidalwaveautospa.com</v>
          </cell>
        </row>
        <row r="3539">
          <cell r="B3539" t="str">
            <v>William Maliborski</v>
          </cell>
          <cell r="C3539" t="str">
            <v>Wash Attendant Express</v>
          </cell>
          <cell r="D3539" t="str">
            <v>E0312 - Beaver Dam, WI</v>
          </cell>
          <cell r="E3539" t="str">
            <v>1000 Wash Employees</v>
          </cell>
          <cell r="F3539" t="str">
            <v>Reid Kleinke</v>
          </cell>
          <cell r="G3539" t="str">
            <v/>
          </cell>
          <cell r="H3539" t="str">
            <v xml:space="preserve">E0312 </v>
          </cell>
          <cell r="I3539">
            <v>312</v>
          </cell>
          <cell r="J3539" t="str">
            <v/>
          </cell>
          <cell r="K3539" t="str">
            <v>@tidalwaveautospa.com</v>
          </cell>
        </row>
        <row r="3540">
          <cell r="B3540" t="str">
            <v>William Mcwaters</v>
          </cell>
          <cell r="C3540" t="str">
            <v>Site Leader Express</v>
          </cell>
          <cell r="D3540" t="str">
            <v>E0298 - Boaz, AL</v>
          </cell>
          <cell r="E3540" t="str">
            <v>1000 Wash Employees</v>
          </cell>
          <cell r="F3540" t="str">
            <v>Cory Cummings</v>
          </cell>
          <cell r="G3540" t="str">
            <v>SL</v>
          </cell>
          <cell r="H3540" t="str">
            <v xml:space="preserve">E0298 </v>
          </cell>
          <cell r="I3540">
            <v>298</v>
          </cell>
          <cell r="J3540" t="str">
            <v>SL298</v>
          </cell>
          <cell r="K3540" t="str">
            <v>SL298@tidalwaveautospa.com</v>
          </cell>
        </row>
        <row r="3541">
          <cell r="B3541" t="str">
            <v>William Merrill</v>
          </cell>
          <cell r="C3541" t="str">
            <v>BI Manager</v>
          </cell>
          <cell r="D3541" t="str">
            <v>Wash Support Center</v>
          </cell>
          <cell r="E3541" t="str">
            <v>2200 IT</v>
          </cell>
          <cell r="F3541" t="str">
            <v>Mark Kelly</v>
          </cell>
          <cell r="G3541" t="str">
            <v/>
          </cell>
          <cell r="H3541" t="str">
            <v/>
          </cell>
          <cell r="I3541" t="str">
            <v/>
          </cell>
          <cell r="J3541" t="str">
            <v/>
          </cell>
          <cell r="K3541" t="str">
            <v>william.merrill@twavelead.com</v>
          </cell>
        </row>
        <row r="3542">
          <cell r="B3542" t="str">
            <v>William Misenhimer</v>
          </cell>
          <cell r="C3542" t="str">
            <v>Team Lead Express</v>
          </cell>
          <cell r="D3542" t="str">
            <v>E0093 - Huntsville</v>
          </cell>
          <cell r="E3542" t="str">
            <v>1000 Wash Employees</v>
          </cell>
          <cell r="F3542" t="str">
            <v>Mark Busby</v>
          </cell>
          <cell r="G3542" t="str">
            <v/>
          </cell>
          <cell r="H3542" t="str">
            <v xml:space="preserve">E0093 </v>
          </cell>
          <cell r="I3542">
            <v>93</v>
          </cell>
          <cell r="J3542" t="str">
            <v/>
          </cell>
          <cell r="K3542" t="str">
            <v>@tidalwaveautospa.com</v>
          </cell>
        </row>
        <row r="3543">
          <cell r="B3543" t="str">
            <v>William Morrison</v>
          </cell>
          <cell r="C3543" t="str">
            <v>Wash Attendant Express</v>
          </cell>
          <cell r="D3543" t="str">
            <v>E0253 - Cullman, AL</v>
          </cell>
          <cell r="E3543" t="str">
            <v>1000 Wash Employees</v>
          </cell>
          <cell r="F3543" t="str">
            <v>Kip Frew</v>
          </cell>
          <cell r="G3543" t="str">
            <v/>
          </cell>
          <cell r="H3543" t="str">
            <v xml:space="preserve">E0253 </v>
          </cell>
          <cell r="I3543">
            <v>253</v>
          </cell>
          <cell r="J3543" t="str">
            <v/>
          </cell>
          <cell r="K3543" t="str">
            <v>@tidalwaveautospa.com</v>
          </cell>
        </row>
        <row r="3544">
          <cell r="B3544" t="str">
            <v>William Norris</v>
          </cell>
          <cell r="C3544" t="str">
            <v>Assistant SL Express</v>
          </cell>
          <cell r="D3544" t="str">
            <v>E0031 - Veterans</v>
          </cell>
          <cell r="E3544" t="str">
            <v>1000 Wash Employees</v>
          </cell>
          <cell r="F3544" t="str">
            <v>Kyle Robertson</v>
          </cell>
          <cell r="G3544" t="str">
            <v>ASL</v>
          </cell>
          <cell r="H3544" t="str">
            <v xml:space="preserve">E0031 </v>
          </cell>
          <cell r="I3544">
            <v>31</v>
          </cell>
          <cell r="J3544" t="str">
            <v>ASL31</v>
          </cell>
          <cell r="K3544" t="str">
            <v>ASL31@tidalwaveautospa.com</v>
          </cell>
        </row>
        <row r="3545">
          <cell r="B3545" t="str">
            <v>William Northcutt</v>
          </cell>
          <cell r="C3545" t="str">
            <v>Assistant SL Express</v>
          </cell>
          <cell r="D3545" t="str">
            <v>E0187 - TN Fayetteville</v>
          </cell>
          <cell r="E3545" t="str">
            <v>1000 Wash Employees</v>
          </cell>
          <cell r="F3545" t="str">
            <v>Billy Picou</v>
          </cell>
          <cell r="G3545" t="str">
            <v>ASL</v>
          </cell>
          <cell r="H3545" t="str">
            <v xml:space="preserve">E0187 </v>
          </cell>
          <cell r="I3545">
            <v>187</v>
          </cell>
          <cell r="J3545" t="str">
            <v>ASL187</v>
          </cell>
          <cell r="K3545" t="str">
            <v>ASL187@tidalwaveautospa.com</v>
          </cell>
        </row>
        <row r="3546">
          <cell r="B3546" t="str">
            <v>William Patterson</v>
          </cell>
          <cell r="C3546" t="str">
            <v>Apprentice</v>
          </cell>
          <cell r="D3546" t="str">
            <v>Stangood-NC</v>
          </cell>
          <cell r="E3546" t="str">
            <v>3100 Stangood Electrical</v>
          </cell>
          <cell r="F3546" t="str">
            <v>Brian Swicegood</v>
          </cell>
          <cell r="G3546" t="str">
            <v/>
          </cell>
          <cell r="H3546" t="str">
            <v/>
          </cell>
          <cell r="I3546" t="str">
            <v/>
          </cell>
          <cell r="J3546" t="str">
            <v/>
          </cell>
          <cell r="K3546" t="str">
            <v/>
          </cell>
        </row>
        <row r="3547">
          <cell r="B3547" t="str">
            <v>William Perry</v>
          </cell>
          <cell r="C3547" t="str">
            <v>Team Lead Express</v>
          </cell>
          <cell r="D3547" t="str">
            <v>E0292 - Waynesboro, VA</v>
          </cell>
          <cell r="E3547" t="str">
            <v>1000 Wash Employees</v>
          </cell>
          <cell r="F3547" t="str">
            <v>Chad Williams</v>
          </cell>
          <cell r="G3547" t="str">
            <v/>
          </cell>
          <cell r="H3547" t="str">
            <v xml:space="preserve">E0292 </v>
          </cell>
          <cell r="I3547">
            <v>292</v>
          </cell>
          <cell r="J3547" t="str">
            <v/>
          </cell>
          <cell r="K3547" t="str">
            <v>@tidalwaveautospa.com</v>
          </cell>
        </row>
        <row r="3548">
          <cell r="B3548" t="str">
            <v>William Pingley</v>
          </cell>
          <cell r="C3548" t="str">
            <v>Wash Attendant Express</v>
          </cell>
          <cell r="D3548" t="str">
            <v>E0201 - Culpeper, VA</v>
          </cell>
          <cell r="E3548" t="str">
            <v>1000 Wash Employees</v>
          </cell>
          <cell r="F3548" t="str">
            <v>Zoran Kostadinovic</v>
          </cell>
          <cell r="G3548" t="str">
            <v/>
          </cell>
          <cell r="H3548" t="str">
            <v xml:space="preserve">E0201 </v>
          </cell>
          <cell r="I3548">
            <v>201</v>
          </cell>
          <cell r="J3548" t="str">
            <v/>
          </cell>
          <cell r="K3548" t="str">
            <v>@tidalwaveautospa.com</v>
          </cell>
        </row>
        <row r="3549">
          <cell r="B3549" t="str">
            <v>William Simcox</v>
          </cell>
          <cell r="C3549" t="str">
            <v>Team Lead Express</v>
          </cell>
          <cell r="D3549" t="str">
            <v>E0241 - Tusculum</v>
          </cell>
          <cell r="E3549" t="str">
            <v>1000 Wash Employees</v>
          </cell>
          <cell r="F3549" t="str">
            <v>Matthew Roberts</v>
          </cell>
          <cell r="G3549" t="str">
            <v/>
          </cell>
          <cell r="H3549" t="str">
            <v xml:space="preserve">E0241 </v>
          </cell>
          <cell r="I3549">
            <v>241</v>
          </cell>
          <cell r="J3549" t="str">
            <v/>
          </cell>
          <cell r="K3549" t="str">
            <v>@tidalwaveautospa.com</v>
          </cell>
        </row>
        <row r="3550">
          <cell r="B3550" t="str">
            <v>William Simms</v>
          </cell>
          <cell r="C3550" t="str">
            <v>Wash Attendant Express</v>
          </cell>
          <cell r="D3550" t="str">
            <v>E0226 - Forum Drive SC</v>
          </cell>
          <cell r="E3550" t="str">
            <v>1000 Wash Employees</v>
          </cell>
          <cell r="F3550" t="str">
            <v>Douglas Chaloupek</v>
          </cell>
          <cell r="G3550" t="str">
            <v/>
          </cell>
          <cell r="H3550" t="str">
            <v xml:space="preserve">E0226 </v>
          </cell>
          <cell r="I3550">
            <v>226</v>
          </cell>
          <cell r="J3550" t="str">
            <v/>
          </cell>
          <cell r="K3550" t="str">
            <v>@tidalwaveautospa.com</v>
          </cell>
        </row>
        <row r="3551">
          <cell r="B3551" t="str">
            <v>William Speers</v>
          </cell>
          <cell r="C3551" t="str">
            <v>Team Lead Express</v>
          </cell>
          <cell r="D3551" t="str">
            <v>E0080 - Quaker Road</v>
          </cell>
          <cell r="E3551" t="str">
            <v>1000 Wash Employees</v>
          </cell>
          <cell r="F3551" t="str">
            <v>Shawn Herrick</v>
          </cell>
          <cell r="G3551" t="str">
            <v/>
          </cell>
          <cell r="H3551" t="str">
            <v xml:space="preserve">E0080 </v>
          </cell>
          <cell r="I3551">
            <v>80</v>
          </cell>
          <cell r="J3551" t="str">
            <v/>
          </cell>
          <cell r="K3551" t="str">
            <v>@tidalwaveautospa.com</v>
          </cell>
        </row>
        <row r="3552">
          <cell r="B3552" t="str">
            <v>William Sutphin</v>
          </cell>
          <cell r="C3552" t="str">
            <v>Construction Manager</v>
          </cell>
          <cell r="D3552" t="str">
            <v>SHJ Construction LLC</v>
          </cell>
          <cell r="E3552" t="str">
            <v>3050 Development</v>
          </cell>
          <cell r="F3552" t="str">
            <v>Ryan Crumley</v>
          </cell>
          <cell r="G3552" t="str">
            <v/>
          </cell>
          <cell r="H3552" t="str">
            <v/>
          </cell>
          <cell r="I3552" t="str">
            <v/>
          </cell>
          <cell r="J3552" t="str">
            <v/>
          </cell>
          <cell r="K3552" t="str">
            <v/>
          </cell>
        </row>
        <row r="3553">
          <cell r="B3553" t="str">
            <v>William Tant</v>
          </cell>
          <cell r="C3553" t="str">
            <v>Team Lead Express</v>
          </cell>
          <cell r="D3553" t="str">
            <v>E0022 - Newnan</v>
          </cell>
          <cell r="E3553" t="str">
            <v>1000 Wash Employees</v>
          </cell>
          <cell r="F3553" t="str">
            <v>Kevin Williams</v>
          </cell>
          <cell r="G3553" t="str">
            <v/>
          </cell>
          <cell r="H3553" t="str">
            <v xml:space="preserve">E0022 </v>
          </cell>
          <cell r="I3553">
            <v>22</v>
          </cell>
          <cell r="J3553" t="str">
            <v/>
          </cell>
          <cell r="K3553" t="str">
            <v>@tidalwaveautospa.com</v>
          </cell>
        </row>
        <row r="3554">
          <cell r="B3554" t="str">
            <v>William Waddell</v>
          </cell>
          <cell r="C3554" t="str">
            <v>Wash Attendant Express</v>
          </cell>
          <cell r="D3554" t="str">
            <v>E0167 - Athens - Mayberry, AL</v>
          </cell>
          <cell r="E3554" t="str">
            <v>1000 Wash Employees</v>
          </cell>
          <cell r="F3554" t="str">
            <v>Steven Hurford</v>
          </cell>
          <cell r="G3554" t="str">
            <v/>
          </cell>
          <cell r="H3554" t="str">
            <v xml:space="preserve">E0167 </v>
          </cell>
          <cell r="I3554">
            <v>167</v>
          </cell>
          <cell r="J3554" t="str">
            <v/>
          </cell>
          <cell r="K3554" t="str">
            <v>@tidalwaveautospa.com</v>
          </cell>
        </row>
        <row r="3555">
          <cell r="B3555" t="str">
            <v>William Watkins</v>
          </cell>
          <cell r="C3555" t="str">
            <v>Wash Attendant Express</v>
          </cell>
          <cell r="D3555" t="str">
            <v>E0024 - Moultrie</v>
          </cell>
          <cell r="E3555" t="str">
            <v>1000 Wash Employees</v>
          </cell>
          <cell r="F3555" t="str">
            <v>Jason Montesano</v>
          </cell>
          <cell r="G3555" t="str">
            <v/>
          </cell>
          <cell r="H3555" t="str">
            <v xml:space="preserve">E0024 </v>
          </cell>
          <cell r="I3555">
            <v>24</v>
          </cell>
          <cell r="J3555" t="str">
            <v/>
          </cell>
          <cell r="K3555" t="str">
            <v>@tidalwaveautospa.com</v>
          </cell>
        </row>
        <row r="3556">
          <cell r="B3556" t="str">
            <v>William Wise</v>
          </cell>
          <cell r="C3556" t="str">
            <v>Wash Attendant Express</v>
          </cell>
          <cell r="D3556" t="str">
            <v>E0183 - Newport, TN</v>
          </cell>
          <cell r="E3556" t="str">
            <v>1000 Wash Employees</v>
          </cell>
          <cell r="F3556" t="str">
            <v>Samuel Schmidt</v>
          </cell>
          <cell r="G3556" t="str">
            <v/>
          </cell>
          <cell r="H3556" t="str">
            <v xml:space="preserve">E0183 </v>
          </cell>
          <cell r="I3556">
            <v>183</v>
          </cell>
          <cell r="J3556" t="str">
            <v/>
          </cell>
          <cell r="K3556" t="str">
            <v>@tidalwaveautospa.com</v>
          </cell>
        </row>
        <row r="3557">
          <cell r="B3557" t="str">
            <v>William Wolfenbarger</v>
          </cell>
          <cell r="C3557" t="str">
            <v>Site Leader Express</v>
          </cell>
          <cell r="D3557" t="str">
            <v>E0008 - Irby</v>
          </cell>
          <cell r="E3557" t="str">
            <v>1000 Wash Employees</v>
          </cell>
          <cell r="F3557" t="str">
            <v>Michael Dodge</v>
          </cell>
          <cell r="G3557" t="str">
            <v>SL</v>
          </cell>
          <cell r="H3557" t="str">
            <v xml:space="preserve">E0008 </v>
          </cell>
          <cell r="I3557">
            <v>8</v>
          </cell>
          <cell r="J3557" t="str">
            <v>SL8</v>
          </cell>
          <cell r="K3557" t="str">
            <v>SL8@tidalwaveautospa.com</v>
          </cell>
        </row>
        <row r="3558">
          <cell r="B3558" t="str">
            <v>William Womble</v>
          </cell>
          <cell r="C3558" t="str">
            <v>Assistant SL Express</v>
          </cell>
          <cell r="D3558" t="str">
            <v>E0052 - Oldsmar</v>
          </cell>
          <cell r="E3558" t="str">
            <v>1000 Wash Employees</v>
          </cell>
          <cell r="F3558" t="str">
            <v>Brayton Swan</v>
          </cell>
          <cell r="G3558" t="str">
            <v>ASL</v>
          </cell>
          <cell r="H3558" t="str">
            <v xml:space="preserve">E0052 </v>
          </cell>
          <cell r="I3558">
            <v>52</v>
          </cell>
          <cell r="J3558" t="str">
            <v>ASL52</v>
          </cell>
          <cell r="K3558" t="str">
            <v>ASL52@tidalwaveautospa.com</v>
          </cell>
        </row>
        <row r="3559">
          <cell r="B3559" t="str">
            <v>Wilmer Garcia</v>
          </cell>
          <cell r="C3559" t="str">
            <v>Assistant SL Express</v>
          </cell>
          <cell r="D3559" t="str">
            <v>E0107 - Gainesville</v>
          </cell>
          <cell r="E3559" t="str">
            <v>1000 Wash Employees</v>
          </cell>
          <cell r="F3559" t="str">
            <v>Kyle Busch</v>
          </cell>
          <cell r="G3559" t="str">
            <v>ASL</v>
          </cell>
          <cell r="H3559" t="str">
            <v xml:space="preserve">E0107 </v>
          </cell>
          <cell r="I3559">
            <v>107</v>
          </cell>
          <cell r="J3559" t="str">
            <v>ASL107</v>
          </cell>
          <cell r="K3559" t="str">
            <v>ASL107@tidalwaveautospa.com</v>
          </cell>
        </row>
        <row r="3560">
          <cell r="B3560" t="str">
            <v>Wolfgang Giele</v>
          </cell>
          <cell r="C3560" t="str">
            <v>Wash Attendant Express</v>
          </cell>
          <cell r="D3560" t="str">
            <v>E0049 - Prairie Village</v>
          </cell>
          <cell r="E3560" t="str">
            <v>1000 Wash Employees</v>
          </cell>
          <cell r="F3560" t="str">
            <v>Lee Triggs</v>
          </cell>
          <cell r="G3560" t="str">
            <v/>
          </cell>
          <cell r="H3560" t="str">
            <v xml:space="preserve">E0049 </v>
          </cell>
          <cell r="I3560">
            <v>49</v>
          </cell>
          <cell r="J3560" t="str">
            <v/>
          </cell>
          <cell r="K3560" t="str">
            <v>@tidalwaveautospa.com</v>
          </cell>
        </row>
        <row r="3561">
          <cell r="B3561" t="str">
            <v>Wyatt Alakamovitch</v>
          </cell>
          <cell r="C3561" t="str">
            <v>Wash Attendant Express</v>
          </cell>
          <cell r="D3561" t="str">
            <v>E0031 - Veterans</v>
          </cell>
          <cell r="E3561" t="str">
            <v>1000 Wash Employees</v>
          </cell>
          <cell r="F3561" t="str">
            <v>Kyle Robertson</v>
          </cell>
          <cell r="G3561" t="str">
            <v/>
          </cell>
          <cell r="H3561" t="str">
            <v xml:space="preserve">E0031 </v>
          </cell>
          <cell r="I3561">
            <v>31</v>
          </cell>
          <cell r="J3561" t="str">
            <v/>
          </cell>
          <cell r="K3561" t="str">
            <v>@tidalwaveautospa.com</v>
          </cell>
        </row>
        <row r="3562">
          <cell r="B3562" t="str">
            <v>Wyatt Carey</v>
          </cell>
          <cell r="C3562" t="str">
            <v>Wash Attendant Express</v>
          </cell>
          <cell r="D3562" t="str">
            <v>E0022 - Newnan</v>
          </cell>
          <cell r="E3562" t="str">
            <v>1000 Wash Employees</v>
          </cell>
          <cell r="F3562" t="str">
            <v>Kevin Williams</v>
          </cell>
          <cell r="G3562" t="str">
            <v/>
          </cell>
          <cell r="H3562" t="str">
            <v xml:space="preserve">E0022 </v>
          </cell>
          <cell r="I3562">
            <v>22</v>
          </cell>
          <cell r="J3562" t="str">
            <v/>
          </cell>
          <cell r="K3562" t="str">
            <v>@tidalwaveautospa.com</v>
          </cell>
        </row>
        <row r="3563">
          <cell r="B3563" t="str">
            <v>Wyatt Dabney</v>
          </cell>
          <cell r="C3563" t="str">
            <v>Wash Attendant Express</v>
          </cell>
          <cell r="D3563" t="str">
            <v>E0084 - Omaha 120</v>
          </cell>
          <cell r="E3563" t="str">
            <v>1000 Wash Employees</v>
          </cell>
          <cell r="F3563" t="str">
            <v>Clark Cull</v>
          </cell>
          <cell r="G3563" t="str">
            <v/>
          </cell>
          <cell r="H3563" t="str">
            <v xml:space="preserve">E0084 </v>
          </cell>
          <cell r="I3563">
            <v>84</v>
          </cell>
          <cell r="J3563" t="str">
            <v/>
          </cell>
          <cell r="K3563" t="str">
            <v>@tidalwaveautospa.com</v>
          </cell>
        </row>
        <row r="3564">
          <cell r="B3564" t="str">
            <v>Wyatt Thomley</v>
          </cell>
          <cell r="C3564" t="str">
            <v>Wash Attendant Express</v>
          </cell>
          <cell r="D3564" t="str">
            <v>E0048 - Peake</v>
          </cell>
          <cell r="E3564" t="str">
            <v>1000 Wash Employees</v>
          </cell>
          <cell r="F3564" t="str">
            <v>Jermaine Goodin</v>
          </cell>
          <cell r="G3564" t="str">
            <v/>
          </cell>
          <cell r="H3564" t="str">
            <v xml:space="preserve">E0048 </v>
          </cell>
          <cell r="I3564">
            <v>48</v>
          </cell>
          <cell r="J3564" t="str">
            <v/>
          </cell>
          <cell r="K3564" t="str">
            <v>@tidalwaveautospa.com</v>
          </cell>
        </row>
        <row r="3565">
          <cell r="B3565" t="str">
            <v>Wyatt Young</v>
          </cell>
          <cell r="C3565" t="str">
            <v>Assistant SL Express</v>
          </cell>
          <cell r="D3565" t="str">
            <v>E0213 - Millington, TN</v>
          </cell>
          <cell r="E3565" t="str">
            <v>1000 Wash Employees</v>
          </cell>
          <cell r="F3565" t="str">
            <v>Brandon Dean</v>
          </cell>
          <cell r="G3565" t="str">
            <v>ASL</v>
          </cell>
          <cell r="H3565" t="str">
            <v xml:space="preserve">E0213 </v>
          </cell>
          <cell r="I3565">
            <v>213</v>
          </cell>
          <cell r="J3565" t="str">
            <v>ASL213</v>
          </cell>
          <cell r="K3565" t="str">
            <v>ASL213@tidalwaveautospa.com</v>
          </cell>
        </row>
        <row r="3566">
          <cell r="B3566" t="str">
            <v>Xander Hernandez</v>
          </cell>
          <cell r="C3566" t="str">
            <v>Wash Attendant Express</v>
          </cell>
          <cell r="D3566" t="str">
            <v>E0219 - Heritage Harbour</v>
          </cell>
          <cell r="E3566" t="str">
            <v>1000 Wash Employees</v>
          </cell>
          <cell r="F3566" t="str">
            <v>NICOLA MARIANI</v>
          </cell>
          <cell r="G3566" t="str">
            <v/>
          </cell>
          <cell r="H3566" t="str">
            <v xml:space="preserve">E0219 </v>
          </cell>
          <cell r="I3566">
            <v>219</v>
          </cell>
          <cell r="J3566" t="str">
            <v/>
          </cell>
          <cell r="K3566" t="str">
            <v>@tidalwaveautospa.com</v>
          </cell>
        </row>
        <row r="3567">
          <cell r="B3567" t="str">
            <v>Xander Moore</v>
          </cell>
          <cell r="C3567" t="str">
            <v>Wash Attendant Express</v>
          </cell>
          <cell r="D3567" t="str">
            <v>E0145 - Pulaski</v>
          </cell>
          <cell r="E3567" t="str">
            <v>1000 Wash Employees</v>
          </cell>
          <cell r="F3567" t="str">
            <v>James Stone</v>
          </cell>
          <cell r="G3567" t="str">
            <v/>
          </cell>
          <cell r="H3567" t="str">
            <v xml:space="preserve">E0145 </v>
          </cell>
          <cell r="I3567">
            <v>145</v>
          </cell>
          <cell r="J3567" t="str">
            <v/>
          </cell>
          <cell r="K3567" t="str">
            <v>@tidalwaveautospa.com</v>
          </cell>
        </row>
        <row r="3568">
          <cell r="B3568" t="str">
            <v>Xavier Beckett</v>
          </cell>
          <cell r="C3568" t="str">
            <v>Wash Attendant Express</v>
          </cell>
          <cell r="D3568" t="str">
            <v>E0023 - GA Fayetteville</v>
          </cell>
          <cell r="E3568" t="str">
            <v>1000 Wash Employees</v>
          </cell>
          <cell r="F3568" t="str">
            <v>Kevin Brake</v>
          </cell>
          <cell r="G3568" t="str">
            <v/>
          </cell>
          <cell r="H3568" t="str">
            <v xml:space="preserve">E0023 </v>
          </cell>
          <cell r="I3568">
            <v>23</v>
          </cell>
          <cell r="J3568" t="str">
            <v/>
          </cell>
          <cell r="K3568" t="str">
            <v>@tidalwaveautospa.com</v>
          </cell>
        </row>
        <row r="3569">
          <cell r="B3569" t="str">
            <v>Xavier Dominguez</v>
          </cell>
          <cell r="C3569" t="str">
            <v>Wash Attendant Express</v>
          </cell>
          <cell r="D3569" t="str">
            <v>E0085 - Victoria</v>
          </cell>
          <cell r="E3569" t="str">
            <v>1000 Wash Employees</v>
          </cell>
          <cell r="F3569" t="str">
            <v>Justin Bernal</v>
          </cell>
          <cell r="G3569" t="str">
            <v/>
          </cell>
          <cell r="H3569" t="str">
            <v xml:space="preserve">E0085 </v>
          </cell>
          <cell r="I3569">
            <v>85</v>
          </cell>
          <cell r="J3569" t="str">
            <v/>
          </cell>
          <cell r="K3569" t="str">
            <v>@tidalwaveautospa.com</v>
          </cell>
        </row>
        <row r="3570">
          <cell r="B3570" t="str">
            <v>Xavier Hugue</v>
          </cell>
          <cell r="C3570" t="str">
            <v>Team Lead Express</v>
          </cell>
          <cell r="D3570" t="str">
            <v>E0102 - Bluffton</v>
          </cell>
          <cell r="E3570" t="str">
            <v>1000 Wash Employees</v>
          </cell>
          <cell r="F3570" t="str">
            <v>Tiffany Reed</v>
          </cell>
          <cell r="G3570" t="str">
            <v/>
          </cell>
          <cell r="H3570" t="str">
            <v xml:space="preserve">E0102 </v>
          </cell>
          <cell r="I3570">
            <v>102</v>
          </cell>
          <cell r="J3570" t="str">
            <v/>
          </cell>
          <cell r="K3570" t="str">
            <v>@tidalwaveautospa.com</v>
          </cell>
        </row>
        <row r="3571">
          <cell r="B3571" t="str">
            <v>Xavier Pryor</v>
          </cell>
          <cell r="C3571" t="str">
            <v>Wash Attendant Express</v>
          </cell>
          <cell r="D3571" t="str">
            <v>E0186 - Horn Lake, MS</v>
          </cell>
          <cell r="E3571" t="str">
            <v>1000 Wash Employees</v>
          </cell>
          <cell r="F3571" t="str">
            <v>RASHAD JONES</v>
          </cell>
          <cell r="G3571" t="str">
            <v/>
          </cell>
          <cell r="H3571" t="str">
            <v xml:space="preserve">E0186 </v>
          </cell>
          <cell r="I3571">
            <v>186</v>
          </cell>
          <cell r="J3571" t="str">
            <v/>
          </cell>
          <cell r="K3571" t="str">
            <v>@tidalwaveautospa.com</v>
          </cell>
        </row>
        <row r="3572">
          <cell r="B3572" t="str">
            <v>Xavier Russell</v>
          </cell>
          <cell r="C3572" t="str">
            <v>Wash Attendant Express</v>
          </cell>
          <cell r="D3572" t="str">
            <v>E0213 - Millington, TN</v>
          </cell>
          <cell r="E3572" t="str">
            <v>1000 Wash Employees</v>
          </cell>
          <cell r="F3572" t="str">
            <v>Brandon Dean</v>
          </cell>
          <cell r="G3572" t="str">
            <v/>
          </cell>
          <cell r="H3572" t="str">
            <v xml:space="preserve">E0213 </v>
          </cell>
          <cell r="I3572">
            <v>213</v>
          </cell>
          <cell r="J3572" t="str">
            <v/>
          </cell>
          <cell r="K3572" t="str">
            <v>@tidalwaveautospa.com</v>
          </cell>
        </row>
        <row r="3573">
          <cell r="B3573" t="str">
            <v>xavier stevens</v>
          </cell>
          <cell r="C3573" t="str">
            <v>Wash Attendant Express</v>
          </cell>
          <cell r="D3573" t="str">
            <v>E0074 - Coralville</v>
          </cell>
          <cell r="E3573" t="str">
            <v>1000 Wash Employees</v>
          </cell>
          <cell r="F3573" t="str">
            <v>Ben Boyd</v>
          </cell>
          <cell r="G3573" t="str">
            <v/>
          </cell>
          <cell r="H3573" t="str">
            <v xml:space="preserve">E0074 </v>
          </cell>
          <cell r="I3573">
            <v>74</v>
          </cell>
          <cell r="J3573" t="str">
            <v/>
          </cell>
          <cell r="K3573" t="str">
            <v>@tidalwaveautospa.com</v>
          </cell>
        </row>
        <row r="3574">
          <cell r="B3574" t="str">
            <v>Xavier Whorley</v>
          </cell>
          <cell r="C3574" t="str">
            <v>Wash Attendant Express</v>
          </cell>
          <cell r="D3574" t="str">
            <v>E0109 - Madison Heights</v>
          </cell>
          <cell r="E3574" t="str">
            <v>1000 Wash Employees</v>
          </cell>
          <cell r="F3574" t="str">
            <v>Reyvin Siegel</v>
          </cell>
          <cell r="G3574" t="str">
            <v/>
          </cell>
          <cell r="H3574" t="str">
            <v xml:space="preserve">E0109 </v>
          </cell>
          <cell r="I3574">
            <v>109</v>
          </cell>
          <cell r="J3574" t="str">
            <v/>
          </cell>
          <cell r="K3574" t="str">
            <v>@tidalwaveautospa.com</v>
          </cell>
        </row>
        <row r="3575">
          <cell r="B3575" t="str">
            <v>Yamil Garcia</v>
          </cell>
          <cell r="C3575" t="str">
            <v>Assistant SL Express</v>
          </cell>
          <cell r="D3575" t="str">
            <v>E0037 - Lutz</v>
          </cell>
          <cell r="E3575" t="str">
            <v>1000 Wash Employees</v>
          </cell>
          <cell r="F3575" t="str">
            <v>Kesean Swint</v>
          </cell>
          <cell r="G3575" t="str">
            <v>ASL</v>
          </cell>
          <cell r="H3575" t="str">
            <v xml:space="preserve">E0037 </v>
          </cell>
          <cell r="I3575">
            <v>37</v>
          </cell>
          <cell r="J3575" t="str">
            <v>ASL37</v>
          </cell>
          <cell r="K3575" t="str">
            <v>ASL37@tidalwaveautospa.com</v>
          </cell>
        </row>
        <row r="3576">
          <cell r="B3576" t="str">
            <v>Yasin Davis-Mckinney</v>
          </cell>
          <cell r="C3576" t="str">
            <v>Wash Attendant Express</v>
          </cell>
          <cell r="D3576" t="str">
            <v>E0012 - Rocky Mount</v>
          </cell>
          <cell r="E3576" t="str">
            <v>1000 Wash Employees</v>
          </cell>
          <cell r="F3576" t="str">
            <v>Michael Harland</v>
          </cell>
          <cell r="G3576" t="str">
            <v/>
          </cell>
          <cell r="H3576" t="str">
            <v xml:space="preserve">E0012 </v>
          </cell>
          <cell r="I3576">
            <v>12</v>
          </cell>
          <cell r="J3576" t="str">
            <v/>
          </cell>
          <cell r="K3576" t="str">
            <v>@tidalwaveautospa.com</v>
          </cell>
        </row>
        <row r="3577">
          <cell r="B3577" t="str">
            <v>Yonatan demissie</v>
          </cell>
          <cell r="C3577" t="str">
            <v>Wash Attendant Express</v>
          </cell>
          <cell r="D3577" t="str">
            <v>E0203 - Walton Court</v>
          </cell>
          <cell r="E3577" t="str">
            <v>1000 Wash Employees</v>
          </cell>
          <cell r="F3577" t="str">
            <v>Matthew McCoy</v>
          </cell>
          <cell r="G3577" t="str">
            <v/>
          </cell>
          <cell r="H3577" t="str">
            <v xml:space="preserve">E0203 </v>
          </cell>
          <cell r="I3577">
            <v>203</v>
          </cell>
          <cell r="J3577" t="str">
            <v/>
          </cell>
          <cell r="K3577" t="str">
            <v>@tidalwaveautospa.com</v>
          </cell>
        </row>
        <row r="3578">
          <cell r="B3578" t="str">
            <v>Yonatan Hernandez</v>
          </cell>
          <cell r="C3578" t="str">
            <v>Wash Attendant Express</v>
          </cell>
          <cell r="D3578" t="str">
            <v>E0211 - Hamilton Crossing</v>
          </cell>
          <cell r="E3578" t="str">
            <v>1000 Wash Employees</v>
          </cell>
          <cell r="F3578" t="str">
            <v>Spencer Kappelman</v>
          </cell>
          <cell r="G3578" t="str">
            <v/>
          </cell>
          <cell r="H3578" t="str">
            <v xml:space="preserve">E0211 </v>
          </cell>
          <cell r="I3578">
            <v>211</v>
          </cell>
          <cell r="J3578" t="str">
            <v/>
          </cell>
          <cell r="K3578" t="str">
            <v>@tidalwaveautospa.com</v>
          </cell>
        </row>
        <row r="3579">
          <cell r="B3579" t="str">
            <v>Yousif Amro</v>
          </cell>
          <cell r="C3579" t="str">
            <v>Wash Attendant Express</v>
          </cell>
          <cell r="D3579" t="str">
            <v>E0293 - Lombard, IL</v>
          </cell>
          <cell r="E3579" t="str">
            <v>1000 Wash Employees</v>
          </cell>
          <cell r="F3579" t="str">
            <v>Andrew Stephens</v>
          </cell>
          <cell r="G3579" t="str">
            <v/>
          </cell>
          <cell r="H3579" t="str">
            <v xml:space="preserve">E0293 </v>
          </cell>
          <cell r="I3579">
            <v>293</v>
          </cell>
          <cell r="J3579" t="str">
            <v/>
          </cell>
          <cell r="K3579" t="str">
            <v>@tidalwaveautospa.com</v>
          </cell>
        </row>
        <row r="3580">
          <cell r="B3580" t="str">
            <v>Zabiullah Ameri</v>
          </cell>
          <cell r="C3580" t="str">
            <v>Assistant SL Express</v>
          </cell>
          <cell r="D3580" t="str">
            <v>E0273 - White Bluff</v>
          </cell>
          <cell r="E3580" t="str">
            <v>1000 Wash Employees</v>
          </cell>
          <cell r="F3580" t="str">
            <v>Douglas Boeres</v>
          </cell>
          <cell r="G3580" t="str">
            <v>ASL</v>
          </cell>
          <cell r="H3580" t="str">
            <v xml:space="preserve">E0273 </v>
          </cell>
          <cell r="I3580">
            <v>273</v>
          </cell>
          <cell r="J3580" t="str">
            <v>ASL273</v>
          </cell>
          <cell r="K3580" t="str">
            <v>ASL273@tidalwaveautospa.com</v>
          </cell>
        </row>
        <row r="3581">
          <cell r="B3581" t="str">
            <v>Zachary Beaty</v>
          </cell>
          <cell r="C3581" t="str">
            <v>Assistant SL Express</v>
          </cell>
          <cell r="D3581" t="str">
            <v>E0136 - Kirksville</v>
          </cell>
          <cell r="E3581" t="str">
            <v>1000 Wash Employees</v>
          </cell>
          <cell r="F3581" t="str">
            <v>Gerald Carter</v>
          </cell>
          <cell r="G3581" t="str">
            <v>ASL</v>
          </cell>
          <cell r="H3581" t="str">
            <v xml:space="preserve">E0136 </v>
          </cell>
          <cell r="I3581">
            <v>136</v>
          </cell>
          <cell r="J3581" t="str">
            <v>ASL136</v>
          </cell>
          <cell r="K3581" t="str">
            <v>ASL136@tidalwaveautospa.com</v>
          </cell>
        </row>
        <row r="3582">
          <cell r="B3582" t="str">
            <v>Zachary Belcher</v>
          </cell>
          <cell r="C3582" t="str">
            <v>Wash Attendant Express</v>
          </cell>
          <cell r="D3582" t="str">
            <v>E0057 - Ocean Springs</v>
          </cell>
          <cell r="E3582" t="str">
            <v>1000 Wash Employees</v>
          </cell>
          <cell r="F3582" t="str">
            <v>David Seymour</v>
          </cell>
          <cell r="G3582" t="str">
            <v/>
          </cell>
          <cell r="H3582" t="str">
            <v xml:space="preserve">E0057 </v>
          </cell>
          <cell r="I3582">
            <v>57</v>
          </cell>
          <cell r="J3582" t="str">
            <v/>
          </cell>
          <cell r="K3582" t="str">
            <v>@tidalwaveautospa.com</v>
          </cell>
        </row>
        <row r="3583">
          <cell r="B3583" t="str">
            <v>Zachary Bleazard</v>
          </cell>
          <cell r="C3583" t="str">
            <v>Wash Attendant Express</v>
          </cell>
          <cell r="D3583" t="str">
            <v>E0047 - Falcon Landing</v>
          </cell>
          <cell r="E3583" t="str">
            <v>1000 Wash Employees</v>
          </cell>
          <cell r="F3583" t="str">
            <v>Nicholas Huck</v>
          </cell>
          <cell r="G3583" t="str">
            <v/>
          </cell>
          <cell r="H3583" t="str">
            <v xml:space="preserve">E0047 </v>
          </cell>
          <cell r="I3583">
            <v>47</v>
          </cell>
          <cell r="J3583" t="str">
            <v/>
          </cell>
          <cell r="K3583" t="str">
            <v>@tidalwaveautospa.com</v>
          </cell>
        </row>
        <row r="3584">
          <cell r="B3584" t="str">
            <v>Zachary Davis</v>
          </cell>
          <cell r="C3584" t="str">
            <v>Wash Attendant Express</v>
          </cell>
          <cell r="D3584" t="str">
            <v>E0054 - Canton</v>
          </cell>
          <cell r="E3584" t="str">
            <v>1000 Wash Employees</v>
          </cell>
          <cell r="F3584" t="str">
            <v>Patrick Powers</v>
          </cell>
          <cell r="G3584" t="str">
            <v/>
          </cell>
          <cell r="H3584" t="str">
            <v xml:space="preserve">E0054 </v>
          </cell>
          <cell r="I3584">
            <v>54</v>
          </cell>
          <cell r="J3584" t="str">
            <v/>
          </cell>
          <cell r="K3584" t="str">
            <v>@tidalwaveautospa.com</v>
          </cell>
        </row>
        <row r="3585">
          <cell r="B3585" t="str">
            <v>Zachary Gairhan</v>
          </cell>
          <cell r="C3585" t="str">
            <v>Site Leader Express</v>
          </cell>
          <cell r="D3585" t="str">
            <v>E0281 - Caraway Road</v>
          </cell>
          <cell r="E3585" t="str">
            <v>1000 Wash Employees</v>
          </cell>
          <cell r="F3585" t="str">
            <v>Ricky Doyle</v>
          </cell>
          <cell r="G3585" t="str">
            <v>SL</v>
          </cell>
          <cell r="H3585" t="str">
            <v xml:space="preserve">E0281 </v>
          </cell>
          <cell r="I3585">
            <v>281</v>
          </cell>
          <cell r="J3585" t="str">
            <v>SL281</v>
          </cell>
          <cell r="K3585" t="str">
            <v>SL281@tidalwaveautospa.com</v>
          </cell>
        </row>
        <row r="3586">
          <cell r="B3586" t="str">
            <v>Zachary Hamilton</v>
          </cell>
          <cell r="C3586" t="str">
            <v>Team Lead Express</v>
          </cell>
          <cell r="D3586" t="str">
            <v>E0275 - Cheraw, SC</v>
          </cell>
          <cell r="E3586" t="str">
            <v>1000 Wash Employees</v>
          </cell>
          <cell r="F3586" t="str">
            <v>John Norris</v>
          </cell>
          <cell r="G3586" t="str">
            <v/>
          </cell>
          <cell r="H3586" t="str">
            <v xml:space="preserve">E0275 </v>
          </cell>
          <cell r="I3586">
            <v>275</v>
          </cell>
          <cell r="J3586" t="str">
            <v/>
          </cell>
          <cell r="K3586" t="str">
            <v>@tidalwaveautospa.com</v>
          </cell>
        </row>
        <row r="3587">
          <cell r="B3587" t="str">
            <v>Zachary Hartman</v>
          </cell>
          <cell r="C3587" t="str">
            <v>Assistant SL Express</v>
          </cell>
          <cell r="D3587" t="str">
            <v>E0147 - Winona</v>
          </cell>
          <cell r="E3587" t="str">
            <v>1000 Wash Employees</v>
          </cell>
          <cell r="F3587" t="str">
            <v>Randall Sullivan</v>
          </cell>
          <cell r="G3587" t="str">
            <v>ASL</v>
          </cell>
          <cell r="H3587" t="str">
            <v xml:space="preserve">E0147 </v>
          </cell>
          <cell r="I3587">
            <v>147</v>
          </cell>
          <cell r="J3587" t="str">
            <v>ASL147</v>
          </cell>
          <cell r="K3587" t="str">
            <v>ASL147@tidalwaveautospa.com</v>
          </cell>
        </row>
        <row r="3588">
          <cell r="B3588" t="str">
            <v>Zachary Honeycutt</v>
          </cell>
          <cell r="C3588" t="str">
            <v>Wash Attendant Express</v>
          </cell>
          <cell r="D3588" t="str">
            <v>E0142 - Bristol</v>
          </cell>
          <cell r="E3588" t="str">
            <v>1000 Wash Employees</v>
          </cell>
          <cell r="F3588" t="str">
            <v>Christopher Cox</v>
          </cell>
          <cell r="G3588" t="str">
            <v/>
          </cell>
          <cell r="H3588" t="str">
            <v xml:space="preserve">E0142 </v>
          </cell>
          <cell r="I3588">
            <v>142</v>
          </cell>
          <cell r="J3588" t="str">
            <v/>
          </cell>
          <cell r="K3588" t="str">
            <v>@tidalwaveautospa.com</v>
          </cell>
        </row>
        <row r="3589">
          <cell r="B3589" t="str">
            <v>Zachary Keefe</v>
          </cell>
          <cell r="C3589" t="str">
            <v>Team Lead Express</v>
          </cell>
          <cell r="D3589" t="str">
            <v>E0073 - Bellevue NE</v>
          </cell>
          <cell r="E3589" t="str">
            <v>1000 Wash Employees</v>
          </cell>
          <cell r="F3589" t="str">
            <v>Brian Frank</v>
          </cell>
          <cell r="G3589" t="str">
            <v/>
          </cell>
          <cell r="H3589" t="str">
            <v xml:space="preserve">E0073 </v>
          </cell>
          <cell r="I3589">
            <v>73</v>
          </cell>
          <cell r="J3589" t="str">
            <v/>
          </cell>
          <cell r="K3589" t="str">
            <v>@tidalwaveautospa.com</v>
          </cell>
        </row>
        <row r="3590">
          <cell r="B3590" t="str">
            <v>Zachary Kruchten</v>
          </cell>
          <cell r="C3590" t="str">
            <v>Treasury and Capital Markets Manager</v>
          </cell>
          <cell r="D3590" t="str">
            <v>Wash Support Center</v>
          </cell>
          <cell r="E3590" t="str">
            <v>2050 Finance</v>
          </cell>
          <cell r="F3590" t="str">
            <v>Travis Powell</v>
          </cell>
          <cell r="G3590" t="str">
            <v/>
          </cell>
          <cell r="H3590" t="str">
            <v/>
          </cell>
          <cell r="I3590" t="str">
            <v/>
          </cell>
          <cell r="J3590" t="str">
            <v/>
          </cell>
          <cell r="K3590" t="str">
            <v>zachary.kruchten@twavelead.com</v>
          </cell>
        </row>
        <row r="3591">
          <cell r="B3591" t="str">
            <v>Zachary Leonard</v>
          </cell>
          <cell r="C3591" t="str">
            <v>Assistant SL Express</v>
          </cell>
          <cell r="D3591" t="str">
            <v>E0242 - Salina, KS</v>
          </cell>
          <cell r="E3591" t="str">
            <v>1000 Wash Employees</v>
          </cell>
          <cell r="F3591" t="str">
            <v>JEFFREY MCDUFFIE</v>
          </cell>
          <cell r="G3591" t="str">
            <v>ASL</v>
          </cell>
          <cell r="H3591" t="str">
            <v xml:space="preserve">E0242 </v>
          </cell>
          <cell r="I3591">
            <v>242</v>
          </cell>
          <cell r="J3591" t="str">
            <v>ASL242</v>
          </cell>
          <cell r="K3591" t="str">
            <v>ASL242@tidalwaveautospa.com</v>
          </cell>
        </row>
        <row r="3592">
          <cell r="B3592" t="str">
            <v>Zachary McGuiggan</v>
          </cell>
          <cell r="C3592" t="str">
            <v>Wash Attendant Express</v>
          </cell>
          <cell r="D3592" t="str">
            <v>E0165 - White House, TN</v>
          </cell>
          <cell r="E3592" t="str">
            <v>1000 Wash Employees</v>
          </cell>
          <cell r="F3592" t="str">
            <v>Don Cross</v>
          </cell>
          <cell r="G3592" t="str">
            <v/>
          </cell>
          <cell r="H3592" t="str">
            <v xml:space="preserve">E0165 </v>
          </cell>
          <cell r="I3592">
            <v>165</v>
          </cell>
          <cell r="J3592" t="str">
            <v/>
          </cell>
          <cell r="K3592" t="str">
            <v>@tidalwaveautospa.com</v>
          </cell>
        </row>
        <row r="3593">
          <cell r="B3593" t="str">
            <v>Zachary Meek</v>
          </cell>
          <cell r="C3593" t="str">
            <v>Team Lead Express</v>
          </cell>
          <cell r="D3593" t="str">
            <v>E0259 - Belleview, FL</v>
          </cell>
          <cell r="E3593" t="str">
            <v>1000 Wash Employees</v>
          </cell>
          <cell r="F3593" t="str">
            <v>Joseph Baldwyn</v>
          </cell>
          <cell r="G3593" t="str">
            <v/>
          </cell>
          <cell r="H3593" t="str">
            <v xml:space="preserve">E0259 </v>
          </cell>
          <cell r="I3593">
            <v>259</v>
          </cell>
          <cell r="J3593" t="str">
            <v/>
          </cell>
          <cell r="K3593" t="str">
            <v>@tidalwaveautospa.com</v>
          </cell>
        </row>
        <row r="3594">
          <cell r="B3594" t="str">
            <v>Zachary Moore</v>
          </cell>
          <cell r="C3594" t="str">
            <v>Wash Attendant Express</v>
          </cell>
          <cell r="D3594" t="str">
            <v>E0199 - Searcy, AR</v>
          </cell>
          <cell r="E3594" t="str">
            <v>1000 Wash Employees</v>
          </cell>
          <cell r="F3594" t="str">
            <v>Jessica Peevy</v>
          </cell>
          <cell r="G3594" t="str">
            <v/>
          </cell>
          <cell r="H3594" t="str">
            <v xml:space="preserve">E0199 </v>
          </cell>
          <cell r="I3594">
            <v>199</v>
          </cell>
          <cell r="J3594" t="str">
            <v/>
          </cell>
          <cell r="K3594" t="str">
            <v>@tidalwaveautospa.com</v>
          </cell>
        </row>
        <row r="3595">
          <cell r="B3595" t="str">
            <v>Zachary Rogers</v>
          </cell>
          <cell r="C3595" t="str">
            <v>Wash Attendant Express</v>
          </cell>
          <cell r="D3595" t="str">
            <v>E0185 - S. Oates Street</v>
          </cell>
          <cell r="E3595" t="str">
            <v>1000 Wash Employees</v>
          </cell>
          <cell r="F3595" t="str">
            <v>Frederick Pierson</v>
          </cell>
          <cell r="G3595" t="str">
            <v/>
          </cell>
          <cell r="H3595" t="str">
            <v xml:space="preserve">E0185 </v>
          </cell>
          <cell r="I3595">
            <v>185</v>
          </cell>
          <cell r="J3595" t="str">
            <v/>
          </cell>
          <cell r="K3595" t="str">
            <v>@tidalwaveautospa.com</v>
          </cell>
        </row>
        <row r="3596">
          <cell r="B3596" t="str">
            <v>Zachary Sawyers</v>
          </cell>
          <cell r="C3596" t="str">
            <v>Wash Attendant Express</v>
          </cell>
          <cell r="D3596" t="str">
            <v>E0142 - Bristol</v>
          </cell>
          <cell r="E3596" t="str">
            <v>1000 Wash Employees</v>
          </cell>
          <cell r="F3596" t="str">
            <v>Christopher Cox</v>
          </cell>
          <cell r="G3596" t="str">
            <v/>
          </cell>
          <cell r="H3596" t="str">
            <v xml:space="preserve">E0142 </v>
          </cell>
          <cell r="I3596">
            <v>142</v>
          </cell>
          <cell r="J3596" t="str">
            <v/>
          </cell>
          <cell r="K3596" t="str">
            <v>@tidalwaveautospa.com</v>
          </cell>
        </row>
        <row r="3597">
          <cell r="B3597" t="str">
            <v>Zachary Scott</v>
          </cell>
          <cell r="C3597" t="str">
            <v>Site Leader Express</v>
          </cell>
          <cell r="D3597" t="str">
            <v>E0188 - Springfield, TN</v>
          </cell>
          <cell r="E3597" t="str">
            <v>1000 Wash Employees</v>
          </cell>
          <cell r="F3597" t="str">
            <v>Jeff Mathis</v>
          </cell>
          <cell r="G3597" t="str">
            <v>SL</v>
          </cell>
          <cell r="H3597" t="str">
            <v xml:space="preserve">E0188 </v>
          </cell>
          <cell r="I3597">
            <v>188</v>
          </cell>
          <cell r="J3597" t="str">
            <v>SL188</v>
          </cell>
          <cell r="K3597" t="str">
            <v>SL188@tidalwaveautospa.com</v>
          </cell>
        </row>
        <row r="3598">
          <cell r="B3598" t="str">
            <v>Zachary Thomas</v>
          </cell>
          <cell r="C3598" t="str">
            <v>Wash Attendant Express</v>
          </cell>
          <cell r="D3598" t="str">
            <v>E0127 - Winchester</v>
          </cell>
          <cell r="E3598" t="str">
            <v>1000 Wash Employees</v>
          </cell>
          <cell r="F3598" t="str">
            <v>Franco Caretti</v>
          </cell>
          <cell r="G3598" t="str">
            <v/>
          </cell>
          <cell r="H3598" t="str">
            <v xml:space="preserve">E0127 </v>
          </cell>
          <cell r="I3598">
            <v>127</v>
          </cell>
          <cell r="J3598" t="str">
            <v/>
          </cell>
          <cell r="K3598" t="str">
            <v>@tidalwaveautospa.com</v>
          </cell>
        </row>
        <row r="3599">
          <cell r="B3599" t="str">
            <v>Zachary Vick</v>
          </cell>
          <cell r="C3599" t="str">
            <v>Wash Attendant Express</v>
          </cell>
          <cell r="D3599" t="str">
            <v>E0317 - North Lexington, KY</v>
          </cell>
          <cell r="E3599" t="str">
            <v>1000 Wash Employees</v>
          </cell>
          <cell r="F3599" t="str">
            <v>Mark Cassidy</v>
          </cell>
          <cell r="G3599" t="str">
            <v/>
          </cell>
          <cell r="H3599" t="str">
            <v xml:space="preserve">E0317 </v>
          </cell>
          <cell r="I3599">
            <v>317</v>
          </cell>
          <cell r="J3599" t="str">
            <v/>
          </cell>
          <cell r="K3599" t="str">
            <v>@tidalwaveautospa.com</v>
          </cell>
        </row>
        <row r="3600">
          <cell r="B3600" t="str">
            <v>Zachary Wilburn</v>
          </cell>
          <cell r="C3600" t="str">
            <v>Wash Attendant Express</v>
          </cell>
          <cell r="D3600" t="str">
            <v>E0119 - Athens - Decatur</v>
          </cell>
          <cell r="E3600" t="str">
            <v>1000 Wash Employees</v>
          </cell>
          <cell r="F3600" t="str">
            <v>David Deal</v>
          </cell>
          <cell r="G3600" t="str">
            <v/>
          </cell>
          <cell r="H3600" t="str">
            <v xml:space="preserve">E0119 </v>
          </cell>
          <cell r="I3600">
            <v>119</v>
          </cell>
          <cell r="J3600" t="str">
            <v/>
          </cell>
          <cell r="K3600" t="str">
            <v>@tidalwaveautospa.com</v>
          </cell>
        </row>
        <row r="3601">
          <cell r="B3601" t="str">
            <v>Zachary Wood</v>
          </cell>
          <cell r="C3601" t="str">
            <v>Wash Attendant Express</v>
          </cell>
          <cell r="D3601" t="str">
            <v>E0083 - Laurinburg</v>
          </cell>
          <cell r="E3601" t="str">
            <v>1000 Wash Employees</v>
          </cell>
          <cell r="F3601" t="str">
            <v>Rodney Davis</v>
          </cell>
          <cell r="G3601" t="str">
            <v/>
          </cell>
          <cell r="H3601" t="str">
            <v xml:space="preserve">E0083 </v>
          </cell>
          <cell r="I3601">
            <v>83</v>
          </cell>
          <cell r="J3601" t="str">
            <v/>
          </cell>
          <cell r="K3601" t="str">
            <v>@tidalwaveautospa.com</v>
          </cell>
        </row>
        <row r="3602">
          <cell r="B3602" t="str">
            <v>Zackarie Spates</v>
          </cell>
          <cell r="C3602" t="str">
            <v>Wash Attendant Express</v>
          </cell>
          <cell r="D3602" t="str">
            <v>E0108 - Sylacauga</v>
          </cell>
          <cell r="E3602" t="str">
            <v>1000 Wash Employees</v>
          </cell>
          <cell r="F3602" t="str">
            <v>Aaron Johnson</v>
          </cell>
          <cell r="G3602" t="str">
            <v/>
          </cell>
          <cell r="H3602" t="str">
            <v xml:space="preserve">E0108 </v>
          </cell>
          <cell r="I3602">
            <v>108</v>
          </cell>
          <cell r="J3602" t="str">
            <v/>
          </cell>
          <cell r="K3602" t="str">
            <v>@tidalwaveautospa.com</v>
          </cell>
        </row>
        <row r="3603">
          <cell r="B3603" t="str">
            <v>Zaiden Ramirez</v>
          </cell>
          <cell r="C3603" t="str">
            <v>Wash Attendant Express</v>
          </cell>
          <cell r="D3603" t="str">
            <v>E0361- Clermont, FL</v>
          </cell>
          <cell r="E3603" t="str">
            <v>1000 Wash Employees</v>
          </cell>
          <cell r="F3603" t="str">
            <v>Lenard Wright</v>
          </cell>
          <cell r="G3603" t="str">
            <v/>
          </cell>
          <cell r="H3603" t="str">
            <v xml:space="preserve">E0361- </v>
          </cell>
          <cell r="I3603" t="str">
            <v/>
          </cell>
          <cell r="J3603" t="str">
            <v/>
          </cell>
          <cell r="K3603" t="str">
            <v>@tidalwaveautospa.com</v>
          </cell>
        </row>
        <row r="3604">
          <cell r="B3604" t="str">
            <v>Zakary Casey</v>
          </cell>
          <cell r="C3604" t="str">
            <v>Assistant SL Express</v>
          </cell>
          <cell r="D3604" t="str">
            <v>E0077 - PCB Back Beach</v>
          </cell>
          <cell r="E3604" t="str">
            <v>1000 Wash Employees</v>
          </cell>
          <cell r="F3604" t="str">
            <v>Owen Williamson</v>
          </cell>
          <cell r="G3604" t="str">
            <v>ASL</v>
          </cell>
          <cell r="H3604" t="str">
            <v xml:space="preserve">E0077 </v>
          </cell>
          <cell r="I3604">
            <v>77</v>
          </cell>
          <cell r="J3604" t="str">
            <v>ASL77</v>
          </cell>
          <cell r="K3604" t="str">
            <v>ASL77@tidalwaveautospa.com</v>
          </cell>
        </row>
        <row r="3605">
          <cell r="B3605" t="str">
            <v>Zamir Cooper</v>
          </cell>
          <cell r="C3605" t="str">
            <v>Wash Attendant Express</v>
          </cell>
          <cell r="D3605" t="str">
            <v>E0302 - Paradise Crossing</v>
          </cell>
          <cell r="E3605" t="str">
            <v>1000 Wash Employees</v>
          </cell>
          <cell r="F3605" t="str">
            <v>Casey Thompson</v>
          </cell>
          <cell r="G3605" t="str">
            <v/>
          </cell>
          <cell r="H3605" t="str">
            <v xml:space="preserve">E0302 </v>
          </cell>
          <cell r="I3605">
            <v>302</v>
          </cell>
          <cell r="J3605" t="str">
            <v/>
          </cell>
          <cell r="K3605" t="str">
            <v>@tidalwaveautospa.com</v>
          </cell>
        </row>
        <row r="3606">
          <cell r="B3606" t="str">
            <v>Zander Warner</v>
          </cell>
          <cell r="C3606" t="str">
            <v>Wash Attendant Express</v>
          </cell>
          <cell r="D3606" t="str">
            <v>E0114 - Paris</v>
          </cell>
          <cell r="E3606" t="str">
            <v>1000 Wash Employees</v>
          </cell>
          <cell r="F3606" t="str">
            <v>Joel Cole</v>
          </cell>
          <cell r="G3606" t="str">
            <v/>
          </cell>
          <cell r="H3606" t="str">
            <v xml:space="preserve">E0114 </v>
          </cell>
          <cell r="I3606">
            <v>114</v>
          </cell>
          <cell r="J3606" t="str">
            <v/>
          </cell>
          <cell r="K3606" t="str">
            <v>@tidalwaveautospa.com</v>
          </cell>
        </row>
        <row r="3607">
          <cell r="B3607" t="str">
            <v>Zane Whetzel</v>
          </cell>
          <cell r="C3607" t="str">
            <v>Team Lead Express</v>
          </cell>
          <cell r="D3607" t="str">
            <v>E0292 - Waynesboro, VA</v>
          </cell>
          <cell r="E3607" t="str">
            <v>1000 Wash Employees</v>
          </cell>
          <cell r="F3607" t="str">
            <v>Chad Williams</v>
          </cell>
          <cell r="G3607" t="str">
            <v/>
          </cell>
          <cell r="H3607" t="str">
            <v xml:space="preserve">E0292 </v>
          </cell>
          <cell r="I3607">
            <v>292</v>
          </cell>
          <cell r="J3607" t="str">
            <v/>
          </cell>
          <cell r="K3607" t="str">
            <v>@tidalwaveautospa.com</v>
          </cell>
        </row>
        <row r="3608">
          <cell r="B3608" t="str">
            <v>Zavian Marshall</v>
          </cell>
          <cell r="C3608" t="str">
            <v>Wash Attendant Express</v>
          </cell>
          <cell r="D3608" t="str">
            <v>E0033 - Pinehurst</v>
          </cell>
          <cell r="E3608" t="str">
            <v>1000 Wash Employees</v>
          </cell>
          <cell r="F3608" t="str">
            <v>Michael Blackwell</v>
          </cell>
          <cell r="G3608" t="str">
            <v/>
          </cell>
          <cell r="H3608" t="str">
            <v xml:space="preserve">E0033 </v>
          </cell>
          <cell r="I3608">
            <v>33</v>
          </cell>
          <cell r="J3608" t="str">
            <v/>
          </cell>
          <cell r="K3608" t="str">
            <v>@tidalwaveautospa.com</v>
          </cell>
        </row>
        <row r="3609">
          <cell r="B3609" t="str">
            <v>Zavier Kegler</v>
          </cell>
          <cell r="C3609" t="str">
            <v>Wash Attendant Express</v>
          </cell>
          <cell r="D3609" t="str">
            <v>E0226 - Forum Drive SC</v>
          </cell>
          <cell r="E3609" t="str">
            <v>1000 Wash Employees</v>
          </cell>
          <cell r="F3609" t="str">
            <v>Douglas Chaloupek</v>
          </cell>
          <cell r="G3609" t="str">
            <v/>
          </cell>
          <cell r="H3609" t="str">
            <v xml:space="preserve">E0226 </v>
          </cell>
          <cell r="I3609">
            <v>226</v>
          </cell>
          <cell r="J3609" t="str">
            <v/>
          </cell>
          <cell r="K3609" t="str">
            <v>@tidalwaveautospa.com</v>
          </cell>
        </row>
        <row r="3610">
          <cell r="B3610" t="str">
            <v>Zavier Watkins</v>
          </cell>
          <cell r="C3610" t="str">
            <v>Assistant SL Express</v>
          </cell>
          <cell r="D3610" t="str">
            <v>E0245 - E. Arlington Blvd</v>
          </cell>
          <cell r="E3610" t="str">
            <v>1000 Wash Employees</v>
          </cell>
          <cell r="F3610" t="str">
            <v>Brandon Cobb</v>
          </cell>
          <cell r="G3610" t="str">
            <v>ASL</v>
          </cell>
          <cell r="H3610" t="str">
            <v xml:space="preserve">E0245 </v>
          </cell>
          <cell r="I3610">
            <v>245</v>
          </cell>
          <cell r="J3610" t="str">
            <v>ASL245</v>
          </cell>
          <cell r="K3610" t="str">
            <v>ASL245@tidalwaveautospa.com</v>
          </cell>
        </row>
        <row r="3611">
          <cell r="B3611" t="str">
            <v>Zayne Olson</v>
          </cell>
          <cell r="C3611" t="str">
            <v>Wash Attendant Express</v>
          </cell>
          <cell r="D3611" t="str">
            <v>E0020 - Conway</v>
          </cell>
          <cell r="E3611" t="str">
            <v>1000 Wash Employees</v>
          </cell>
          <cell r="F3611" t="str">
            <v>Joseph Landfried</v>
          </cell>
          <cell r="G3611" t="str">
            <v/>
          </cell>
          <cell r="H3611" t="str">
            <v xml:space="preserve">E0020 </v>
          </cell>
          <cell r="I3611">
            <v>20</v>
          </cell>
          <cell r="J3611" t="str">
            <v/>
          </cell>
          <cell r="K3611" t="str">
            <v>@tidalwaveautospa.com</v>
          </cell>
        </row>
        <row r="3612">
          <cell r="B3612" t="str">
            <v>Zeb Arnold</v>
          </cell>
          <cell r="C3612" t="str">
            <v>Wash Attendant Express</v>
          </cell>
          <cell r="D3612" t="str">
            <v>E0285 - Surfside Commons</v>
          </cell>
          <cell r="E3612" t="str">
            <v>1000 Wash Employees</v>
          </cell>
          <cell r="F3612" t="str">
            <v>Matthew Bridges</v>
          </cell>
          <cell r="G3612" t="str">
            <v/>
          </cell>
          <cell r="H3612" t="str">
            <v xml:space="preserve">E0285 </v>
          </cell>
          <cell r="I3612">
            <v>285</v>
          </cell>
          <cell r="J3612" t="str">
            <v/>
          </cell>
          <cell r="K3612" t="str">
            <v>@tidalwaveautospa.com</v>
          </cell>
        </row>
        <row r="3613">
          <cell r="B3613" t="str">
            <v>Zebulon Winters</v>
          </cell>
          <cell r="C3613" t="str">
            <v>Team Lead Express</v>
          </cell>
          <cell r="D3613" t="str">
            <v>E0142 - Bristol</v>
          </cell>
          <cell r="E3613" t="str">
            <v>1000 Wash Employees</v>
          </cell>
          <cell r="F3613" t="str">
            <v>Christopher Cox</v>
          </cell>
          <cell r="G3613" t="str">
            <v/>
          </cell>
          <cell r="H3613" t="str">
            <v xml:space="preserve">E0142 </v>
          </cell>
          <cell r="I3613">
            <v>142</v>
          </cell>
          <cell r="J3613" t="str">
            <v/>
          </cell>
          <cell r="K3613" t="str">
            <v>@tidalwaveautospa.com</v>
          </cell>
        </row>
        <row r="3614">
          <cell r="B3614" t="str">
            <v>Zedrick Rhoden</v>
          </cell>
          <cell r="C3614" t="str">
            <v>Car Wash Tunnel Installation Tech</v>
          </cell>
          <cell r="D3614" t="str">
            <v>SHJ Construction LLC</v>
          </cell>
          <cell r="E3614" t="str">
            <v>3050 Development</v>
          </cell>
          <cell r="F3614" t="str">
            <v>Clifton Robinson</v>
          </cell>
          <cell r="G3614" t="str">
            <v/>
          </cell>
          <cell r="H3614" t="str">
            <v/>
          </cell>
          <cell r="I3614" t="str">
            <v/>
          </cell>
          <cell r="J3614" t="str">
            <v/>
          </cell>
          <cell r="K3614" t="str">
            <v/>
          </cell>
        </row>
        <row r="3615">
          <cell r="B3615" t="str">
            <v>Zeed Qeshta</v>
          </cell>
          <cell r="C3615" t="str">
            <v>Wash Attendant Express</v>
          </cell>
          <cell r="D3615" t="str">
            <v>E0091 - Maplewood</v>
          </cell>
          <cell r="E3615" t="str">
            <v>1000 Wash Employees</v>
          </cell>
          <cell r="F3615" t="str">
            <v>Chad Fuller</v>
          </cell>
          <cell r="G3615" t="str">
            <v/>
          </cell>
          <cell r="H3615" t="str">
            <v xml:space="preserve">E0091 </v>
          </cell>
          <cell r="I3615">
            <v>91</v>
          </cell>
          <cell r="J3615" t="str">
            <v/>
          </cell>
          <cell r="K3615" t="str">
            <v>@tidalwaveautospa.com</v>
          </cell>
        </row>
        <row r="3616">
          <cell r="B3616" t="str">
            <v>Zeian Estraca</v>
          </cell>
          <cell r="C3616" t="str">
            <v>Assistant SL Express</v>
          </cell>
          <cell r="D3616" t="str">
            <v>E0156 - Clute, TX</v>
          </cell>
          <cell r="E3616" t="str">
            <v>1000 Wash Employees</v>
          </cell>
          <cell r="F3616" t="str">
            <v>Destiney Jimenez</v>
          </cell>
          <cell r="G3616" t="str">
            <v>ASL</v>
          </cell>
          <cell r="H3616" t="str">
            <v xml:space="preserve">E0156 </v>
          </cell>
          <cell r="I3616">
            <v>156</v>
          </cell>
          <cell r="J3616" t="str">
            <v>ASL156</v>
          </cell>
          <cell r="K3616" t="str">
            <v>ASL156@tidalwaveautospa.com</v>
          </cell>
        </row>
        <row r="3617">
          <cell r="B3617" t="str">
            <v>Zephaniah Green</v>
          </cell>
          <cell r="C3617" t="str">
            <v>Wash Attendant Express</v>
          </cell>
          <cell r="D3617" t="str">
            <v>E0092 - Leesburg</v>
          </cell>
          <cell r="E3617" t="str">
            <v>1000 Wash Employees</v>
          </cell>
          <cell r="F3617" t="str">
            <v>Gaston English</v>
          </cell>
          <cell r="G3617" t="str">
            <v/>
          </cell>
          <cell r="H3617" t="str">
            <v xml:space="preserve">E0092 </v>
          </cell>
          <cell r="I3617">
            <v>92</v>
          </cell>
          <cell r="J3617" t="str">
            <v/>
          </cell>
          <cell r="K3617" t="str">
            <v>@tidalwaveautospa.com</v>
          </cell>
        </row>
        <row r="3618">
          <cell r="B3618" t="str">
            <v>Zerden Keller</v>
          </cell>
          <cell r="C3618" t="str">
            <v>Assistant SL Express</v>
          </cell>
          <cell r="D3618" t="str">
            <v>E0039 - Lenoir</v>
          </cell>
          <cell r="E3618" t="str">
            <v>1000 Wash Employees</v>
          </cell>
          <cell r="F3618" t="str">
            <v>Adam Hicks</v>
          </cell>
          <cell r="G3618" t="str">
            <v>ASL</v>
          </cell>
          <cell r="H3618" t="str">
            <v xml:space="preserve">E0039 </v>
          </cell>
          <cell r="I3618">
            <v>39</v>
          </cell>
          <cell r="J3618" t="str">
            <v>ASL39</v>
          </cell>
          <cell r="K3618" t="str">
            <v>ASL39@tidalwaveautospa.com</v>
          </cell>
        </row>
        <row r="3619">
          <cell r="B3619" t="str">
            <v>Zion Clark</v>
          </cell>
          <cell r="C3619" t="str">
            <v>Wash Attendant Express</v>
          </cell>
          <cell r="D3619" t="str">
            <v>E0092 - Leesburg</v>
          </cell>
          <cell r="E3619" t="str">
            <v>1000 Wash Employees</v>
          </cell>
          <cell r="F3619" t="str">
            <v>Gaston English</v>
          </cell>
          <cell r="G3619" t="str">
            <v/>
          </cell>
          <cell r="H3619" t="str">
            <v xml:space="preserve">E0092 </v>
          </cell>
          <cell r="I3619">
            <v>92</v>
          </cell>
          <cell r="J3619" t="str">
            <v/>
          </cell>
          <cell r="K3619" t="str">
            <v>@tidalwaveautospa.com</v>
          </cell>
        </row>
        <row r="3620">
          <cell r="B3620" t="str">
            <v>Zion Hopkins</v>
          </cell>
          <cell r="C3620" t="str">
            <v>Wash Attendant Express</v>
          </cell>
          <cell r="D3620" t="str">
            <v>E0028 - Raytown</v>
          </cell>
          <cell r="E3620" t="str">
            <v>1000 Wash Employees</v>
          </cell>
          <cell r="F3620" t="str">
            <v>Kyle Baker</v>
          </cell>
          <cell r="G3620" t="str">
            <v/>
          </cell>
          <cell r="H3620" t="str">
            <v xml:space="preserve">E0028 </v>
          </cell>
          <cell r="I3620">
            <v>28</v>
          </cell>
          <cell r="J3620" t="str">
            <v/>
          </cell>
          <cell r="K3620" t="str">
            <v>@tidalwaveautospa.com</v>
          </cell>
        </row>
        <row r="3621">
          <cell r="B3621" t="str">
            <v>Zoe Wright</v>
          </cell>
          <cell r="C3621" t="str">
            <v>Wash Attendant Express</v>
          </cell>
          <cell r="D3621" t="str">
            <v>E0136 - Kirksville</v>
          </cell>
          <cell r="E3621" t="str">
            <v>1000 Wash Employees</v>
          </cell>
          <cell r="F3621" t="str">
            <v>Gerald Carter</v>
          </cell>
          <cell r="G3621" t="str">
            <v/>
          </cell>
          <cell r="H3621" t="str">
            <v xml:space="preserve">E0136 </v>
          </cell>
          <cell r="I3621">
            <v>136</v>
          </cell>
          <cell r="J3621" t="str">
            <v/>
          </cell>
          <cell r="K3621" t="str">
            <v>@tidalwaveautospa.com</v>
          </cell>
        </row>
        <row r="3622">
          <cell r="B3622" t="str">
            <v>Zoey Blackwell</v>
          </cell>
          <cell r="C3622" t="str">
            <v>Wash Attendant Express</v>
          </cell>
          <cell r="D3622" t="str">
            <v>E0251 - Lewisburg, TN</v>
          </cell>
          <cell r="E3622" t="str">
            <v>1000 Wash Employees</v>
          </cell>
          <cell r="F3622" t="str">
            <v>Kaleigh Welch</v>
          </cell>
          <cell r="G3622" t="str">
            <v/>
          </cell>
          <cell r="H3622" t="str">
            <v xml:space="preserve">E0251 </v>
          </cell>
          <cell r="I3622">
            <v>251</v>
          </cell>
          <cell r="J3622" t="str">
            <v/>
          </cell>
          <cell r="K3622" t="str">
            <v>@tidalwaveautospa.com</v>
          </cell>
        </row>
        <row r="3623">
          <cell r="B3623" t="str">
            <v>Zoran Kostadinovic</v>
          </cell>
          <cell r="C3623" t="str">
            <v>Site Leader Express</v>
          </cell>
          <cell r="D3623" t="str">
            <v>E0201 - Culpeper, VA</v>
          </cell>
          <cell r="E3623" t="str">
            <v>1000 Wash Employees</v>
          </cell>
          <cell r="F3623" t="str">
            <v>Patrick Rollins</v>
          </cell>
          <cell r="G3623" t="str">
            <v>SL</v>
          </cell>
          <cell r="H3623" t="str">
            <v xml:space="preserve">E0201 </v>
          </cell>
          <cell r="I3623">
            <v>201</v>
          </cell>
          <cell r="J3623" t="str">
            <v>SL201</v>
          </cell>
          <cell r="K3623" t="str">
            <v>SL201@tidalwaveautospa.com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L229@tidalwaveautospa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00B050"/>
  </sheetPr>
  <dimension ref="A1:N43"/>
  <sheetViews>
    <sheetView topLeftCell="B1" workbookViewId="0"/>
  </sheetViews>
  <sheetFormatPr defaultRowHeight="12.75" x14ac:dyDescent="0.2"/>
  <cols>
    <col min="1" max="1" width="34.85546875" hidden="1" customWidth="1"/>
    <col min="2" max="2" width="33.42578125" bestFit="1" customWidth="1"/>
    <col min="3" max="3" width="27.42578125" hidden="1" customWidth="1"/>
    <col min="4" max="4" width="30" hidden="1" customWidth="1"/>
    <col min="5" max="5" width="20.140625" bestFit="1" customWidth="1"/>
    <col min="6" max="6" width="30.28515625" bestFit="1" customWidth="1"/>
    <col min="7" max="7" width="57.7109375" bestFit="1" customWidth="1"/>
    <col min="8" max="8" width="30.28515625" hidden="1" customWidth="1"/>
    <col min="9" max="9" width="30.42578125" bestFit="1" customWidth="1"/>
    <col min="10" max="10" width="17.28515625" bestFit="1" customWidth="1"/>
    <col min="11" max="11" width="39" bestFit="1" customWidth="1"/>
    <col min="12" max="12" width="49.7109375" bestFit="1" customWidth="1"/>
    <col min="13" max="13" width="40.42578125" bestFit="1" customWidth="1"/>
    <col min="14" max="14" width="18.57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idden="1" x14ac:dyDescent="0.2">
      <c r="A2" s="5" t="s">
        <v>14</v>
      </c>
      <c r="B2" s="5" t="s">
        <v>15</v>
      </c>
      <c r="C2" s="5" t="s">
        <v>16</v>
      </c>
      <c r="D2" s="5" t="s">
        <v>17</v>
      </c>
      <c r="E2" s="5" t="s">
        <v>18</v>
      </c>
      <c r="F2" s="7">
        <v>45188</v>
      </c>
      <c r="G2" s="5" t="s">
        <v>19</v>
      </c>
      <c r="H2" s="8">
        <v>-31.69</v>
      </c>
      <c r="I2" s="8">
        <v>31.69</v>
      </c>
      <c r="J2" s="5" t="s">
        <v>20</v>
      </c>
      <c r="K2" s="5" t="s">
        <v>21</v>
      </c>
      <c r="L2" s="6" t="e">
        <v>#N/A</v>
      </c>
      <c r="M2" s="6"/>
      <c r="N2" s="6"/>
    </row>
    <row r="3" spans="1:14" hidden="1" x14ac:dyDescent="0.2">
      <c r="A3" s="5" t="s">
        <v>22</v>
      </c>
      <c r="B3" s="5" t="s">
        <v>23</v>
      </c>
      <c r="C3" s="5" t="s">
        <v>16</v>
      </c>
      <c r="D3" s="5" t="s">
        <v>24</v>
      </c>
      <c r="E3" s="5" t="s">
        <v>25</v>
      </c>
      <c r="F3" s="7">
        <v>45133</v>
      </c>
      <c r="G3" s="5" t="s">
        <v>26</v>
      </c>
      <c r="H3" s="8">
        <v>-32.590000000000003</v>
      </c>
      <c r="I3" s="8">
        <v>32.590000000000003</v>
      </c>
      <c r="J3" s="5" t="s">
        <v>20</v>
      </c>
      <c r="K3" s="5" t="s">
        <v>27</v>
      </c>
      <c r="L3" s="6">
        <v>33.130000000000003</v>
      </c>
      <c r="M3" s="6"/>
      <c r="N3" s="6"/>
    </row>
    <row r="4" spans="1:14" hidden="1" x14ac:dyDescent="0.2">
      <c r="A4" s="5" t="s">
        <v>28</v>
      </c>
      <c r="B4" s="5" t="s">
        <v>29</v>
      </c>
      <c r="C4" s="5" t="s">
        <v>16</v>
      </c>
      <c r="D4" s="5" t="s">
        <v>30</v>
      </c>
      <c r="E4" s="5" t="s">
        <v>31</v>
      </c>
      <c r="F4" s="7">
        <v>45188</v>
      </c>
      <c r="G4" s="5" t="s">
        <v>32</v>
      </c>
      <c r="H4" s="8">
        <v>-84.14</v>
      </c>
      <c r="I4" s="8">
        <v>84.14</v>
      </c>
      <c r="J4" s="5" t="s">
        <v>20</v>
      </c>
      <c r="K4" s="5" t="s">
        <v>33</v>
      </c>
      <c r="L4" s="6">
        <v>762.70999999999992</v>
      </c>
      <c r="M4" s="6"/>
      <c r="N4" s="6"/>
    </row>
    <row r="5" spans="1:14" hidden="1" x14ac:dyDescent="0.2">
      <c r="A5" s="5" t="s">
        <v>34</v>
      </c>
      <c r="B5" s="5" t="s">
        <v>35</v>
      </c>
      <c r="C5" s="5" t="s">
        <v>16</v>
      </c>
      <c r="D5" s="5" t="s">
        <v>36</v>
      </c>
      <c r="E5" s="5" t="s">
        <v>37</v>
      </c>
      <c r="F5" s="7">
        <v>45127</v>
      </c>
      <c r="G5" s="5" t="s">
        <v>38</v>
      </c>
      <c r="H5" s="8">
        <v>-10.32</v>
      </c>
      <c r="I5" s="8">
        <v>10.32</v>
      </c>
      <c r="J5" s="5" t="s">
        <v>20</v>
      </c>
      <c r="K5" s="5" t="s">
        <v>39</v>
      </c>
      <c r="L5" s="6">
        <v>614.25</v>
      </c>
      <c r="M5" s="6"/>
      <c r="N5" s="6"/>
    </row>
    <row r="6" spans="1:14" hidden="1" x14ac:dyDescent="0.2">
      <c r="A6" s="5" t="s">
        <v>40</v>
      </c>
      <c r="B6" s="5" t="s">
        <v>41</v>
      </c>
      <c r="C6" s="5" t="s">
        <v>16</v>
      </c>
      <c r="D6" s="5" t="s">
        <v>36</v>
      </c>
      <c r="E6" s="5" t="s">
        <v>37</v>
      </c>
      <c r="F6" s="7">
        <v>45133</v>
      </c>
      <c r="G6" s="5" t="s">
        <v>38</v>
      </c>
      <c r="H6" s="8">
        <v>-4.2699999999999996</v>
      </c>
      <c r="I6" s="8">
        <v>4.2699999999999996</v>
      </c>
      <c r="J6" s="5" t="s">
        <v>20</v>
      </c>
      <c r="K6" s="5" t="s">
        <v>39</v>
      </c>
      <c r="L6" s="6">
        <v>614.25</v>
      </c>
      <c r="M6" s="6"/>
      <c r="N6" s="6"/>
    </row>
    <row r="7" spans="1:14" hidden="1" x14ac:dyDescent="0.2">
      <c r="A7" s="5" t="s">
        <v>42</v>
      </c>
      <c r="B7" s="5" t="s">
        <v>43</v>
      </c>
      <c r="C7" s="5" t="s">
        <v>16</v>
      </c>
      <c r="D7" s="5" t="s">
        <v>44</v>
      </c>
      <c r="E7" s="5" t="s">
        <v>45</v>
      </c>
      <c r="F7" s="7">
        <v>45145</v>
      </c>
      <c r="G7" s="5" t="s">
        <v>46</v>
      </c>
      <c r="H7" s="8">
        <v>-6.17</v>
      </c>
      <c r="I7" s="8">
        <v>6.17</v>
      </c>
      <c r="J7" s="5" t="s">
        <v>20</v>
      </c>
      <c r="K7" s="5" t="s">
        <v>47</v>
      </c>
      <c r="L7" s="6" t="e">
        <v>#N/A</v>
      </c>
      <c r="M7" s="6"/>
      <c r="N7" s="6"/>
    </row>
    <row r="8" spans="1:14" hidden="1" x14ac:dyDescent="0.2">
      <c r="A8" s="5" t="s">
        <v>48</v>
      </c>
      <c r="B8" s="5" t="s">
        <v>49</v>
      </c>
      <c r="C8" s="5" t="s">
        <v>16</v>
      </c>
      <c r="D8" s="5" t="s">
        <v>50</v>
      </c>
      <c r="E8" s="5" t="s">
        <v>51</v>
      </c>
      <c r="F8" s="7">
        <v>45141</v>
      </c>
      <c r="G8" s="5" t="s">
        <v>52</v>
      </c>
      <c r="H8" s="8">
        <v>-7.4</v>
      </c>
      <c r="I8" s="8">
        <v>7.4</v>
      </c>
      <c r="J8" s="5" t="s">
        <v>20</v>
      </c>
      <c r="K8" s="5" t="s">
        <v>53</v>
      </c>
      <c r="L8" s="6" t="e">
        <v>#N/A</v>
      </c>
      <c r="M8" s="6"/>
      <c r="N8" s="6"/>
    </row>
    <row r="9" spans="1:14" hidden="1" x14ac:dyDescent="0.2">
      <c r="A9" s="5" t="s">
        <v>54</v>
      </c>
      <c r="B9" s="5" t="s">
        <v>55</v>
      </c>
      <c r="C9" s="5" t="s">
        <v>16</v>
      </c>
      <c r="D9" s="5" t="s">
        <v>50</v>
      </c>
      <c r="E9" s="5" t="s">
        <v>51</v>
      </c>
      <c r="F9" s="7">
        <v>45289</v>
      </c>
      <c r="G9" s="5" t="s">
        <v>56</v>
      </c>
      <c r="H9" s="8">
        <v>-32.79</v>
      </c>
      <c r="I9" s="8">
        <v>32.79</v>
      </c>
      <c r="J9" s="5" t="s">
        <v>20</v>
      </c>
      <c r="K9" s="5" t="s">
        <v>57</v>
      </c>
      <c r="L9" s="6" t="e">
        <v>#N/A</v>
      </c>
      <c r="M9" s="6"/>
      <c r="N9" s="6"/>
    </row>
    <row r="10" spans="1:14" hidden="1" x14ac:dyDescent="0.2">
      <c r="A10" s="5" t="s">
        <v>58</v>
      </c>
      <c r="B10" s="5" t="s">
        <v>59</v>
      </c>
      <c r="C10" s="5" t="s">
        <v>16</v>
      </c>
      <c r="D10" s="5" t="s">
        <v>60</v>
      </c>
      <c r="E10" s="5" t="s">
        <v>61</v>
      </c>
      <c r="F10" s="7">
        <v>45162</v>
      </c>
      <c r="G10" s="5" t="s">
        <v>62</v>
      </c>
      <c r="H10" s="8">
        <v>-28.2</v>
      </c>
      <c r="I10" s="8">
        <v>28.2</v>
      </c>
      <c r="J10" s="5" t="s">
        <v>20</v>
      </c>
      <c r="K10" s="5" t="s">
        <v>33</v>
      </c>
      <c r="L10" s="6">
        <v>0</v>
      </c>
      <c r="M10" s="6"/>
      <c r="N10" s="6"/>
    </row>
    <row r="11" spans="1:14" hidden="1" x14ac:dyDescent="0.2">
      <c r="A11" s="3" t="s">
        <v>63</v>
      </c>
      <c r="B11" s="3" t="s">
        <v>64</v>
      </c>
      <c r="C11" s="3" t="s">
        <v>16</v>
      </c>
      <c r="D11" s="3" t="s">
        <v>65</v>
      </c>
      <c r="E11" s="3" t="s">
        <v>66</v>
      </c>
      <c r="F11" s="9">
        <v>45101</v>
      </c>
      <c r="G11" s="3" t="s">
        <v>67</v>
      </c>
      <c r="H11" s="10">
        <v>-16.649999999999999</v>
      </c>
      <c r="I11" s="10">
        <v>16.649999999999999</v>
      </c>
      <c r="J11" s="3" t="s">
        <v>20</v>
      </c>
      <c r="K11" s="3" t="s">
        <v>68</v>
      </c>
      <c r="L11" s="4">
        <v>920.43</v>
      </c>
      <c r="M11" s="4"/>
      <c r="N11" s="4" t="s">
        <v>69</v>
      </c>
    </row>
    <row r="12" spans="1:14" hidden="1" x14ac:dyDescent="0.2">
      <c r="A12" s="5" t="s">
        <v>70</v>
      </c>
      <c r="B12" s="5" t="s">
        <v>71</v>
      </c>
      <c r="C12" s="5" t="s">
        <v>16</v>
      </c>
      <c r="D12" s="5" t="s">
        <v>72</v>
      </c>
      <c r="E12" s="5" t="s">
        <v>73</v>
      </c>
      <c r="F12" s="7">
        <v>45147</v>
      </c>
      <c r="G12" s="5" t="s">
        <v>74</v>
      </c>
      <c r="H12" s="8">
        <v>-6.24</v>
      </c>
      <c r="I12" s="8">
        <v>6.24</v>
      </c>
      <c r="J12" s="5" t="s">
        <v>20</v>
      </c>
      <c r="K12" s="5" t="s">
        <v>33</v>
      </c>
      <c r="L12" s="6">
        <v>1387.33</v>
      </c>
      <c r="M12" s="6"/>
      <c r="N12" s="6"/>
    </row>
    <row r="13" spans="1:14" hidden="1" x14ac:dyDescent="0.2">
      <c r="A13" s="5" t="s">
        <v>75</v>
      </c>
      <c r="B13" s="5" t="s">
        <v>76</v>
      </c>
      <c r="C13" s="5" t="s">
        <v>16</v>
      </c>
      <c r="D13" s="5" t="s">
        <v>77</v>
      </c>
      <c r="E13" s="5" t="s">
        <v>78</v>
      </c>
      <c r="F13" s="7">
        <v>45189</v>
      </c>
      <c r="G13" s="5" t="s">
        <v>79</v>
      </c>
      <c r="H13" s="8">
        <v>-115</v>
      </c>
      <c r="I13" s="8">
        <v>115</v>
      </c>
      <c r="J13" s="5" t="s">
        <v>20</v>
      </c>
      <c r="K13" s="5" t="s">
        <v>80</v>
      </c>
      <c r="L13" s="6">
        <v>2295.54</v>
      </c>
      <c r="M13" s="6"/>
      <c r="N13" s="6"/>
    </row>
    <row r="14" spans="1:14" hidden="1" x14ac:dyDescent="0.2">
      <c r="A14" s="5" t="s">
        <v>81</v>
      </c>
      <c r="B14" s="5" t="s">
        <v>82</v>
      </c>
      <c r="C14" s="5" t="s">
        <v>16</v>
      </c>
      <c r="D14" s="5" t="s">
        <v>83</v>
      </c>
      <c r="E14" s="5" t="s">
        <v>84</v>
      </c>
      <c r="F14" s="7">
        <v>45160</v>
      </c>
      <c r="G14" s="5" t="s">
        <v>85</v>
      </c>
      <c r="H14" s="8">
        <v>-270.22000000000003</v>
      </c>
      <c r="I14" s="8">
        <v>270.22000000000003</v>
      </c>
      <c r="J14" s="5" t="s">
        <v>20</v>
      </c>
      <c r="K14" s="5" t="s">
        <v>86</v>
      </c>
      <c r="L14" s="6">
        <v>1942.64</v>
      </c>
      <c r="M14" s="6"/>
      <c r="N14" s="6"/>
    </row>
    <row r="15" spans="1:14" hidden="1" x14ac:dyDescent="0.2">
      <c r="A15" s="5" t="s">
        <v>87</v>
      </c>
      <c r="B15" s="5" t="s">
        <v>88</v>
      </c>
      <c r="C15" s="5" t="s">
        <v>16</v>
      </c>
      <c r="D15" s="5" t="s">
        <v>89</v>
      </c>
      <c r="E15" s="5" t="s">
        <v>90</v>
      </c>
      <c r="F15" s="7">
        <v>45148</v>
      </c>
      <c r="G15" s="5" t="s">
        <v>91</v>
      </c>
      <c r="H15" s="8">
        <v>-5.76</v>
      </c>
      <c r="I15" s="8">
        <v>5.76</v>
      </c>
      <c r="J15" s="5" t="s">
        <v>20</v>
      </c>
      <c r="K15" s="5" t="s">
        <v>92</v>
      </c>
      <c r="L15" s="6">
        <v>1517.94</v>
      </c>
      <c r="M15" s="6"/>
      <c r="N15" s="6"/>
    </row>
    <row r="16" spans="1:14" hidden="1" x14ac:dyDescent="0.2">
      <c r="A16" s="5" t="s">
        <v>93</v>
      </c>
      <c r="B16" s="5" t="s">
        <v>94</v>
      </c>
      <c r="C16" s="5" t="s">
        <v>16</v>
      </c>
      <c r="D16" s="5" t="s">
        <v>89</v>
      </c>
      <c r="E16" s="5" t="s">
        <v>90</v>
      </c>
      <c r="F16" s="7">
        <v>45188</v>
      </c>
      <c r="G16" s="5" t="s">
        <v>95</v>
      </c>
      <c r="H16" s="8">
        <v>-41.15</v>
      </c>
      <c r="I16" s="8">
        <v>41.15</v>
      </c>
      <c r="J16" s="5" t="s">
        <v>20</v>
      </c>
      <c r="K16" s="5" t="s">
        <v>96</v>
      </c>
      <c r="L16" s="6">
        <v>1517.94</v>
      </c>
      <c r="M16" s="6"/>
      <c r="N16" s="6"/>
    </row>
    <row r="17" spans="1:14" hidden="1" x14ac:dyDescent="0.2">
      <c r="A17" s="5" t="s">
        <v>97</v>
      </c>
      <c r="B17" s="5" t="s">
        <v>98</v>
      </c>
      <c r="C17" s="5" t="s">
        <v>16</v>
      </c>
      <c r="D17" s="5" t="s">
        <v>99</v>
      </c>
      <c r="E17" s="5" t="s">
        <v>100</v>
      </c>
      <c r="F17" s="7">
        <v>45155</v>
      </c>
      <c r="G17" s="5" t="s">
        <v>101</v>
      </c>
      <c r="H17" s="8">
        <v>-222.16</v>
      </c>
      <c r="I17" s="8">
        <v>222.16</v>
      </c>
      <c r="J17" s="5" t="s">
        <v>20</v>
      </c>
      <c r="K17" s="5" t="s">
        <v>102</v>
      </c>
      <c r="L17" s="6">
        <v>27.88</v>
      </c>
      <c r="M17" s="6"/>
      <c r="N17" s="6"/>
    </row>
    <row r="18" spans="1:14" hidden="1" x14ac:dyDescent="0.2">
      <c r="A18" s="5" t="s">
        <v>103</v>
      </c>
      <c r="B18" s="5" t="s">
        <v>104</v>
      </c>
      <c r="C18" s="5" t="s">
        <v>16</v>
      </c>
      <c r="D18" s="5" t="s">
        <v>105</v>
      </c>
      <c r="E18" s="5" t="s">
        <v>106</v>
      </c>
      <c r="F18" s="7">
        <v>44916</v>
      </c>
      <c r="G18" s="5" t="s">
        <v>107</v>
      </c>
      <c r="H18" s="8">
        <v>-24.67</v>
      </c>
      <c r="I18" s="8">
        <v>24.67</v>
      </c>
      <c r="J18" s="5" t="s">
        <v>20</v>
      </c>
      <c r="K18" s="5" t="s">
        <v>108</v>
      </c>
      <c r="L18" s="6">
        <v>1190.6300000000001</v>
      </c>
      <c r="M18" s="6"/>
      <c r="N18" s="6"/>
    </row>
    <row r="19" spans="1:14" hidden="1" x14ac:dyDescent="0.2">
      <c r="A19" s="5" t="s">
        <v>109</v>
      </c>
      <c r="B19" s="5" t="s">
        <v>110</v>
      </c>
      <c r="C19" s="5" t="s">
        <v>16</v>
      </c>
      <c r="D19" s="5" t="s">
        <v>105</v>
      </c>
      <c r="E19" s="5" t="s">
        <v>106</v>
      </c>
      <c r="F19" s="7">
        <v>45005</v>
      </c>
      <c r="G19" s="5" t="s">
        <v>111</v>
      </c>
      <c r="H19" s="8">
        <v>-100.73</v>
      </c>
      <c r="I19" s="8">
        <v>100.73</v>
      </c>
      <c r="J19" s="5" t="s">
        <v>20</v>
      </c>
      <c r="K19" s="5" t="s">
        <v>112</v>
      </c>
      <c r="L19" s="6">
        <v>1190.6300000000001</v>
      </c>
      <c r="M19" s="6"/>
      <c r="N19" s="6"/>
    </row>
    <row r="20" spans="1:14" hidden="1" x14ac:dyDescent="0.2">
      <c r="A20" s="5" t="s">
        <v>113</v>
      </c>
      <c r="B20" s="5" t="s">
        <v>114</v>
      </c>
      <c r="C20" s="5" t="s">
        <v>16</v>
      </c>
      <c r="D20" s="5" t="s">
        <v>115</v>
      </c>
      <c r="E20" s="5" t="s">
        <v>116</v>
      </c>
      <c r="F20" s="7">
        <v>45188</v>
      </c>
      <c r="G20" s="5" t="s">
        <v>117</v>
      </c>
      <c r="H20" s="8">
        <v>-1.54</v>
      </c>
      <c r="I20" s="8">
        <v>1.54</v>
      </c>
      <c r="J20" s="5" t="s">
        <v>20</v>
      </c>
      <c r="K20" s="5" t="s">
        <v>33</v>
      </c>
      <c r="L20" s="6">
        <v>83.5</v>
      </c>
      <c r="M20" s="6"/>
      <c r="N20" s="6"/>
    </row>
    <row r="21" spans="1:14" hidden="1" x14ac:dyDescent="0.2">
      <c r="A21" s="5" t="s">
        <v>118</v>
      </c>
      <c r="B21" s="5" t="s">
        <v>119</v>
      </c>
      <c r="C21" s="5" t="s">
        <v>16</v>
      </c>
      <c r="D21" s="5" t="s">
        <v>120</v>
      </c>
      <c r="E21" s="5" t="s">
        <v>121</v>
      </c>
      <c r="F21" s="7">
        <v>45154</v>
      </c>
      <c r="G21" s="5" t="s">
        <v>122</v>
      </c>
      <c r="H21" s="8">
        <v>-11.99</v>
      </c>
      <c r="I21" s="8">
        <v>11.99</v>
      </c>
      <c r="J21" s="5" t="s">
        <v>20</v>
      </c>
      <c r="K21" s="5" t="s">
        <v>123</v>
      </c>
      <c r="L21" s="6" t="e">
        <v>#N/A</v>
      </c>
      <c r="M21" s="6"/>
      <c r="N21" s="6"/>
    </row>
    <row r="22" spans="1:14" hidden="1" x14ac:dyDescent="0.2">
      <c r="A22" s="5" t="s">
        <v>124</v>
      </c>
      <c r="B22" s="5" t="s">
        <v>125</v>
      </c>
      <c r="C22" s="5" t="s">
        <v>16</v>
      </c>
      <c r="D22" s="5" t="s">
        <v>126</v>
      </c>
      <c r="E22" s="5" t="s">
        <v>127</v>
      </c>
      <c r="F22" s="7">
        <v>45189</v>
      </c>
      <c r="G22" s="5" t="s">
        <v>26</v>
      </c>
      <c r="H22" s="8">
        <v>-3</v>
      </c>
      <c r="I22" s="8">
        <v>3</v>
      </c>
      <c r="J22" s="5" t="s">
        <v>20</v>
      </c>
      <c r="K22" s="5" t="s">
        <v>128</v>
      </c>
      <c r="L22" s="6" t="e">
        <v>#N/A</v>
      </c>
      <c r="M22" s="6"/>
      <c r="N22" s="6"/>
    </row>
    <row r="23" spans="1:14" x14ac:dyDescent="0.2">
      <c r="A23" s="2" t="s">
        <v>129</v>
      </c>
      <c r="B23" s="2" t="s">
        <v>130</v>
      </c>
      <c r="C23" s="2" t="s">
        <v>16</v>
      </c>
      <c r="D23" s="2" t="s">
        <v>131</v>
      </c>
      <c r="E23" s="2" t="s">
        <v>132</v>
      </c>
      <c r="F23" s="11">
        <v>45127</v>
      </c>
      <c r="G23" s="2" t="s">
        <v>133</v>
      </c>
      <c r="H23" s="12">
        <v>-232.79</v>
      </c>
      <c r="I23" s="12">
        <v>232.79</v>
      </c>
      <c r="J23" s="2" t="s">
        <v>20</v>
      </c>
      <c r="K23" s="2" t="s">
        <v>134</v>
      </c>
      <c r="L23">
        <v>985.51999999999987</v>
      </c>
      <c r="M23" t="s">
        <v>135</v>
      </c>
    </row>
    <row r="24" spans="1:14" x14ac:dyDescent="0.2">
      <c r="A24" s="2" t="s">
        <v>136</v>
      </c>
      <c r="B24" s="2" t="s">
        <v>137</v>
      </c>
      <c r="C24" s="2" t="s">
        <v>16</v>
      </c>
      <c r="D24" s="2" t="s">
        <v>131</v>
      </c>
      <c r="E24" s="2" t="s">
        <v>132</v>
      </c>
      <c r="F24" s="11">
        <v>45146</v>
      </c>
      <c r="G24" s="2" t="s">
        <v>138</v>
      </c>
      <c r="H24" s="12">
        <v>-233.68</v>
      </c>
      <c r="I24" s="12">
        <v>233.68</v>
      </c>
      <c r="J24" s="2" t="s">
        <v>20</v>
      </c>
      <c r="K24" s="2" t="s">
        <v>139</v>
      </c>
      <c r="L24">
        <v>985.51999999999987</v>
      </c>
      <c r="M24" t="s">
        <v>135</v>
      </c>
    </row>
    <row r="25" spans="1:14" x14ac:dyDescent="0.2">
      <c r="A25" s="2" t="s">
        <v>140</v>
      </c>
      <c r="B25" s="2" t="s">
        <v>141</v>
      </c>
      <c r="C25" s="2" t="s">
        <v>16</v>
      </c>
      <c r="D25" s="2" t="s">
        <v>131</v>
      </c>
      <c r="E25" s="2" t="s">
        <v>132</v>
      </c>
      <c r="F25" s="11">
        <v>45149</v>
      </c>
      <c r="G25" s="2" t="s">
        <v>142</v>
      </c>
      <c r="H25" s="12">
        <v>-10</v>
      </c>
      <c r="I25" s="12">
        <v>10</v>
      </c>
      <c r="J25" s="2" t="s">
        <v>20</v>
      </c>
      <c r="K25" s="2" t="s">
        <v>92</v>
      </c>
      <c r="L25">
        <v>985.51999999999987</v>
      </c>
      <c r="M25" t="s">
        <v>135</v>
      </c>
    </row>
    <row r="26" spans="1:14" x14ac:dyDescent="0.2">
      <c r="A26" s="2" t="s">
        <v>143</v>
      </c>
      <c r="B26" s="2" t="s">
        <v>144</v>
      </c>
      <c r="C26" s="2" t="s">
        <v>16</v>
      </c>
      <c r="D26" s="2" t="s">
        <v>131</v>
      </c>
      <c r="E26" s="2" t="s">
        <v>132</v>
      </c>
      <c r="F26" s="11">
        <v>45189</v>
      </c>
      <c r="G26" s="2" t="s">
        <v>145</v>
      </c>
      <c r="H26" s="12">
        <v>-123.5</v>
      </c>
      <c r="I26" s="12">
        <v>123.5</v>
      </c>
      <c r="J26" s="2" t="s">
        <v>20</v>
      </c>
      <c r="K26" s="2" t="s">
        <v>128</v>
      </c>
      <c r="L26">
        <v>985.51999999999987</v>
      </c>
      <c r="M26" t="s">
        <v>135</v>
      </c>
    </row>
    <row r="27" spans="1:14" hidden="1" x14ac:dyDescent="0.2">
      <c r="A27" s="5" t="s">
        <v>146</v>
      </c>
      <c r="B27" s="5" t="s">
        <v>147</v>
      </c>
      <c r="C27" s="5" t="s">
        <v>16</v>
      </c>
      <c r="D27" s="5" t="s">
        <v>148</v>
      </c>
      <c r="E27" s="5" t="s">
        <v>149</v>
      </c>
      <c r="F27" s="7">
        <v>45157</v>
      </c>
      <c r="G27" s="5" t="s">
        <v>150</v>
      </c>
      <c r="H27" s="8">
        <v>-4.99</v>
      </c>
      <c r="I27" s="8">
        <v>4.99</v>
      </c>
      <c r="J27" s="5" t="s">
        <v>20</v>
      </c>
      <c r="K27" s="5" t="s">
        <v>151</v>
      </c>
      <c r="L27" s="6">
        <v>487.5</v>
      </c>
      <c r="M27" s="6"/>
      <c r="N27" s="6"/>
    </row>
    <row r="28" spans="1:14" hidden="1" x14ac:dyDescent="0.2">
      <c r="A28" s="5" t="s">
        <v>152</v>
      </c>
      <c r="B28" s="5" t="s">
        <v>153</v>
      </c>
      <c r="C28" s="5" t="s">
        <v>16</v>
      </c>
      <c r="D28" s="5" t="s">
        <v>148</v>
      </c>
      <c r="E28" s="5" t="s">
        <v>149</v>
      </c>
      <c r="F28" s="7">
        <v>45188</v>
      </c>
      <c r="G28" s="5" t="s">
        <v>150</v>
      </c>
      <c r="H28" s="8">
        <v>-0.99</v>
      </c>
      <c r="I28" s="8">
        <v>0.99</v>
      </c>
      <c r="J28" s="5" t="s">
        <v>20</v>
      </c>
      <c r="K28" s="5" t="s">
        <v>33</v>
      </c>
      <c r="L28" s="6">
        <v>487.5</v>
      </c>
      <c r="M28" s="6"/>
      <c r="N28" s="6"/>
    </row>
    <row r="29" spans="1:14" hidden="1" x14ac:dyDescent="0.2">
      <c r="A29" s="5" t="s">
        <v>154</v>
      </c>
      <c r="B29" s="5" t="s">
        <v>155</v>
      </c>
      <c r="C29" s="5" t="s">
        <v>16</v>
      </c>
      <c r="D29" s="5" t="s">
        <v>156</v>
      </c>
      <c r="E29" s="5" t="s">
        <v>157</v>
      </c>
      <c r="F29" s="7">
        <v>45121</v>
      </c>
      <c r="G29" s="5" t="s">
        <v>158</v>
      </c>
      <c r="H29" s="8">
        <v>-31.18</v>
      </c>
      <c r="I29" s="8">
        <v>31.18</v>
      </c>
      <c r="J29" s="5" t="s">
        <v>20</v>
      </c>
      <c r="K29" s="5" t="s">
        <v>159</v>
      </c>
      <c r="L29" s="6">
        <v>0</v>
      </c>
      <c r="M29" s="6"/>
      <c r="N29" s="6"/>
    </row>
    <row r="30" spans="1:14" hidden="1" x14ac:dyDescent="0.2">
      <c r="A30" s="5" t="s">
        <v>160</v>
      </c>
      <c r="B30" s="5" t="s">
        <v>161</v>
      </c>
      <c r="C30" s="5" t="s">
        <v>16</v>
      </c>
      <c r="D30" s="5" t="s">
        <v>162</v>
      </c>
      <c r="E30" s="5" t="s">
        <v>163</v>
      </c>
      <c r="F30" s="7">
        <v>45175</v>
      </c>
      <c r="G30" s="5" t="s">
        <v>164</v>
      </c>
      <c r="H30" s="8">
        <v>-49.93</v>
      </c>
      <c r="I30" s="8">
        <v>49.93</v>
      </c>
      <c r="J30" s="5" t="s">
        <v>20</v>
      </c>
      <c r="K30" s="5" t="s">
        <v>165</v>
      </c>
      <c r="L30" s="6" t="e">
        <v>#N/A</v>
      </c>
      <c r="M30" s="6"/>
      <c r="N30" s="6"/>
    </row>
    <row r="31" spans="1:14" hidden="1" x14ac:dyDescent="0.2">
      <c r="A31" s="5" t="s">
        <v>166</v>
      </c>
      <c r="B31" s="5" t="s">
        <v>167</v>
      </c>
      <c r="C31" s="5" t="s">
        <v>16</v>
      </c>
      <c r="D31" s="5" t="s">
        <v>168</v>
      </c>
      <c r="E31" s="5" t="s">
        <v>169</v>
      </c>
      <c r="F31" s="7">
        <v>45147</v>
      </c>
      <c r="G31" s="5" t="s">
        <v>170</v>
      </c>
      <c r="H31" s="8">
        <v>-21.04</v>
      </c>
      <c r="I31" s="8">
        <v>21.04</v>
      </c>
      <c r="J31" s="5" t="s">
        <v>20</v>
      </c>
      <c r="K31" s="5" t="s">
        <v>86</v>
      </c>
      <c r="L31" s="6">
        <v>0</v>
      </c>
      <c r="M31" s="6"/>
      <c r="N31" s="6"/>
    </row>
    <row r="32" spans="1:14" hidden="1" x14ac:dyDescent="0.2">
      <c r="A32" s="5" t="s">
        <v>171</v>
      </c>
      <c r="B32" s="5" t="s">
        <v>172</v>
      </c>
      <c r="C32" s="5" t="s">
        <v>16</v>
      </c>
      <c r="D32" s="5" t="s">
        <v>173</v>
      </c>
      <c r="E32" s="5" t="s">
        <v>174</v>
      </c>
      <c r="F32" s="7">
        <v>45155</v>
      </c>
      <c r="G32" s="5" t="s">
        <v>175</v>
      </c>
      <c r="H32" s="8">
        <v>-45.01</v>
      </c>
      <c r="I32" s="8">
        <v>45.01</v>
      </c>
      <c r="J32" s="5" t="s">
        <v>20</v>
      </c>
      <c r="K32" s="5" t="s">
        <v>176</v>
      </c>
      <c r="L32" s="6">
        <v>0</v>
      </c>
      <c r="M32" s="6"/>
      <c r="N32" s="6"/>
    </row>
    <row r="33" spans="1:14" hidden="1" x14ac:dyDescent="0.2">
      <c r="A33" s="5" t="s">
        <v>177</v>
      </c>
      <c r="B33" s="5" t="s">
        <v>178</v>
      </c>
      <c r="C33" s="5" t="s">
        <v>16</v>
      </c>
      <c r="D33" s="5" t="s">
        <v>179</v>
      </c>
      <c r="E33" s="5" t="s">
        <v>180</v>
      </c>
      <c r="F33" s="7">
        <v>45145</v>
      </c>
      <c r="G33" s="5" t="s">
        <v>181</v>
      </c>
      <c r="H33" s="8">
        <v>-25.42</v>
      </c>
      <c r="I33" s="8">
        <v>25.42</v>
      </c>
      <c r="J33" s="5" t="s">
        <v>20</v>
      </c>
      <c r="K33" s="5" t="s">
        <v>39</v>
      </c>
      <c r="L33" s="6" t="e">
        <v>#N/A</v>
      </c>
      <c r="M33" s="6"/>
      <c r="N33" s="6"/>
    </row>
    <row r="34" spans="1:14" hidden="1" x14ac:dyDescent="0.2">
      <c r="A34" s="5" t="s">
        <v>182</v>
      </c>
      <c r="B34" s="5" t="s">
        <v>183</v>
      </c>
      <c r="C34" s="5" t="s">
        <v>16</v>
      </c>
      <c r="D34" s="5" t="s">
        <v>179</v>
      </c>
      <c r="E34" s="5" t="s">
        <v>180</v>
      </c>
      <c r="F34" s="7">
        <v>45173</v>
      </c>
      <c r="G34" s="5" t="s">
        <v>184</v>
      </c>
      <c r="H34" s="8">
        <v>-22.53</v>
      </c>
      <c r="I34" s="8">
        <v>22.53</v>
      </c>
      <c r="J34" s="5" t="s">
        <v>20</v>
      </c>
      <c r="K34" s="5" t="s">
        <v>86</v>
      </c>
      <c r="L34" s="6" t="e">
        <v>#N/A</v>
      </c>
      <c r="M34" s="6"/>
      <c r="N34" s="6"/>
    </row>
    <row r="35" spans="1:14" hidden="1" x14ac:dyDescent="0.2">
      <c r="A35" s="5" t="s">
        <v>185</v>
      </c>
      <c r="B35" s="5" t="s">
        <v>186</v>
      </c>
      <c r="C35" s="5" t="s">
        <v>16</v>
      </c>
      <c r="D35" s="5" t="s">
        <v>179</v>
      </c>
      <c r="E35" s="5" t="s">
        <v>180</v>
      </c>
      <c r="F35" s="7">
        <v>45188</v>
      </c>
      <c r="G35" s="5" t="s">
        <v>187</v>
      </c>
      <c r="H35" s="8">
        <v>-103.84</v>
      </c>
      <c r="I35" s="8">
        <v>103.84</v>
      </c>
      <c r="J35" s="5" t="s">
        <v>20</v>
      </c>
      <c r="K35" s="5" t="s">
        <v>80</v>
      </c>
      <c r="L35" s="6" t="e">
        <v>#N/A</v>
      </c>
      <c r="M35" s="6"/>
      <c r="N35" s="6"/>
    </row>
    <row r="36" spans="1:14" hidden="1" x14ac:dyDescent="0.2">
      <c r="A36" s="5" t="s">
        <v>188</v>
      </c>
      <c r="B36" s="5" t="s">
        <v>189</v>
      </c>
      <c r="C36" s="5" t="s">
        <v>16</v>
      </c>
      <c r="D36" s="5" t="s">
        <v>190</v>
      </c>
      <c r="E36" s="5" t="s">
        <v>191</v>
      </c>
      <c r="F36" s="7">
        <v>45146</v>
      </c>
      <c r="G36" s="5" t="s">
        <v>192</v>
      </c>
      <c r="H36" s="8">
        <v>-17.64</v>
      </c>
      <c r="I36" s="8">
        <v>17.64</v>
      </c>
      <c r="J36" s="5" t="s">
        <v>20</v>
      </c>
      <c r="K36" s="5" t="s">
        <v>151</v>
      </c>
      <c r="L36" s="6">
        <v>7752.3099999999986</v>
      </c>
      <c r="M36" s="6"/>
      <c r="N36" s="6"/>
    </row>
    <row r="37" spans="1:14" hidden="1" x14ac:dyDescent="0.2">
      <c r="A37" s="5" t="s">
        <v>193</v>
      </c>
      <c r="B37" s="5" t="s">
        <v>194</v>
      </c>
      <c r="C37" s="5" t="s">
        <v>16</v>
      </c>
      <c r="D37" s="5" t="s">
        <v>190</v>
      </c>
      <c r="E37" s="5" t="s">
        <v>191</v>
      </c>
      <c r="F37" s="7">
        <v>45167</v>
      </c>
      <c r="G37" s="5" t="s">
        <v>195</v>
      </c>
      <c r="H37" s="8">
        <v>-31.9</v>
      </c>
      <c r="I37" s="8">
        <v>31.9</v>
      </c>
      <c r="J37" s="5" t="s">
        <v>20</v>
      </c>
      <c r="K37" s="5" t="s">
        <v>196</v>
      </c>
      <c r="L37" s="6">
        <v>7752.3099999999986</v>
      </c>
      <c r="M37" s="6"/>
      <c r="N37" s="6"/>
    </row>
    <row r="38" spans="1:14" hidden="1" x14ac:dyDescent="0.2">
      <c r="A38" s="5" t="s">
        <v>197</v>
      </c>
      <c r="B38" s="5" t="s">
        <v>198</v>
      </c>
      <c r="C38" s="5" t="s">
        <v>16</v>
      </c>
      <c r="D38" s="5" t="s">
        <v>199</v>
      </c>
      <c r="E38" s="5" t="s">
        <v>200</v>
      </c>
      <c r="F38" s="7">
        <v>45152</v>
      </c>
      <c r="G38" s="5" t="s">
        <v>201</v>
      </c>
      <c r="H38" s="8">
        <v>-219.19</v>
      </c>
      <c r="I38" s="8">
        <v>219.19</v>
      </c>
      <c r="J38" s="5" t="s">
        <v>20</v>
      </c>
      <c r="K38" s="5" t="s">
        <v>92</v>
      </c>
      <c r="L38" s="6">
        <v>50.15</v>
      </c>
      <c r="M38" s="6"/>
      <c r="N38" s="6"/>
    </row>
    <row r="39" spans="1:14" hidden="1" x14ac:dyDescent="0.2">
      <c r="A39" s="5" t="s">
        <v>202</v>
      </c>
      <c r="B39" s="5" t="s">
        <v>203</v>
      </c>
      <c r="C39" s="5" t="s">
        <v>16</v>
      </c>
      <c r="D39" s="5" t="s">
        <v>204</v>
      </c>
      <c r="E39" s="5" t="s">
        <v>205</v>
      </c>
      <c r="F39" s="7">
        <v>45199</v>
      </c>
      <c r="G39" s="5" t="s">
        <v>206</v>
      </c>
      <c r="H39" s="8">
        <v>-9.98</v>
      </c>
      <c r="I39" s="8">
        <v>9.98</v>
      </c>
      <c r="J39" s="5" t="s">
        <v>20</v>
      </c>
      <c r="K39" s="5" t="s">
        <v>207</v>
      </c>
      <c r="L39" s="13" t="s">
        <v>208</v>
      </c>
      <c r="M39" s="6"/>
      <c r="N39" s="6"/>
    </row>
    <row r="40" spans="1:14" hidden="1" x14ac:dyDescent="0.2">
      <c r="A40" s="5" t="s">
        <v>209</v>
      </c>
      <c r="B40" s="5" t="s">
        <v>210</v>
      </c>
      <c r="C40" s="5" t="s">
        <v>16</v>
      </c>
      <c r="D40" s="5" t="s">
        <v>211</v>
      </c>
      <c r="E40" s="5" t="s">
        <v>212</v>
      </c>
      <c r="F40" s="7">
        <v>45170</v>
      </c>
      <c r="G40" s="5" t="s">
        <v>213</v>
      </c>
      <c r="H40" s="8">
        <v>-16.2</v>
      </c>
      <c r="I40" s="8">
        <v>16.2</v>
      </c>
      <c r="J40" s="5" t="s">
        <v>20</v>
      </c>
      <c r="K40" s="5" t="s">
        <v>214</v>
      </c>
      <c r="L40" s="6">
        <v>9506.1600000000017</v>
      </c>
      <c r="M40" s="6"/>
      <c r="N40" s="6"/>
    </row>
    <row r="41" spans="1:14" hidden="1" x14ac:dyDescent="0.2">
      <c r="A41" s="5" t="s">
        <v>215</v>
      </c>
      <c r="B41" s="5" t="s">
        <v>216</v>
      </c>
      <c r="C41" s="5" t="s">
        <v>16</v>
      </c>
      <c r="D41" s="5" t="s">
        <v>217</v>
      </c>
      <c r="E41" s="5" t="s">
        <v>218</v>
      </c>
      <c r="F41" s="7">
        <v>45188</v>
      </c>
      <c r="G41" s="5" t="s">
        <v>219</v>
      </c>
      <c r="H41" s="8">
        <v>-38.86</v>
      </c>
      <c r="I41" s="8">
        <v>38.86</v>
      </c>
      <c r="J41" s="5" t="s">
        <v>20</v>
      </c>
      <c r="K41" s="5" t="s">
        <v>33</v>
      </c>
      <c r="L41" s="6" t="e">
        <v>#N/A</v>
      </c>
      <c r="M41" s="6"/>
      <c r="N41" s="6"/>
    </row>
    <row r="42" spans="1:14" hidden="1" x14ac:dyDescent="0.2">
      <c r="A42" s="5" t="s">
        <v>220</v>
      </c>
      <c r="B42" s="5" t="s">
        <v>221</v>
      </c>
      <c r="C42" s="5" t="s">
        <v>16</v>
      </c>
      <c r="D42" s="5" t="s">
        <v>222</v>
      </c>
      <c r="E42" s="5" t="s">
        <v>223</v>
      </c>
      <c r="F42" s="7">
        <v>44895</v>
      </c>
      <c r="G42" s="5" t="s">
        <v>224</v>
      </c>
      <c r="H42" s="8">
        <v>-28</v>
      </c>
      <c r="I42" s="8">
        <v>28</v>
      </c>
      <c r="J42" s="5" t="s">
        <v>20</v>
      </c>
      <c r="K42" s="5" t="s">
        <v>225</v>
      </c>
      <c r="L42" s="6" t="s">
        <v>226</v>
      </c>
      <c r="M42" s="6"/>
      <c r="N42" s="6"/>
    </row>
    <row r="43" spans="1:14" x14ac:dyDescent="0.2">
      <c r="B43" s="2"/>
    </row>
  </sheetData>
  <autoFilter ref="A1:N42" xr:uid="{00000000-0001-0000-0000-000000000000}">
    <filterColumn colId="4">
      <filters>
        <filter val="Luis Otero"/>
      </filters>
    </filterColumn>
    <sortState xmlns:xlrd2="http://schemas.microsoft.com/office/spreadsheetml/2017/richdata2" ref="A2:N42">
      <sortCondition ref="E1:E42"/>
    </sortState>
  </autoFilter>
  <hyperlinks>
    <hyperlink ref="L39" r:id="rId1" xr:uid="{CBCF7919-B048-424D-94D5-F0EF500B6D2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02B9-3202-494D-A0FA-6B0015A8ADE2}">
  <dimension ref="A1:L18"/>
  <sheetViews>
    <sheetView workbookViewId="0"/>
  </sheetViews>
  <sheetFormatPr defaultRowHeight="12.75" x14ac:dyDescent="0.2"/>
  <cols>
    <col min="1" max="1" width="24.42578125" customWidth="1"/>
    <col min="2" max="2" width="27.28515625" bestFit="1" customWidth="1"/>
    <col min="3" max="3" width="27.28515625" customWidth="1"/>
    <col min="4" max="4" width="21.5703125" customWidth="1"/>
    <col min="5" max="5" width="79.140625" bestFit="1" customWidth="1"/>
    <col min="6" max="6" width="8.140625" bestFit="1" customWidth="1"/>
    <col min="7" max="7" width="31" bestFit="1" customWidth="1"/>
    <col min="8" max="8" width="32.140625" bestFit="1" customWidth="1"/>
    <col min="9" max="9" width="41.7109375" bestFit="1" customWidth="1"/>
    <col min="10" max="10" width="16.140625" bestFit="1" customWidth="1"/>
    <col min="11" max="12" width="15.140625" bestFit="1" customWidth="1"/>
  </cols>
  <sheetData>
    <row r="1" spans="1:12" x14ac:dyDescent="0.2">
      <c r="A1" s="67" t="s">
        <v>1</v>
      </c>
      <c r="B1" s="67" t="s">
        <v>3</v>
      </c>
      <c r="C1" s="67" t="s">
        <v>4</v>
      </c>
      <c r="D1" s="67" t="s">
        <v>5</v>
      </c>
      <c r="E1" s="67" t="s">
        <v>6</v>
      </c>
      <c r="F1" s="67" t="s">
        <v>909</v>
      </c>
      <c r="G1" s="27" t="s">
        <v>11</v>
      </c>
      <c r="H1" s="63" t="s">
        <v>12</v>
      </c>
      <c r="I1" s="27" t="s">
        <v>13</v>
      </c>
      <c r="J1" s="27" t="s">
        <v>228</v>
      </c>
      <c r="K1" s="27" t="s">
        <v>910</v>
      </c>
      <c r="L1" s="27" t="s">
        <v>999</v>
      </c>
    </row>
    <row r="2" spans="1:12" x14ac:dyDescent="0.2">
      <c r="A2" s="61" t="s">
        <v>1000</v>
      </c>
      <c r="B2" s="61" t="s">
        <v>746</v>
      </c>
      <c r="C2" s="61" t="str">
        <f t="shared" ref="C2:C18" si="0">TRIM(MID(B2, FIND(":", B2) + 1, LEN(B2)))</f>
        <v>Chad Williams</v>
      </c>
      <c r="D2" s="68">
        <v>45418</v>
      </c>
      <c r="E2" s="61" t="s">
        <v>1001</v>
      </c>
      <c r="F2" s="69">
        <v>5.14</v>
      </c>
      <c r="G2" s="62" t="str">
        <f>IF($L2="False",VLOOKUP($C2,'[1]Management Hierarchy Report'!$B$3:$J$1048576, 9, 0), "No")</f>
        <v>SL292</v>
      </c>
      <c r="H2" s="62" t="s">
        <v>1002</v>
      </c>
      <c r="I2" s="62" t="s">
        <v>1003</v>
      </c>
      <c r="J2" s="62" t="str">
        <f>IF(COUNTIF('5.10.24'!A:A,A2)&gt;0,"Found in 5.10.24",IF(COUNTIF('4.18.24'!A:A,A2)&gt;0,"Found in 4.18.24",IF(COUNTIF('3.28.24'!A:A,A2)&gt;0,"Found in 3.28.24",IF(COUNTIF('3.7.24'!A:A,A2)&gt;0,"Found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Found")))))))))</f>
        <v>Not Found</v>
      </c>
      <c r="K2" s="62" t="str">
        <f>IF(COUNTIF('4.18.24'!$A:$A, $A2) &gt; 0, "True", "False")</f>
        <v>False</v>
      </c>
      <c r="L2" s="62" t="str">
        <f>IF(COUNTIF('5.10.24'!$A:$A, $A2) &gt; 0, "True", "False")</f>
        <v>False</v>
      </c>
    </row>
    <row r="3" spans="1:12" x14ac:dyDescent="0.2">
      <c r="A3" s="61" t="s">
        <v>1004</v>
      </c>
      <c r="B3" s="61" t="s">
        <v>1005</v>
      </c>
      <c r="C3" s="61" t="str">
        <f t="shared" si="0"/>
        <v>Cynthia Wiley</v>
      </c>
      <c r="D3" s="68">
        <v>45420</v>
      </c>
      <c r="E3" s="61" t="s">
        <v>1006</v>
      </c>
      <c r="F3" s="69">
        <v>180.89</v>
      </c>
      <c r="G3" s="62" t="str">
        <f>IF($L3="False",VLOOKUP($C3,'[1]Management Hierarchy Report'!$B$3:$J$1048576, 9, 0), "No")</f>
        <v/>
      </c>
      <c r="H3" s="62" t="s">
        <v>1007</v>
      </c>
      <c r="I3" s="62" t="s">
        <v>1003</v>
      </c>
      <c r="J3" s="62" t="str">
        <f>IF(COUNTIF('5.10.24'!A:A,A3)&gt;0,"Found in 5.10.24",IF(COUNTIF('4.18.24'!A:A,A3)&gt;0,"Found in 4.18.24",IF(COUNTIF('3.28.24'!A:A,A3)&gt;0,"Found in 3.28.24",IF(COUNTIF('3.7.24'!A:A,A3)&gt;0,"Found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Found")))))))))</f>
        <v>Not Found</v>
      </c>
      <c r="K3" s="62" t="str">
        <f>IF(COUNTIF('4.18.24'!$A:$A, $A3) &gt; 0, "True", "False")</f>
        <v>False</v>
      </c>
      <c r="L3" s="62" t="str">
        <f>IF(COUNTIF('5.10.24'!$A:$A, $A3) &gt; 0, "True", "False")</f>
        <v>False</v>
      </c>
    </row>
    <row r="4" spans="1:12" x14ac:dyDescent="0.2">
      <c r="A4" s="61" t="s">
        <v>1008</v>
      </c>
      <c r="B4" s="61" t="s">
        <v>418</v>
      </c>
      <c r="C4" s="61" t="str">
        <f t="shared" si="0"/>
        <v>David Foster</v>
      </c>
      <c r="D4" s="68">
        <v>45433</v>
      </c>
      <c r="E4" s="61" t="s">
        <v>1009</v>
      </c>
      <c r="F4" s="69">
        <v>5.35</v>
      </c>
      <c r="G4" s="62" t="str">
        <f>IF($L4="False",VLOOKUP($C4,'[1]Management Hierarchy Report'!$B$3:$J$1048576, 9, 0), "No")</f>
        <v/>
      </c>
      <c r="H4" s="62" t="s">
        <v>1007</v>
      </c>
      <c r="I4" s="62" t="s">
        <v>1003</v>
      </c>
      <c r="J4" s="62" t="str">
        <f>IF(COUNTIF('5.10.24'!A:A,A4)&gt;0,"Found in 5.10.24",IF(COUNTIF('4.18.24'!A:A,A4)&gt;0,"Found in 4.18.24",IF(COUNTIF('3.28.24'!A:A,A4)&gt;0,"Found in 3.28.24",IF(COUNTIF('3.7.24'!A:A,A4)&gt;0,"Found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Found")))))))))</f>
        <v>Not Found</v>
      </c>
      <c r="K4" s="62" t="str">
        <f>IF(COUNTIF('4.18.24'!$A:$A, $A4) &gt; 0, "True", "False")</f>
        <v>False</v>
      </c>
      <c r="L4" s="62" t="str">
        <f>IF(COUNTIF('5.10.24'!$A:$A, $A4) &gt; 0, "True", "False")</f>
        <v>False</v>
      </c>
    </row>
    <row r="5" spans="1:12" x14ac:dyDescent="0.2">
      <c r="A5" s="61" t="s">
        <v>1010</v>
      </c>
      <c r="B5" s="61" t="s">
        <v>282</v>
      </c>
      <c r="C5" s="61" t="str">
        <f t="shared" si="0"/>
        <v>Janell Campbell</v>
      </c>
      <c r="D5" s="68">
        <v>45426</v>
      </c>
      <c r="E5" s="61" t="s">
        <v>1011</v>
      </c>
      <c r="F5" s="69">
        <v>133.15</v>
      </c>
      <c r="G5" s="62" t="str">
        <f>IF($L5="False",VLOOKUP($C5,'[1]Management Hierarchy Report'!$B$3:$J$1048576, 9, 0), "No")</f>
        <v>SL115</v>
      </c>
      <c r="H5" s="62" t="s">
        <v>1002</v>
      </c>
      <c r="I5" s="62" t="s">
        <v>1003</v>
      </c>
      <c r="J5" s="62" t="str">
        <f>IF(COUNTIF('5.10.24'!A:A,A5)&gt;0,"Found in 5.10.24",IF(COUNTIF('4.18.24'!A:A,A5)&gt;0,"Found in 4.18.24",IF(COUNTIF('3.28.24'!A:A,A5)&gt;0,"Found in 3.28.24",IF(COUNTIF('3.7.24'!A:A,A5)&gt;0,"Found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Found")))))))))</f>
        <v>Not Found</v>
      </c>
      <c r="K5" s="62" t="str">
        <f>IF(COUNTIF('4.18.24'!$A:$A, $A5) &gt; 0, "True", "False")</f>
        <v>False</v>
      </c>
      <c r="L5" s="62" t="str">
        <f>IF(COUNTIF('5.10.24'!$A:$A, $A5) &gt; 0, "True", "False")</f>
        <v>False</v>
      </c>
    </row>
    <row r="6" spans="1:12" x14ac:dyDescent="0.2">
      <c r="A6" s="61" t="s">
        <v>1012</v>
      </c>
      <c r="B6" s="61" t="s">
        <v>1013</v>
      </c>
      <c r="C6" s="61" t="str">
        <f t="shared" si="0"/>
        <v>Lane Carr</v>
      </c>
      <c r="D6" s="68">
        <v>45430</v>
      </c>
      <c r="E6" s="61" t="s">
        <v>1014</v>
      </c>
      <c r="F6" s="69">
        <v>10</v>
      </c>
      <c r="G6" s="62" t="str">
        <f>IF($L6="False",VLOOKUP($C6,'[1]Management Hierarchy Report'!$B$3:$J$1048576, 9, 0), "No")</f>
        <v>SL164</v>
      </c>
      <c r="H6" s="62" t="s">
        <v>1002</v>
      </c>
      <c r="I6" s="62" t="s">
        <v>1003</v>
      </c>
      <c r="J6" s="62" t="str">
        <f>IF(COUNTIF('5.10.24'!A:A,A6)&gt;0,"Found in 5.10.24",IF(COUNTIF('4.18.24'!A:A,A6)&gt;0,"Found in 4.18.24",IF(COUNTIF('3.28.24'!A:A,A6)&gt;0,"Found in 3.28.24",IF(COUNTIF('3.7.24'!A:A,A6)&gt;0,"Found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Found")))))))))</f>
        <v>Not Found</v>
      </c>
      <c r="K6" s="62" t="str">
        <f>IF(COUNTIF('4.18.24'!$A:$A, $A6) &gt; 0, "True", "False")</f>
        <v>False</v>
      </c>
      <c r="L6" s="62" t="str">
        <f>IF(COUNTIF('5.10.24'!$A:$A, $A6) &gt; 0, "True", "False")</f>
        <v>False</v>
      </c>
    </row>
    <row r="7" spans="1:12" x14ac:dyDescent="0.2">
      <c r="A7" s="61" t="s">
        <v>1015</v>
      </c>
      <c r="B7" s="61" t="s">
        <v>820</v>
      </c>
      <c r="C7" s="61" t="str">
        <f t="shared" si="0"/>
        <v>Mark Ramirez</v>
      </c>
      <c r="D7" s="68">
        <v>45432</v>
      </c>
      <c r="E7" s="61" t="s">
        <v>1016</v>
      </c>
      <c r="F7" s="69">
        <v>2.68</v>
      </c>
      <c r="G7" s="62" t="e">
        <f>IF($L7="False",VLOOKUP($C7,'[1]Management Hierarchy Report'!$B$3:$J$1048576, 9, 0), "No")</f>
        <v>#N/A</v>
      </c>
      <c r="H7" s="62" t="s">
        <v>1002</v>
      </c>
      <c r="I7" s="62" t="s">
        <v>1003</v>
      </c>
      <c r="J7" s="62" t="str">
        <f>IF(COUNTIF('5.10.24'!A:A,A7)&gt;0,"Found in 5.10.24",IF(COUNTIF('4.18.24'!A:A,A7)&gt;0,"Found in 4.18.24",IF(COUNTIF('3.28.24'!A:A,A7)&gt;0,"Found in 3.28.24",IF(COUNTIF('3.7.24'!A:A,A7)&gt;0,"Found in 3.7.24",IF(COUNTIF('2.14.24'!A:A,A7)&gt;0,"Found in 2.14.24",IF(COUNTIF('1.8.24'!A:A,A7)&gt;0,"Found in 1.8.24",IF(COUNTIF('12.4'!A:A,A7)&gt;0,"Found in 12.4",IF(COUNTIF('11.6'!A:A,A7)&gt;0,"Found in 11.6",IF(COUNTIF('10.3'!B:B,A7)&gt;0,"Found in 10.3","Not Found")))))))))</f>
        <v>Not Found</v>
      </c>
      <c r="K7" s="62" t="str">
        <f>IF(COUNTIF('4.18.24'!$A:$A, $A7) &gt; 0, "True", "False")</f>
        <v>False</v>
      </c>
      <c r="L7" s="62" t="str">
        <f>IF(COUNTIF('5.10.24'!$A:$A, $A7) &gt; 0, "True", "False")</f>
        <v>False</v>
      </c>
    </row>
    <row r="8" spans="1:12" x14ac:dyDescent="0.2">
      <c r="A8" s="61" t="s">
        <v>1017</v>
      </c>
      <c r="B8" s="61" t="s">
        <v>645</v>
      </c>
      <c r="C8" s="61" t="str">
        <f t="shared" si="0"/>
        <v>Mary Hoar</v>
      </c>
      <c r="D8" s="68">
        <v>45433</v>
      </c>
      <c r="E8" s="61" t="s">
        <v>1018</v>
      </c>
      <c r="F8" s="69">
        <v>358.67</v>
      </c>
      <c r="G8" s="62" t="str">
        <f>IF($L8="False",VLOOKUP($C8,'[1]Management Hierarchy Report'!$B$3:$J$1048576, 9, 0), "No")</f>
        <v>SL286</v>
      </c>
      <c r="H8" s="62" t="s">
        <v>1019</v>
      </c>
      <c r="I8" s="62" t="s">
        <v>1003</v>
      </c>
      <c r="J8" s="62" t="str">
        <f>IF(COUNTIF('5.10.24'!A:A,A8)&gt;0,"Found in 5.10.24",IF(COUNTIF('4.18.24'!A:A,A8)&gt;0,"Found in 4.18.24",IF(COUNTIF('3.28.24'!A:A,A8)&gt;0,"Found in 3.28.24",IF(COUNTIF('3.7.24'!A:A,A8)&gt;0,"Found in 3.7.24",IF(COUNTIF('2.14.24'!A:A,A8)&gt;0,"Found in 2.14.24",IF(COUNTIF('1.8.24'!A:A,A8)&gt;0,"Found in 1.8.24",IF(COUNTIF('12.4'!A:A,A8)&gt;0,"Found in 12.4",IF(COUNTIF('11.6'!A:A,A8)&gt;0,"Found in 11.6",IF(COUNTIF('10.3'!B:B,A8)&gt;0,"Found in 10.3","Not Found")))))))))</f>
        <v>Not Found</v>
      </c>
      <c r="K8" s="62" t="str">
        <f>IF(COUNTIF('4.18.24'!$A:$A, $A8) &gt; 0, "True", "False")</f>
        <v>False</v>
      </c>
      <c r="L8" s="62" t="str">
        <f>IF(COUNTIF('5.10.24'!$A:$A, $A8) &gt; 0, "True", "False")</f>
        <v>False</v>
      </c>
    </row>
    <row r="9" spans="1:12" x14ac:dyDescent="0.2">
      <c r="A9" s="61" t="s">
        <v>1020</v>
      </c>
      <c r="B9" s="61" t="s">
        <v>645</v>
      </c>
      <c r="C9" s="61" t="str">
        <f t="shared" si="0"/>
        <v>Mary Hoar</v>
      </c>
      <c r="D9" s="68">
        <v>45369</v>
      </c>
      <c r="E9" s="61" t="s">
        <v>1021</v>
      </c>
      <c r="F9" s="69">
        <v>438.71</v>
      </c>
      <c r="G9" s="62" t="str">
        <f>IF($L9="False",VLOOKUP($C9,'[1]Management Hierarchy Report'!$B$3:$J$1048576, 9, 0), "No")</f>
        <v>SL286</v>
      </c>
      <c r="H9" s="62" t="s">
        <v>1019</v>
      </c>
      <c r="I9" s="62" t="s">
        <v>1003</v>
      </c>
      <c r="J9" s="62" t="str">
        <f>IF(COUNTIF('5.10.24'!A:A,A9)&gt;0,"Found in 5.10.24",IF(COUNTIF('4.18.24'!A:A,A9)&gt;0,"Found in 4.18.24",IF(COUNTIF('3.28.24'!A:A,A9)&gt;0,"Found in 3.28.24",IF(COUNTIF('3.7.24'!A:A,A9)&gt;0,"Found in 3.7.24",IF(COUNTIF('2.14.24'!A:A,A9)&gt;0,"Found in 2.14.24",IF(COUNTIF('1.8.24'!A:A,A9)&gt;0,"Found in 1.8.24",IF(COUNTIF('12.4'!A:A,A9)&gt;0,"Found in 12.4",IF(COUNTIF('11.6'!A:A,A9)&gt;0,"Found in 11.6",IF(COUNTIF('10.3'!B:B,A9)&gt;0,"Found in 10.3","Not Found")))))))))</f>
        <v>Not Found</v>
      </c>
      <c r="K9" s="62" t="str">
        <f>IF(COUNTIF('4.18.24'!$A:$A, $A9) &gt; 0, "True", "False")</f>
        <v>False</v>
      </c>
      <c r="L9" s="62" t="str">
        <f>IF(COUNTIF('5.10.24'!$A:$A, $A9) &gt; 0, "True", "False")</f>
        <v>False</v>
      </c>
    </row>
    <row r="10" spans="1:12" x14ac:dyDescent="0.2">
      <c r="A10" s="61" t="s">
        <v>1022</v>
      </c>
      <c r="B10" s="61" t="s">
        <v>649</v>
      </c>
      <c r="C10" s="61" t="str">
        <f t="shared" si="0"/>
        <v>Matthew Carter</v>
      </c>
      <c r="D10" s="68">
        <v>45435</v>
      </c>
      <c r="E10" s="61" t="s">
        <v>1023</v>
      </c>
      <c r="F10" s="69">
        <v>247.88</v>
      </c>
      <c r="G10" s="62" t="str">
        <f>IF($L10="False",VLOOKUP($C10,'[1]Management Hierarchy Report'!$B$3:$J$1048576, 9, 0), "No")</f>
        <v>SL202</v>
      </c>
      <c r="H10" s="62" t="s">
        <v>1002</v>
      </c>
      <c r="I10" s="62" t="s">
        <v>1003</v>
      </c>
      <c r="J10" s="62" t="str">
        <f>IF(COUNTIF('5.10.24'!A:A,A10)&gt;0,"Found in 5.10.24",IF(COUNTIF('4.18.24'!A:A,A10)&gt;0,"Found in 4.18.24",IF(COUNTIF('3.28.24'!A:A,A10)&gt;0,"Found in 3.28.24",IF(COUNTIF('3.7.24'!A:A,A10)&gt;0,"Found in 3.7.24",IF(COUNTIF('2.14.24'!A:A,A10)&gt;0,"Found in 2.14.24",IF(COUNTIF('1.8.24'!A:A,A10)&gt;0,"Found in 1.8.24",IF(COUNTIF('12.4'!A:A,A10)&gt;0,"Found in 12.4",IF(COUNTIF('11.6'!A:A,A10)&gt;0,"Found in 11.6",IF(COUNTIF('10.3'!B:B,A10)&gt;0,"Found in 10.3","Not Found")))))))))</f>
        <v>Not Found</v>
      </c>
      <c r="K10" s="62" t="str">
        <f>IF(COUNTIF('4.18.24'!$A:$A, $A10) &gt; 0, "True", "False")</f>
        <v>False</v>
      </c>
      <c r="L10" s="62" t="str">
        <f>IF(COUNTIF('5.10.24'!$A:$A, $A10) &gt; 0, "True", "False")</f>
        <v>False</v>
      </c>
    </row>
    <row r="11" spans="1:12" x14ac:dyDescent="0.2">
      <c r="A11" s="61" t="s">
        <v>1024</v>
      </c>
      <c r="B11" s="61" t="s">
        <v>957</v>
      </c>
      <c r="C11" s="61" t="str">
        <f t="shared" si="0"/>
        <v>Reid Kleinke</v>
      </c>
      <c r="D11" s="68">
        <v>45432</v>
      </c>
      <c r="E11" s="61" t="s">
        <v>1025</v>
      </c>
      <c r="F11" s="69">
        <v>3.98</v>
      </c>
      <c r="G11" s="62" t="str">
        <f>IF($L11="False",VLOOKUP($C11,'[1]Management Hierarchy Report'!$B$3:$J$1048576, 9, 0), "No")</f>
        <v>SL312</v>
      </c>
      <c r="H11" s="62" t="s">
        <v>1002</v>
      </c>
      <c r="I11" s="62" t="s">
        <v>1003</v>
      </c>
      <c r="J11" s="62" t="str">
        <f>IF(COUNTIF('5.10.24'!A:A,A11)&gt;0,"Found in 5.10.24",IF(COUNTIF('4.18.24'!A:A,A11)&gt;0,"Found in 4.18.24",IF(COUNTIF('3.28.24'!A:A,A11)&gt;0,"Found in 3.28.24",IF(COUNTIF('3.7.24'!A:A,A11)&gt;0,"Found in 3.7.24",IF(COUNTIF('2.14.24'!A:A,A11)&gt;0,"Found in 2.14.24",IF(COUNTIF('1.8.24'!A:A,A11)&gt;0,"Found in 1.8.24",IF(COUNTIF('12.4'!A:A,A11)&gt;0,"Found in 12.4",IF(COUNTIF('11.6'!A:A,A11)&gt;0,"Found in 11.6",IF(COUNTIF('10.3'!B:B,A11)&gt;0,"Found in 10.3","Not Found")))))))))</f>
        <v>Not Found</v>
      </c>
      <c r="K11" s="62" t="str">
        <f>IF(COUNTIF('4.18.24'!$A:$A, $A11) &gt; 0, "True", "False")</f>
        <v>False</v>
      </c>
      <c r="L11" s="62" t="str">
        <f>IF(COUNTIF('5.10.24'!$A:$A, $A11) &gt; 0, "True", "False")</f>
        <v>False</v>
      </c>
    </row>
    <row r="12" spans="1:12" x14ac:dyDescent="0.2">
      <c r="A12" s="61" t="s">
        <v>1026</v>
      </c>
      <c r="B12" s="61" t="s">
        <v>530</v>
      </c>
      <c r="C12" s="61" t="str">
        <f t="shared" si="0"/>
        <v>Reyvin Siegel</v>
      </c>
      <c r="D12" s="68">
        <v>45433</v>
      </c>
      <c r="E12" s="61" t="s">
        <v>1027</v>
      </c>
      <c r="F12" s="69">
        <v>582.6</v>
      </c>
      <c r="G12" s="62" t="str">
        <f>IF($L12="False",VLOOKUP($C12,'[1]Management Hierarchy Report'!$B$3:$J$1048576, 9, 0), "No")</f>
        <v>SL109</v>
      </c>
      <c r="H12" s="62" t="s">
        <v>1028</v>
      </c>
      <c r="I12" s="62" t="s">
        <v>1029</v>
      </c>
      <c r="J12" s="62" t="str">
        <f>IF(COUNTIF('5.10.24'!A:A,A12)&gt;0,"Found in 5.10.24",IF(COUNTIF('4.18.24'!A:A,A12)&gt;0,"Found in 4.18.24",IF(COUNTIF('3.28.24'!A:A,A12)&gt;0,"Found in 3.28.24",IF(COUNTIF('3.7.24'!A:A,A12)&gt;0,"Found in 3.7.24",IF(COUNTIF('2.14.24'!A:A,A12)&gt;0,"Found in 2.14.24",IF(COUNTIF('1.8.24'!A:A,A12)&gt;0,"Found in 1.8.24",IF(COUNTIF('12.4'!A:A,A12)&gt;0,"Found in 12.4",IF(COUNTIF('11.6'!A:A,A12)&gt;0,"Found in 11.6",IF(COUNTIF('10.3'!B:B,A12)&gt;0,"Found in 10.3","Not Found")))))))))</f>
        <v>Not Found</v>
      </c>
      <c r="K12" s="62" t="str">
        <f>IF(COUNTIF('4.18.24'!$A:$A, $A12) &gt; 0, "True", "False")</f>
        <v>False</v>
      </c>
      <c r="L12" s="62" t="str">
        <f>IF(COUNTIF('5.10.24'!$A:$A, $A12) &gt; 0, "True", "False")</f>
        <v>False</v>
      </c>
    </row>
    <row r="13" spans="1:12" x14ac:dyDescent="0.2">
      <c r="A13" s="61" t="s">
        <v>1030</v>
      </c>
      <c r="B13" s="61" t="s">
        <v>665</v>
      </c>
      <c r="C13" s="61" t="str">
        <f t="shared" si="0"/>
        <v>Rick Thornton</v>
      </c>
      <c r="D13" s="68">
        <v>45432</v>
      </c>
      <c r="E13" s="61" t="s">
        <v>236</v>
      </c>
      <c r="F13" s="69">
        <v>249</v>
      </c>
      <c r="G13" s="62" t="str">
        <f>IF($L13="False",VLOOKUP($C13,'[1]Management Hierarchy Report'!$B$3:$J$1048576, 9, 0), "No")</f>
        <v>SL68</v>
      </c>
      <c r="H13" s="62" t="s">
        <v>1002</v>
      </c>
      <c r="I13" s="62" t="s">
        <v>1003</v>
      </c>
      <c r="J13" s="62" t="str">
        <f>IF(COUNTIF('5.10.24'!A:A,A13)&gt;0,"Found in 5.10.24",IF(COUNTIF('4.18.24'!A:A,A13)&gt;0,"Found in 4.18.24",IF(COUNTIF('3.28.24'!A:A,A13)&gt;0,"Found in 3.28.24",IF(COUNTIF('3.7.24'!A:A,A13)&gt;0,"Found in 3.7.24",IF(COUNTIF('2.14.24'!A:A,A13)&gt;0,"Found in 2.14.24",IF(COUNTIF('1.8.24'!A:A,A13)&gt;0,"Found in 1.8.24",IF(COUNTIF('12.4'!A:A,A13)&gt;0,"Found in 12.4",IF(COUNTIF('11.6'!A:A,A13)&gt;0,"Found in 11.6",IF(COUNTIF('10.3'!B:B,A13)&gt;0,"Found in 10.3","Not Found")))))))))</f>
        <v>Not Found</v>
      </c>
      <c r="K13" s="62" t="str">
        <f>IF(COUNTIF('4.18.24'!$A:$A, $A13) &gt; 0, "True", "False")</f>
        <v>False</v>
      </c>
      <c r="L13" s="62" t="str">
        <f>IF(COUNTIF('5.10.24'!$A:$A, $A13) &gt; 0, "True", "False")</f>
        <v>False</v>
      </c>
    </row>
    <row r="14" spans="1:12" x14ac:dyDescent="0.2">
      <c r="A14" s="61" t="s">
        <v>1031</v>
      </c>
      <c r="B14" s="61" t="s">
        <v>1032</v>
      </c>
      <c r="C14" s="61" t="str">
        <f t="shared" si="0"/>
        <v>Robert Hane</v>
      </c>
      <c r="D14" s="68">
        <v>45434</v>
      </c>
      <c r="E14" s="61" t="s">
        <v>1033</v>
      </c>
      <c r="F14" s="69">
        <v>16.16</v>
      </c>
      <c r="G14" s="62" t="str">
        <f>IF($L14="False",VLOOKUP($C14,'[1]Management Hierarchy Report'!$B$3:$J$1048576, 9, 0), "No")</f>
        <v>SL94</v>
      </c>
      <c r="H14" s="62" t="s">
        <v>1002</v>
      </c>
      <c r="I14" s="62" t="s">
        <v>1003</v>
      </c>
      <c r="J14" s="62" t="str">
        <f>IF(COUNTIF('5.10.24'!A:A,A14)&gt;0,"Found in 5.10.24",IF(COUNTIF('4.18.24'!A:A,A14)&gt;0,"Found in 4.18.24",IF(COUNTIF('3.28.24'!A:A,A14)&gt;0,"Found in 3.28.24",IF(COUNTIF('3.7.24'!A:A,A14)&gt;0,"Found in 3.7.24",IF(COUNTIF('2.14.24'!A:A,A14)&gt;0,"Found in 2.14.24",IF(COUNTIF('1.8.24'!A:A,A14)&gt;0,"Found in 1.8.24",IF(COUNTIF('12.4'!A:A,A14)&gt;0,"Found in 12.4",IF(COUNTIF('11.6'!A:A,A14)&gt;0,"Found in 11.6",IF(COUNTIF('10.3'!B:B,A14)&gt;0,"Found in 10.3","Not Found")))))))))</f>
        <v>Not Found</v>
      </c>
      <c r="K14" s="62" t="str">
        <f>IF(COUNTIF('4.18.24'!$A:$A, $A14) &gt; 0, "True", "False")</f>
        <v>False</v>
      </c>
      <c r="L14" s="62" t="str">
        <f>IF(COUNTIF('5.10.24'!$A:$A, $A14) &gt; 0, "True", "False")</f>
        <v>False</v>
      </c>
    </row>
    <row r="15" spans="1:12" x14ac:dyDescent="0.2">
      <c r="A15" s="61" t="s">
        <v>1034</v>
      </c>
      <c r="B15" s="61" t="s">
        <v>678</v>
      </c>
      <c r="C15" s="61" t="str">
        <f t="shared" si="0"/>
        <v>Samantha Hackney</v>
      </c>
      <c r="D15" s="68">
        <v>45432</v>
      </c>
      <c r="E15" s="61" t="s">
        <v>1035</v>
      </c>
      <c r="F15" s="69">
        <v>38.049999999999997</v>
      </c>
      <c r="G15" s="62" t="str">
        <f>IF($L15="False",VLOOKUP($C15,'[1]Management Hierarchy Report'!$B$3:$J$1048576, 9, 0), "No")</f>
        <v>SL192</v>
      </c>
      <c r="H15" s="62" t="s">
        <v>1002</v>
      </c>
      <c r="I15" s="62" t="s">
        <v>1003</v>
      </c>
      <c r="J15" s="62" t="str">
        <f>IF(COUNTIF('5.10.24'!A:A,A15)&gt;0,"Found in 5.10.24",IF(COUNTIF('4.18.24'!A:A,A15)&gt;0,"Found in 4.18.24",IF(COUNTIF('3.28.24'!A:A,A15)&gt;0,"Found in 3.28.24",IF(COUNTIF('3.7.24'!A:A,A15)&gt;0,"Found in 3.7.24",IF(COUNTIF('2.14.24'!A:A,A15)&gt;0,"Found in 2.14.24",IF(COUNTIF('1.8.24'!A:A,A15)&gt;0,"Found in 1.8.24",IF(COUNTIF('12.4'!A:A,A15)&gt;0,"Found in 12.4",IF(COUNTIF('11.6'!A:A,A15)&gt;0,"Found in 11.6",IF(COUNTIF('10.3'!B:B,A15)&gt;0,"Found in 10.3","Not Found")))))))))</f>
        <v>Not Found</v>
      </c>
      <c r="K15" s="62" t="str">
        <f>IF(COUNTIF('4.18.24'!$A:$A, $A15) &gt; 0, "True", "False")</f>
        <v>False</v>
      </c>
      <c r="L15" s="62" t="str">
        <f>IF(COUNTIF('5.10.24'!$A:$A, $A15) &gt; 0, "True", "False")</f>
        <v>False</v>
      </c>
    </row>
    <row r="16" spans="1:12" x14ac:dyDescent="0.2">
      <c r="A16" s="61" t="s">
        <v>1036</v>
      </c>
      <c r="B16" s="61" t="s">
        <v>1037</v>
      </c>
      <c r="C16" s="61" t="str">
        <f t="shared" si="0"/>
        <v>Zoran Kostadinovic</v>
      </c>
      <c r="D16" s="68">
        <v>45425</v>
      </c>
      <c r="E16" s="61" t="s">
        <v>1038</v>
      </c>
      <c r="F16" s="69">
        <v>162.5</v>
      </c>
      <c r="G16" s="62" t="str">
        <f>IF($L16="False",VLOOKUP($C16,'[1]Management Hierarchy Report'!$B$3:$J$1048576, 9, 0), "No")</f>
        <v>SL201</v>
      </c>
      <c r="H16" s="62" t="s">
        <v>1002</v>
      </c>
      <c r="I16" s="62" t="s">
        <v>1003</v>
      </c>
      <c r="J16" s="62" t="str">
        <f>IF(COUNTIF('5.10.24'!A:A,A16)&gt;0,"Found in 5.10.24",IF(COUNTIF('4.18.24'!A:A,A16)&gt;0,"Found in 4.18.24",IF(COUNTIF('3.28.24'!A:A,A16)&gt;0,"Found in 3.28.24",IF(COUNTIF('3.7.24'!A:A,A16)&gt;0,"Found in 3.7.24",IF(COUNTIF('2.14.24'!A:A,A16)&gt;0,"Found in 2.14.24",IF(COUNTIF('1.8.24'!A:A,A16)&gt;0,"Found in 1.8.24",IF(COUNTIF('12.4'!A:A,A16)&gt;0,"Found in 12.4",IF(COUNTIF('11.6'!A:A,A16)&gt;0,"Found in 11.6",IF(COUNTIF('10.3'!B:B,A16)&gt;0,"Found in 10.3","Not Found")))))))))</f>
        <v>Not Found</v>
      </c>
      <c r="K16" s="62" t="str">
        <f>IF(COUNTIF('4.18.24'!$A:$A, $A16) &gt; 0, "True", "False")</f>
        <v>False</v>
      </c>
      <c r="L16" s="62" t="str">
        <f>IF(COUNTIF('5.10.24'!$A:$A, $A16) &gt; 0, "True", "False")</f>
        <v>False</v>
      </c>
    </row>
    <row r="17" spans="1:12" x14ac:dyDescent="0.2">
      <c r="A17" s="3" t="s">
        <v>588</v>
      </c>
      <c r="B17" s="3" t="s">
        <v>589</v>
      </c>
      <c r="C17" s="3" t="str">
        <f t="shared" si="0"/>
        <v>Brandon Cobb</v>
      </c>
      <c r="D17" s="9">
        <v>45277</v>
      </c>
      <c r="E17" s="3" t="s">
        <v>590</v>
      </c>
      <c r="F17" s="10">
        <v>1760.9</v>
      </c>
      <c r="G17" s="4" t="str">
        <f>IF($L17="False",VLOOKUP($C17,'[1]Management Hierarchy Report'!$B$3:$J$1048576, 9, 0), "No")</f>
        <v>No</v>
      </c>
      <c r="H17" s="4"/>
      <c r="I17" s="4"/>
      <c r="J17" s="4" t="str">
        <f>IF(COUNTIF('5.10.24'!A:A,A17)&gt;0,"Found in 5.10.24",IF(COUNTIF('4.18.24'!A:A,A17)&gt;0,"Found in 4.18.24",IF(COUNTIF('3.28.24'!A:A,A17)&gt;0,"Found in 3.28.24",IF(COUNTIF('3.7.24'!A:A,A17)&gt;0,"Found in 3.7.24",IF(COUNTIF('2.14.24'!A:A,A17)&gt;0,"Found in 2.14.24",IF(COUNTIF('1.8.24'!A:A,A17)&gt;0,"Found in 1.8.24",IF(COUNTIF('12.4'!A:A,A17)&gt;0,"Found in 12.4",IF(COUNTIF('11.6'!A:A,A17)&gt;0,"Found in 11.6",IF(COUNTIF('10.3'!B:B,A17)&gt;0,"Found in 10.3","Not Found")))))))))</f>
        <v>Found in 5.10.24</v>
      </c>
      <c r="K17" s="4" t="str">
        <f>IF(COUNTIF('4.18.24'!$A:$A, $A17) &gt; 0, "True", "False")</f>
        <v>True</v>
      </c>
      <c r="L17" s="4" t="str">
        <f>IF(COUNTIF('5.10.24'!$A:$A, $A17) &gt; 0, "True", "False")</f>
        <v>True</v>
      </c>
    </row>
    <row r="18" spans="1:12" x14ac:dyDescent="0.2">
      <c r="A18" s="3" t="s">
        <v>1039</v>
      </c>
      <c r="B18" s="3" t="s">
        <v>820</v>
      </c>
      <c r="C18" s="3" t="str">
        <f t="shared" si="0"/>
        <v>Mark Ramirez</v>
      </c>
      <c r="D18" s="9">
        <v>45439</v>
      </c>
      <c r="E18" s="3" t="s">
        <v>982</v>
      </c>
      <c r="F18" s="10">
        <v>180.29</v>
      </c>
      <c r="G18" s="4" t="s">
        <v>399</v>
      </c>
      <c r="H18" s="4" t="s">
        <v>1040</v>
      </c>
      <c r="I18" s="4" t="s">
        <v>1003</v>
      </c>
      <c r="J18" s="4" t="str">
        <f>IF(COUNTIF('5.10.24'!A:A,A18)&gt;0,"Found in 5.10.24",IF(COUNTIF('4.18.24'!A:A,A18)&gt;0,"Found in 4.18.24",IF(COUNTIF('3.28.24'!A:A,A18)&gt;0,"Found in 3.28.24",IF(COUNTIF('3.7.24'!A:A,A18)&gt;0,"Found in 3.7.24",IF(COUNTIF('2.14.24'!A:A,A18)&gt;0,"Found in 2.14.24",IF(COUNTIF('1.8.24'!A:A,A18)&gt;0,"Found in 1.8.24",IF(COUNTIF('12.4'!A:A,A18)&gt;0,"Found in 12.4",IF(COUNTIF('11.6'!A:A,A18)&gt;0,"Found in 11.6",IF(COUNTIF('10.3'!B:B,A18)&gt;0,"Found in 10.3","Not Found")))))))))</f>
        <v>Not Found</v>
      </c>
      <c r="K18" s="4" t="str">
        <f>IF(COUNTIF('4.18.24'!$A:$A, $A18) &gt; 0, "True", "False")</f>
        <v>False</v>
      </c>
      <c r="L18" s="4" t="str">
        <f>IF(COUNTIF('5.10.24'!$A:$A, $A18) &gt; 0, "True", "False")</f>
        <v>False</v>
      </c>
    </row>
  </sheetData>
  <autoFilter ref="A1:L18" xr:uid="{E47202B9-3202-494D-A0FA-6B0015A8ADE2}">
    <sortState xmlns:xlrd2="http://schemas.microsoft.com/office/spreadsheetml/2017/richdata2" ref="A2:L18">
      <sortCondition descending="1" sortBy="cellColor" ref="C2:C18" dxfId="17"/>
      <sortCondition ref="C2:C1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582C-539F-4A89-834D-995ADDA52C36}">
  <dimension ref="A1:L43"/>
  <sheetViews>
    <sheetView workbookViewId="0"/>
  </sheetViews>
  <sheetFormatPr defaultRowHeight="12.75" outlineLevelCol="1" x14ac:dyDescent="0.2"/>
  <cols>
    <col min="1" max="1" width="23.42578125" bestFit="1" customWidth="1"/>
    <col min="2" max="2" width="38" bestFit="1" customWidth="1"/>
    <col min="3" max="3" width="38" customWidth="1"/>
    <col min="4" max="4" width="20.28515625" customWidth="1" outlineLevel="1"/>
    <col min="5" max="5" width="79.140625" customWidth="1" outlineLevel="1"/>
    <col min="6" max="6" width="20.140625" customWidth="1"/>
    <col min="7" max="7" width="34.140625" customWidth="1" outlineLevel="1"/>
    <col min="8" max="8" width="35.7109375" customWidth="1"/>
    <col min="9" max="9" width="19.5703125" bestFit="1" customWidth="1"/>
    <col min="10" max="10" width="14" bestFit="1" customWidth="1"/>
    <col min="11" max="11" width="10.140625" bestFit="1" customWidth="1"/>
  </cols>
  <sheetData>
    <row r="1" spans="1:12" x14ac:dyDescent="0.2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909</v>
      </c>
      <c r="G1" t="s">
        <v>11</v>
      </c>
      <c r="H1" t="s">
        <v>12</v>
      </c>
      <c r="I1" t="s">
        <v>13</v>
      </c>
      <c r="J1" t="s">
        <v>228</v>
      </c>
      <c r="K1" t="s">
        <v>999</v>
      </c>
      <c r="L1" t="s">
        <v>1041</v>
      </c>
    </row>
    <row r="2" spans="1:12" x14ac:dyDescent="0.2">
      <c r="A2" s="46" t="s">
        <v>1042</v>
      </c>
      <c r="B2" s="46" t="s">
        <v>30</v>
      </c>
      <c r="C2" s="46" t="str">
        <f t="shared" ref="C2:C43" si="0">TRIM(MID(B2, FIND(":", B2) + 1, LEN(B2)))</f>
        <v>Austin Dority</v>
      </c>
      <c r="D2" s="47">
        <v>45411</v>
      </c>
      <c r="E2" s="46" t="s">
        <v>1043</v>
      </c>
      <c r="F2" s="48">
        <v>35.130000000000003</v>
      </c>
      <c r="G2" s="50" t="str">
        <f>IF($L2="False",VLOOKUP($C2,'[1]Management Hierarchy Report'!$B$3:$K$1048576, 10, 0), "No")</f>
        <v>SL81@tidalwaveautospa.com</v>
      </c>
      <c r="H2" s="50"/>
      <c r="I2" s="50"/>
      <c r="J2" s="50" t="str">
        <f>IF(COUNTIF('6.7.24'!A:A,A2)&gt;0,"Found in 6.7.24",IF(COUNTIF('5.10.24'!A:A,A2)&gt;0,"Found in 5.10.24",IF(COUNTIF('4.18.24'!A:A,A2)&gt;0,"Found in 4.18.24",IF(COUNTIF('3.28.24'!A:A,A2)&gt;0,"Found in 3.28.24",IF(COUNTIF('3.7.24'!A:A,A2)&gt;0,"Found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Found"))))))))))</f>
        <v>Not Found</v>
      </c>
      <c r="K2" s="50" t="str">
        <f>IF(COUNTIF('5.10.24'!$A:$A, $A2) &gt; 0, "True", "False")</f>
        <v>False</v>
      </c>
      <c r="L2" s="50" t="str">
        <f>IF(COUNTIF('6.7.24'!$A:$A, $A2) &gt; 0, "True", "False")</f>
        <v>False</v>
      </c>
    </row>
    <row r="3" spans="1:12" x14ac:dyDescent="0.2">
      <c r="A3" s="46" t="s">
        <v>1044</v>
      </c>
      <c r="B3" s="46" t="s">
        <v>1045</v>
      </c>
      <c r="C3" s="46" t="str">
        <f t="shared" si="0"/>
        <v>Kesean Swint</v>
      </c>
      <c r="D3" s="47">
        <v>45426</v>
      </c>
      <c r="E3" s="46" t="s">
        <v>1046</v>
      </c>
      <c r="F3" s="48">
        <v>93</v>
      </c>
      <c r="G3" s="50" t="str">
        <f>IF($L3="False",VLOOKUP($C3,'[1]Management Hierarchy Report'!$B$3:$K$1048576, 10, 0), "No")</f>
        <v>SL37@tidalwaveautospa.com</v>
      </c>
      <c r="H3" s="50"/>
      <c r="I3" s="50"/>
      <c r="J3" s="50" t="str">
        <f>IF(COUNTIF('6.7.24'!A:A,A3)&gt;0,"Found in 6.7.24",IF(COUNTIF('5.10.24'!A:A,A3)&gt;0,"Found in 5.10.24",IF(COUNTIF('4.18.24'!A:A,A3)&gt;0,"Found in 4.18.24",IF(COUNTIF('3.28.24'!A:A,A3)&gt;0,"Found in 3.28.24",IF(COUNTIF('3.7.24'!A:A,A3)&gt;0,"Found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Found"))))))))))</f>
        <v>Not Found</v>
      </c>
      <c r="K3" s="50" t="str">
        <f>IF(COUNTIF('5.10.24'!$A:$A, $A3) &gt; 0, "True", "False")</f>
        <v>False</v>
      </c>
      <c r="L3" s="50" t="str">
        <f>IF(COUNTIF('6.7.24'!$A:$A, $A3) &gt; 0, "True", "False")</f>
        <v>False</v>
      </c>
    </row>
    <row r="4" spans="1:12" x14ac:dyDescent="0.2">
      <c r="A4" s="46" t="s">
        <v>1047</v>
      </c>
      <c r="B4" s="46" t="s">
        <v>1048</v>
      </c>
      <c r="C4" s="46" t="str">
        <f t="shared" si="0"/>
        <v>Lenard Wright</v>
      </c>
      <c r="D4" s="47">
        <v>45439</v>
      </c>
      <c r="E4" s="46" t="s">
        <v>1049</v>
      </c>
      <c r="F4" s="48">
        <v>328.16</v>
      </c>
      <c r="G4" s="50" t="str">
        <f>IF($L4="False",VLOOKUP($C4,'[1]Management Hierarchy Report'!$B$3:$K$1048576, 10, 0), "No")</f>
        <v>lenard.wright@tidalwaveautospa.com</v>
      </c>
      <c r="H4" s="50"/>
      <c r="I4" s="50"/>
      <c r="J4" s="50" t="str">
        <f>IF(COUNTIF('6.7.24'!A:A,A4)&gt;0,"Found in 6.7.24",IF(COUNTIF('5.10.24'!A:A,A4)&gt;0,"Found in 5.10.24",IF(COUNTIF('4.18.24'!A:A,A4)&gt;0,"Found in 4.18.24",IF(COUNTIF('3.28.24'!A:A,A4)&gt;0,"Found in 3.28.24",IF(COUNTIF('3.7.24'!A:A,A4)&gt;0,"Found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Found"))))))))))</f>
        <v>Not Found</v>
      </c>
      <c r="K4" s="50" t="str">
        <f>IF(COUNTIF('5.10.24'!$A:$A, $A4) &gt; 0, "True", "False")</f>
        <v>False</v>
      </c>
      <c r="L4" s="50" t="str">
        <f>IF(COUNTIF('6.7.24'!$A:$A, $A4) &gt; 0, "True", "False")</f>
        <v>False</v>
      </c>
    </row>
    <row r="5" spans="1:12" x14ac:dyDescent="0.2">
      <c r="A5" s="46" t="s">
        <v>1050</v>
      </c>
      <c r="B5" s="46" t="s">
        <v>131</v>
      </c>
      <c r="C5" s="46" t="str">
        <f t="shared" si="0"/>
        <v>Luis Otero</v>
      </c>
      <c r="D5" s="47">
        <v>45441</v>
      </c>
      <c r="E5" s="46" t="s">
        <v>1051</v>
      </c>
      <c r="F5" s="48">
        <v>202.81</v>
      </c>
      <c r="G5" s="50" t="str">
        <f>IF($L5="False",VLOOKUP($C5,'[1]Management Hierarchy Report'!$B$3:$K$1048576, 10, 0), "No")</f>
        <v>SL150@tidalwaveautospa.com</v>
      </c>
      <c r="H5" s="50"/>
      <c r="I5" s="50"/>
      <c r="J5" s="50" t="str">
        <f>IF(COUNTIF('6.7.24'!A:A,A5)&gt;0,"Found in 6.7.24",IF(COUNTIF('5.10.24'!A:A,A5)&gt;0,"Found in 5.10.24",IF(COUNTIF('4.18.24'!A:A,A5)&gt;0,"Found in 4.18.24",IF(COUNTIF('3.28.24'!A:A,A5)&gt;0,"Found in 3.28.24",IF(COUNTIF('3.7.24'!A:A,A5)&gt;0,"Found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Found"))))))))))</f>
        <v>Not Found</v>
      </c>
      <c r="K5" s="50" t="str">
        <f>IF(COUNTIF('5.10.24'!$A:$A, $A5) &gt; 0, "True", "False")</f>
        <v>False</v>
      </c>
      <c r="L5" s="50" t="str">
        <f>IF(COUNTIF('6.7.24'!$A:$A, $A5) &gt; 0, "True", "False")</f>
        <v>False</v>
      </c>
    </row>
    <row r="6" spans="1:12" x14ac:dyDescent="0.2">
      <c r="A6" s="46" t="s">
        <v>1052</v>
      </c>
      <c r="B6" s="46" t="s">
        <v>131</v>
      </c>
      <c r="C6" s="46" t="str">
        <f t="shared" si="0"/>
        <v>Luis Otero</v>
      </c>
      <c r="D6" s="47">
        <v>45428</v>
      </c>
      <c r="E6" s="46" t="s">
        <v>1053</v>
      </c>
      <c r="F6" s="48">
        <v>148.38999999999999</v>
      </c>
      <c r="G6" s="50" t="str">
        <f>IF($L6="False",VLOOKUP($C6,'[1]Management Hierarchy Report'!$B$3:$K$1048576, 10, 0), "No")</f>
        <v>SL150@tidalwaveautospa.com</v>
      </c>
      <c r="H6" s="50"/>
      <c r="I6" s="50"/>
      <c r="J6" s="50" t="str">
        <f>IF(COUNTIF('6.7.24'!A:A,A6)&gt;0,"Found in 6.7.24",IF(COUNTIF('5.10.24'!A:A,A6)&gt;0,"Found in 5.10.24",IF(COUNTIF('4.18.24'!A:A,A6)&gt;0,"Found in 4.18.24",IF(COUNTIF('3.28.24'!A:A,A6)&gt;0,"Found in 3.28.24",IF(COUNTIF('3.7.24'!A:A,A6)&gt;0,"Found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Found"))))))))))</f>
        <v>Not Found</v>
      </c>
      <c r="K6" s="50" t="str">
        <f>IF(COUNTIF('5.10.24'!$A:$A, $A6) &gt; 0, "True", "False")</f>
        <v>False</v>
      </c>
      <c r="L6" s="50" t="str">
        <f>IF(COUNTIF('6.7.24'!$A:$A, $A6) &gt; 0, "True", "False")</f>
        <v>False</v>
      </c>
    </row>
    <row r="7" spans="1:12" x14ac:dyDescent="0.2">
      <c r="A7" s="61" t="s">
        <v>1054</v>
      </c>
      <c r="B7" s="61" t="s">
        <v>1055</v>
      </c>
      <c r="C7" s="61" t="str">
        <f t="shared" si="0"/>
        <v>Benjamin Barbour</v>
      </c>
      <c r="D7" s="68">
        <v>45461</v>
      </c>
      <c r="E7" s="61" t="s">
        <v>1056</v>
      </c>
      <c r="F7" s="69">
        <v>828.52</v>
      </c>
      <c r="G7" s="62" t="str">
        <f>IF($L7="False",VLOOKUP($C7,'[1]Management Hierarchy Report'!$B$3:$K$1048576, 10, 0), "No")</f>
        <v>SL58@tidalwaveautospa.com</v>
      </c>
      <c r="H7" s="70" t="s">
        <v>1057</v>
      </c>
      <c r="I7" s="62" t="s">
        <v>914</v>
      </c>
      <c r="J7" s="62" t="str">
        <f>IF(COUNTIF('6.7.24'!A:A,A7)&gt;0,"Found in 6.7.24",IF(COUNTIF('5.10.24'!A:A,A7)&gt;0,"Found in 5.10.24",IF(COUNTIF('4.18.24'!A:A,A7)&gt;0,"Found in 4.18.24",IF(COUNTIF('3.28.24'!A:A,A7)&gt;0,"Found in 3.28.24",IF(COUNTIF('3.7.24'!A:A,A7)&gt;0,"Found in 3.7.24",IF(COUNTIF('2.14.24'!A:A,A7)&gt;0,"Found in 2.14.24",IF(COUNTIF('1.8.24'!A:A,A7)&gt;0,"Found in 1.8.24",IF(COUNTIF('12.4'!A:A,A7)&gt;0,"Found in 12.4",IF(COUNTIF('11.6'!A:A,A7)&gt;0,"Found in 11.6",IF(COUNTIF('10.3'!B:B,A7)&gt;0,"Found in 10.3","Not Found"))))))))))</f>
        <v>Not Found</v>
      </c>
      <c r="K7" s="62" t="str">
        <f>IF(COUNTIF('5.10.24'!$A:$A, $A7) &gt; 0, "True", "False")</f>
        <v>False</v>
      </c>
      <c r="L7" s="62" t="str">
        <f>IF(COUNTIF('6.7.24'!$A:$A, $A7) &gt; 0, "True", "False")</f>
        <v>False</v>
      </c>
    </row>
    <row r="8" spans="1:12" x14ac:dyDescent="0.2">
      <c r="A8" s="61" t="s">
        <v>1058</v>
      </c>
      <c r="B8" s="61" t="s">
        <v>1059</v>
      </c>
      <c r="C8" s="61" t="str">
        <f t="shared" si="0"/>
        <v>Brett Fausher</v>
      </c>
      <c r="D8" s="68">
        <v>45451</v>
      </c>
      <c r="E8" s="61" t="s">
        <v>1060</v>
      </c>
      <c r="F8" s="69">
        <v>91.51</v>
      </c>
      <c r="G8" s="62" t="str">
        <f>IF($L8="False",VLOOKUP($C8,'[1]Management Hierarchy Report'!$B$3:$K$1048576, 10, 0), "No")</f>
        <v>SL220@tidalwaveautospa.com</v>
      </c>
      <c r="H8" s="62" t="s">
        <v>1061</v>
      </c>
      <c r="I8" s="62" t="s">
        <v>914</v>
      </c>
      <c r="J8" s="62" t="str">
        <f>IF(COUNTIF('6.7.24'!A:A,A8)&gt;0,"Found in 6.7.24",IF(COUNTIF('5.10.24'!A:A,A8)&gt;0,"Found in 5.10.24",IF(COUNTIF('4.18.24'!A:A,A8)&gt;0,"Found in 4.18.24",IF(COUNTIF('3.28.24'!A:A,A8)&gt;0,"Found in 3.28.24",IF(COUNTIF('3.7.24'!A:A,A8)&gt;0,"Found in 3.7.24",IF(COUNTIF('2.14.24'!A:A,A8)&gt;0,"Found in 2.14.24",IF(COUNTIF('1.8.24'!A:A,A8)&gt;0,"Found in 1.8.24",IF(COUNTIF('12.4'!A:A,A8)&gt;0,"Found in 12.4",IF(COUNTIF('11.6'!A:A,A8)&gt;0,"Found in 11.6",IF(COUNTIF('10.3'!B:B,A8)&gt;0,"Found in 10.3","Not Found"))))))))))</f>
        <v>Not Found</v>
      </c>
      <c r="K8" s="62" t="str">
        <f>IF(COUNTIF('5.10.24'!$A:$A, $A8) &gt; 0, "True", "False")</f>
        <v>False</v>
      </c>
      <c r="L8" s="62" t="str">
        <f>IF(COUNTIF('6.7.24'!$A:$A, $A8) &gt; 0, "True", "False")</f>
        <v>False</v>
      </c>
    </row>
    <row r="9" spans="1:12" x14ac:dyDescent="0.2">
      <c r="A9" s="61" t="s">
        <v>1062</v>
      </c>
      <c r="B9" s="61" t="s">
        <v>1063</v>
      </c>
      <c r="C9" s="61" t="str">
        <f t="shared" si="0"/>
        <v>Casey Thompson</v>
      </c>
      <c r="D9" s="68">
        <v>45430</v>
      </c>
      <c r="E9" s="61" t="s">
        <v>1064</v>
      </c>
      <c r="F9" s="69">
        <v>2.89</v>
      </c>
      <c r="G9" s="62" t="str">
        <f>IF($L9="False",VLOOKUP($C9,'[1]Management Hierarchy Report'!$B$3:$K$1048576, 10, 0), "No")</f>
        <v>SL302@tidalwaveautospa.com</v>
      </c>
      <c r="H9" s="62" t="s">
        <v>1061</v>
      </c>
      <c r="I9" s="62" t="s">
        <v>914</v>
      </c>
      <c r="J9" s="62" t="str">
        <f>IF(COUNTIF('6.7.24'!A:A,A9)&gt;0,"Found in 6.7.24",IF(COUNTIF('5.10.24'!A:A,A9)&gt;0,"Found in 5.10.24",IF(COUNTIF('4.18.24'!A:A,A9)&gt;0,"Found in 4.18.24",IF(COUNTIF('3.28.24'!A:A,A9)&gt;0,"Found in 3.28.24",IF(COUNTIF('3.7.24'!A:A,A9)&gt;0,"Found in 3.7.24",IF(COUNTIF('2.14.24'!A:A,A9)&gt;0,"Found in 2.14.24",IF(COUNTIF('1.8.24'!A:A,A9)&gt;0,"Found in 1.8.24",IF(COUNTIF('12.4'!A:A,A9)&gt;0,"Found in 12.4",IF(COUNTIF('11.6'!A:A,A9)&gt;0,"Found in 11.6",IF(COUNTIF('10.3'!B:B,A9)&gt;0,"Found in 10.3","Not Found"))))))))))</f>
        <v>Not Found</v>
      </c>
      <c r="K9" s="62" t="str">
        <f>IF(COUNTIF('5.10.24'!$A:$A, $A9) &gt; 0, "True", "False")</f>
        <v>False</v>
      </c>
      <c r="L9" s="62" t="str">
        <f>IF(COUNTIF('6.7.24'!$A:$A, $A9) &gt; 0, "True", "False")</f>
        <v>False</v>
      </c>
    </row>
    <row r="10" spans="1:12" x14ac:dyDescent="0.2">
      <c r="A10" s="61" t="s">
        <v>1065</v>
      </c>
      <c r="B10" s="61" t="s">
        <v>1066</v>
      </c>
      <c r="C10" s="61" t="str">
        <f t="shared" si="0"/>
        <v>Charles Best</v>
      </c>
      <c r="D10" s="68">
        <v>45463</v>
      </c>
      <c r="E10" s="61" t="s">
        <v>1067</v>
      </c>
      <c r="F10" s="69">
        <v>231.92</v>
      </c>
      <c r="G10" s="62" t="str">
        <f>IF($L10="False",VLOOKUP($C10,'[1]Management Hierarchy Report'!$B$3:$K$1048576, 10, 0), "No")</f>
        <v>SL9@tidalwaveautospa.com</v>
      </c>
      <c r="H10" s="62" t="s">
        <v>1061</v>
      </c>
      <c r="I10" s="62" t="s">
        <v>914</v>
      </c>
      <c r="J10" s="62" t="str">
        <f>IF(COUNTIF('6.7.24'!A:A,A10)&gt;0,"Found in 6.7.24",IF(COUNTIF('5.10.24'!A:A,A10)&gt;0,"Found in 5.10.24",IF(COUNTIF('4.18.24'!A:A,A10)&gt;0,"Found in 4.18.24",IF(COUNTIF('3.28.24'!A:A,A10)&gt;0,"Found in 3.28.24",IF(COUNTIF('3.7.24'!A:A,A10)&gt;0,"Found in 3.7.24",IF(COUNTIF('2.14.24'!A:A,A10)&gt;0,"Found in 2.14.24",IF(COUNTIF('1.8.24'!A:A,A10)&gt;0,"Found in 1.8.24",IF(COUNTIF('12.4'!A:A,A10)&gt;0,"Found in 12.4",IF(COUNTIF('11.6'!A:A,A10)&gt;0,"Found in 11.6",IF(COUNTIF('10.3'!B:B,A10)&gt;0,"Found in 10.3","Not Found"))))))))))</f>
        <v>Not Found</v>
      </c>
      <c r="K10" s="62" t="str">
        <f>IF(COUNTIF('5.10.24'!$A:$A, $A10) &gt; 0, "True", "False")</f>
        <v>False</v>
      </c>
      <c r="L10" s="62" t="str">
        <f>IF(COUNTIF('6.7.24'!$A:$A, $A10) &gt; 0, "True", "False")</f>
        <v>False</v>
      </c>
    </row>
    <row r="11" spans="1:12" x14ac:dyDescent="0.2">
      <c r="A11" s="61" t="s">
        <v>1068</v>
      </c>
      <c r="B11" s="61" t="s">
        <v>414</v>
      </c>
      <c r="C11" s="61" t="str">
        <f t="shared" si="0"/>
        <v>Christopher George</v>
      </c>
      <c r="D11" s="68">
        <v>45470</v>
      </c>
      <c r="E11" s="61" t="s">
        <v>1069</v>
      </c>
      <c r="F11" s="69">
        <v>58.82</v>
      </c>
      <c r="G11" s="62" t="str">
        <f>IF($L11="False",VLOOKUP($C11,'[1]Management Hierarchy Report'!$B$3:$K$1048576, 10, 0), "No")</f>
        <v>christopher.george@twavelead.com</v>
      </c>
      <c r="H11" s="62" t="s">
        <v>1070</v>
      </c>
      <c r="I11" s="62" t="s">
        <v>914</v>
      </c>
      <c r="J11" s="62" t="str">
        <f>IF(COUNTIF('6.7.24'!A:A,A11)&gt;0,"Found in 6.7.24",IF(COUNTIF('5.10.24'!A:A,A11)&gt;0,"Found in 5.10.24",IF(COUNTIF('4.18.24'!A:A,A11)&gt;0,"Found in 4.18.24",IF(COUNTIF('3.28.24'!A:A,A11)&gt;0,"Found in 3.28.24",IF(COUNTIF('3.7.24'!A:A,A11)&gt;0,"Found in 3.7.24",IF(COUNTIF('2.14.24'!A:A,A11)&gt;0,"Found in 2.14.24",IF(COUNTIF('1.8.24'!A:A,A11)&gt;0,"Found in 1.8.24",IF(COUNTIF('12.4'!A:A,A11)&gt;0,"Found in 12.4",IF(COUNTIF('11.6'!A:A,A11)&gt;0,"Found in 11.6",IF(COUNTIF('10.3'!B:B,A11)&gt;0,"Found in 10.3","Not Found"))))))))))</f>
        <v>Not Found</v>
      </c>
      <c r="K11" s="62" t="str">
        <f>IF(COUNTIF('5.10.24'!$A:$A, $A11) &gt; 0, "True", "False")</f>
        <v>False</v>
      </c>
      <c r="L11" s="62" t="str">
        <f>IF(COUNTIF('6.7.24'!$A:$A, $A11) &gt; 0, "True", "False")</f>
        <v>False</v>
      </c>
    </row>
    <row r="12" spans="1:12" x14ac:dyDescent="0.2">
      <c r="A12" s="61" t="s">
        <v>1071</v>
      </c>
      <c r="B12" s="61" t="s">
        <v>418</v>
      </c>
      <c r="C12" s="61" t="str">
        <f t="shared" si="0"/>
        <v>David Foster</v>
      </c>
      <c r="D12" s="68">
        <v>45466</v>
      </c>
      <c r="E12" s="61" t="s">
        <v>1072</v>
      </c>
      <c r="F12" s="69">
        <v>18.73</v>
      </c>
      <c r="G12" s="62" t="str">
        <f>IF($L12="False",VLOOKUP($C12,'[1]Management Hierarchy Report'!$B$3:$K$1048576, 10, 0), "No")</f>
        <v>david.foster@tidalwaveautospa.com</v>
      </c>
      <c r="H12" s="62" t="s">
        <v>1070</v>
      </c>
      <c r="I12" s="62" t="s">
        <v>914</v>
      </c>
      <c r="J12" s="62" t="str">
        <f>IF(COUNTIF('6.7.24'!A:A,A12)&gt;0,"Found in 6.7.24",IF(COUNTIF('5.10.24'!A:A,A12)&gt;0,"Found in 5.10.24",IF(COUNTIF('4.18.24'!A:A,A12)&gt;0,"Found in 4.18.24",IF(COUNTIF('3.28.24'!A:A,A12)&gt;0,"Found in 3.28.24",IF(COUNTIF('3.7.24'!A:A,A12)&gt;0,"Found in 3.7.24",IF(COUNTIF('2.14.24'!A:A,A12)&gt;0,"Found in 2.14.24",IF(COUNTIF('1.8.24'!A:A,A12)&gt;0,"Found in 1.8.24",IF(COUNTIF('12.4'!A:A,A12)&gt;0,"Found in 12.4",IF(COUNTIF('11.6'!A:A,A12)&gt;0,"Found in 11.6",IF(COUNTIF('10.3'!B:B,A12)&gt;0,"Found in 10.3","Not Found"))))))))))</f>
        <v>Not Found</v>
      </c>
      <c r="K12" s="62" t="str">
        <f>IF(COUNTIF('5.10.24'!$A:$A, $A12) &gt; 0, "True", "False")</f>
        <v>False</v>
      </c>
      <c r="L12" s="62" t="str">
        <f>IF(COUNTIF('6.7.24'!$A:$A, $A12) &gt; 0, "True", "False")</f>
        <v>False</v>
      </c>
    </row>
    <row r="13" spans="1:12" x14ac:dyDescent="0.2">
      <c r="A13" s="61" t="s">
        <v>1073</v>
      </c>
      <c r="B13" s="61" t="s">
        <v>845</v>
      </c>
      <c r="C13" s="61" t="str">
        <f t="shared" si="0"/>
        <v>Felicia Slager</v>
      </c>
      <c r="D13" s="68">
        <v>45399</v>
      </c>
      <c r="E13" s="61" t="s">
        <v>1074</v>
      </c>
      <c r="F13" s="69">
        <v>16.149999999999999</v>
      </c>
      <c r="G13" s="62" t="str">
        <f>IF($L13="False",VLOOKUP($C13,'[1]Management Hierarchy Report'!$B$3:$K$1048576, 10, 0), "No")</f>
        <v>SL205@tidalwaveautospa.com</v>
      </c>
      <c r="H13" s="62" t="s">
        <v>1061</v>
      </c>
      <c r="I13" s="62" t="s">
        <v>914</v>
      </c>
      <c r="J13" s="62" t="str">
        <f>IF(COUNTIF('6.7.24'!A:A,A13)&gt;0,"Found in 6.7.24",IF(COUNTIF('5.10.24'!A:A,A13)&gt;0,"Found in 5.10.24",IF(COUNTIF('4.18.24'!A:A,A13)&gt;0,"Found in 4.18.24",IF(COUNTIF('3.28.24'!A:A,A13)&gt;0,"Found in 3.28.24",IF(COUNTIF('3.7.24'!A:A,A13)&gt;0,"Found in 3.7.24",IF(COUNTIF('2.14.24'!A:A,A13)&gt;0,"Found in 2.14.24",IF(COUNTIF('1.8.24'!A:A,A13)&gt;0,"Found in 1.8.24",IF(COUNTIF('12.4'!A:A,A13)&gt;0,"Found in 12.4",IF(COUNTIF('11.6'!A:A,A13)&gt;0,"Found in 11.6",IF(COUNTIF('10.3'!B:B,A13)&gt;0,"Found in 10.3","Not Found"))))))))))</f>
        <v>Not Found</v>
      </c>
      <c r="K13" s="62" t="str">
        <f>IF(COUNTIF('5.10.24'!$A:$A, $A13) &gt; 0, "True", "False")</f>
        <v>False</v>
      </c>
      <c r="L13" s="62" t="str">
        <f>IF(COUNTIF('6.7.24'!$A:$A, $A13) &gt; 0, "True", "False")</f>
        <v>False</v>
      </c>
    </row>
    <row r="14" spans="1:12" x14ac:dyDescent="0.2">
      <c r="A14" s="61" t="s">
        <v>1075</v>
      </c>
      <c r="B14" s="61" t="s">
        <v>972</v>
      </c>
      <c r="C14" s="61" t="str">
        <f t="shared" si="0"/>
        <v>Harrison Johnson</v>
      </c>
      <c r="D14" s="68">
        <v>45435</v>
      </c>
      <c r="E14" s="61" t="s">
        <v>759</v>
      </c>
      <c r="F14" s="69">
        <v>44.9</v>
      </c>
      <c r="G14" s="62" t="str">
        <f>IF($L14="False",VLOOKUP($C14,'[1]Management Hierarchy Report'!$B$3:$K$1048576, 10, 0), "No")</f>
        <v>SL116@tidalwaveautospa.com</v>
      </c>
      <c r="H14" s="62" t="s">
        <v>1061</v>
      </c>
      <c r="I14" s="62" t="s">
        <v>914</v>
      </c>
      <c r="J14" s="62" t="str">
        <f>IF(COUNTIF('6.7.24'!A:A,A14)&gt;0,"Found in 6.7.24",IF(COUNTIF('5.10.24'!A:A,A14)&gt;0,"Found in 5.10.24",IF(COUNTIF('4.18.24'!A:A,A14)&gt;0,"Found in 4.18.24",IF(COUNTIF('3.28.24'!A:A,A14)&gt;0,"Found in 3.28.24",IF(COUNTIF('3.7.24'!A:A,A14)&gt;0,"Found in 3.7.24",IF(COUNTIF('2.14.24'!A:A,A14)&gt;0,"Found in 2.14.24",IF(COUNTIF('1.8.24'!A:A,A14)&gt;0,"Found in 1.8.24",IF(COUNTIF('12.4'!A:A,A14)&gt;0,"Found in 12.4",IF(COUNTIF('11.6'!A:A,A14)&gt;0,"Found in 11.6",IF(COUNTIF('10.3'!B:B,A14)&gt;0,"Found in 10.3","Not Found"))))))))))</f>
        <v>Not Found</v>
      </c>
      <c r="K14" s="62" t="str">
        <f>IF(COUNTIF('5.10.24'!$A:$A, $A14) &gt; 0, "True", "False")</f>
        <v>False</v>
      </c>
      <c r="L14" s="62" t="str">
        <f>IF(COUNTIF('6.7.24'!$A:$A, $A14) &gt; 0, "True", "False")</f>
        <v>False</v>
      </c>
    </row>
    <row r="15" spans="1:12" x14ac:dyDescent="0.2">
      <c r="A15" s="61" t="s">
        <v>1076</v>
      </c>
      <c r="B15" s="61" t="s">
        <v>83</v>
      </c>
      <c r="C15" s="61" t="str">
        <f t="shared" si="0"/>
        <v>INAYAH JENKINS</v>
      </c>
      <c r="D15" s="68">
        <v>45401</v>
      </c>
      <c r="E15" s="61" t="s">
        <v>759</v>
      </c>
      <c r="F15" s="69">
        <v>55.13</v>
      </c>
      <c r="G15" s="62" t="e">
        <f>IF($L15="False",VLOOKUP($C15,'[1]Management Hierarchy Report'!$B$3:$K$1048576, 10, 0), "No")</f>
        <v>#N/A</v>
      </c>
      <c r="H15" s="62" t="s">
        <v>1070</v>
      </c>
      <c r="I15" s="62" t="s">
        <v>914</v>
      </c>
      <c r="J15" s="62" t="str">
        <f>IF(COUNTIF('6.7.24'!A:A,A15)&gt;0,"Found in 6.7.24",IF(COUNTIF('5.10.24'!A:A,A15)&gt;0,"Found in 5.10.24",IF(COUNTIF('4.18.24'!A:A,A15)&gt;0,"Found in 4.18.24",IF(COUNTIF('3.28.24'!A:A,A15)&gt;0,"Found in 3.28.24",IF(COUNTIF('3.7.24'!A:A,A15)&gt;0,"Found in 3.7.24",IF(COUNTIF('2.14.24'!A:A,A15)&gt;0,"Found in 2.14.24",IF(COUNTIF('1.8.24'!A:A,A15)&gt;0,"Found in 1.8.24",IF(COUNTIF('12.4'!A:A,A15)&gt;0,"Found in 12.4",IF(COUNTIF('11.6'!A:A,A15)&gt;0,"Found in 11.6",IF(COUNTIF('10.3'!B:B,A15)&gt;0,"Found in 10.3","Not Found"))))))))))</f>
        <v>Not Found</v>
      </c>
      <c r="K15" s="62" t="str">
        <f>IF(COUNTIF('5.10.24'!$A:$A, $A15) &gt; 0, "True", "False")</f>
        <v>False</v>
      </c>
      <c r="L15" s="62" t="str">
        <f>IF(COUNTIF('6.7.24'!$A:$A, $A15) &gt; 0, "True", "False")</f>
        <v>False</v>
      </c>
    </row>
    <row r="16" spans="1:12" x14ac:dyDescent="0.2">
      <c r="A16" s="61" t="s">
        <v>1077</v>
      </c>
      <c r="B16" s="61" t="s">
        <v>282</v>
      </c>
      <c r="C16" s="61" t="str">
        <f t="shared" si="0"/>
        <v>Janell Campbell</v>
      </c>
      <c r="D16" s="68">
        <v>45458</v>
      </c>
      <c r="E16" s="61" t="s">
        <v>1078</v>
      </c>
      <c r="F16" s="69">
        <v>9.01</v>
      </c>
      <c r="G16" s="62" t="str">
        <f>IF($L16="False",VLOOKUP($C16,'[1]Management Hierarchy Report'!$B$3:$K$1048576, 10, 0), "No")</f>
        <v>SL115@tidalwaveautospa.com</v>
      </c>
      <c r="H16" s="62" t="s">
        <v>1061</v>
      </c>
      <c r="I16" s="62" t="s">
        <v>914</v>
      </c>
      <c r="J16" s="62" t="str">
        <f>IF(COUNTIF('6.7.24'!A:A,A16)&gt;0,"Found in 6.7.24",IF(COUNTIF('5.10.24'!A:A,A16)&gt;0,"Found in 5.10.24",IF(COUNTIF('4.18.24'!A:A,A16)&gt;0,"Found in 4.18.24",IF(COUNTIF('3.28.24'!A:A,A16)&gt;0,"Found in 3.28.24",IF(COUNTIF('3.7.24'!A:A,A16)&gt;0,"Found in 3.7.24",IF(COUNTIF('2.14.24'!A:A,A16)&gt;0,"Found in 2.14.24",IF(COUNTIF('1.8.24'!A:A,A16)&gt;0,"Found in 1.8.24",IF(COUNTIF('12.4'!A:A,A16)&gt;0,"Found in 12.4",IF(COUNTIF('11.6'!A:A,A16)&gt;0,"Found in 11.6",IF(COUNTIF('10.3'!B:B,A16)&gt;0,"Found in 10.3","Not Found"))))))))))</f>
        <v>Not Found</v>
      </c>
      <c r="K16" s="62" t="str">
        <f>IF(COUNTIF('5.10.24'!$A:$A, $A16) &gt; 0, "True", "False")</f>
        <v>False</v>
      </c>
      <c r="L16" s="62" t="str">
        <f>IF(COUNTIF('6.7.24'!$A:$A, $A16) &gt; 0, "True", "False")</f>
        <v>False</v>
      </c>
    </row>
    <row r="17" spans="1:12" x14ac:dyDescent="0.2">
      <c r="A17" s="61" t="s">
        <v>1079</v>
      </c>
      <c r="B17" s="61" t="s">
        <v>282</v>
      </c>
      <c r="C17" s="61" t="str">
        <f t="shared" si="0"/>
        <v>Janell Campbell</v>
      </c>
      <c r="D17" s="68">
        <v>45435</v>
      </c>
      <c r="E17" s="61" t="s">
        <v>1011</v>
      </c>
      <c r="F17" s="69">
        <v>16.41</v>
      </c>
      <c r="G17" s="62" t="str">
        <f>IF($L17="False",VLOOKUP($C17,'[1]Management Hierarchy Report'!$B$3:$K$1048576, 10, 0), "No")</f>
        <v>SL115@tidalwaveautospa.com</v>
      </c>
      <c r="H17" s="62" t="s">
        <v>1061</v>
      </c>
      <c r="I17" s="62" t="s">
        <v>914</v>
      </c>
      <c r="J17" s="62" t="str">
        <f>IF(COUNTIF('6.7.24'!A:A,A17)&gt;0,"Found in 6.7.24",IF(COUNTIF('5.10.24'!A:A,A17)&gt;0,"Found in 5.10.24",IF(COUNTIF('4.18.24'!A:A,A17)&gt;0,"Found in 4.18.24",IF(COUNTIF('3.28.24'!A:A,A17)&gt;0,"Found in 3.28.24",IF(COUNTIF('3.7.24'!A:A,A17)&gt;0,"Found in 3.7.24",IF(COUNTIF('2.14.24'!A:A,A17)&gt;0,"Found in 2.14.24",IF(COUNTIF('1.8.24'!A:A,A17)&gt;0,"Found in 1.8.24",IF(COUNTIF('12.4'!A:A,A17)&gt;0,"Found in 12.4",IF(COUNTIF('11.6'!A:A,A17)&gt;0,"Found in 11.6",IF(COUNTIF('10.3'!B:B,A17)&gt;0,"Found in 10.3","Not Found"))))))))))</f>
        <v>Not Found</v>
      </c>
      <c r="K17" s="62" t="str">
        <f>IF(COUNTIF('5.10.24'!$A:$A, $A17) &gt; 0, "True", "False")</f>
        <v>False</v>
      </c>
      <c r="L17" s="62" t="str">
        <f>IF(COUNTIF('6.7.24'!$A:$A, $A17) &gt; 0, "True", "False")</f>
        <v>False</v>
      </c>
    </row>
    <row r="18" spans="1:12" x14ac:dyDescent="0.2">
      <c r="A18" s="61" t="s">
        <v>1080</v>
      </c>
      <c r="B18" s="61" t="s">
        <v>439</v>
      </c>
      <c r="C18" s="61" t="str">
        <f t="shared" si="0"/>
        <v>Jessica Peevy</v>
      </c>
      <c r="D18" s="68">
        <v>45444</v>
      </c>
      <c r="E18" s="61" t="s">
        <v>1081</v>
      </c>
      <c r="F18" s="69">
        <v>57.36</v>
      </c>
      <c r="G18" s="62" t="str">
        <f>IF($L18="False",VLOOKUP($C18,'[1]Management Hierarchy Report'!$B$3:$K$1048576, 10, 0), "No")</f>
        <v>SL199@tidalwaveautospa.com</v>
      </c>
      <c r="H18" s="62" t="s">
        <v>1061</v>
      </c>
      <c r="I18" s="62" t="s">
        <v>914</v>
      </c>
      <c r="J18" s="62" t="str">
        <f>IF(COUNTIF('6.7.24'!A:A,A18)&gt;0,"Found in 6.7.24",IF(COUNTIF('5.10.24'!A:A,A18)&gt;0,"Found in 5.10.24",IF(COUNTIF('4.18.24'!A:A,A18)&gt;0,"Found in 4.18.24",IF(COUNTIF('3.28.24'!A:A,A18)&gt;0,"Found in 3.28.24",IF(COUNTIF('3.7.24'!A:A,A18)&gt;0,"Found in 3.7.24",IF(COUNTIF('2.14.24'!A:A,A18)&gt;0,"Found in 2.14.24",IF(COUNTIF('1.8.24'!A:A,A18)&gt;0,"Found in 1.8.24",IF(COUNTIF('12.4'!A:A,A18)&gt;0,"Found in 12.4",IF(COUNTIF('11.6'!A:A,A18)&gt;0,"Found in 11.6",IF(COUNTIF('10.3'!B:B,A18)&gt;0,"Found in 10.3","Not Found"))))))))))</f>
        <v>Not Found</v>
      </c>
      <c r="K18" s="62" t="str">
        <f>IF(COUNTIF('5.10.24'!$A:$A, $A18) &gt; 0, "True", "False")</f>
        <v>False</v>
      </c>
      <c r="L18" s="62" t="str">
        <f>IF(COUNTIF('6.7.24'!$A:$A, $A18) &gt; 0, "True", "False")</f>
        <v>False</v>
      </c>
    </row>
    <row r="19" spans="1:12" x14ac:dyDescent="0.2">
      <c r="A19" s="61" t="s">
        <v>1082</v>
      </c>
      <c r="B19" s="61" t="s">
        <v>712</v>
      </c>
      <c r="C19" s="61" t="str">
        <f t="shared" si="0"/>
        <v>John Nutbrown</v>
      </c>
      <c r="D19" s="68">
        <v>45462</v>
      </c>
      <c r="E19" s="61" t="s">
        <v>1083</v>
      </c>
      <c r="F19" s="69">
        <v>134.44</v>
      </c>
      <c r="G19" s="62" t="str">
        <f>IF($L19="False",VLOOKUP($C19,'[1]Management Hierarchy Report'!$B$3:$K$1048576, 10, 0), "No")</f>
        <v>SL60@tidalwaveautospa.com</v>
      </c>
      <c r="H19" s="62" t="s">
        <v>1061</v>
      </c>
      <c r="I19" s="62" t="s">
        <v>914</v>
      </c>
      <c r="J19" s="62" t="str">
        <f>IF(COUNTIF('6.7.24'!A:A,A19)&gt;0,"Found in 6.7.24",IF(COUNTIF('5.10.24'!A:A,A19)&gt;0,"Found in 5.10.24",IF(COUNTIF('4.18.24'!A:A,A19)&gt;0,"Found in 4.18.24",IF(COUNTIF('3.28.24'!A:A,A19)&gt;0,"Found in 3.28.24",IF(COUNTIF('3.7.24'!A:A,A19)&gt;0,"Found in 3.7.24",IF(COUNTIF('2.14.24'!A:A,A19)&gt;0,"Found in 2.14.24",IF(COUNTIF('1.8.24'!A:A,A19)&gt;0,"Found in 1.8.24",IF(COUNTIF('12.4'!A:A,A19)&gt;0,"Found in 12.4",IF(COUNTIF('11.6'!A:A,A19)&gt;0,"Found in 11.6",IF(COUNTIF('10.3'!B:B,A19)&gt;0,"Found in 10.3","Not Found"))))))))))</f>
        <v>Not Found</v>
      </c>
      <c r="K19" s="62" t="str">
        <f>IF(COUNTIF('5.10.24'!$A:$A, $A19) &gt; 0, "True", "False")</f>
        <v>False</v>
      </c>
      <c r="L19" s="62" t="str">
        <f>IF(COUNTIF('6.7.24'!$A:$A, $A19) &gt; 0, "True", "False")</f>
        <v>False</v>
      </c>
    </row>
    <row r="20" spans="1:12" x14ac:dyDescent="0.2">
      <c r="A20" s="61" t="s">
        <v>1084</v>
      </c>
      <c r="B20" s="61" t="s">
        <v>631</v>
      </c>
      <c r="C20" s="61" t="str">
        <f t="shared" si="0"/>
        <v>Jonathan Richardson</v>
      </c>
      <c r="D20" s="68">
        <v>45433</v>
      </c>
      <c r="E20" s="61" t="s">
        <v>1074</v>
      </c>
      <c r="F20" s="69">
        <v>21.14</v>
      </c>
      <c r="G20" s="62" t="str">
        <f>IF($L20="False",VLOOKUP($C20,'[1]Management Hierarchy Report'!$B$3:$K$1048576, 10, 0), "No")</f>
        <v>SL2@tidalwaveautospa.com</v>
      </c>
      <c r="H20" s="62" t="s">
        <v>1061</v>
      </c>
      <c r="I20" s="62" t="s">
        <v>914</v>
      </c>
      <c r="J20" s="62" t="str">
        <f>IF(COUNTIF('6.7.24'!A:A,A20)&gt;0,"Found in 6.7.24",IF(COUNTIF('5.10.24'!A:A,A20)&gt;0,"Found in 5.10.24",IF(COUNTIF('4.18.24'!A:A,A20)&gt;0,"Found in 4.18.24",IF(COUNTIF('3.28.24'!A:A,A20)&gt;0,"Found in 3.28.24",IF(COUNTIF('3.7.24'!A:A,A20)&gt;0,"Found in 3.7.24",IF(COUNTIF('2.14.24'!A:A,A20)&gt;0,"Found in 2.14.24",IF(COUNTIF('1.8.24'!A:A,A20)&gt;0,"Found in 1.8.24",IF(COUNTIF('12.4'!A:A,A20)&gt;0,"Found in 12.4",IF(COUNTIF('11.6'!A:A,A20)&gt;0,"Found in 11.6",IF(COUNTIF('10.3'!B:B,A20)&gt;0,"Found in 10.3","Not Found"))))))))))</f>
        <v>Not Found</v>
      </c>
      <c r="K20" s="62" t="str">
        <f>IF(COUNTIF('5.10.24'!$A:$A, $A20) &gt; 0, "True", "False")</f>
        <v>False</v>
      </c>
      <c r="L20" s="62" t="str">
        <f>IF(COUNTIF('6.7.24'!$A:$A, $A20) &gt; 0, "True", "False")</f>
        <v>False</v>
      </c>
    </row>
    <row r="21" spans="1:12" x14ac:dyDescent="0.2">
      <c r="A21" s="61" t="s">
        <v>1085</v>
      </c>
      <c r="B21" s="61" t="s">
        <v>1086</v>
      </c>
      <c r="C21" s="61" t="str">
        <f t="shared" si="0"/>
        <v>Joshua Regan</v>
      </c>
      <c r="D21" s="68">
        <v>45463</v>
      </c>
      <c r="E21" s="61" t="s">
        <v>1087</v>
      </c>
      <c r="F21" s="69">
        <v>18.34</v>
      </c>
      <c r="G21" s="62" t="str">
        <f>IF($L21="False",VLOOKUP($C21,'[1]Management Hierarchy Report'!$B$3:$K$1048576, 10, 0), "No")</f>
        <v>SL66@tidalwaveautospa.com</v>
      </c>
      <c r="H21" s="62" t="s">
        <v>1061</v>
      </c>
      <c r="I21" s="62" t="s">
        <v>914</v>
      </c>
      <c r="J21" s="62" t="str">
        <f>IF(COUNTIF('6.7.24'!A:A,A21)&gt;0,"Found in 6.7.24",IF(COUNTIF('5.10.24'!A:A,A21)&gt;0,"Found in 5.10.24",IF(COUNTIF('4.18.24'!A:A,A21)&gt;0,"Found in 4.18.24",IF(COUNTIF('3.28.24'!A:A,A21)&gt;0,"Found in 3.28.24",IF(COUNTIF('3.7.24'!A:A,A21)&gt;0,"Found in 3.7.24",IF(COUNTIF('2.14.24'!A:A,A21)&gt;0,"Found in 2.14.24",IF(COUNTIF('1.8.24'!A:A,A21)&gt;0,"Found in 1.8.24",IF(COUNTIF('12.4'!A:A,A21)&gt;0,"Found in 12.4",IF(COUNTIF('11.6'!A:A,A21)&gt;0,"Found in 11.6",IF(COUNTIF('10.3'!B:B,A21)&gt;0,"Found in 10.3","Not Found"))))))))))</f>
        <v>Not Found</v>
      </c>
      <c r="K21" s="62" t="str">
        <f>IF(COUNTIF('5.10.24'!$A:$A, $A21) &gt; 0, "True", "False")</f>
        <v>False</v>
      </c>
      <c r="L21" s="62" t="str">
        <f>IF(COUNTIF('6.7.24'!$A:$A, $A21) &gt; 0, "True", "False")</f>
        <v>False</v>
      </c>
    </row>
    <row r="22" spans="1:12" x14ac:dyDescent="0.2">
      <c r="A22" s="61" t="s">
        <v>1088</v>
      </c>
      <c r="B22" s="61" t="s">
        <v>1089</v>
      </c>
      <c r="C22" s="61" t="str">
        <f t="shared" si="0"/>
        <v>Katherine Salter</v>
      </c>
      <c r="D22" s="68">
        <v>45463</v>
      </c>
      <c r="E22" s="61" t="s">
        <v>19</v>
      </c>
      <c r="F22" s="69">
        <v>103.68</v>
      </c>
      <c r="G22" s="62" t="str">
        <f>IF($L22="False",VLOOKUP($C22,'[1]Management Hierarchy Report'!$B$3:$K$1048576, 10, 0), "No")</f>
        <v>katie@twavelead.com</v>
      </c>
      <c r="H22" s="62" t="s">
        <v>1070</v>
      </c>
      <c r="I22" s="62" t="s">
        <v>914</v>
      </c>
      <c r="J22" s="62" t="str">
        <f>IF(COUNTIF('6.7.24'!A:A,A22)&gt;0,"Found in 6.7.24",IF(COUNTIF('5.10.24'!A:A,A22)&gt;0,"Found in 5.10.24",IF(COUNTIF('4.18.24'!A:A,A22)&gt;0,"Found in 4.18.24",IF(COUNTIF('3.28.24'!A:A,A22)&gt;0,"Found in 3.28.24",IF(COUNTIF('3.7.24'!A:A,A22)&gt;0,"Found in 3.7.24",IF(COUNTIF('2.14.24'!A:A,A22)&gt;0,"Found in 2.14.24",IF(COUNTIF('1.8.24'!A:A,A22)&gt;0,"Found in 1.8.24",IF(COUNTIF('12.4'!A:A,A22)&gt;0,"Found in 12.4",IF(COUNTIF('11.6'!A:A,A22)&gt;0,"Found in 11.6",IF(COUNTIF('10.3'!B:B,A22)&gt;0,"Found in 10.3","Not Found"))))))))))</f>
        <v>Not Found</v>
      </c>
      <c r="K22" s="62" t="str">
        <f>IF(COUNTIF('5.10.24'!$A:$A, $A22) &gt; 0, "True", "False")</f>
        <v>False</v>
      </c>
      <c r="L22" s="62" t="str">
        <f>IF(COUNTIF('6.7.24'!$A:$A, $A22) &gt; 0, "True", "False")</f>
        <v>False</v>
      </c>
    </row>
    <row r="23" spans="1:12" x14ac:dyDescent="0.2">
      <c r="A23" s="61" t="s">
        <v>1090</v>
      </c>
      <c r="B23" s="61" t="s">
        <v>131</v>
      </c>
      <c r="C23" s="61" t="str">
        <f t="shared" si="0"/>
        <v>Luis Otero</v>
      </c>
      <c r="D23" s="68">
        <v>45413</v>
      </c>
      <c r="E23" s="61" t="s">
        <v>1091</v>
      </c>
      <c r="F23" s="69">
        <v>72.23</v>
      </c>
      <c r="G23" s="62" t="str">
        <f>IF($L23="False",VLOOKUP($C23,'[1]Management Hierarchy Report'!$B$3:$K$1048576, 10, 0), "No")</f>
        <v>SL150@tidalwaveautospa.com</v>
      </c>
      <c r="H23" s="62" t="s">
        <v>1061</v>
      </c>
      <c r="I23" s="62" t="s">
        <v>914</v>
      </c>
      <c r="J23" s="62" t="str">
        <f>IF(COUNTIF('6.7.24'!A:A,A23)&gt;0,"Found in 6.7.24",IF(COUNTIF('5.10.24'!A:A,A23)&gt;0,"Found in 5.10.24",IF(COUNTIF('4.18.24'!A:A,A23)&gt;0,"Found in 4.18.24",IF(COUNTIF('3.28.24'!A:A,A23)&gt;0,"Found in 3.28.24",IF(COUNTIF('3.7.24'!A:A,A23)&gt;0,"Found in 3.7.24",IF(COUNTIF('2.14.24'!A:A,A23)&gt;0,"Found in 2.14.24",IF(COUNTIF('1.8.24'!A:A,A23)&gt;0,"Found in 1.8.24",IF(COUNTIF('12.4'!A:A,A23)&gt;0,"Found in 12.4",IF(COUNTIF('11.6'!A:A,A23)&gt;0,"Found in 11.6",IF(COUNTIF('10.3'!B:B,A23)&gt;0,"Found in 10.3","Not Found"))))))))))</f>
        <v>Not Found</v>
      </c>
      <c r="K23" s="62" t="str">
        <f>IF(COUNTIF('5.10.24'!$A:$A, $A23) &gt; 0, "True", "False")</f>
        <v>False</v>
      </c>
      <c r="L23" s="62" t="str">
        <f>IF(COUNTIF('6.7.24'!$A:$A, $A23) &gt; 0, "True", "False")</f>
        <v>False</v>
      </c>
    </row>
    <row r="24" spans="1:12" x14ac:dyDescent="0.2">
      <c r="A24" s="61" t="s">
        <v>1092</v>
      </c>
      <c r="B24" s="61" t="s">
        <v>649</v>
      </c>
      <c r="C24" s="61" t="str">
        <f t="shared" si="0"/>
        <v>Matthew Carter</v>
      </c>
      <c r="D24" s="68">
        <v>45465</v>
      </c>
      <c r="E24" s="61" t="s">
        <v>1093</v>
      </c>
      <c r="F24" s="69">
        <v>318.45999999999998</v>
      </c>
      <c r="G24" s="62" t="str">
        <f>IF($L24="False",VLOOKUP($C24,'[1]Management Hierarchy Report'!$B$3:$K$1048576, 10, 0), "No")</f>
        <v>SL202@tidalwaveautospa.com</v>
      </c>
      <c r="H24" s="70" t="s">
        <v>1094</v>
      </c>
      <c r="I24" s="62" t="s">
        <v>914</v>
      </c>
      <c r="J24" s="62" t="str">
        <f>IF(COUNTIF('6.7.24'!A:A,A24)&gt;0,"Found in 6.7.24",IF(COUNTIF('5.10.24'!A:A,A24)&gt;0,"Found in 5.10.24",IF(COUNTIF('4.18.24'!A:A,A24)&gt;0,"Found in 4.18.24",IF(COUNTIF('3.28.24'!A:A,A24)&gt;0,"Found in 3.28.24",IF(COUNTIF('3.7.24'!A:A,A24)&gt;0,"Found in 3.7.24",IF(COUNTIF('2.14.24'!A:A,A24)&gt;0,"Found in 2.14.24",IF(COUNTIF('1.8.24'!A:A,A24)&gt;0,"Found in 1.8.24",IF(COUNTIF('12.4'!A:A,A24)&gt;0,"Found in 12.4",IF(COUNTIF('11.6'!A:A,A24)&gt;0,"Found in 11.6",IF(COUNTIF('10.3'!B:B,A24)&gt;0,"Found in 10.3","Not Found"))))))))))</f>
        <v>Not Found</v>
      </c>
      <c r="K24" s="62" t="str">
        <f>IF(COUNTIF('5.10.24'!$A:$A, $A24) &gt; 0, "True", "False")</f>
        <v>False</v>
      </c>
      <c r="L24" s="62" t="str">
        <f>IF(COUNTIF('6.7.24'!$A:$A, $A24) &gt; 0, "True", "False")</f>
        <v>False</v>
      </c>
    </row>
    <row r="25" spans="1:12" x14ac:dyDescent="0.2">
      <c r="A25" s="61" t="s">
        <v>1095</v>
      </c>
      <c r="B25" s="61" t="s">
        <v>1096</v>
      </c>
      <c r="C25" s="61" t="str">
        <f t="shared" si="0"/>
        <v>Matthew McCoy</v>
      </c>
      <c r="D25" s="68">
        <v>45429</v>
      </c>
      <c r="E25" s="61" t="s">
        <v>1097</v>
      </c>
      <c r="F25" s="69">
        <v>6.72</v>
      </c>
      <c r="G25" s="62" t="str">
        <f>IF($L25="False",VLOOKUP($C25,'[1]Management Hierarchy Report'!$B$3:$K$1048576, 10, 0), "No")</f>
        <v>SL203@tidalwaveautospa.com</v>
      </c>
      <c r="H25" s="62" t="s">
        <v>1061</v>
      </c>
      <c r="I25" s="62" t="s">
        <v>914</v>
      </c>
      <c r="J25" s="62" t="str">
        <f>IF(COUNTIF('6.7.24'!A:A,A25)&gt;0,"Found in 6.7.24",IF(COUNTIF('5.10.24'!A:A,A25)&gt;0,"Found in 5.10.24",IF(COUNTIF('4.18.24'!A:A,A25)&gt;0,"Found in 4.18.24",IF(COUNTIF('3.28.24'!A:A,A25)&gt;0,"Found in 3.28.24",IF(COUNTIF('3.7.24'!A:A,A25)&gt;0,"Found in 3.7.24",IF(COUNTIF('2.14.24'!A:A,A25)&gt;0,"Found in 2.14.24",IF(COUNTIF('1.8.24'!A:A,A25)&gt;0,"Found in 1.8.24",IF(COUNTIF('12.4'!A:A,A25)&gt;0,"Found in 12.4",IF(COUNTIF('11.6'!A:A,A25)&gt;0,"Found in 11.6",IF(COUNTIF('10.3'!B:B,A25)&gt;0,"Found in 10.3","Not Found"))))))))))</f>
        <v>Not Found</v>
      </c>
      <c r="K25" s="62" t="str">
        <f>IF(COUNTIF('5.10.24'!$A:$A, $A25) &gt; 0, "True", "False")</f>
        <v>False</v>
      </c>
      <c r="L25" s="62" t="str">
        <f>IF(COUNTIF('6.7.24'!$A:$A, $A25) &gt; 0, "True", "False")</f>
        <v>False</v>
      </c>
    </row>
    <row r="26" spans="1:12" x14ac:dyDescent="0.2">
      <c r="A26" s="61" t="s">
        <v>1098</v>
      </c>
      <c r="B26" s="61" t="s">
        <v>1096</v>
      </c>
      <c r="C26" s="61" t="str">
        <f t="shared" si="0"/>
        <v>Matthew McCoy</v>
      </c>
      <c r="D26" s="68">
        <v>45422</v>
      </c>
      <c r="E26" s="61" t="s">
        <v>1099</v>
      </c>
      <c r="F26" s="69">
        <v>19.440000000000001</v>
      </c>
      <c r="G26" s="62" t="str">
        <f>IF($L26="False",VLOOKUP($C26,'[1]Management Hierarchy Report'!$B$3:$K$1048576, 10, 0), "No")</f>
        <v>SL203@tidalwaveautospa.com</v>
      </c>
      <c r="H26" s="62" t="s">
        <v>1061</v>
      </c>
      <c r="I26" s="62" t="s">
        <v>914</v>
      </c>
      <c r="J26" s="62" t="str">
        <f>IF(COUNTIF('6.7.24'!A:A,A26)&gt;0,"Found in 6.7.24",IF(COUNTIF('5.10.24'!A:A,A26)&gt;0,"Found in 5.10.24",IF(COUNTIF('4.18.24'!A:A,A26)&gt;0,"Found in 4.18.24",IF(COUNTIF('3.28.24'!A:A,A26)&gt;0,"Found in 3.28.24",IF(COUNTIF('3.7.24'!A:A,A26)&gt;0,"Found in 3.7.24",IF(COUNTIF('2.14.24'!A:A,A26)&gt;0,"Found in 2.14.24",IF(COUNTIF('1.8.24'!A:A,A26)&gt;0,"Found in 1.8.24",IF(COUNTIF('12.4'!A:A,A26)&gt;0,"Found in 12.4",IF(COUNTIF('11.6'!A:A,A26)&gt;0,"Found in 11.6",IF(COUNTIF('10.3'!B:B,A26)&gt;0,"Found in 10.3","Not Found"))))))))))</f>
        <v>Not Found</v>
      </c>
      <c r="K26" s="62" t="str">
        <f>IF(COUNTIF('5.10.24'!$A:$A, $A26) &gt; 0, "True", "False")</f>
        <v>False</v>
      </c>
      <c r="L26" s="62" t="str">
        <f>IF(COUNTIF('6.7.24'!$A:$A, $A26) &gt; 0, "True", "False")</f>
        <v>False</v>
      </c>
    </row>
    <row r="27" spans="1:12" x14ac:dyDescent="0.2">
      <c r="A27" s="61" t="s">
        <v>1100</v>
      </c>
      <c r="B27" s="61" t="s">
        <v>520</v>
      </c>
      <c r="C27" s="61" t="str">
        <f t="shared" si="0"/>
        <v>Nicholas Anthony</v>
      </c>
      <c r="D27" s="68">
        <v>45432</v>
      </c>
      <c r="E27" s="61" t="s">
        <v>1101</v>
      </c>
      <c r="F27" s="69">
        <v>30.95</v>
      </c>
      <c r="G27" s="62" t="str">
        <f>IF($L27="False",VLOOKUP($C27,'[1]Management Hierarchy Report'!$B$3:$K$1048576, 10, 0), "No")</f>
        <v>SL19@tidalwaveautospa.com</v>
      </c>
      <c r="H27" s="62" t="s">
        <v>1061</v>
      </c>
      <c r="I27" s="62" t="s">
        <v>914</v>
      </c>
      <c r="J27" s="62" t="str">
        <f>IF(COUNTIF('6.7.24'!A:A,A27)&gt;0,"Found in 6.7.24",IF(COUNTIF('5.10.24'!A:A,A27)&gt;0,"Found in 5.10.24",IF(COUNTIF('4.18.24'!A:A,A27)&gt;0,"Found in 4.18.24",IF(COUNTIF('3.28.24'!A:A,A27)&gt;0,"Found in 3.28.24",IF(COUNTIF('3.7.24'!A:A,A27)&gt;0,"Found in 3.7.24",IF(COUNTIF('2.14.24'!A:A,A27)&gt;0,"Found in 2.14.24",IF(COUNTIF('1.8.24'!A:A,A27)&gt;0,"Found in 1.8.24",IF(COUNTIF('12.4'!A:A,A27)&gt;0,"Found in 12.4",IF(COUNTIF('11.6'!A:A,A27)&gt;0,"Found in 11.6",IF(COUNTIF('10.3'!B:B,A27)&gt;0,"Found in 10.3","Not Found"))))))))))</f>
        <v>Not Found</v>
      </c>
      <c r="K27" s="62" t="str">
        <f>IF(COUNTIF('5.10.24'!$A:$A, $A27) &gt; 0, "True", "False")</f>
        <v>False</v>
      </c>
      <c r="L27" s="62" t="str">
        <f>IF(COUNTIF('6.7.24'!$A:$A, $A27) &gt; 0, "True", "False")</f>
        <v>False</v>
      </c>
    </row>
    <row r="28" spans="1:12" x14ac:dyDescent="0.2">
      <c r="A28" s="61" t="s">
        <v>1102</v>
      </c>
      <c r="B28" s="61" t="s">
        <v>362</v>
      </c>
      <c r="C28" s="61" t="str">
        <f t="shared" si="0"/>
        <v>Rex Alvarez</v>
      </c>
      <c r="D28" s="68">
        <v>45412</v>
      </c>
      <c r="E28" s="61" t="s">
        <v>1103</v>
      </c>
      <c r="F28" s="69">
        <v>35.090000000000003</v>
      </c>
      <c r="G28" s="62" t="str">
        <f>IF($L28="False",VLOOKUP($C28,'[1]Management Hierarchy Report'!$B$3:$K$1048576, 10, 0), "No")</f>
        <v>SL18@tidalwaveautospa.com</v>
      </c>
      <c r="H28" s="62" t="s">
        <v>1061</v>
      </c>
      <c r="I28" s="62" t="s">
        <v>914</v>
      </c>
      <c r="J28" s="62" t="str">
        <f>IF(COUNTIF('6.7.24'!A:A,A28)&gt;0,"Found in 6.7.24",IF(COUNTIF('5.10.24'!A:A,A28)&gt;0,"Found in 5.10.24",IF(COUNTIF('4.18.24'!A:A,A28)&gt;0,"Found in 4.18.24",IF(COUNTIF('3.28.24'!A:A,A28)&gt;0,"Found in 3.28.24",IF(COUNTIF('3.7.24'!A:A,A28)&gt;0,"Found in 3.7.24",IF(COUNTIF('2.14.24'!A:A,A28)&gt;0,"Found in 2.14.24",IF(COUNTIF('1.8.24'!A:A,A28)&gt;0,"Found in 1.8.24",IF(COUNTIF('12.4'!A:A,A28)&gt;0,"Found in 12.4",IF(COUNTIF('11.6'!A:A,A28)&gt;0,"Found in 11.6",IF(COUNTIF('10.3'!B:B,A28)&gt;0,"Found in 10.3","Not Found"))))))))))</f>
        <v>Not Found</v>
      </c>
      <c r="K28" s="62" t="str">
        <f>IF(COUNTIF('5.10.24'!$A:$A, $A28) &gt; 0, "True", "False")</f>
        <v>False</v>
      </c>
      <c r="L28" s="62" t="str">
        <f>IF(COUNTIF('6.7.24'!$A:$A, $A28) &gt; 0, "True", "False")</f>
        <v>False</v>
      </c>
    </row>
    <row r="29" spans="1:12" x14ac:dyDescent="0.2">
      <c r="A29" s="61" t="s">
        <v>1104</v>
      </c>
      <c r="B29" s="61" t="s">
        <v>1032</v>
      </c>
      <c r="C29" s="61" t="str">
        <f t="shared" si="0"/>
        <v>Robert Hane</v>
      </c>
      <c r="D29" s="68">
        <v>45432</v>
      </c>
      <c r="E29" s="61" t="s">
        <v>1105</v>
      </c>
      <c r="F29" s="69">
        <v>5.58</v>
      </c>
      <c r="G29" s="62" t="str">
        <f>IF($L29="False",VLOOKUP($C29,'[1]Management Hierarchy Report'!$B$3:$K$1048576, 10, 0), "No")</f>
        <v>SL94@tidalwaveautospa.com</v>
      </c>
      <c r="H29" s="62" t="s">
        <v>1061</v>
      </c>
      <c r="I29" s="62" t="s">
        <v>914</v>
      </c>
      <c r="J29" s="62" t="str">
        <f>IF(COUNTIF('6.7.24'!A:A,A29)&gt;0,"Found in 6.7.24",IF(COUNTIF('5.10.24'!A:A,A29)&gt;0,"Found in 5.10.24",IF(COUNTIF('4.18.24'!A:A,A29)&gt;0,"Found in 4.18.24",IF(COUNTIF('3.28.24'!A:A,A29)&gt;0,"Found in 3.28.24",IF(COUNTIF('3.7.24'!A:A,A29)&gt;0,"Found in 3.7.24",IF(COUNTIF('2.14.24'!A:A,A29)&gt;0,"Found in 2.14.24",IF(COUNTIF('1.8.24'!A:A,A29)&gt;0,"Found in 1.8.24",IF(COUNTIF('12.4'!A:A,A29)&gt;0,"Found in 12.4",IF(COUNTIF('11.6'!A:A,A29)&gt;0,"Found in 11.6",IF(COUNTIF('10.3'!B:B,A29)&gt;0,"Found in 10.3","Not Found"))))))))))</f>
        <v>Not Found</v>
      </c>
      <c r="K29" s="62" t="str">
        <f>IF(COUNTIF('5.10.24'!$A:$A, $A29) &gt; 0, "True", "False")</f>
        <v>False</v>
      </c>
      <c r="L29" s="62" t="str">
        <f>IF(COUNTIF('6.7.24'!$A:$A, $A29) &gt; 0, "True", "False")</f>
        <v>False</v>
      </c>
    </row>
    <row r="30" spans="1:12" x14ac:dyDescent="0.2">
      <c r="A30" s="61" t="s">
        <v>1106</v>
      </c>
      <c r="B30" s="61" t="s">
        <v>1037</v>
      </c>
      <c r="C30" s="61" t="str">
        <f t="shared" si="0"/>
        <v>Zoran Kostadinovic</v>
      </c>
      <c r="D30" s="68">
        <v>45451</v>
      </c>
      <c r="E30" s="61" t="s">
        <v>1107</v>
      </c>
      <c r="F30" s="69">
        <v>229</v>
      </c>
      <c r="G30" s="62" t="str">
        <f>IF($L30="False",VLOOKUP($C30,'[1]Management Hierarchy Report'!$B$3:$K$1048576, 10, 0), "No")</f>
        <v>SL201@tidalwaveautospa.com</v>
      </c>
      <c r="H30" s="62" t="s">
        <v>1061</v>
      </c>
      <c r="I30" s="62" t="s">
        <v>914</v>
      </c>
      <c r="J30" s="62" t="str">
        <f>IF(COUNTIF('6.7.24'!A:A,A30)&gt;0,"Found in 6.7.24",IF(COUNTIF('5.10.24'!A:A,A30)&gt;0,"Found in 5.10.24",IF(COUNTIF('4.18.24'!A:A,A30)&gt;0,"Found in 4.18.24",IF(COUNTIF('3.28.24'!A:A,A30)&gt;0,"Found in 3.28.24",IF(COUNTIF('3.7.24'!A:A,A30)&gt;0,"Found in 3.7.24",IF(COUNTIF('2.14.24'!A:A,A30)&gt;0,"Found in 2.14.24",IF(COUNTIF('1.8.24'!A:A,A30)&gt;0,"Found in 1.8.24",IF(COUNTIF('12.4'!A:A,A30)&gt;0,"Found in 12.4",IF(COUNTIF('11.6'!A:A,A30)&gt;0,"Found in 11.6",IF(COUNTIF('10.3'!B:B,A30)&gt;0,"Found in 10.3","Not Found"))))))))))</f>
        <v>Not Found</v>
      </c>
      <c r="K30" s="62" t="str">
        <f>IF(COUNTIF('5.10.24'!$A:$A, $A30) &gt; 0, "True", "False")</f>
        <v>False</v>
      </c>
      <c r="L30" s="62" t="str">
        <f>IF(COUNTIF('6.7.24'!$A:$A, $A30) &gt; 0, "True", "False")</f>
        <v>False</v>
      </c>
    </row>
    <row r="31" spans="1:12" x14ac:dyDescent="0.2">
      <c r="A31" s="3" t="s">
        <v>588</v>
      </c>
      <c r="B31" s="3" t="s">
        <v>589</v>
      </c>
      <c r="C31" s="3" t="str">
        <f t="shared" si="0"/>
        <v>Brandon Cobb</v>
      </c>
      <c r="D31" s="9">
        <v>45277</v>
      </c>
      <c r="E31" s="3" t="s">
        <v>590</v>
      </c>
      <c r="F31" s="10">
        <v>1560.9</v>
      </c>
      <c r="G31" s="4"/>
      <c r="H31" s="4">
        <f>IF($L31="True", VLOOKUP($A31,'6.7.24'!$A$2:$H$18,8,0), "")</f>
        <v>0</v>
      </c>
      <c r="I31" s="4" t="s">
        <v>914</v>
      </c>
      <c r="J31" s="4" t="str">
        <f>IF(COUNTIF('6.7.24'!A:A,A31)&gt;0,"Found in 6.7.24",IF(COUNTIF('5.10.24'!A:A,A31)&gt;0,"Found in 5.10.24",IF(COUNTIF('4.18.24'!A:A,A31)&gt;0,"Found in 4.18.24",IF(COUNTIF('3.28.24'!A:A,A31)&gt;0,"Found in 3.28.24",IF(COUNTIF('3.7.24'!A:A,A31)&gt;0,"Found in 3.7.24",IF(COUNTIF('2.14.24'!A:A,A31)&gt;0,"Found in 2.14.24",IF(COUNTIF('1.8.24'!A:A,A31)&gt;0,"Found in 1.8.24",IF(COUNTIF('12.4'!A:A,A31)&gt;0,"Found in 12.4",IF(COUNTIF('11.6'!A:A,A31)&gt;0,"Found in 11.6",IF(COUNTIF('10.3'!B:B,A31)&gt;0,"Found in 10.3","Not Found"))))))))))</f>
        <v>Found in 6.7.24</v>
      </c>
      <c r="K31" s="4" t="str">
        <f>IF(COUNTIF('5.10.24'!$A:$A, $A31) &gt; 0, "True", "False")</f>
        <v>True</v>
      </c>
      <c r="L31" s="4" t="str">
        <f>IF(COUNTIF('6.7.24'!$A:$A, $A31) &gt; 0, "True", "False")</f>
        <v>True</v>
      </c>
    </row>
    <row r="32" spans="1:12" x14ac:dyDescent="0.2">
      <c r="A32" s="3" t="s">
        <v>1108</v>
      </c>
      <c r="B32" s="3" t="s">
        <v>837</v>
      </c>
      <c r="C32" s="3" t="str">
        <f t="shared" si="0"/>
        <v>Brian Hodge</v>
      </c>
      <c r="D32" s="9">
        <v>45481</v>
      </c>
      <c r="E32" s="3" t="s">
        <v>1109</v>
      </c>
      <c r="F32" s="10">
        <v>350</v>
      </c>
      <c r="G32" s="4" t="str">
        <f>IF($L32="False",VLOOKUP($C32,'[1]Management Hierarchy Report'!$B$3:$K$1048576, 10, 0), "No")</f>
        <v>SL261@tidalwaveautospa.com</v>
      </c>
      <c r="H32" s="4"/>
      <c r="I32" s="4" t="s">
        <v>914</v>
      </c>
      <c r="J32" s="4" t="str">
        <f>IF(COUNTIF('6.7.24'!A:A,A32)&gt;0,"Found in 6.7.24",IF(COUNTIF('5.10.24'!A:A,A32)&gt;0,"Found in 5.10.24",IF(COUNTIF('4.18.24'!A:A,A32)&gt;0,"Found in 4.18.24",IF(COUNTIF('3.28.24'!A:A,A32)&gt;0,"Found in 3.28.24",IF(COUNTIF('3.7.24'!A:A,A32)&gt;0,"Found in 3.7.24",IF(COUNTIF('2.14.24'!A:A,A32)&gt;0,"Found in 2.14.24",IF(COUNTIF('1.8.24'!A:A,A32)&gt;0,"Found in 1.8.24",IF(COUNTIF('12.4'!A:A,A32)&gt;0,"Found in 12.4",IF(COUNTIF('11.6'!A:A,A32)&gt;0,"Found in 11.6",IF(COUNTIF('10.3'!B:B,A32)&gt;0,"Found in 10.3","Not Found"))))))))))</f>
        <v>Not Found</v>
      </c>
      <c r="K32" s="4" t="str">
        <f>IF(COUNTIF('5.10.24'!$A:$A, $A32) &gt; 0, "True", "False")</f>
        <v>False</v>
      </c>
      <c r="L32" s="4" t="str">
        <f>IF(COUNTIF('6.7.24'!$A:$A, $A32) &gt; 0, "True", "False")</f>
        <v>False</v>
      </c>
    </row>
    <row r="33" spans="1:12" x14ac:dyDescent="0.2">
      <c r="A33" s="3" t="s">
        <v>1110</v>
      </c>
      <c r="B33" s="3" t="s">
        <v>1111</v>
      </c>
      <c r="C33" s="3" t="str">
        <f t="shared" si="0"/>
        <v>Dale Hyndman</v>
      </c>
      <c r="D33" s="9">
        <v>45461</v>
      </c>
      <c r="E33" s="3" t="s">
        <v>1112</v>
      </c>
      <c r="F33" s="10">
        <v>83.44</v>
      </c>
      <c r="G33" s="4" t="str">
        <f>IF($L33="False",VLOOKUP($C33,'[1]Management Hierarchy Report'!$B$3:$K$1048576, 10, 0), "No")</f>
        <v>SL95@tidalwaveautospa.com</v>
      </c>
      <c r="H33" s="4"/>
      <c r="I33" s="4" t="s">
        <v>914</v>
      </c>
      <c r="J33" s="4" t="str">
        <f>IF(COUNTIF('6.7.24'!A:A,A33)&gt;0,"Found in 6.7.24",IF(COUNTIF('5.10.24'!A:A,A33)&gt;0,"Found in 5.10.24",IF(COUNTIF('4.18.24'!A:A,A33)&gt;0,"Found in 4.18.24",IF(COUNTIF('3.28.24'!A:A,A33)&gt;0,"Found in 3.28.24",IF(COUNTIF('3.7.24'!A:A,A33)&gt;0,"Found in 3.7.24",IF(COUNTIF('2.14.24'!A:A,A33)&gt;0,"Found in 2.14.24",IF(COUNTIF('1.8.24'!A:A,A33)&gt;0,"Found in 1.8.24",IF(COUNTIF('12.4'!A:A,A33)&gt;0,"Found in 12.4",IF(COUNTIF('11.6'!A:A,A33)&gt;0,"Found in 11.6",IF(COUNTIF('10.3'!B:B,A33)&gt;0,"Found in 10.3","Not Found"))))))))))</f>
        <v>Not Found</v>
      </c>
      <c r="K33" s="4" t="str">
        <f>IF(COUNTIF('5.10.24'!$A:$A, $A33) &gt; 0, "True", "False")</f>
        <v>False</v>
      </c>
      <c r="L33" s="4" t="str">
        <f>IF(COUNTIF('6.7.24'!$A:$A, $A33) &gt; 0, "True", "False")</f>
        <v>False</v>
      </c>
    </row>
    <row r="34" spans="1:12" x14ac:dyDescent="0.2">
      <c r="A34" s="3" t="s">
        <v>1113</v>
      </c>
      <c r="B34" s="3" t="s">
        <v>782</v>
      </c>
      <c r="C34" s="3" t="str">
        <f t="shared" si="0"/>
        <v>Leroy Sattler</v>
      </c>
      <c r="D34" s="9">
        <v>45465</v>
      </c>
      <c r="E34" s="3" t="s">
        <v>1114</v>
      </c>
      <c r="F34" s="10">
        <v>10.32</v>
      </c>
      <c r="G34" s="4" t="str">
        <f>IF($L34="False",VLOOKUP($C34,'[1]Management Hierarchy Report'!$B$3:$K$1048576, 10, 0), "No")</f>
        <v>SL63@tidalwaveautospa.com</v>
      </c>
      <c r="H34" s="4"/>
      <c r="I34" s="4" t="s">
        <v>914</v>
      </c>
      <c r="J34" s="4" t="str">
        <f>IF(COUNTIF('6.7.24'!A:A,A34)&gt;0,"Found in 6.7.24",IF(COUNTIF('5.10.24'!A:A,A34)&gt;0,"Found in 5.10.24",IF(COUNTIF('4.18.24'!A:A,A34)&gt;0,"Found in 4.18.24",IF(COUNTIF('3.28.24'!A:A,A34)&gt;0,"Found in 3.28.24",IF(COUNTIF('3.7.24'!A:A,A34)&gt;0,"Found in 3.7.24",IF(COUNTIF('2.14.24'!A:A,A34)&gt;0,"Found in 2.14.24",IF(COUNTIF('1.8.24'!A:A,A34)&gt;0,"Found in 1.8.24",IF(COUNTIF('12.4'!A:A,A34)&gt;0,"Found in 12.4",IF(COUNTIF('11.6'!A:A,A34)&gt;0,"Found in 11.6",IF(COUNTIF('10.3'!B:B,A34)&gt;0,"Found in 10.3","Not Found"))))))))))</f>
        <v>Not Found</v>
      </c>
      <c r="K34" s="4" t="str">
        <f>IF(COUNTIF('5.10.24'!$A:$A, $A34) &gt; 0, "True", "False")</f>
        <v>False</v>
      </c>
      <c r="L34" s="4" t="str">
        <f>IF(COUNTIF('6.7.24'!$A:$A, $A34) &gt; 0, "True", "False")</f>
        <v>False</v>
      </c>
    </row>
    <row r="35" spans="1:12" x14ac:dyDescent="0.2">
      <c r="A35" s="3" t="s">
        <v>1115</v>
      </c>
      <c r="B35" s="3" t="s">
        <v>1096</v>
      </c>
      <c r="C35" s="3" t="str">
        <f t="shared" si="0"/>
        <v>Matthew McCoy</v>
      </c>
      <c r="D35" s="9">
        <v>45448</v>
      </c>
      <c r="E35" s="3" t="s">
        <v>1116</v>
      </c>
      <c r="F35" s="10">
        <v>154.53</v>
      </c>
      <c r="G35" s="4" t="str">
        <f>IF($L35="False",VLOOKUP($C35,'[1]Management Hierarchy Report'!$B$3:$K$1048576, 10, 0), "No")</f>
        <v>SL203@tidalwaveautospa.com</v>
      </c>
      <c r="H35" s="4"/>
      <c r="I35" s="4" t="s">
        <v>914</v>
      </c>
      <c r="J35" s="4" t="str">
        <f>IF(COUNTIF('6.7.24'!A:A,A35)&gt;0,"Found in 6.7.24",IF(COUNTIF('5.10.24'!A:A,A35)&gt;0,"Found in 5.10.24",IF(COUNTIF('4.18.24'!A:A,A35)&gt;0,"Found in 4.18.24",IF(COUNTIF('3.28.24'!A:A,A35)&gt;0,"Found in 3.28.24",IF(COUNTIF('3.7.24'!A:A,A35)&gt;0,"Found in 3.7.24",IF(COUNTIF('2.14.24'!A:A,A35)&gt;0,"Found in 2.14.24",IF(COUNTIF('1.8.24'!A:A,A35)&gt;0,"Found in 1.8.24",IF(COUNTIF('12.4'!A:A,A35)&gt;0,"Found in 12.4",IF(COUNTIF('11.6'!A:A,A35)&gt;0,"Found in 11.6",IF(COUNTIF('10.3'!B:B,A35)&gt;0,"Found in 10.3","Not Found"))))))))))</f>
        <v>Not Found</v>
      </c>
      <c r="K35" s="4" t="str">
        <f>IF(COUNTIF('5.10.24'!$A:$A, $A35) &gt; 0, "True", "False")</f>
        <v>False</v>
      </c>
      <c r="L35" s="4" t="str">
        <f>IF(COUNTIF('6.7.24'!$A:$A, $A35) &gt; 0, "True", "False")</f>
        <v>False</v>
      </c>
    </row>
    <row r="36" spans="1:12" x14ac:dyDescent="0.2">
      <c r="A36" s="30" t="s">
        <v>1117</v>
      </c>
      <c r="B36" s="30" t="s">
        <v>332</v>
      </c>
      <c r="C36" s="30" t="str">
        <f t="shared" si="0"/>
        <v>Michael Donnelly</v>
      </c>
      <c r="D36" s="31">
        <v>45475</v>
      </c>
      <c r="E36" s="30" t="s">
        <v>1118</v>
      </c>
      <c r="F36" s="32">
        <v>510.02</v>
      </c>
      <c r="G36" s="33" t="str">
        <f>IF($L36="False",VLOOKUP($C36,'[1]Management Hierarchy Report'!$B$3:$K$1048576, 10, 0), "No")</f>
        <v>mike.donnelly@tidalwaveautospa.com</v>
      </c>
      <c r="H36" s="33"/>
      <c r="I36" s="33" t="s">
        <v>914</v>
      </c>
      <c r="J36" s="33" t="str">
        <f>IF(COUNTIF('6.7.24'!A:A,A36)&gt;0,"Found in 6.7.24",IF(COUNTIF('5.10.24'!A:A,A36)&gt;0,"Found in 5.10.24",IF(COUNTIF('4.18.24'!A:A,A36)&gt;0,"Found in 4.18.24",IF(COUNTIF('3.28.24'!A:A,A36)&gt;0,"Found in 3.28.24",IF(COUNTIF('3.7.24'!A:A,A36)&gt;0,"Found in 3.7.24",IF(COUNTIF('2.14.24'!A:A,A36)&gt;0,"Found in 2.14.24",IF(COUNTIF('1.8.24'!A:A,A36)&gt;0,"Found in 1.8.24",IF(COUNTIF('12.4'!A:A,A36)&gt;0,"Found in 12.4",IF(COUNTIF('11.6'!A:A,A36)&gt;0,"Found in 11.6",IF(COUNTIF('10.3'!B:B,A36)&gt;0,"Found in 10.3","Not Found"))))))))))</f>
        <v>Not Found</v>
      </c>
      <c r="K36" s="33" t="str">
        <f>IF(COUNTIF('5.10.24'!$A:$A, $A36) &gt; 0, "True", "False")</f>
        <v>False</v>
      </c>
      <c r="L36" s="33" t="str">
        <f>IF(COUNTIF('6.7.24'!$A:$A, $A36) &gt; 0, "True", "False")</f>
        <v>False</v>
      </c>
    </row>
    <row r="37" spans="1:12" x14ac:dyDescent="0.2">
      <c r="A37" s="3" t="s">
        <v>1119</v>
      </c>
      <c r="B37" s="3" t="s">
        <v>1120</v>
      </c>
      <c r="C37" s="3" t="str">
        <f t="shared" si="0"/>
        <v>NICOLA MARIANI</v>
      </c>
      <c r="D37" s="9">
        <v>45463</v>
      </c>
      <c r="E37" s="3" t="s">
        <v>1121</v>
      </c>
      <c r="F37" s="10">
        <v>6.72</v>
      </c>
      <c r="G37" s="4" t="str">
        <f>IF($L37="False",VLOOKUP($C37,'[1]Management Hierarchy Report'!$B$3:$K$1048576, 10, 0), "No")</f>
        <v>SL219@tidalwaveautospa.com</v>
      </c>
      <c r="H37" s="4"/>
      <c r="I37" s="4" t="s">
        <v>914</v>
      </c>
      <c r="J37" s="4" t="str">
        <f>IF(COUNTIF('6.7.24'!A:A,A37)&gt;0,"Found in 6.7.24",IF(COUNTIF('5.10.24'!A:A,A37)&gt;0,"Found in 5.10.24",IF(COUNTIF('4.18.24'!A:A,A37)&gt;0,"Found in 4.18.24",IF(COUNTIF('3.28.24'!A:A,A37)&gt;0,"Found in 3.28.24",IF(COUNTIF('3.7.24'!A:A,A37)&gt;0,"Found in 3.7.24",IF(COUNTIF('2.14.24'!A:A,A37)&gt;0,"Found in 2.14.24",IF(COUNTIF('1.8.24'!A:A,A37)&gt;0,"Found in 1.8.24",IF(COUNTIF('12.4'!A:A,A37)&gt;0,"Found in 12.4",IF(COUNTIF('11.6'!A:A,A37)&gt;0,"Found in 11.6",IF(COUNTIF('10.3'!B:B,A37)&gt;0,"Found in 10.3","Not Found"))))))))))</f>
        <v>Not Found</v>
      </c>
      <c r="K37" s="4" t="str">
        <f>IF(COUNTIF('5.10.24'!$A:$A, $A37) &gt; 0, "True", "False")</f>
        <v>False</v>
      </c>
      <c r="L37" s="4" t="str">
        <f>IF(COUNTIF('6.7.24'!$A:$A, $A37) &gt; 0, "True", "False")</f>
        <v>False</v>
      </c>
    </row>
    <row r="38" spans="1:12" x14ac:dyDescent="0.2">
      <c r="A38" s="3" t="s">
        <v>1122</v>
      </c>
      <c r="B38" s="3" t="s">
        <v>1123</v>
      </c>
      <c r="C38" s="3" t="str">
        <f t="shared" si="0"/>
        <v>Philip Crosse</v>
      </c>
      <c r="D38" s="9">
        <v>45454</v>
      </c>
      <c r="E38" s="3" t="s">
        <v>1124</v>
      </c>
      <c r="F38" s="10">
        <v>43.91</v>
      </c>
      <c r="G38" s="4" t="str">
        <f>IF($L38="False",VLOOKUP($C38,'[1]Management Hierarchy Report'!$B$3:$K$1048576, 10, 0), "No")</f>
        <v>SL263@tidalwaveautospa.com</v>
      </c>
      <c r="H38" s="4"/>
      <c r="I38" s="4" t="s">
        <v>914</v>
      </c>
      <c r="J38" s="4" t="str">
        <f>IF(COUNTIF('6.7.24'!A:A,A38)&gt;0,"Found in 6.7.24",IF(COUNTIF('5.10.24'!A:A,A38)&gt;0,"Found in 5.10.24",IF(COUNTIF('4.18.24'!A:A,A38)&gt;0,"Found in 4.18.24",IF(COUNTIF('3.28.24'!A:A,A38)&gt;0,"Found in 3.28.24",IF(COUNTIF('3.7.24'!A:A,A38)&gt;0,"Found in 3.7.24",IF(COUNTIF('2.14.24'!A:A,A38)&gt;0,"Found in 2.14.24",IF(COUNTIF('1.8.24'!A:A,A38)&gt;0,"Found in 1.8.24",IF(COUNTIF('12.4'!A:A,A38)&gt;0,"Found in 12.4",IF(COUNTIF('11.6'!A:A,A38)&gt;0,"Found in 11.6",IF(COUNTIF('10.3'!B:B,A38)&gt;0,"Found in 10.3","Not Found"))))))))))</f>
        <v>Not Found</v>
      </c>
      <c r="K38" s="4" t="str">
        <f>IF(COUNTIF('5.10.24'!$A:$A, $A38) &gt; 0, "True", "False")</f>
        <v>False</v>
      </c>
      <c r="L38" s="4" t="str">
        <f>IF(COUNTIF('6.7.24'!$A:$A, $A38) &gt; 0, "True", "False")</f>
        <v>False</v>
      </c>
    </row>
    <row r="39" spans="1:12" x14ac:dyDescent="0.2">
      <c r="A39" s="3" t="s">
        <v>1031</v>
      </c>
      <c r="B39" s="3" t="s">
        <v>1032</v>
      </c>
      <c r="C39" s="3" t="str">
        <f t="shared" si="0"/>
        <v>Robert Hane</v>
      </c>
      <c r="D39" s="9">
        <v>45434</v>
      </c>
      <c r="E39" s="3" t="s">
        <v>1033</v>
      </c>
      <c r="F39" s="10">
        <v>16.16</v>
      </c>
      <c r="G39" s="4"/>
      <c r="H39" s="4" t="str">
        <f>IF($L39="True", VLOOKUP($A39,'6.7.24'!$A$2:$H$18,8,0), "")</f>
        <v>Deducted 6/14/24</v>
      </c>
      <c r="I39" s="4" t="s">
        <v>914</v>
      </c>
      <c r="J39" s="4" t="str">
        <f>IF(COUNTIF('6.7.24'!A:A,A39)&gt;0,"Found in 6.7.24",IF(COUNTIF('5.10.24'!A:A,A39)&gt;0,"Found in 5.10.24",IF(COUNTIF('4.18.24'!A:A,A39)&gt;0,"Found in 4.18.24",IF(COUNTIF('3.28.24'!A:A,A39)&gt;0,"Found in 3.28.24",IF(COUNTIF('3.7.24'!A:A,A39)&gt;0,"Found in 3.7.24",IF(COUNTIF('2.14.24'!A:A,A39)&gt;0,"Found in 2.14.24",IF(COUNTIF('1.8.24'!A:A,A39)&gt;0,"Found in 1.8.24",IF(COUNTIF('12.4'!A:A,A39)&gt;0,"Found in 12.4",IF(COUNTIF('11.6'!A:A,A39)&gt;0,"Found in 11.6",IF(COUNTIF('10.3'!B:B,A39)&gt;0,"Found in 10.3","Not Found"))))))))))</f>
        <v>Found in 6.7.24</v>
      </c>
      <c r="K39" s="4" t="str">
        <f>IF(COUNTIF('5.10.24'!$A:$A, $A39) &gt; 0, "True", "False")</f>
        <v>False</v>
      </c>
      <c r="L39" s="4" t="str">
        <f>IF(COUNTIF('6.7.24'!$A:$A, $A39) &gt; 0, "True", "False")</f>
        <v>True</v>
      </c>
    </row>
    <row r="40" spans="1:12" x14ac:dyDescent="0.2">
      <c r="A40" s="3" t="s">
        <v>1125</v>
      </c>
      <c r="B40" s="3" t="s">
        <v>1126</v>
      </c>
      <c r="C40" s="3" t="str">
        <f t="shared" si="0"/>
        <v>Sabrena Alexander (Terminated)</v>
      </c>
      <c r="D40" s="9">
        <v>45470</v>
      </c>
      <c r="E40" s="3" t="s">
        <v>1127</v>
      </c>
      <c r="F40" s="10">
        <v>53.28</v>
      </c>
      <c r="G40" s="4"/>
      <c r="H40" s="4" t="str">
        <f>IF($L40="True", VLOOKUP($A40,'6.7.24'!$A$2:$H$18,8,0), "")</f>
        <v/>
      </c>
      <c r="I40" s="4" t="s">
        <v>914</v>
      </c>
      <c r="J40" s="4" t="str">
        <f>IF(COUNTIF('6.7.24'!A:A,A40)&gt;0,"Found in 6.7.24",IF(COUNTIF('5.10.24'!A:A,A40)&gt;0,"Found in 5.10.24",IF(COUNTIF('4.18.24'!A:A,A40)&gt;0,"Found in 4.18.24",IF(COUNTIF('3.28.24'!A:A,A40)&gt;0,"Found in 3.28.24",IF(COUNTIF('3.7.24'!A:A,A40)&gt;0,"Found in 3.7.24",IF(COUNTIF('2.14.24'!A:A,A40)&gt;0,"Found in 2.14.24",IF(COUNTIF('1.8.24'!A:A,A40)&gt;0,"Found in 1.8.24",IF(COUNTIF('12.4'!A:A,A40)&gt;0,"Found in 12.4",IF(COUNTIF('11.6'!A:A,A40)&gt;0,"Found in 11.6",IF(COUNTIF('10.3'!B:B,A40)&gt;0,"Found in 10.3","Not Found"))))))))))</f>
        <v>Not Found</v>
      </c>
      <c r="K40" s="4" t="str">
        <f>IF(COUNTIF('5.10.24'!$A:$A, $A40) &gt; 0, "True", "False")</f>
        <v>False</v>
      </c>
      <c r="L40" s="4" t="str">
        <f>IF(COUNTIF('6.7.24'!$A:$A, $A40) &gt; 0, "True", "False")</f>
        <v>False</v>
      </c>
    </row>
    <row r="41" spans="1:12" x14ac:dyDescent="0.2">
      <c r="A41" s="3" t="s">
        <v>1128</v>
      </c>
      <c r="B41" s="3" t="s">
        <v>1129</v>
      </c>
      <c r="C41" s="3" t="str">
        <f t="shared" si="0"/>
        <v>Thomas Whatley (Terminated)</v>
      </c>
      <c r="D41" s="9">
        <v>45455</v>
      </c>
      <c r="E41" s="3" t="s">
        <v>1130</v>
      </c>
      <c r="F41" s="10">
        <v>18.809999999999999</v>
      </c>
      <c r="G41" s="4"/>
      <c r="H41" s="4" t="str">
        <f>IF($L41="True", VLOOKUP($A41,'6.7.24'!$A$2:$H$18,8,0), "")</f>
        <v/>
      </c>
      <c r="I41" s="4" t="s">
        <v>914</v>
      </c>
      <c r="J41" s="4" t="str">
        <f>IF(COUNTIF('6.7.24'!A:A,A41)&gt;0,"Found in 6.7.24",IF(COUNTIF('5.10.24'!A:A,A41)&gt;0,"Found in 5.10.24",IF(COUNTIF('4.18.24'!A:A,A41)&gt;0,"Found in 4.18.24",IF(COUNTIF('3.28.24'!A:A,A41)&gt;0,"Found in 3.28.24",IF(COUNTIF('3.7.24'!A:A,A41)&gt;0,"Found in 3.7.24",IF(COUNTIF('2.14.24'!A:A,A41)&gt;0,"Found in 2.14.24",IF(COUNTIF('1.8.24'!A:A,A41)&gt;0,"Found in 1.8.24",IF(COUNTIF('12.4'!A:A,A41)&gt;0,"Found in 12.4",IF(COUNTIF('11.6'!A:A,A41)&gt;0,"Found in 11.6",IF(COUNTIF('10.3'!B:B,A41)&gt;0,"Found in 10.3","Not Found"))))))))))</f>
        <v>Not Found</v>
      </c>
      <c r="K41" s="4" t="str">
        <f>IF(COUNTIF('5.10.24'!$A:$A, $A41) &gt; 0, "True", "False")</f>
        <v>False</v>
      </c>
      <c r="L41" s="4" t="str">
        <f>IF(COUNTIF('6.7.24'!$A:$A, $A41) &gt; 0, "True", "False")</f>
        <v>False</v>
      </c>
    </row>
    <row r="42" spans="1:12" x14ac:dyDescent="0.2">
      <c r="A42" s="3" t="s">
        <v>1131</v>
      </c>
      <c r="B42" s="3" t="s">
        <v>904</v>
      </c>
      <c r="C42" s="3" t="str">
        <f t="shared" si="0"/>
        <v>Tristan Luther</v>
      </c>
      <c r="D42" s="9">
        <v>45453</v>
      </c>
      <c r="E42" s="3" t="s">
        <v>1132</v>
      </c>
      <c r="F42" s="10">
        <v>23.36</v>
      </c>
      <c r="G42" s="4" t="str">
        <f>IF($L42="False",VLOOKUP($C42,'[1]Management Hierarchy Report'!$B$3:$K$1048576, 10, 0), "No")</f>
        <v>SL35@tidalwaveautospa.com</v>
      </c>
      <c r="H42" s="4"/>
      <c r="I42" s="4" t="s">
        <v>914</v>
      </c>
      <c r="J42" s="4" t="str">
        <f>IF(COUNTIF('6.7.24'!A:A,A42)&gt;0,"Found in 6.7.24",IF(COUNTIF('5.10.24'!A:A,A42)&gt;0,"Found in 5.10.24",IF(COUNTIF('4.18.24'!A:A,A42)&gt;0,"Found in 4.18.24",IF(COUNTIF('3.28.24'!A:A,A42)&gt;0,"Found in 3.28.24",IF(COUNTIF('3.7.24'!A:A,A42)&gt;0,"Found in 3.7.24",IF(COUNTIF('2.14.24'!A:A,A42)&gt;0,"Found in 2.14.24",IF(COUNTIF('1.8.24'!A:A,A42)&gt;0,"Found in 1.8.24",IF(COUNTIF('12.4'!A:A,A42)&gt;0,"Found in 12.4",IF(COUNTIF('11.6'!A:A,A42)&gt;0,"Found in 11.6",IF(COUNTIF('10.3'!B:B,A42)&gt;0,"Found in 10.3","Not Found"))))))))))</f>
        <v>Not Found</v>
      </c>
      <c r="K42" s="4" t="str">
        <f>IF(COUNTIF('5.10.24'!$A:$A, $A42) &gt; 0, "True", "False")</f>
        <v>False</v>
      </c>
      <c r="L42" s="4" t="str">
        <f>IF(COUNTIF('6.7.24'!$A:$A, $A42) &gt; 0, "True", "False")</f>
        <v>False</v>
      </c>
    </row>
    <row r="43" spans="1:12" x14ac:dyDescent="0.2">
      <c r="A43" s="3" t="s">
        <v>1133</v>
      </c>
      <c r="B43" s="3" t="s">
        <v>904</v>
      </c>
      <c r="C43" s="3" t="str">
        <f t="shared" si="0"/>
        <v>Tristan Luther</v>
      </c>
      <c r="D43" s="9">
        <v>45453</v>
      </c>
      <c r="E43" s="3" t="s">
        <v>1134</v>
      </c>
      <c r="F43" s="10">
        <v>505.95</v>
      </c>
      <c r="G43" s="4" t="str">
        <f>IF($L43="False",VLOOKUP($C43,'[1]Management Hierarchy Report'!$B$3:$K$1048576, 10, 0), "No")</f>
        <v>SL35@tidalwaveautospa.com</v>
      </c>
      <c r="H43" s="4"/>
      <c r="I43" s="4" t="s">
        <v>914</v>
      </c>
      <c r="J43" s="4" t="str">
        <f>IF(COUNTIF('6.7.24'!A:A,A43)&gt;0,"Found in 6.7.24",IF(COUNTIF('5.10.24'!A:A,A43)&gt;0,"Found in 5.10.24",IF(COUNTIF('4.18.24'!A:A,A43)&gt;0,"Found in 4.18.24",IF(COUNTIF('3.28.24'!A:A,A43)&gt;0,"Found in 3.28.24",IF(COUNTIF('3.7.24'!A:A,A43)&gt;0,"Found in 3.7.24",IF(COUNTIF('2.14.24'!A:A,A43)&gt;0,"Found in 2.14.24",IF(COUNTIF('1.8.24'!A:A,A43)&gt;0,"Found in 1.8.24",IF(COUNTIF('12.4'!A:A,A43)&gt;0,"Found in 12.4",IF(COUNTIF('11.6'!A:A,A43)&gt;0,"Found in 11.6",IF(COUNTIF('10.3'!B:B,A43)&gt;0,"Found in 10.3","Not Found"))))))))))</f>
        <v>Not Found</v>
      </c>
      <c r="K43" s="4" t="str">
        <f>IF(COUNTIF('5.10.24'!$A:$A, $A43) &gt; 0, "True", "False")</f>
        <v>False</v>
      </c>
      <c r="L43" s="4" t="str">
        <f>IF(COUNTIF('6.7.24'!$A:$A, $A43) &gt; 0, "True", "False")</f>
        <v>False</v>
      </c>
    </row>
  </sheetData>
  <autoFilter ref="A1:L43" xr:uid="{6D39582C-539F-4A89-834D-995ADDA52C36}">
    <sortState xmlns:xlrd2="http://schemas.microsoft.com/office/spreadsheetml/2017/richdata2" ref="A2:L43">
      <sortCondition sortBy="cellColor" ref="E2:E43" dxfId="16"/>
      <sortCondition sortBy="cellColor" ref="E2:E43" dxfId="15"/>
      <sortCondition sortBy="cellColor" ref="E2:E43" dxfId="14"/>
      <sortCondition sortBy="cellColor" ref="E2:E43" dxfId="13"/>
      <sortCondition ref="C2:C43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691C-E0C0-476E-ADEB-76D63F7FA143}">
  <dimension ref="A1:L28"/>
  <sheetViews>
    <sheetView workbookViewId="0"/>
  </sheetViews>
  <sheetFormatPr defaultRowHeight="12.75" x14ac:dyDescent="0.2"/>
  <cols>
    <col min="1" max="1" width="28" bestFit="1" customWidth="1"/>
    <col min="2" max="2" width="28.42578125" bestFit="1" customWidth="1"/>
    <col min="3" max="3" width="18.7109375" bestFit="1" customWidth="1"/>
    <col min="4" max="4" width="24.85546875" bestFit="1" customWidth="1"/>
    <col min="5" max="5" width="32.5703125" bestFit="1" customWidth="1"/>
    <col min="6" max="6" width="10.140625" bestFit="1" customWidth="1"/>
    <col min="7" max="7" width="32.140625" bestFit="1" customWidth="1"/>
    <col min="8" max="8" width="30.140625" bestFit="1" customWidth="1"/>
    <col min="9" max="9" width="20.42578125" bestFit="1" customWidth="1"/>
    <col min="10" max="10" width="16.140625" bestFit="1" customWidth="1"/>
    <col min="11" max="11" width="14.140625" bestFit="1" customWidth="1"/>
    <col min="12" max="12" width="15.140625" bestFit="1" customWidth="1"/>
  </cols>
  <sheetData>
    <row r="1" spans="1:12" x14ac:dyDescent="0.2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909</v>
      </c>
      <c r="G1" s="71" t="s">
        <v>11</v>
      </c>
      <c r="H1" s="71" t="s">
        <v>12</v>
      </c>
      <c r="I1" s="71" t="s">
        <v>13</v>
      </c>
      <c r="J1" s="71" t="s">
        <v>228</v>
      </c>
      <c r="K1" s="71" t="s">
        <v>1041</v>
      </c>
      <c r="L1" s="71" t="s">
        <v>1135</v>
      </c>
    </row>
    <row r="2" spans="1:12" x14ac:dyDescent="0.2">
      <c r="A2" s="61" t="s">
        <v>1136</v>
      </c>
      <c r="B2" s="61" t="s">
        <v>594</v>
      </c>
      <c r="C2" s="61" t="str">
        <f t="shared" ref="C2:C28" si="0">TRIM(MID(B2, FIND(":", B2) + 1, LEN(B2)))</f>
        <v>Brayton Swan</v>
      </c>
      <c r="D2" s="68">
        <v>45463</v>
      </c>
      <c r="E2" s="61" t="s">
        <v>1137</v>
      </c>
      <c r="F2" s="69">
        <v>153.4</v>
      </c>
      <c r="G2" s="62" t="str">
        <f>IF($L2="False",VLOOKUP($C2,'[1]Management Hierarchy Report'!$B$3:$K$1048576, 10, 0), "No")</f>
        <v>SL52@tidalwaveautospa.com</v>
      </c>
      <c r="H2" s="62" t="s">
        <v>1138</v>
      </c>
      <c r="I2" s="62" t="s">
        <v>914</v>
      </c>
      <c r="J2" s="62" t="str">
        <f>IF(COUNTIF('7.18.24'!A:A,A2)&gt;0,"Found in 7.18.24",IF(COUNTIF('6.7.24'!A:A,A2)&gt;0,"Found in 6.7.24",IF(COUNTIF('5.10.24'!A:A,A2)&gt;0,"Found in 5.10.24",IF(COUNTIF('4.18.24'!A:A,A2)&gt;0,"Found in 4.18.24",IF(COUNTIF('3.28.24'!A:A,A2)&gt;0,"Found in 3.28.24",IF(COUNTIF('3.7.24'!A:A,A2)&gt;0,"Found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Found")))))))))))</f>
        <v>Not Found</v>
      </c>
      <c r="K2" s="62" t="str">
        <f>IF(COUNTIF('6.7.24'!$A:$A, $A2) &gt; 0, "True", "False")</f>
        <v>False</v>
      </c>
      <c r="L2" s="62" t="str">
        <f>IF(COUNTIF('7.18.24'!$A:$A, $A2) &gt; 0, "True", "False")</f>
        <v>False</v>
      </c>
    </row>
    <row r="3" spans="1:12" x14ac:dyDescent="0.2">
      <c r="A3" s="61" t="s">
        <v>1139</v>
      </c>
      <c r="B3" s="61" t="s">
        <v>1140</v>
      </c>
      <c r="C3" s="61" t="str">
        <f t="shared" si="0"/>
        <v>Casper Eckols</v>
      </c>
      <c r="D3" s="68">
        <v>45478</v>
      </c>
      <c r="E3" s="61" t="s">
        <v>1141</v>
      </c>
      <c r="F3" s="69">
        <v>83.03</v>
      </c>
      <c r="G3" s="62" t="str">
        <f>IF($L3="False",VLOOKUP($C3,'[1]Management Hierarchy Report'!$B$3:$K$1048576, 10, 0), "No")</f>
        <v>SL311@tidalwaveautospa.com</v>
      </c>
      <c r="H3" s="62" t="s">
        <v>1138</v>
      </c>
      <c r="I3" s="62" t="s">
        <v>914</v>
      </c>
      <c r="J3" s="62" t="str">
        <f>IF(COUNTIF('7.18.24'!A:A,A3)&gt;0,"Found in 7.18.24",IF(COUNTIF('6.7.24'!A:A,A3)&gt;0,"Found in 6.7.24",IF(COUNTIF('5.10.24'!A:A,A3)&gt;0,"Found in 5.10.24",IF(COUNTIF('4.18.24'!A:A,A3)&gt;0,"Found in 4.18.24",IF(COUNTIF('3.28.24'!A:A,A3)&gt;0,"Found in 3.28.24",IF(COUNTIF('3.7.24'!A:A,A3)&gt;0,"Found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Found")))))))))))</f>
        <v>Not Found</v>
      </c>
      <c r="K3" s="62" t="str">
        <f>IF(COUNTIF('6.7.24'!$A:$A, $A3) &gt; 0, "True", "False")</f>
        <v>False</v>
      </c>
      <c r="L3" s="62" t="str">
        <f>IF(COUNTIF('7.18.24'!$A:$A, $A3) &gt; 0, "True", "False")</f>
        <v>False</v>
      </c>
    </row>
    <row r="4" spans="1:12" x14ac:dyDescent="0.2">
      <c r="A4" s="61" t="s">
        <v>1142</v>
      </c>
      <c r="B4" s="61" t="s">
        <v>1143</v>
      </c>
      <c r="C4" s="61" t="str">
        <f t="shared" si="0"/>
        <v>Chad Stawicki</v>
      </c>
      <c r="D4" s="68">
        <v>45494</v>
      </c>
      <c r="E4" s="61" t="s">
        <v>1144</v>
      </c>
      <c r="F4" s="69">
        <v>8.14</v>
      </c>
      <c r="G4" s="62" t="str">
        <f>IF($L4="False",VLOOKUP($C4,'[1]Management Hierarchy Report'!$B$3:$K$1048576, 10, 0), "No")</f>
        <v>SL13@tidalwaveautospa.com</v>
      </c>
      <c r="H4" s="62" t="s">
        <v>1138</v>
      </c>
      <c r="I4" s="62" t="s">
        <v>914</v>
      </c>
      <c r="J4" s="62" t="str">
        <f>IF(COUNTIF('7.18.24'!A:A,A4)&gt;0,"Found in 7.18.24",IF(COUNTIF('6.7.24'!A:A,A4)&gt;0,"Found in 6.7.24",IF(COUNTIF('5.10.24'!A:A,A4)&gt;0,"Found in 5.10.24",IF(COUNTIF('4.18.24'!A:A,A4)&gt;0,"Found in 4.18.24",IF(COUNTIF('3.28.24'!A:A,A4)&gt;0,"Found in 3.28.24",IF(COUNTIF('3.7.24'!A:A,A4)&gt;0,"Found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Found")))))))))))</f>
        <v>Not Found</v>
      </c>
      <c r="K4" s="62" t="str">
        <f>IF(COUNTIF('6.7.24'!$A:$A, $A4) &gt; 0, "True", "False")</f>
        <v>False</v>
      </c>
      <c r="L4" s="62" t="str">
        <f>IF(COUNTIF('7.18.24'!$A:$A, $A4) &gt; 0, "True", "False")</f>
        <v>False</v>
      </c>
    </row>
    <row r="5" spans="1:12" x14ac:dyDescent="0.2">
      <c r="A5" s="61" t="s">
        <v>1145</v>
      </c>
      <c r="B5" s="61" t="s">
        <v>1146</v>
      </c>
      <c r="C5" s="61" t="str">
        <f t="shared" si="0"/>
        <v>Chet Wheless</v>
      </c>
      <c r="D5" s="68">
        <v>45464</v>
      </c>
      <c r="E5" s="61" t="s">
        <v>170</v>
      </c>
      <c r="F5" s="69">
        <v>70.900000000000006</v>
      </c>
      <c r="G5" s="62" t="str">
        <f>IF($L5="False",VLOOKUP($C5,'[1]Management Hierarchy Report'!$B$3:$K$1048576, 10, 0), "No")</f>
        <v>chet.wheless@twavelead.com</v>
      </c>
      <c r="H5" s="62" t="s">
        <v>1147</v>
      </c>
      <c r="I5" s="62" t="s">
        <v>914</v>
      </c>
      <c r="J5" s="62" t="str">
        <f>IF(COUNTIF('7.18.24'!A:A,A5)&gt;0,"Found in 7.18.24",IF(COUNTIF('6.7.24'!A:A,A5)&gt;0,"Found in 6.7.24",IF(COUNTIF('5.10.24'!A:A,A5)&gt;0,"Found in 5.10.24",IF(COUNTIF('4.18.24'!A:A,A5)&gt;0,"Found in 4.18.24",IF(COUNTIF('3.28.24'!A:A,A5)&gt;0,"Found in 3.28.24",IF(COUNTIF('3.7.24'!A:A,A5)&gt;0,"Found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Found")))))))))))</f>
        <v>Not Found</v>
      </c>
      <c r="K5" s="62" t="str">
        <f>IF(COUNTIF('6.7.24'!$A:$A, $A5) &gt; 0, "True", "False")</f>
        <v>False</v>
      </c>
      <c r="L5" s="62" t="str">
        <f>IF(COUNTIF('7.18.24'!$A:$A, $A5) &gt; 0, "True", "False")</f>
        <v>False</v>
      </c>
    </row>
    <row r="6" spans="1:12" x14ac:dyDescent="0.2">
      <c r="A6" s="61" t="s">
        <v>1148</v>
      </c>
      <c r="B6" s="61" t="s">
        <v>60</v>
      </c>
      <c r="C6" s="61" t="str">
        <f t="shared" si="0"/>
        <v>Christopher Chestnut</v>
      </c>
      <c r="D6" s="68">
        <v>45493</v>
      </c>
      <c r="E6" s="61" t="s">
        <v>1149</v>
      </c>
      <c r="F6" s="69">
        <v>58.5</v>
      </c>
      <c r="G6" s="62" t="str">
        <f>IF($L6="False",VLOOKUP($C6,'[1]Management Hierarchy Report'!$B$3:$K$1048576, 10, 0), "No")</f>
        <v>SL10@tidalwaveautospa.com</v>
      </c>
      <c r="H6" s="62" t="s">
        <v>1138</v>
      </c>
      <c r="I6" s="62" t="s">
        <v>914</v>
      </c>
      <c r="J6" s="62" t="str">
        <f>IF(COUNTIF('7.18.24'!A:A,A6)&gt;0,"Found in 7.18.24",IF(COUNTIF('6.7.24'!A:A,A6)&gt;0,"Found in 6.7.24",IF(COUNTIF('5.10.24'!A:A,A6)&gt;0,"Found in 5.10.24",IF(COUNTIF('4.18.24'!A:A,A6)&gt;0,"Found in 4.18.24",IF(COUNTIF('3.28.24'!A:A,A6)&gt;0,"Found in 3.28.24",IF(COUNTIF('3.7.24'!A:A,A6)&gt;0,"Found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Found")))))))))))</f>
        <v>Not Found</v>
      </c>
      <c r="K6" s="62" t="str">
        <f>IF(COUNTIF('6.7.24'!$A:$A, $A6) &gt; 0, "True", "False")</f>
        <v>False</v>
      </c>
      <c r="L6" s="62" t="str">
        <f>IF(COUNTIF('7.18.24'!$A:$A, $A6) &gt; 0, "True", "False")</f>
        <v>False</v>
      </c>
    </row>
    <row r="7" spans="1:12" x14ac:dyDescent="0.2">
      <c r="A7" s="61" t="s">
        <v>1150</v>
      </c>
      <c r="B7" s="61" t="s">
        <v>1151</v>
      </c>
      <c r="C7" s="61" t="str">
        <f t="shared" si="0"/>
        <v>Jacob Skouge</v>
      </c>
      <c r="D7" s="68">
        <v>45476</v>
      </c>
      <c r="E7" s="61" t="s">
        <v>1152</v>
      </c>
      <c r="F7" s="69">
        <v>30.97</v>
      </c>
      <c r="G7" s="62" t="str">
        <f>IF($L7="False",VLOOKUP($C7,'[1]Management Hierarchy Report'!$B$3:$K$1048576, 10, 0), "No")</f>
        <v>SL304@tidalwaveautospa.com</v>
      </c>
      <c r="H7" s="62" t="s">
        <v>1138</v>
      </c>
      <c r="I7" s="62" t="s">
        <v>914</v>
      </c>
      <c r="J7" s="62" t="str">
        <f>IF(COUNTIF('7.18.24'!A:A,A7)&gt;0,"Found in 7.18.24",IF(COUNTIF('6.7.24'!A:A,A7)&gt;0,"Found in 6.7.24",IF(COUNTIF('5.10.24'!A:A,A7)&gt;0,"Found in 5.10.24",IF(COUNTIF('4.18.24'!A:A,A7)&gt;0,"Found in 4.18.24",IF(COUNTIF('3.28.24'!A:A,A7)&gt;0,"Found in 3.28.24",IF(COUNTIF('3.7.24'!A:A,A7)&gt;0,"Found in 3.7.24",IF(COUNTIF('2.14.24'!A:A,A7)&gt;0,"Found in 2.14.24",IF(COUNTIF('1.8.24'!A:A,A7)&gt;0,"Found in 1.8.24",IF(COUNTIF('12.4'!A:A,A7)&gt;0,"Found in 12.4",IF(COUNTIF('11.6'!A:A,A7)&gt;0,"Found in 11.6",IF(COUNTIF('10.3'!B:B,A7)&gt;0,"Found in 10.3","Not Found")))))))))))</f>
        <v>Not Found</v>
      </c>
      <c r="K7" s="62" t="str">
        <f>IF(COUNTIF('6.7.24'!$A:$A, $A7) &gt; 0, "True", "False")</f>
        <v>False</v>
      </c>
      <c r="L7" s="62" t="str">
        <f>IF(COUNTIF('7.18.24'!$A:$A, $A7) &gt; 0, "True", "False")</f>
        <v>False</v>
      </c>
    </row>
    <row r="8" spans="1:12" x14ac:dyDescent="0.2">
      <c r="A8" s="61" t="s">
        <v>1153</v>
      </c>
      <c r="B8" s="61" t="s">
        <v>89</v>
      </c>
      <c r="C8" s="61" t="str">
        <f t="shared" si="0"/>
        <v>Jeff Mathis</v>
      </c>
      <c r="D8" s="68">
        <v>45490</v>
      </c>
      <c r="E8" s="61" t="s">
        <v>1154</v>
      </c>
      <c r="F8" s="69">
        <v>135.47999999999999</v>
      </c>
      <c r="G8" s="62" t="str">
        <f>IF($L8="False",VLOOKUP($C8,'[1]Management Hierarchy Report'!$B$3:$K$1048576, 10, 0), "No")</f>
        <v>jeff.mathis@twavelead.com</v>
      </c>
      <c r="H8" s="62" t="s">
        <v>1147</v>
      </c>
      <c r="I8" s="62" t="s">
        <v>914</v>
      </c>
      <c r="J8" s="62" t="str">
        <f>IF(COUNTIF('7.18.24'!A:A,A8)&gt;0,"Found in 7.18.24",IF(COUNTIF('6.7.24'!A:A,A8)&gt;0,"Found in 6.7.24",IF(COUNTIF('5.10.24'!A:A,A8)&gt;0,"Found in 5.10.24",IF(COUNTIF('4.18.24'!A:A,A8)&gt;0,"Found in 4.18.24",IF(COUNTIF('3.28.24'!A:A,A8)&gt;0,"Found in 3.28.24",IF(COUNTIF('3.7.24'!A:A,A8)&gt;0,"Found in 3.7.24",IF(COUNTIF('2.14.24'!A:A,A8)&gt;0,"Found in 2.14.24",IF(COUNTIF('1.8.24'!A:A,A8)&gt;0,"Found in 1.8.24",IF(COUNTIF('12.4'!A:A,A8)&gt;0,"Found in 12.4",IF(COUNTIF('11.6'!A:A,A8)&gt;0,"Found in 11.6",IF(COUNTIF('10.3'!B:B,A8)&gt;0,"Found in 10.3","Not Found")))))))))))</f>
        <v>Not Found</v>
      </c>
      <c r="K8" s="62" t="str">
        <f>IF(COUNTIF('6.7.24'!$A:$A, $A8) &gt; 0, "True", "False")</f>
        <v>False</v>
      </c>
      <c r="L8" s="62" t="str">
        <f>IF(COUNTIF('7.18.24'!$A:$A, $A8) &gt; 0, "True", "False")</f>
        <v>False</v>
      </c>
    </row>
    <row r="9" spans="1:12" x14ac:dyDescent="0.2">
      <c r="A9" s="61" t="s">
        <v>1155</v>
      </c>
      <c r="B9" s="61" t="s">
        <v>289</v>
      </c>
      <c r="C9" s="61" t="str">
        <f t="shared" ref="C9:C20" si="1">TRIM(MID(B9, FIND(":", B9) + 1, LEN(B9)))</f>
        <v>Jeffrey Dunham, Jr</v>
      </c>
      <c r="D9" s="68">
        <v>45462</v>
      </c>
      <c r="E9" s="61" t="s">
        <v>1156</v>
      </c>
      <c r="F9" s="69">
        <v>37.090000000000003</v>
      </c>
      <c r="G9" s="62" t="str">
        <f>IF($L9="False",VLOOKUP($C9,'[1]Management Hierarchy Report'!$B$3:$K$1048576, 10, 0), "No")</f>
        <v>SL51@tidalwaveautospa.com</v>
      </c>
      <c r="H9" s="62" t="s">
        <v>1138</v>
      </c>
      <c r="I9" s="62" t="s">
        <v>914</v>
      </c>
      <c r="J9" s="62" t="str">
        <f>IF(COUNTIF('7.18.24'!A:A,A9)&gt;0,"Found in 7.18.24",IF(COUNTIF('6.7.24'!A:A,A9)&gt;0,"Found in 6.7.24",IF(COUNTIF('5.10.24'!A:A,A9)&gt;0,"Found in 5.10.24",IF(COUNTIF('4.18.24'!A:A,A9)&gt;0,"Found in 4.18.24",IF(COUNTIF('3.28.24'!A:A,A9)&gt;0,"Found in 3.28.24",IF(COUNTIF('3.7.24'!A:A,A9)&gt;0,"Found in 3.7.24",IF(COUNTIF('2.14.24'!A:A,A9)&gt;0,"Found in 2.14.24",IF(COUNTIF('1.8.24'!A:A,A9)&gt;0,"Found in 1.8.24",IF(COUNTIF('12.4'!A:A,A9)&gt;0,"Found in 12.4",IF(COUNTIF('11.6'!A:A,A9)&gt;0,"Found in 11.6",IF(COUNTIF('10.3'!B:B,A9)&gt;0,"Found in 10.3","Not Found")))))))))))</f>
        <v>Not Found</v>
      </c>
      <c r="K9" s="62" t="str">
        <f>IF(COUNTIF('6.7.24'!$A:$A, $A9) &gt; 0, "True", "False")</f>
        <v>False</v>
      </c>
      <c r="L9" s="62" t="str">
        <f>IF(COUNTIF('7.18.24'!$A:$A, $A9) &gt; 0, "True", "False")</f>
        <v>False</v>
      </c>
    </row>
    <row r="10" spans="1:12" x14ac:dyDescent="0.2">
      <c r="A10" s="61" t="s">
        <v>1157</v>
      </c>
      <c r="B10" s="61" t="s">
        <v>436</v>
      </c>
      <c r="C10" s="61" t="str">
        <f t="shared" si="1"/>
        <v>Jennifer Paris</v>
      </c>
      <c r="D10" s="68">
        <v>45492</v>
      </c>
      <c r="E10" s="61" t="s">
        <v>67</v>
      </c>
      <c r="F10" s="69">
        <v>61.45</v>
      </c>
      <c r="G10" s="62" t="str">
        <f>IF($L10="False",VLOOKUP($C10,'[1]Management Hierarchy Report'!$B$3:$K$1048576, 10, 0), "No")</f>
        <v>jennifer.paris@twavelead.com</v>
      </c>
      <c r="H10" s="62" t="s">
        <v>1147</v>
      </c>
      <c r="I10" s="62" t="s">
        <v>914</v>
      </c>
      <c r="J10" s="62" t="str">
        <f>IF(COUNTIF('7.18.24'!A:A,A10)&gt;0,"Found in 7.18.24",IF(COUNTIF('6.7.24'!A:A,A10)&gt;0,"Found in 6.7.24",IF(COUNTIF('5.10.24'!A:A,A10)&gt;0,"Found in 5.10.24",IF(COUNTIF('4.18.24'!A:A,A10)&gt;0,"Found in 4.18.24",IF(COUNTIF('3.28.24'!A:A,A10)&gt;0,"Found in 3.28.24",IF(COUNTIF('3.7.24'!A:A,A10)&gt;0,"Found in 3.7.24",IF(COUNTIF('2.14.24'!A:A,A10)&gt;0,"Found in 2.14.24",IF(COUNTIF('1.8.24'!A:A,A10)&gt;0,"Found in 1.8.24",IF(COUNTIF('12.4'!A:A,A10)&gt;0,"Found in 12.4",IF(COUNTIF('11.6'!A:A,A10)&gt;0,"Found in 11.6",IF(COUNTIF('10.3'!B:B,A10)&gt;0,"Found in 10.3","Not Found")))))))))))</f>
        <v>Not Found</v>
      </c>
      <c r="K10" s="62" t="str">
        <f>IF(COUNTIF('6.7.24'!$A:$A, $A10) &gt; 0, "True", "False")</f>
        <v>False</v>
      </c>
      <c r="L10" s="62" t="str">
        <f>IF(COUNTIF('7.18.24'!$A:$A, $A10) &gt; 0, "True", "False")</f>
        <v>False</v>
      </c>
    </row>
    <row r="11" spans="1:12" x14ac:dyDescent="0.2">
      <c r="A11" s="61" t="s">
        <v>1158</v>
      </c>
      <c r="B11" s="61" t="s">
        <v>939</v>
      </c>
      <c r="C11" s="61" t="str">
        <f t="shared" si="1"/>
        <v>Joshua Henderson</v>
      </c>
      <c r="D11" s="68">
        <v>45495</v>
      </c>
      <c r="E11" s="61" t="s">
        <v>1159</v>
      </c>
      <c r="F11" s="69">
        <v>114.71</v>
      </c>
      <c r="G11" s="62" t="str">
        <f>IF($L11="False",VLOOKUP($C11,'[1]Management Hierarchy Report'!$B$3:$K$1048576, 10, 0), "No")</f>
        <v>jhenderson@twavelead.com</v>
      </c>
      <c r="H11" s="62" t="s">
        <v>1147</v>
      </c>
      <c r="I11" s="62" t="s">
        <v>914</v>
      </c>
      <c r="J11" s="62" t="str">
        <f>IF(COUNTIF('7.18.24'!A:A,A11)&gt;0,"Found in 7.18.24",IF(COUNTIF('6.7.24'!A:A,A11)&gt;0,"Found in 6.7.24",IF(COUNTIF('5.10.24'!A:A,A11)&gt;0,"Found in 5.10.24",IF(COUNTIF('4.18.24'!A:A,A11)&gt;0,"Found in 4.18.24",IF(COUNTIF('3.28.24'!A:A,A11)&gt;0,"Found in 3.28.24",IF(COUNTIF('3.7.24'!A:A,A11)&gt;0,"Found in 3.7.24",IF(COUNTIF('2.14.24'!A:A,A11)&gt;0,"Found in 2.14.24",IF(COUNTIF('1.8.24'!A:A,A11)&gt;0,"Found in 1.8.24",IF(COUNTIF('12.4'!A:A,A11)&gt;0,"Found in 12.4",IF(COUNTIF('11.6'!A:A,A11)&gt;0,"Found in 11.6",IF(COUNTIF('10.3'!B:B,A11)&gt;0,"Found in 10.3","Not Found")))))))))))</f>
        <v>Not Found</v>
      </c>
      <c r="K11" s="62" t="str">
        <f>IF(COUNTIF('6.7.24'!$A:$A, $A11) &gt; 0, "True", "False")</f>
        <v>False</v>
      </c>
      <c r="L11" s="62" t="str">
        <f>IF(COUNTIF('7.18.24'!$A:$A, $A11) &gt; 0, "True", "False")</f>
        <v>False</v>
      </c>
    </row>
    <row r="12" spans="1:12" x14ac:dyDescent="0.2">
      <c r="A12" s="61" t="s">
        <v>1160</v>
      </c>
      <c r="B12" s="61" t="s">
        <v>1161</v>
      </c>
      <c r="C12" s="61" t="str">
        <f t="shared" si="1"/>
        <v>Joshua Hudson</v>
      </c>
      <c r="D12" s="68">
        <v>45495</v>
      </c>
      <c r="E12" s="61" t="s">
        <v>1162</v>
      </c>
      <c r="F12" s="69">
        <v>54.34</v>
      </c>
      <c r="G12" s="62" t="str">
        <f>IF($L12="False",VLOOKUP($C12,'[1]Management Hierarchy Report'!$B$3:$K$1048576, 10, 0), "No")</f>
        <v>SL162@tidalwaveautospa.com</v>
      </c>
      <c r="H12" s="62" t="s">
        <v>1138</v>
      </c>
      <c r="I12" s="62" t="s">
        <v>914</v>
      </c>
      <c r="J12" s="62" t="str">
        <f>IF(COUNTIF('7.18.24'!A:A,A12)&gt;0,"Found in 7.18.24",IF(COUNTIF('6.7.24'!A:A,A12)&gt;0,"Found in 6.7.24",IF(COUNTIF('5.10.24'!A:A,A12)&gt;0,"Found in 5.10.24",IF(COUNTIF('4.18.24'!A:A,A12)&gt;0,"Found in 4.18.24",IF(COUNTIF('3.28.24'!A:A,A12)&gt;0,"Found in 3.28.24",IF(COUNTIF('3.7.24'!A:A,A12)&gt;0,"Found in 3.7.24",IF(COUNTIF('2.14.24'!A:A,A12)&gt;0,"Found in 2.14.24",IF(COUNTIF('1.8.24'!A:A,A12)&gt;0,"Found in 1.8.24",IF(COUNTIF('12.4'!A:A,A12)&gt;0,"Found in 12.4",IF(COUNTIF('11.6'!A:A,A12)&gt;0,"Found in 11.6",IF(COUNTIF('10.3'!B:B,A12)&gt;0,"Found in 10.3","Not Found")))))))))))</f>
        <v>Not Found</v>
      </c>
      <c r="K12" s="62" t="str">
        <f>IF(COUNTIF('6.7.24'!$A:$A, $A12) &gt; 0, "True", "False")</f>
        <v>False</v>
      </c>
      <c r="L12" s="62" t="str">
        <f>IF(COUNTIF('7.18.24'!$A:$A, $A12) &gt; 0, "True", "False")</f>
        <v>False</v>
      </c>
    </row>
    <row r="13" spans="1:12" x14ac:dyDescent="0.2">
      <c r="A13" s="61" t="s">
        <v>1163</v>
      </c>
      <c r="B13" s="61" t="s">
        <v>882</v>
      </c>
      <c r="C13" s="61" t="str">
        <f t="shared" si="1"/>
        <v>Kane Campbell</v>
      </c>
      <c r="D13" s="68">
        <v>45463</v>
      </c>
      <c r="E13" s="61" t="s">
        <v>1164</v>
      </c>
      <c r="F13" s="69">
        <v>230.89</v>
      </c>
      <c r="G13" s="62" t="str">
        <f>IF($L13="False",VLOOKUP($C13,'[1]Management Hierarchy Report'!$B$3:$K$1048576, 10, 0), "No")</f>
        <v>SL144@tidalwaveautospa.com</v>
      </c>
      <c r="H13" s="70" t="s">
        <v>1165</v>
      </c>
      <c r="I13" s="62" t="s">
        <v>914</v>
      </c>
      <c r="J13" s="62" t="str">
        <f>IF(COUNTIF('7.18.24'!A:A,A13)&gt;0,"Found in 7.18.24",IF(COUNTIF('6.7.24'!A:A,A13)&gt;0,"Found in 6.7.24",IF(COUNTIF('5.10.24'!A:A,A13)&gt;0,"Found in 5.10.24",IF(COUNTIF('4.18.24'!A:A,A13)&gt;0,"Found in 4.18.24",IF(COUNTIF('3.28.24'!A:A,A13)&gt;0,"Found in 3.28.24",IF(COUNTIF('3.7.24'!A:A,A13)&gt;0,"Found in 3.7.24",IF(COUNTIF('2.14.24'!A:A,A13)&gt;0,"Found in 2.14.24",IF(COUNTIF('1.8.24'!A:A,A13)&gt;0,"Found in 1.8.24",IF(COUNTIF('12.4'!A:A,A13)&gt;0,"Found in 12.4",IF(COUNTIF('11.6'!A:A,A13)&gt;0,"Found in 11.6",IF(COUNTIF('10.3'!B:B,A13)&gt;0,"Found in 10.3","Not Found")))))))))))</f>
        <v>Not Found</v>
      </c>
      <c r="K13" s="62" t="str">
        <f>IF(COUNTIF('6.7.24'!$A:$A, $A13) &gt; 0, "True", "False")</f>
        <v>False</v>
      </c>
      <c r="L13" s="62" t="str">
        <f>IF(COUNTIF('7.18.24'!$A:$A, $A13) &gt; 0, "True", "False")</f>
        <v>False</v>
      </c>
    </row>
    <row r="14" spans="1:12" x14ac:dyDescent="0.2">
      <c r="A14" s="61" t="s">
        <v>1166</v>
      </c>
      <c r="B14" s="61" t="s">
        <v>199</v>
      </c>
      <c r="C14" s="61" t="str">
        <f t="shared" si="1"/>
        <v>Rodney Davis</v>
      </c>
      <c r="D14" s="68">
        <v>45489</v>
      </c>
      <c r="E14" s="61" t="s">
        <v>19</v>
      </c>
      <c r="F14" s="69">
        <v>4.05</v>
      </c>
      <c r="G14" s="62" t="str">
        <f>IF($L14="False",VLOOKUP($C14,'[1]Management Hierarchy Report'!$B$3:$K$1048576, 10, 0), "No")</f>
        <v>SL83@tidalwaveautospa.com</v>
      </c>
      <c r="H14" s="62" t="s">
        <v>1138</v>
      </c>
      <c r="I14" s="62" t="s">
        <v>914</v>
      </c>
      <c r="J14" s="62" t="str">
        <f>IF(COUNTIF('7.18.24'!A:A,A14)&gt;0,"Found in 7.18.24",IF(COUNTIF('6.7.24'!A:A,A14)&gt;0,"Found in 6.7.24",IF(COUNTIF('5.10.24'!A:A,A14)&gt;0,"Found in 5.10.24",IF(COUNTIF('4.18.24'!A:A,A14)&gt;0,"Found in 4.18.24",IF(COUNTIF('3.28.24'!A:A,A14)&gt;0,"Found in 3.28.24",IF(COUNTIF('3.7.24'!A:A,A14)&gt;0,"Found in 3.7.24",IF(COUNTIF('2.14.24'!A:A,A14)&gt;0,"Found in 2.14.24",IF(COUNTIF('1.8.24'!A:A,A14)&gt;0,"Found in 1.8.24",IF(COUNTIF('12.4'!A:A,A14)&gt;0,"Found in 12.4",IF(COUNTIF('11.6'!A:A,A14)&gt;0,"Found in 11.6",IF(COUNTIF('10.3'!B:B,A14)&gt;0,"Found in 10.3","Not Found")))))))))))</f>
        <v>Not Found</v>
      </c>
      <c r="K14" s="62" t="str">
        <f>IF(COUNTIF('6.7.24'!$A:$A, $A14) &gt; 0, "True", "False")</f>
        <v>False</v>
      </c>
      <c r="L14" s="62" t="str">
        <f>IF(COUNTIF('7.18.24'!$A:$A, $A14) &gt; 0, "True", "False")</f>
        <v>False</v>
      </c>
    </row>
    <row r="15" spans="1:12" x14ac:dyDescent="0.2">
      <c r="A15" s="61" t="s">
        <v>1167</v>
      </c>
      <c r="B15" s="61" t="s">
        <v>538</v>
      </c>
      <c r="C15" s="61" t="str">
        <f t="shared" si="1"/>
        <v>Scott Blainey</v>
      </c>
      <c r="D15" s="68">
        <v>45496</v>
      </c>
      <c r="E15" s="61" t="s">
        <v>67</v>
      </c>
      <c r="F15" s="69">
        <v>55</v>
      </c>
      <c r="G15" s="62" t="str">
        <f>IF($L15="False",VLOOKUP($C15,'[1]Management Hierarchy Report'!$B$3:$K$1048576, 10, 0), "No")</f>
        <v>SL184@tidalwaveautospa.com</v>
      </c>
      <c r="H15" s="62" t="s">
        <v>1138</v>
      </c>
      <c r="I15" s="62" t="s">
        <v>914</v>
      </c>
      <c r="J15" s="62" t="str">
        <f>IF(COUNTIF('7.18.24'!A:A,A15)&gt;0,"Found in 7.18.24",IF(COUNTIF('6.7.24'!A:A,A15)&gt;0,"Found in 6.7.24",IF(COUNTIF('5.10.24'!A:A,A15)&gt;0,"Found in 5.10.24",IF(COUNTIF('4.18.24'!A:A,A15)&gt;0,"Found in 4.18.24",IF(COUNTIF('3.28.24'!A:A,A15)&gt;0,"Found in 3.28.24",IF(COUNTIF('3.7.24'!A:A,A15)&gt;0,"Found in 3.7.24",IF(COUNTIF('2.14.24'!A:A,A15)&gt;0,"Found in 2.14.24",IF(COUNTIF('1.8.24'!A:A,A15)&gt;0,"Found in 1.8.24",IF(COUNTIF('12.4'!A:A,A15)&gt;0,"Found in 12.4",IF(COUNTIF('11.6'!A:A,A15)&gt;0,"Found in 11.6",IF(COUNTIF('10.3'!B:B,A15)&gt;0,"Found in 10.3","Not Found")))))))))))</f>
        <v>Not Found</v>
      </c>
      <c r="K15" s="62" t="str">
        <f>IF(COUNTIF('6.7.24'!$A:$A, $A15) &gt; 0, "True", "False")</f>
        <v>False</v>
      </c>
      <c r="L15" s="62" t="str">
        <f>IF(COUNTIF('7.18.24'!$A:$A, $A15) &gt; 0, "True", "False")</f>
        <v>False</v>
      </c>
    </row>
    <row r="16" spans="1:12" x14ac:dyDescent="0.2">
      <c r="A16" s="61" t="s">
        <v>1168</v>
      </c>
      <c r="B16" s="61" t="s">
        <v>1169</v>
      </c>
      <c r="C16" s="61" t="str">
        <f t="shared" si="1"/>
        <v>Tiffany Reed</v>
      </c>
      <c r="D16" s="68">
        <v>45493</v>
      </c>
      <c r="E16" s="61" t="s">
        <v>1170</v>
      </c>
      <c r="F16" s="69">
        <v>44.32</v>
      </c>
      <c r="G16" s="62" t="str">
        <f>IF($L16="False",VLOOKUP($C16,'[1]Management Hierarchy Report'!$B$3:$K$1048576, 10, 0), "No")</f>
        <v>SL102@tidalwaveautospa.com</v>
      </c>
      <c r="H16" s="62" t="s">
        <v>1138</v>
      </c>
      <c r="I16" s="62" t="s">
        <v>914</v>
      </c>
      <c r="J16" s="62" t="str">
        <f>IF(COUNTIF('7.18.24'!A:A,A16)&gt;0,"Found in 7.18.24",IF(COUNTIF('6.7.24'!A:A,A16)&gt;0,"Found in 6.7.24",IF(COUNTIF('5.10.24'!A:A,A16)&gt;0,"Found in 5.10.24",IF(COUNTIF('4.18.24'!A:A,A16)&gt;0,"Found in 4.18.24",IF(COUNTIF('3.28.24'!A:A,A16)&gt;0,"Found in 3.28.24",IF(COUNTIF('3.7.24'!A:A,A16)&gt;0,"Found in 3.7.24",IF(COUNTIF('2.14.24'!A:A,A16)&gt;0,"Found in 2.14.24",IF(COUNTIF('1.8.24'!A:A,A16)&gt;0,"Found in 1.8.24",IF(COUNTIF('12.4'!A:A,A16)&gt;0,"Found in 12.4",IF(COUNTIF('11.6'!A:A,A16)&gt;0,"Found in 11.6",IF(COUNTIF('10.3'!B:B,A16)&gt;0,"Found in 10.3","Not Found")))))))))))</f>
        <v>Not Found</v>
      </c>
      <c r="K16" s="62" t="str">
        <f>IF(COUNTIF('6.7.24'!$A:$A, $A16) &gt; 0, "True", "False")</f>
        <v>False</v>
      </c>
      <c r="L16" s="62" t="str">
        <f>IF(COUNTIF('7.18.24'!$A:$A, $A16) &gt; 0, "True", "False")</f>
        <v>False</v>
      </c>
    </row>
    <row r="17" spans="1:12" x14ac:dyDescent="0.2">
      <c r="A17" s="46" t="s">
        <v>1042</v>
      </c>
      <c r="B17" s="46" t="s">
        <v>30</v>
      </c>
      <c r="C17" s="46" t="str">
        <f t="shared" si="1"/>
        <v>Austin Dority</v>
      </c>
      <c r="D17" s="47">
        <v>45411</v>
      </c>
      <c r="E17" s="46" t="s">
        <v>1043</v>
      </c>
      <c r="F17" s="48">
        <v>35.130000000000003</v>
      </c>
      <c r="G17" s="50" t="str">
        <f>IF($L17="False",VLOOKUP($C17,'[1]Management Hierarchy Report'!$B$3:$K$1048576, 10, 0), "No")</f>
        <v>SL81@tidalwaveautospa.com</v>
      </c>
      <c r="H17" s="50"/>
      <c r="I17" s="50"/>
      <c r="J17" s="50" t="str">
        <f>IF(COUNTIF('7.18.24'!A:A,A17)&gt;0,"Found in 7.18.24",IF(COUNTIF('6.7.24'!A:A,A17)&gt;0,"Found in 6.7.24",IF(COUNTIF('5.10.24'!A:A,A17)&gt;0,"Found in 5.10.24",IF(COUNTIF('4.18.24'!A:A,A17)&gt;0,"Found in 4.18.24",IF(COUNTIF('3.28.24'!A:A,A17)&gt;0,"Found in 3.28.24",IF(COUNTIF('3.7.24'!A:A,A17)&gt;0,"Found in 3.7.24",IF(COUNTIF('2.14.24'!A:A,A17)&gt;0,"Found in 2.14.24",IF(COUNTIF('1.8.24'!A:A,A17)&gt;0,"Found in 1.8.24",IF(COUNTIF('12.4'!A:A,A17)&gt;0,"Found in 12.4",IF(COUNTIF('11.6'!A:A,A17)&gt;0,"Found in 11.6",IF(COUNTIF('10.3'!B:B,A17)&gt;0,"Found in 10.3","Not Found")))))))))))</f>
        <v>Found in 7.18.24</v>
      </c>
      <c r="K17" s="50" t="str">
        <f>IF(COUNTIF('6.7.24'!$A:$A, $A17) &gt; 0, "True", "False")</f>
        <v>False</v>
      </c>
      <c r="L17" s="50" t="s">
        <v>1171</v>
      </c>
    </row>
    <row r="18" spans="1:12" x14ac:dyDescent="0.2">
      <c r="A18" s="46" t="s">
        <v>1050</v>
      </c>
      <c r="B18" s="46" t="s">
        <v>131</v>
      </c>
      <c r="C18" s="46" t="str">
        <f t="shared" si="1"/>
        <v>Luis Otero</v>
      </c>
      <c r="D18" s="47">
        <v>45441</v>
      </c>
      <c r="E18" s="46" t="s">
        <v>1051</v>
      </c>
      <c r="F18" s="48">
        <v>202.81</v>
      </c>
      <c r="G18" s="50" t="str">
        <f>IF($L18="False",VLOOKUP($C18,'[1]Management Hierarchy Report'!$B$3:$K$1048576, 10, 0), "No")</f>
        <v>SL150@tidalwaveautospa.com</v>
      </c>
      <c r="H18" s="50"/>
      <c r="I18" s="50"/>
      <c r="J18" s="50" t="str">
        <f>IF(COUNTIF('7.18.24'!A:A,A18)&gt;0,"Found in 7.18.24",IF(COUNTIF('6.7.24'!A:A,A18)&gt;0,"Found in 6.7.24",IF(COUNTIF('5.10.24'!A:A,A18)&gt;0,"Found in 5.10.24",IF(COUNTIF('4.18.24'!A:A,A18)&gt;0,"Found in 4.18.24",IF(COUNTIF('3.28.24'!A:A,A18)&gt;0,"Found in 3.28.24",IF(COUNTIF('3.7.24'!A:A,A18)&gt;0,"Found in 3.7.24",IF(COUNTIF('2.14.24'!A:A,A18)&gt;0,"Found in 2.14.24",IF(COUNTIF('1.8.24'!A:A,A18)&gt;0,"Found in 1.8.24",IF(COUNTIF('12.4'!A:A,A18)&gt;0,"Found in 12.4",IF(COUNTIF('11.6'!A:A,A18)&gt;0,"Found in 11.6",IF(COUNTIF('10.3'!B:B,A18)&gt;0,"Found in 10.3","Not Found")))))))))))</f>
        <v>Found in 7.18.24</v>
      </c>
      <c r="K18" s="50" t="str">
        <f>IF(COUNTIF('6.7.24'!$A:$A, $A18) &gt; 0, "True", "False")</f>
        <v>False</v>
      </c>
      <c r="L18" s="50" t="s">
        <v>1171</v>
      </c>
    </row>
    <row r="19" spans="1:12" x14ac:dyDescent="0.2">
      <c r="A19" s="46" t="s">
        <v>1052</v>
      </c>
      <c r="B19" s="46" t="s">
        <v>131</v>
      </c>
      <c r="C19" s="46" t="str">
        <f t="shared" si="1"/>
        <v>Luis Otero</v>
      </c>
      <c r="D19" s="47">
        <v>45428</v>
      </c>
      <c r="E19" s="46" t="s">
        <v>1053</v>
      </c>
      <c r="F19" s="48">
        <v>148.38999999999999</v>
      </c>
      <c r="G19" s="50" t="str">
        <f>IF($L19="False",VLOOKUP($C19,'[1]Management Hierarchy Report'!$B$3:$K$1048576, 10, 0), "No")</f>
        <v>SL150@tidalwaveautospa.com</v>
      </c>
      <c r="H19" s="50"/>
      <c r="I19" s="50"/>
      <c r="J19" s="50" t="str">
        <f>IF(COUNTIF('7.18.24'!A:A,A19)&gt;0,"Found in 7.18.24",IF(COUNTIF('6.7.24'!A:A,A19)&gt;0,"Found in 6.7.24",IF(COUNTIF('5.10.24'!A:A,A19)&gt;0,"Found in 5.10.24",IF(COUNTIF('4.18.24'!A:A,A19)&gt;0,"Found in 4.18.24",IF(COUNTIF('3.28.24'!A:A,A19)&gt;0,"Found in 3.28.24",IF(COUNTIF('3.7.24'!A:A,A19)&gt;0,"Found in 3.7.24",IF(COUNTIF('2.14.24'!A:A,A19)&gt;0,"Found in 2.14.24",IF(COUNTIF('1.8.24'!A:A,A19)&gt;0,"Found in 1.8.24",IF(COUNTIF('12.4'!A:A,A19)&gt;0,"Found in 12.4",IF(COUNTIF('11.6'!A:A,A19)&gt;0,"Found in 11.6",IF(COUNTIF('10.3'!B:B,A19)&gt;0,"Found in 10.3","Not Found")))))))))))</f>
        <v>Found in 7.18.24</v>
      </c>
      <c r="K19" s="50" t="str">
        <f>IF(COUNTIF('6.7.24'!$A:$A, $A19) &gt; 0, "True", "False")</f>
        <v>False</v>
      </c>
      <c r="L19" s="50" t="s">
        <v>1171</v>
      </c>
    </row>
    <row r="20" spans="1:12" x14ac:dyDescent="0.2">
      <c r="A20" s="46" t="s">
        <v>1172</v>
      </c>
      <c r="B20" s="46" t="s">
        <v>1173</v>
      </c>
      <c r="C20" s="46" t="str">
        <f t="shared" si="1"/>
        <v>Vincent Harris</v>
      </c>
      <c r="D20" s="47">
        <v>45402</v>
      </c>
      <c r="E20" s="46" t="s">
        <v>916</v>
      </c>
      <c r="F20" s="48">
        <v>564.66</v>
      </c>
      <c r="G20" s="50" t="str">
        <f>IF($L20="False",VLOOKUP($C20,'[1]Management Hierarchy Report'!$B$3:$K$1048576, 10, 0), "No")</f>
        <v>vince.harris@tidalwaveautospa.com</v>
      </c>
      <c r="H20" s="50"/>
      <c r="I20" s="50"/>
      <c r="J20" s="50" t="str">
        <f>IF(COUNTIF('7.18.24'!A:A,A20)&gt;0,"Found in 7.18.24",IF(COUNTIF('6.7.24'!A:A,A20)&gt;0,"Found in 6.7.24",IF(COUNTIF('5.10.24'!A:A,A20)&gt;0,"Found in 5.10.24",IF(COUNTIF('4.18.24'!A:A,A20)&gt;0,"Found in 4.18.24",IF(COUNTIF('3.28.24'!A:A,A20)&gt;0,"Found in 3.28.24",IF(COUNTIF('3.7.24'!A:A,A20)&gt;0,"Found in 3.7.24",IF(COUNTIF('2.14.24'!A:A,A20)&gt;0,"Found in 2.14.24",IF(COUNTIF('1.8.24'!A:A,A20)&gt;0,"Found in 1.8.24",IF(COUNTIF('12.4'!A:A,A20)&gt;0,"Found in 12.4",IF(COUNTIF('11.6'!A:A,A20)&gt;0,"Found in 11.6",IF(COUNTIF('10.3'!B:B,A20)&gt;0,"Found in 10.3","Not Found")))))))))))</f>
        <v>Not Found</v>
      </c>
      <c r="K20" s="50" t="str">
        <f>IF(COUNTIF('6.7.24'!$A:$A, $A20) &gt; 0, "True", "False")</f>
        <v>False</v>
      </c>
      <c r="L20" s="50" t="str">
        <f>IF(COUNTIF('7.18.24'!$A:$A, $A20) &gt; 0, "True", "False")</f>
        <v>False</v>
      </c>
    </row>
    <row r="21" spans="1:12" x14ac:dyDescent="0.2">
      <c r="A21" s="3" t="s">
        <v>588</v>
      </c>
      <c r="B21" s="3" t="s">
        <v>589</v>
      </c>
      <c r="C21" s="3" t="str">
        <f t="shared" si="0"/>
        <v>Brandon Cobb</v>
      </c>
      <c r="D21" s="9">
        <v>45277</v>
      </c>
      <c r="E21" s="3" t="s">
        <v>590</v>
      </c>
      <c r="F21" s="10">
        <v>760.9</v>
      </c>
      <c r="G21" s="4" t="str">
        <f>IF($L21="False",VLOOKUP($C21,'[1]Management Hierarchy Report'!$B$3:$K$1048576, 10, 0), "No")</f>
        <v>No</v>
      </c>
      <c r="H21" s="4"/>
      <c r="I21" s="4" t="s">
        <v>914</v>
      </c>
      <c r="J21" s="4" t="str">
        <f>IF(COUNTIF('7.18.24'!A:A,A21)&gt;0,"Found in 7.18.24",IF(COUNTIF('6.7.24'!A:A,A21)&gt;0,"Found in 6.7.24",IF(COUNTIF('5.10.24'!A:A,A21)&gt;0,"Found in 5.10.24",IF(COUNTIF('4.18.24'!A:A,A21)&gt;0,"Found in 4.18.24",IF(COUNTIF('3.28.24'!A:A,A21)&gt;0,"Found in 3.28.24",IF(COUNTIF('3.7.24'!A:A,A21)&gt;0,"Found in 3.7.24",IF(COUNTIF('2.14.24'!A:A,A21)&gt;0,"Found in 2.14.24",IF(COUNTIF('1.8.24'!A:A,A21)&gt;0,"Found in 1.8.24",IF(COUNTIF('12.4'!A:A,A21)&gt;0,"Found in 12.4",IF(COUNTIF('11.6'!A:A,A21)&gt;0,"Found in 11.6",IF(COUNTIF('10.3'!B:B,A21)&gt;0,"Found in 10.3","Not Found")))))))))))</f>
        <v>Found in 7.18.24</v>
      </c>
      <c r="K21" s="4" t="str">
        <f>IF(COUNTIF('6.7.24'!$A:$A, $A21) &gt; 0, "True", "False")</f>
        <v>True</v>
      </c>
      <c r="L21" s="4" t="str">
        <f>IF(COUNTIF('7.18.24'!$A:$A, $A21) &gt; 0, "True", "False")</f>
        <v>True</v>
      </c>
    </row>
    <row r="22" spans="1:12" x14ac:dyDescent="0.2">
      <c r="A22" s="3" t="s">
        <v>1174</v>
      </c>
      <c r="B22" s="3" t="s">
        <v>1111</v>
      </c>
      <c r="C22" s="3" t="str">
        <f t="shared" si="0"/>
        <v>Dale Hyndman</v>
      </c>
      <c r="D22" s="9">
        <v>45461</v>
      </c>
      <c r="E22" s="3" t="s">
        <v>1175</v>
      </c>
      <c r="F22" s="10">
        <v>45.33</v>
      </c>
      <c r="G22" s="4" t="str">
        <f>IF($L22="False",VLOOKUP($C22,'[1]Management Hierarchy Report'!$B$3:$K$1048576, 10, 0), "No")</f>
        <v>SL95@tidalwaveautospa.com</v>
      </c>
      <c r="H22" s="4"/>
      <c r="I22" s="4" t="s">
        <v>914</v>
      </c>
      <c r="J22" s="4" t="str">
        <f>IF(COUNTIF('7.18.24'!A:A,A22)&gt;0,"Found in 7.18.24",IF(COUNTIF('6.7.24'!A:A,A22)&gt;0,"Found in 6.7.24",IF(COUNTIF('5.10.24'!A:A,A22)&gt;0,"Found in 5.10.24",IF(COUNTIF('4.18.24'!A:A,A22)&gt;0,"Found in 4.18.24",IF(COUNTIF('3.28.24'!A:A,A22)&gt;0,"Found in 3.28.24",IF(COUNTIF('3.7.24'!A:A,A22)&gt;0,"Found in 3.7.24",IF(COUNTIF('2.14.24'!A:A,A22)&gt;0,"Found in 2.14.24",IF(COUNTIF('1.8.24'!A:A,A22)&gt;0,"Found in 1.8.24",IF(COUNTIF('12.4'!A:A,A22)&gt;0,"Found in 12.4",IF(COUNTIF('11.6'!A:A,A22)&gt;0,"Found in 11.6",IF(COUNTIF('10.3'!B:B,A22)&gt;0,"Found in 10.3","Not Found")))))))))))</f>
        <v>Not Found</v>
      </c>
      <c r="K22" s="4" t="str">
        <f>IF(COUNTIF('6.7.24'!$A:$A, $A22) &gt; 0, "True", "False")</f>
        <v>False</v>
      </c>
      <c r="L22" s="4" t="str">
        <f>IF(COUNTIF('7.18.24'!$A:$A, $A22) &gt; 0, "True", "False")</f>
        <v>False</v>
      </c>
    </row>
    <row r="23" spans="1:12" x14ac:dyDescent="0.2">
      <c r="A23" s="3" t="s">
        <v>1176</v>
      </c>
      <c r="B23" s="3" t="s">
        <v>1177</v>
      </c>
      <c r="C23" s="3" t="str">
        <f t="shared" si="0"/>
        <v>Destiney Jimenez</v>
      </c>
      <c r="D23" s="9">
        <v>45496</v>
      </c>
      <c r="E23" s="3" t="s">
        <v>1178</v>
      </c>
      <c r="F23" s="10">
        <v>16.239999999999998</v>
      </c>
      <c r="G23" s="4" t="str">
        <f>IF($L23="False",VLOOKUP($C23,'[1]Management Hierarchy Report'!$B$3:$K$1048576, 10, 0), "No")</f>
        <v>SL156@tidalwaveautospa.com</v>
      </c>
      <c r="H23" s="4"/>
      <c r="I23" s="4" t="s">
        <v>914</v>
      </c>
      <c r="J23" s="4" t="str">
        <f>IF(COUNTIF('7.18.24'!A:A,A23)&gt;0,"Found in 7.18.24",IF(COUNTIF('6.7.24'!A:A,A23)&gt;0,"Found in 6.7.24",IF(COUNTIF('5.10.24'!A:A,A23)&gt;0,"Found in 5.10.24",IF(COUNTIF('4.18.24'!A:A,A23)&gt;0,"Found in 4.18.24",IF(COUNTIF('3.28.24'!A:A,A23)&gt;0,"Found in 3.28.24",IF(COUNTIF('3.7.24'!A:A,A23)&gt;0,"Found in 3.7.24",IF(COUNTIF('2.14.24'!A:A,A23)&gt;0,"Found in 2.14.24",IF(COUNTIF('1.8.24'!A:A,A23)&gt;0,"Found in 1.8.24",IF(COUNTIF('12.4'!A:A,A23)&gt;0,"Found in 12.4",IF(COUNTIF('11.6'!A:A,A23)&gt;0,"Found in 11.6",IF(COUNTIF('10.3'!B:B,A23)&gt;0,"Found in 10.3","Not Found")))))))))))</f>
        <v>Not Found</v>
      </c>
      <c r="K23" s="4" t="str">
        <f>IF(COUNTIF('6.7.24'!$A:$A, $A23) &gt; 0, "True", "False")</f>
        <v>False</v>
      </c>
      <c r="L23" s="4" t="str">
        <f>IF(COUNTIF('7.18.24'!$A:$A, $A23) &gt; 0, "True", "False")</f>
        <v>False</v>
      </c>
    </row>
    <row r="24" spans="1:12" x14ac:dyDescent="0.2">
      <c r="A24" s="3" t="s">
        <v>1179</v>
      </c>
      <c r="B24" s="3" t="s">
        <v>1177</v>
      </c>
      <c r="C24" s="3" t="str">
        <f t="shared" si="0"/>
        <v>Destiney Jimenez</v>
      </c>
      <c r="D24" s="9">
        <v>45481</v>
      </c>
      <c r="E24" s="3" t="s">
        <v>1180</v>
      </c>
      <c r="F24" s="10">
        <v>312.27999999999997</v>
      </c>
      <c r="G24" s="4" t="str">
        <f>IF($L24="False",VLOOKUP($C24,'[1]Management Hierarchy Report'!$B$3:$K$1048576, 10, 0), "No")</f>
        <v>SL156@tidalwaveautospa.com</v>
      </c>
      <c r="H24" s="4"/>
      <c r="I24" s="4" t="s">
        <v>914</v>
      </c>
      <c r="J24" s="4" t="str">
        <f>IF(COUNTIF('7.18.24'!A:A,A24)&gt;0,"Found in 7.18.24",IF(COUNTIF('6.7.24'!A:A,A24)&gt;0,"Found in 6.7.24",IF(COUNTIF('5.10.24'!A:A,A24)&gt;0,"Found in 5.10.24",IF(COUNTIF('4.18.24'!A:A,A24)&gt;0,"Found in 4.18.24",IF(COUNTIF('3.28.24'!A:A,A24)&gt;0,"Found in 3.28.24",IF(COUNTIF('3.7.24'!A:A,A24)&gt;0,"Found in 3.7.24",IF(COUNTIF('2.14.24'!A:A,A24)&gt;0,"Found in 2.14.24",IF(COUNTIF('1.8.24'!A:A,A24)&gt;0,"Found in 1.8.24",IF(COUNTIF('12.4'!A:A,A24)&gt;0,"Found in 12.4",IF(COUNTIF('11.6'!A:A,A24)&gt;0,"Found in 11.6",IF(COUNTIF('10.3'!B:B,A24)&gt;0,"Found in 10.3","Not Found")))))))))))</f>
        <v>Not Found</v>
      </c>
      <c r="K24" s="4" t="str">
        <f>IF(COUNTIF('6.7.24'!$A:$A, $A24) &gt; 0, "True", "False")</f>
        <v>False</v>
      </c>
      <c r="L24" s="4" t="str">
        <f>IF(COUNTIF('7.18.24'!$A:$A, $A24) &gt; 0, "True", "False")</f>
        <v>False</v>
      </c>
    </row>
    <row r="25" spans="1:12" x14ac:dyDescent="0.2">
      <c r="A25" s="3" t="s">
        <v>1181</v>
      </c>
      <c r="B25" s="3" t="s">
        <v>761</v>
      </c>
      <c r="C25" s="3" t="str">
        <f t="shared" si="0"/>
        <v>Jason Crouse</v>
      </c>
      <c r="D25" s="9">
        <v>45471</v>
      </c>
      <c r="E25" s="3" t="s">
        <v>1182</v>
      </c>
      <c r="F25" s="10">
        <v>17.010000000000002</v>
      </c>
      <c r="G25" s="4" t="str">
        <f>IF($L25="False",VLOOKUP($C25,'[1]Management Hierarchy Report'!$B$3:$K$1048576, 10, 0), "No")</f>
        <v>SL14@tidalwaveautospa.com</v>
      </c>
      <c r="H25" s="4"/>
      <c r="I25" s="4" t="s">
        <v>914</v>
      </c>
      <c r="J25" s="4" t="str">
        <f>IF(COUNTIF('7.18.24'!A:A,A25)&gt;0,"Found in 7.18.24",IF(COUNTIF('6.7.24'!A:A,A25)&gt;0,"Found in 6.7.24",IF(COUNTIF('5.10.24'!A:A,A25)&gt;0,"Found in 5.10.24",IF(COUNTIF('4.18.24'!A:A,A25)&gt;0,"Found in 4.18.24",IF(COUNTIF('3.28.24'!A:A,A25)&gt;0,"Found in 3.28.24",IF(COUNTIF('3.7.24'!A:A,A25)&gt;0,"Found in 3.7.24",IF(COUNTIF('2.14.24'!A:A,A25)&gt;0,"Found in 2.14.24",IF(COUNTIF('1.8.24'!A:A,A25)&gt;0,"Found in 1.8.24",IF(COUNTIF('12.4'!A:A,A25)&gt;0,"Found in 12.4",IF(COUNTIF('11.6'!A:A,A25)&gt;0,"Found in 11.6",IF(COUNTIF('10.3'!B:B,A25)&gt;0,"Found in 10.3","Not Found")))))))))))</f>
        <v>Not Found</v>
      </c>
      <c r="K25" s="4" t="str">
        <f>IF(COUNTIF('6.7.24'!$A:$A, $A25) &gt; 0, "True", "False")</f>
        <v>False</v>
      </c>
      <c r="L25" s="4" t="str">
        <f>IF(COUNTIF('7.18.24'!$A:$A, $A25) &gt; 0, "True", "False")</f>
        <v>False</v>
      </c>
    </row>
    <row r="26" spans="1:12" x14ac:dyDescent="0.2">
      <c r="A26" s="3" t="s">
        <v>1044</v>
      </c>
      <c r="B26" s="3" t="s">
        <v>1045</v>
      </c>
      <c r="C26" s="3" t="str">
        <f t="shared" si="0"/>
        <v>Kesean Swint</v>
      </c>
      <c r="D26" s="9">
        <v>45426</v>
      </c>
      <c r="E26" s="3" t="s">
        <v>1046</v>
      </c>
      <c r="F26" s="10">
        <v>93</v>
      </c>
      <c r="G26" s="4" t="str">
        <f>IF($L26="False",VLOOKUP($C26,'[1]Management Hierarchy Report'!$B$3:$K$1048576, 10, 0), "No")</f>
        <v>SL37@tidalwaveautospa.com</v>
      </c>
      <c r="H26" s="4"/>
      <c r="I26" s="4" t="s">
        <v>914</v>
      </c>
      <c r="J26" s="4" t="str">
        <f>IF(COUNTIF('7.18.24'!A:A,A26)&gt;0,"Found in 7.18.24",IF(COUNTIF('6.7.24'!A:A,A26)&gt;0,"Found in 6.7.24",IF(COUNTIF('5.10.24'!A:A,A26)&gt;0,"Found in 5.10.24",IF(COUNTIF('4.18.24'!A:A,A26)&gt;0,"Found in 4.18.24",IF(COUNTIF('3.28.24'!A:A,A26)&gt;0,"Found in 3.28.24",IF(COUNTIF('3.7.24'!A:A,A26)&gt;0,"Found in 3.7.24",IF(COUNTIF('2.14.24'!A:A,A26)&gt;0,"Found in 2.14.24",IF(COUNTIF('1.8.24'!A:A,A26)&gt;0,"Found in 1.8.24",IF(COUNTIF('12.4'!A:A,A26)&gt;0,"Found in 12.4",IF(COUNTIF('11.6'!A:A,A26)&gt;0,"Found in 11.6",IF(COUNTIF('10.3'!B:B,A26)&gt;0,"Found in 10.3","Not Found")))))))))))</f>
        <v>Found in 7.18.24</v>
      </c>
      <c r="K26" s="4" t="str">
        <f>IF(COUNTIF('6.7.24'!$A:$A, $A26) &gt; 0, "True", "False")</f>
        <v>False</v>
      </c>
      <c r="L26" s="4" t="s">
        <v>1171</v>
      </c>
    </row>
    <row r="27" spans="1:12" x14ac:dyDescent="0.2">
      <c r="A27" s="3" t="s">
        <v>1047</v>
      </c>
      <c r="B27" s="3" t="s">
        <v>1048</v>
      </c>
      <c r="C27" s="3" t="str">
        <f t="shared" si="0"/>
        <v>Lenard Wright</v>
      </c>
      <c r="D27" s="9">
        <v>45439</v>
      </c>
      <c r="E27" s="3" t="s">
        <v>1049</v>
      </c>
      <c r="F27" s="10">
        <v>328.16</v>
      </c>
      <c r="G27" s="4" t="str">
        <f>IF($L27="False",VLOOKUP($C27,'[1]Management Hierarchy Report'!$B$3:$K$1048576, 10, 0), "No")</f>
        <v>lenard.wright@tidalwaveautospa.com</v>
      </c>
      <c r="H27" s="4"/>
      <c r="I27" s="4" t="s">
        <v>914</v>
      </c>
      <c r="J27" s="4" t="str">
        <f>IF(COUNTIF('7.18.24'!A:A,A27)&gt;0,"Found in 7.18.24",IF(COUNTIF('6.7.24'!A:A,A27)&gt;0,"Found in 6.7.24",IF(COUNTIF('5.10.24'!A:A,A27)&gt;0,"Found in 5.10.24",IF(COUNTIF('4.18.24'!A:A,A27)&gt;0,"Found in 4.18.24",IF(COUNTIF('3.28.24'!A:A,A27)&gt;0,"Found in 3.28.24",IF(COUNTIF('3.7.24'!A:A,A27)&gt;0,"Found in 3.7.24",IF(COUNTIF('2.14.24'!A:A,A27)&gt;0,"Found in 2.14.24",IF(COUNTIF('1.8.24'!A:A,A27)&gt;0,"Found in 1.8.24",IF(COUNTIF('12.4'!A:A,A27)&gt;0,"Found in 12.4",IF(COUNTIF('11.6'!A:A,A27)&gt;0,"Found in 11.6",IF(COUNTIF('10.3'!B:B,A27)&gt;0,"Found in 10.3","Not Found")))))))))))</f>
        <v>Found in 7.18.24</v>
      </c>
      <c r="K27" s="4" t="str">
        <f>IF(COUNTIF('6.7.24'!$A:$A, $A27) &gt; 0, "True", "False")</f>
        <v>False</v>
      </c>
      <c r="L27" s="4" t="s">
        <v>1171</v>
      </c>
    </row>
    <row r="28" spans="1:12" x14ac:dyDescent="0.2">
      <c r="A28" s="3" t="s">
        <v>1183</v>
      </c>
      <c r="B28" s="3" t="s">
        <v>786</v>
      </c>
      <c r="C28" s="3" t="str">
        <f t="shared" si="0"/>
        <v>Leslie Conway</v>
      </c>
      <c r="D28" s="9">
        <v>45456</v>
      </c>
      <c r="E28" s="3" t="s">
        <v>380</v>
      </c>
      <c r="F28" s="10">
        <v>50</v>
      </c>
      <c r="G28" s="4" t="str">
        <f>IF($L28="False",VLOOKUP($C28,'[1]Management Hierarchy Report'!$B$3:$K$1048576, 10, 0), "No")</f>
        <v>SL90@tidalwaveautospa.com</v>
      </c>
      <c r="H28" s="4"/>
      <c r="I28" s="4" t="s">
        <v>914</v>
      </c>
      <c r="J28" s="4" t="str">
        <f>IF(COUNTIF('7.18.24'!A:A,A28)&gt;0,"Found in 7.18.24",IF(COUNTIF('6.7.24'!A:A,A28)&gt;0,"Found in 6.7.24",IF(COUNTIF('5.10.24'!A:A,A28)&gt;0,"Found in 5.10.24",IF(COUNTIF('4.18.24'!A:A,A28)&gt;0,"Found in 4.18.24",IF(COUNTIF('3.28.24'!A:A,A28)&gt;0,"Found in 3.28.24",IF(COUNTIF('3.7.24'!A:A,A28)&gt;0,"Found in 3.7.24",IF(COUNTIF('2.14.24'!A:A,A28)&gt;0,"Found in 2.14.24",IF(COUNTIF('1.8.24'!A:A,A28)&gt;0,"Found in 1.8.24",IF(COUNTIF('12.4'!A:A,A28)&gt;0,"Found in 12.4",IF(COUNTIF('11.6'!A:A,A28)&gt;0,"Found in 11.6",IF(COUNTIF('10.3'!B:B,A28)&gt;0,"Found in 10.3","Not Found")))))))))))</f>
        <v>Not Found</v>
      </c>
      <c r="K28" s="4" t="str">
        <f>IF(COUNTIF('6.7.24'!$A:$A, $A28) &gt; 0, "True", "False")</f>
        <v>False</v>
      </c>
      <c r="L28" s="4" t="str">
        <f>IF(COUNTIF('7.18.24'!$A:$A, $A28) &gt; 0, "True", "False")</f>
        <v>False</v>
      </c>
    </row>
  </sheetData>
  <autoFilter ref="A1:L28" xr:uid="{0913691C-E0C0-476E-ADEB-76D63F7FA143}">
    <sortState xmlns:xlrd2="http://schemas.microsoft.com/office/spreadsheetml/2017/richdata2" ref="A9:L20">
      <sortCondition sortBy="cellColor" ref="C2:C28" dxfId="12"/>
      <sortCondition sortBy="cellColor" ref="C2:C28" dxfId="11"/>
      <sortCondition sortBy="cellColor" ref="C2:C28" dxfId="10"/>
      <sortCondition ref="C2:C28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42FC7-8C8A-4D8A-8E7E-9C7407A8DEA3}">
  <dimension ref="A1:L10"/>
  <sheetViews>
    <sheetView workbookViewId="0"/>
  </sheetViews>
  <sheetFormatPr defaultRowHeight="12.75" x14ac:dyDescent="0.2"/>
  <cols>
    <col min="1" max="1" width="28" bestFit="1" customWidth="1"/>
    <col min="2" max="2" width="33.5703125" bestFit="1" customWidth="1"/>
    <col min="3" max="3" width="23.85546875" bestFit="1" customWidth="1"/>
    <col min="4" max="4" width="24.85546875" bestFit="1" customWidth="1"/>
    <col min="5" max="5" width="28.140625" style="74" bestFit="1" customWidth="1"/>
    <col min="6" max="6" width="10.140625" bestFit="1" customWidth="1"/>
    <col min="7" max="7" width="31" bestFit="1" customWidth="1"/>
    <col min="8" max="8" width="24.85546875" customWidth="1"/>
    <col min="9" max="9" width="20.42578125" bestFit="1" customWidth="1"/>
    <col min="10" max="10" width="16.140625" bestFit="1" customWidth="1"/>
    <col min="11" max="11" width="15.140625" bestFit="1" customWidth="1"/>
    <col min="12" max="12" width="14.140625" style="74" bestFit="1" customWidth="1"/>
  </cols>
  <sheetData>
    <row r="1" spans="1:12" x14ac:dyDescent="0.2">
      <c r="A1" s="1" t="s">
        <v>1</v>
      </c>
      <c r="B1" s="1" t="s">
        <v>3</v>
      </c>
      <c r="C1" s="1" t="s">
        <v>4</v>
      </c>
      <c r="D1" s="1" t="s">
        <v>5</v>
      </c>
      <c r="E1" s="72" t="s">
        <v>6</v>
      </c>
      <c r="F1" s="1" t="s">
        <v>909</v>
      </c>
      <c r="G1" s="71" t="s">
        <v>11</v>
      </c>
      <c r="H1" s="71" t="s">
        <v>12</v>
      </c>
      <c r="I1" s="71" t="s">
        <v>13</v>
      </c>
      <c r="J1" s="71" t="s">
        <v>228</v>
      </c>
      <c r="K1" s="71" t="s">
        <v>1135</v>
      </c>
      <c r="L1" s="75" t="s">
        <v>1184</v>
      </c>
    </row>
    <row r="2" spans="1:12" x14ac:dyDescent="0.2">
      <c r="A2" s="2" t="s">
        <v>1042</v>
      </c>
      <c r="B2" s="2" t="s">
        <v>30</v>
      </c>
      <c r="C2" s="2" t="str">
        <f t="shared" ref="C2:C10" si="0">TRIM(MID(B2, FIND(":", B2) + 1, LEN(B2)))</f>
        <v>Austin Dority</v>
      </c>
      <c r="D2" s="11">
        <v>45411</v>
      </c>
      <c r="E2" s="73" t="s">
        <v>1043</v>
      </c>
      <c r="F2" s="12">
        <v>35.130000000000003</v>
      </c>
      <c r="G2" t="str">
        <f>_xlfn.IFNA(IF($L2="False",VLOOKUP($C2,'[1]Management Hierarchy Report'!$B$3:$K$1048576, 10, 0), "No"), "No")</f>
        <v>SL81@tidalwaveautospa.com</v>
      </c>
      <c r="J2" t="str">
        <f>IF(COUNTIF('8.8.24'!A:A,A2)&gt;0,"Found in 8.8.24",IF(COUNTIF('7.18.24'!A:A,A2)&gt;0,"Found in 7.18.24",IF(COUNTIF('6.7.24'!A:A,A2)&gt;0,"Found in 6.7.24",IF(COUNTIF('5.10.24'!A:A,A2)&gt;0,"Found in 5.10.24",IF(COUNTIF('4.18.24'!A:A,A2)&gt;0,"Found in 4.18.24",IF(COUNTIF('3.28.24'!A:A,A2)&gt;0,"Found in 3.28.24",IF(COUNTIF('3.7.24'!A:A,A2)&gt;0,"Found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Found"))))))))))))</f>
        <v>Found in 8.8.24</v>
      </c>
      <c r="K2" t="str">
        <f>IF(COUNTIF('7.18.24'!$A:$A, $A2) &gt; 0, "True", "False")</f>
        <v>True</v>
      </c>
      <c r="L2" s="74" t="s">
        <v>1171</v>
      </c>
    </row>
    <row r="3" spans="1:12" x14ac:dyDescent="0.2">
      <c r="A3" s="2" t="s">
        <v>1172</v>
      </c>
      <c r="B3" s="2" t="s">
        <v>1173</v>
      </c>
      <c r="C3" s="2" t="str">
        <f t="shared" si="0"/>
        <v>Vincent Harris</v>
      </c>
      <c r="D3" s="11">
        <v>45402</v>
      </c>
      <c r="E3" s="73" t="s">
        <v>916</v>
      </c>
      <c r="F3" s="12">
        <v>564.66</v>
      </c>
      <c r="G3" t="str">
        <f>_xlfn.IFNA(IF($L3="False",VLOOKUP($C3,'[1]Management Hierarchy Report'!$B$3:$K$1048576, 10, 0), "No"), "No")</f>
        <v>vince.harris@tidalwaveautospa.com</v>
      </c>
      <c r="J3" t="str">
        <f>IF(COUNTIF('8.8.24'!A:A,A3)&gt;0,"Found in 8.8.24",IF(COUNTIF('7.18.24'!A:A,A3)&gt;0,"Found in 7.18.24",IF(COUNTIF('6.7.24'!A:A,A3)&gt;0,"Found in 6.7.24",IF(COUNTIF('5.10.24'!A:A,A3)&gt;0,"Found in 5.10.24",IF(COUNTIF('4.18.24'!A:A,A3)&gt;0,"Found in 4.18.24",IF(COUNTIF('3.28.24'!A:A,A3)&gt;0,"Found in 3.28.24",IF(COUNTIF('3.7.24'!A:A,A3)&gt;0,"Found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Found"))))))))))))</f>
        <v>Found in 8.8.24</v>
      </c>
      <c r="K3" t="str">
        <f>IF(COUNTIF('7.18.24'!$A:$A, $A3) &gt; 0, "True", "False")</f>
        <v>False</v>
      </c>
      <c r="L3" s="74" t="s">
        <v>1171</v>
      </c>
    </row>
    <row r="4" spans="1:12" x14ac:dyDescent="0.2">
      <c r="A4" s="61" t="s">
        <v>1185</v>
      </c>
      <c r="B4" s="61" t="s">
        <v>1186</v>
      </c>
      <c r="C4" s="61" t="str">
        <f t="shared" si="0"/>
        <v>Jonathan Ackerman</v>
      </c>
      <c r="D4" s="68">
        <v>45505</v>
      </c>
      <c r="E4" s="78" t="s">
        <v>1187</v>
      </c>
      <c r="F4" s="69">
        <v>164.64</v>
      </c>
      <c r="G4" s="62" t="str">
        <f>_xlfn.IFNA(IF($L4="False",VLOOKUP($C4,'[1]Management Hierarchy Report'!$B$3:$K$1048576, 10, 0), "No"), "No")</f>
        <v>SL191@tidalwaveautospa.com</v>
      </c>
      <c r="H4" s="80" t="s">
        <v>1188</v>
      </c>
      <c r="I4" s="62" t="s">
        <v>914</v>
      </c>
      <c r="J4" s="62" t="str">
        <f>IF(COUNTIF('8.8.24'!A:A,A4)&gt;0,"Found in 8.8.24",IF(COUNTIF('7.18.24'!A:A,A4)&gt;0,"Found in 7.18.24",IF(COUNTIF('6.7.24'!A:A,A4)&gt;0,"Found in 6.7.24",IF(COUNTIF('5.10.24'!A:A,A4)&gt;0,"Found in 5.10.24",IF(COUNTIF('4.18.24'!A:A,A4)&gt;0,"Found in 4.18.24",IF(COUNTIF('3.28.24'!A:A,A4)&gt;0,"Found in 3.28.24",IF(COUNTIF('3.7.24'!A:A,A4)&gt;0,"Found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Found"))))))))))))</f>
        <v>Not Found</v>
      </c>
      <c r="K4" s="62" t="str">
        <f>IF(COUNTIF('7.18.24'!$A:$A, $A4) &gt; 0, "True", "False")</f>
        <v>False</v>
      </c>
      <c r="L4" s="79" t="str">
        <f>IF(COUNTIF('8.8.24'!$A:$A, $A4) &gt; 0, "True", "False")</f>
        <v>False</v>
      </c>
    </row>
    <row r="5" spans="1:12" x14ac:dyDescent="0.2">
      <c r="A5" s="61" t="s">
        <v>1189</v>
      </c>
      <c r="B5" s="61" t="s">
        <v>1186</v>
      </c>
      <c r="C5" s="61" t="str">
        <f t="shared" si="0"/>
        <v>Jonathan Ackerman</v>
      </c>
      <c r="D5" s="68">
        <v>45496</v>
      </c>
      <c r="E5" s="78" t="s">
        <v>1190</v>
      </c>
      <c r="F5" s="69">
        <v>527.94000000000005</v>
      </c>
      <c r="G5" s="62" t="str">
        <f>_xlfn.IFNA(IF($L5="False",VLOOKUP($C5,'[1]Management Hierarchy Report'!$B$3:$K$1048576, 10, 0), "No"), "No")</f>
        <v>SL191@tidalwaveautospa.com</v>
      </c>
      <c r="H5" s="80" t="s">
        <v>1188</v>
      </c>
      <c r="I5" s="62" t="s">
        <v>914</v>
      </c>
      <c r="J5" s="62" t="str">
        <f>IF(COUNTIF('8.8.24'!A:A,A5)&gt;0,"Found in 8.8.24",IF(COUNTIF('7.18.24'!A:A,A5)&gt;0,"Found in 7.18.24",IF(COUNTIF('6.7.24'!A:A,A5)&gt;0,"Found in 6.7.24",IF(COUNTIF('5.10.24'!A:A,A5)&gt;0,"Found in 5.10.24",IF(COUNTIF('4.18.24'!A:A,A5)&gt;0,"Found in 4.18.24",IF(COUNTIF('3.28.24'!A:A,A5)&gt;0,"Found in 3.28.24",IF(COUNTIF('3.7.24'!A:A,A5)&gt;0,"Found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Found"))))))))))))</f>
        <v>Not Found</v>
      </c>
      <c r="K5" s="62" t="str">
        <f>IF(COUNTIF('7.18.24'!$A:$A, $A5) &gt; 0, "True", "False")</f>
        <v>False</v>
      </c>
      <c r="L5" s="79" t="str">
        <f>IF(COUNTIF('8.8.24'!$A:$A, $A5) &gt; 0, "True", "False")</f>
        <v>False</v>
      </c>
    </row>
    <row r="6" spans="1:12" x14ac:dyDescent="0.2">
      <c r="A6" s="61" t="s">
        <v>1050</v>
      </c>
      <c r="B6" s="61" t="s">
        <v>131</v>
      </c>
      <c r="C6" s="61" t="str">
        <f t="shared" si="0"/>
        <v>Luis Otero</v>
      </c>
      <c r="D6" s="68">
        <v>45441</v>
      </c>
      <c r="E6" s="78" t="s">
        <v>1051</v>
      </c>
      <c r="F6" s="69">
        <v>202.81</v>
      </c>
      <c r="G6" s="62" t="str">
        <f>_xlfn.IFNA(IF($L6="False",VLOOKUP($C6,'[1]Management Hierarchy Report'!$B$3:$K$1048576, 10, 0), "No"), "No")</f>
        <v>SL150@tidalwaveautospa.com</v>
      </c>
      <c r="H6" s="62" t="s">
        <v>1191</v>
      </c>
      <c r="I6" s="62" t="s">
        <v>914</v>
      </c>
      <c r="J6" s="62" t="str">
        <f>IF(COUNTIF('8.8.24'!A:A,A6)&gt;0,"Found in 8.8.24",IF(COUNTIF('7.18.24'!A:A,A6)&gt;0,"Found in 7.18.24",IF(COUNTIF('6.7.24'!A:A,A6)&gt;0,"Found in 6.7.24",IF(COUNTIF('5.10.24'!A:A,A6)&gt;0,"Found in 5.10.24",IF(COUNTIF('4.18.24'!A:A,A6)&gt;0,"Found in 4.18.24",IF(COUNTIF('3.28.24'!A:A,A6)&gt;0,"Found in 3.28.24",IF(COUNTIF('3.7.24'!A:A,A6)&gt;0,"Found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Found"))))))))))))</f>
        <v>Found in 8.8.24</v>
      </c>
      <c r="K6" s="62" t="str">
        <f>IF(COUNTIF('7.18.24'!$A:$A, $A6) &gt; 0, "True", "False")</f>
        <v>True</v>
      </c>
      <c r="L6" s="79" t="s">
        <v>1171</v>
      </c>
    </row>
    <row r="7" spans="1:12" x14ac:dyDescent="0.2">
      <c r="A7" s="61" t="s">
        <v>1052</v>
      </c>
      <c r="B7" s="61" t="s">
        <v>131</v>
      </c>
      <c r="C7" s="61" t="str">
        <f t="shared" si="0"/>
        <v>Luis Otero</v>
      </c>
      <c r="D7" s="68">
        <v>45428</v>
      </c>
      <c r="E7" s="78" t="s">
        <v>1053</v>
      </c>
      <c r="F7" s="69">
        <v>148.38999999999999</v>
      </c>
      <c r="G7" s="62" t="str">
        <f>_xlfn.IFNA(IF($L7="False",VLOOKUP($C7,'[1]Management Hierarchy Report'!$B$3:$K$1048576, 10, 0), "No"), "No")</f>
        <v>SL150@tidalwaveautospa.com</v>
      </c>
      <c r="H7" s="62" t="s">
        <v>1191</v>
      </c>
      <c r="I7" s="62" t="s">
        <v>914</v>
      </c>
      <c r="J7" s="62" t="str">
        <f>IF(COUNTIF('8.8.24'!A:A,A7)&gt;0,"Found in 8.8.24",IF(COUNTIF('7.18.24'!A:A,A7)&gt;0,"Found in 7.18.24",IF(COUNTIF('6.7.24'!A:A,A7)&gt;0,"Found in 6.7.24",IF(COUNTIF('5.10.24'!A:A,A7)&gt;0,"Found in 5.10.24",IF(COUNTIF('4.18.24'!A:A,A7)&gt;0,"Found in 4.18.24",IF(COUNTIF('3.28.24'!A:A,A7)&gt;0,"Found in 3.28.24",IF(COUNTIF('3.7.24'!A:A,A7)&gt;0,"Found in 3.7.24",IF(COUNTIF('2.14.24'!A:A,A7)&gt;0,"Found in 2.14.24",IF(COUNTIF('1.8.24'!A:A,A7)&gt;0,"Found in 1.8.24",IF(COUNTIF('12.4'!A:A,A7)&gt;0,"Found in 12.4",IF(COUNTIF('11.6'!A:A,A7)&gt;0,"Found in 11.6",IF(COUNTIF('10.3'!B:B,A7)&gt;0,"Found in 10.3","Not Found"))))))))))))</f>
        <v>Found in 8.8.24</v>
      </c>
      <c r="K7" s="62" t="str">
        <f>IF(COUNTIF('7.18.24'!$A:$A, $A7) &gt; 0, "True", "False")</f>
        <v>True</v>
      </c>
      <c r="L7" s="79" t="s">
        <v>1171</v>
      </c>
    </row>
    <row r="8" spans="1:12" x14ac:dyDescent="0.2">
      <c r="A8" s="61" t="s">
        <v>1192</v>
      </c>
      <c r="B8" s="61" t="s">
        <v>190</v>
      </c>
      <c r="C8" s="61" t="str">
        <f t="shared" si="0"/>
        <v>Ricky Doyle</v>
      </c>
      <c r="D8" s="68">
        <v>45460</v>
      </c>
      <c r="E8" s="78" t="s">
        <v>1193</v>
      </c>
      <c r="F8" s="69">
        <v>12</v>
      </c>
      <c r="G8" s="62" t="str">
        <f>_xlfn.IFNA(IF($L8="False",VLOOKUP($C8,'[1]Management Hierarchy Report'!$B$3:$K$1048576, 10, 0), "No"), "No")</f>
        <v>ricky.doyle@tidalwaveautospa.com</v>
      </c>
      <c r="H8" s="62" t="s">
        <v>1194</v>
      </c>
      <c r="I8" s="62" t="s">
        <v>914</v>
      </c>
      <c r="J8" s="62" t="str">
        <f>IF(COUNTIF('8.8.24'!A:A,A8)&gt;0,"Found in 8.8.24",IF(COUNTIF('7.18.24'!A:A,A8)&gt;0,"Found in 7.18.24",IF(COUNTIF('6.7.24'!A:A,A8)&gt;0,"Found in 6.7.24",IF(COUNTIF('5.10.24'!A:A,A8)&gt;0,"Found in 5.10.24",IF(COUNTIF('4.18.24'!A:A,A8)&gt;0,"Found in 4.18.24",IF(COUNTIF('3.28.24'!A:A,A8)&gt;0,"Found in 3.28.24",IF(COUNTIF('3.7.24'!A:A,A8)&gt;0,"Found in 3.7.24",IF(COUNTIF('2.14.24'!A:A,A8)&gt;0,"Found in 2.14.24",IF(COUNTIF('1.8.24'!A:A,A8)&gt;0,"Found in 1.8.24",IF(COUNTIF('12.4'!A:A,A8)&gt;0,"Found in 12.4",IF(COUNTIF('11.6'!A:A,A8)&gt;0,"Found in 11.6",IF(COUNTIF('10.3'!B:B,A8)&gt;0,"Found in 10.3","Not Found"))))))))))))</f>
        <v>Not Found</v>
      </c>
      <c r="K8" s="62" t="str">
        <f>IF(COUNTIF('7.18.24'!$A:$A, $A8) &gt; 0, "True", "False")</f>
        <v>False</v>
      </c>
      <c r="L8" s="79" t="str">
        <f>IF(COUNTIF('8.8.24'!$A:$A, $A8) &gt; 0, "True", "False")</f>
        <v>False</v>
      </c>
    </row>
    <row r="9" spans="1:12" x14ac:dyDescent="0.2">
      <c r="A9" s="3" t="s">
        <v>588</v>
      </c>
      <c r="B9" s="3" t="s">
        <v>589</v>
      </c>
      <c r="C9" s="3" t="str">
        <f t="shared" si="0"/>
        <v>Brandon Cobb</v>
      </c>
      <c r="D9" s="9">
        <v>45277</v>
      </c>
      <c r="E9" s="76" t="s">
        <v>590</v>
      </c>
      <c r="F9" s="10">
        <v>660.9</v>
      </c>
      <c r="G9" s="4" t="str">
        <f>_xlfn.IFNA(IF($L9="False",VLOOKUP($C9,'[1]Management Hierarchy Report'!$B$3:$K$1048576, 10, 0), "No"), "No")</f>
        <v>No</v>
      </c>
      <c r="H9" s="4"/>
      <c r="I9" s="4" t="s">
        <v>914</v>
      </c>
      <c r="J9" s="4" t="str">
        <f>IF(COUNTIF('8.8.24'!A:A,A9)&gt;0,"Found in 8.8.24",IF(COUNTIF('7.18.24'!A:A,A9)&gt;0,"Found in 7.18.24",IF(COUNTIF('6.7.24'!A:A,A9)&gt;0,"Found in 6.7.24",IF(COUNTIF('5.10.24'!A:A,A9)&gt;0,"Found in 5.10.24",IF(COUNTIF('4.18.24'!A:A,A9)&gt;0,"Found in 4.18.24",IF(COUNTIF('3.28.24'!A:A,A9)&gt;0,"Found in 3.28.24",IF(COUNTIF('3.7.24'!A:A,A9)&gt;0,"Found in 3.7.24",IF(COUNTIF('2.14.24'!A:A,A9)&gt;0,"Found in 2.14.24",IF(COUNTIF('1.8.24'!A:A,A9)&gt;0,"Found in 1.8.24",IF(COUNTIF('12.4'!A:A,A9)&gt;0,"Found in 12.4",IF(COUNTIF('11.6'!A:A,A9)&gt;0,"Found in 11.6",IF(COUNTIF('10.3'!B:B,A9)&gt;0,"Found in 10.3","Not Found"))))))))))))</f>
        <v>Found in 8.8.24</v>
      </c>
      <c r="K9" s="4" t="str">
        <f>IF(COUNTIF('7.18.24'!$A:$A, $A9) &gt; 0, "True", "False")</f>
        <v>True</v>
      </c>
      <c r="L9" s="77" t="str">
        <f>IF(COUNTIF('8.8.24'!$A:$A, $A9) &gt; 0, "True", "False")</f>
        <v>True</v>
      </c>
    </row>
    <row r="10" spans="1:12" x14ac:dyDescent="0.2">
      <c r="A10" s="3" t="s">
        <v>1195</v>
      </c>
      <c r="B10" s="3" t="s">
        <v>1196</v>
      </c>
      <c r="C10" s="3" t="str">
        <f t="shared" si="0"/>
        <v>Mark Ramirez (Terminated)</v>
      </c>
      <c r="D10" s="9">
        <v>45484</v>
      </c>
      <c r="E10" s="76" t="s">
        <v>1197</v>
      </c>
      <c r="F10" s="10">
        <v>2.15</v>
      </c>
      <c r="G10" s="4" t="str">
        <f>_xlfn.IFNA(IF($L10="False",VLOOKUP($C10,'[1]Management Hierarchy Report'!$B$3:$K$1048576, 10, 0), "No"), "No")</f>
        <v>No</v>
      </c>
      <c r="H10" s="4"/>
      <c r="I10" s="4" t="s">
        <v>914</v>
      </c>
      <c r="J10" s="4" t="str">
        <f>IF(COUNTIF('8.8.24'!A:A,A10)&gt;0,"Found in 8.8.24",IF(COUNTIF('7.18.24'!A:A,A10)&gt;0,"Found in 7.18.24",IF(COUNTIF('6.7.24'!A:A,A10)&gt;0,"Found in 6.7.24",IF(COUNTIF('5.10.24'!A:A,A10)&gt;0,"Found in 5.10.24",IF(COUNTIF('4.18.24'!A:A,A10)&gt;0,"Found in 4.18.24",IF(COUNTIF('3.28.24'!A:A,A10)&gt;0,"Found in 3.28.24",IF(COUNTIF('3.7.24'!A:A,A10)&gt;0,"Found in 3.7.24",IF(COUNTIF('2.14.24'!A:A,A10)&gt;0,"Found in 2.14.24",IF(COUNTIF('1.8.24'!A:A,A10)&gt;0,"Found in 1.8.24",IF(COUNTIF('12.4'!A:A,A10)&gt;0,"Found in 12.4",IF(COUNTIF('11.6'!A:A,A10)&gt;0,"Found in 11.6",IF(COUNTIF('10.3'!B:B,A10)&gt;0,"Found in 10.3","Not Found"))))))))))))</f>
        <v>Not Found</v>
      </c>
      <c r="K10" s="4" t="str">
        <f>IF(COUNTIF('7.18.24'!$A:$A, $A10) &gt; 0, "True", "False")</f>
        <v>False</v>
      </c>
      <c r="L10" s="77" t="str">
        <f>IF(COUNTIF('8.8.24'!$A:$A, $A10) &gt; 0, "True", "False")</f>
        <v>False</v>
      </c>
    </row>
  </sheetData>
  <autoFilter ref="A1:L10" xr:uid="{FF042FC7-8C8A-4D8A-8E7E-9C7407A8DEA3}">
    <sortState xmlns:xlrd2="http://schemas.microsoft.com/office/spreadsheetml/2017/richdata2" ref="A2:L10">
      <sortCondition sortBy="cellColor" ref="C2:C10" dxfId="9"/>
      <sortCondition sortBy="cellColor" ref="C2:C10" dxfId="8"/>
      <sortCondition ref="C2:C10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68DE9-90BB-4128-BCB2-8AC6117FD6D1}">
  <dimension ref="A1:L10"/>
  <sheetViews>
    <sheetView workbookViewId="0"/>
  </sheetViews>
  <sheetFormatPr defaultRowHeight="12.75" x14ac:dyDescent="0.2"/>
  <cols>
    <col min="1" max="1" width="17" bestFit="1" customWidth="1"/>
    <col min="2" max="2" width="35.42578125" bestFit="1" customWidth="1"/>
    <col min="3" max="3" width="25.7109375" bestFit="1" customWidth="1"/>
    <col min="4" max="4" width="10.140625" bestFit="1" customWidth="1"/>
    <col min="5" max="5" width="28.140625" bestFit="1" customWidth="1"/>
    <col min="6" max="6" width="10.140625" bestFit="1" customWidth="1"/>
    <col min="7" max="7" width="34.140625" bestFit="1" customWidth="1"/>
    <col min="8" max="8" width="30.7109375" customWidth="1"/>
    <col min="9" max="9" width="49.5703125" bestFit="1" customWidth="1"/>
    <col min="10" max="10" width="16.140625" bestFit="1" customWidth="1"/>
    <col min="11" max="11" width="14.140625" bestFit="1" customWidth="1"/>
    <col min="12" max="12" width="15.140625" bestFit="1" customWidth="1"/>
  </cols>
  <sheetData>
    <row r="1" spans="1:12" x14ac:dyDescent="0.2">
      <c r="A1" s="1" t="s">
        <v>1198</v>
      </c>
      <c r="B1" s="1" t="s">
        <v>3</v>
      </c>
      <c r="C1" s="1" t="s">
        <v>4</v>
      </c>
      <c r="D1" s="1" t="s">
        <v>1199</v>
      </c>
      <c r="E1" s="1" t="s">
        <v>6</v>
      </c>
      <c r="F1" s="1" t="s">
        <v>909</v>
      </c>
      <c r="G1" s="71" t="s">
        <v>11</v>
      </c>
      <c r="H1" s="71" t="s">
        <v>12</v>
      </c>
      <c r="I1" s="71" t="s">
        <v>13</v>
      </c>
      <c r="J1" s="71" t="s">
        <v>228</v>
      </c>
      <c r="K1" s="71" t="s">
        <v>1184</v>
      </c>
      <c r="L1" s="71" t="s">
        <v>1200</v>
      </c>
    </row>
    <row r="2" spans="1:12" x14ac:dyDescent="0.2">
      <c r="A2" s="46" t="s">
        <v>1210</v>
      </c>
      <c r="B2" s="46" t="s">
        <v>354</v>
      </c>
      <c r="C2" s="46" t="str">
        <f t="shared" ref="C2:C10" si="0">TRIM(MID(B2, FIND(":", B2) + 1, LEN(B2)))</f>
        <v>Patrick Rollins</v>
      </c>
      <c r="D2" s="47">
        <v>45496</v>
      </c>
      <c r="E2" s="46" t="s">
        <v>1211</v>
      </c>
      <c r="F2" s="48">
        <v>421.12</v>
      </c>
      <c r="G2" s="50" t="str">
        <f>_xlfn.IFNA(IF($L2="False",VLOOKUP($C2,'[1]Management Hierarchy Report'!$B$3:$K$1048576, 10, 0), "No"), "No")</f>
        <v>patrick.rollins@tidalwaveautospa.com</v>
      </c>
      <c r="H2" s="50"/>
      <c r="I2" s="50" t="s">
        <v>1212</v>
      </c>
      <c r="J2" s="50" t="str">
        <f>IF(COUNTIF('8.16.24'!A:A,A2)&gt;0,"Found in 8.16.24",IF(COUNTIF('8.8.24'!A:A,A2)&gt;0,"Found in 8.8.24",IF(COUNTIF('7.18.24'!A:A,A2)&gt;0,"Found in 7.18.24",IF(COUNTIF('6.7.24'!A:A,A2)&gt;0,"Found in 6.7.24",IF(COUNTIF('5.10.24'!A:A,A2)&gt;0,"Found in 5.10.24",IF(COUNTIF('4.18.24'!A:A,A2)&gt;0,"Found in 4.18.24",IF(COUNTIF('3.28.24'!A:A,A2)&gt;0,"Found in 3.28.24",IF(COUNTIF('3.7.24'!A:A,A2)&gt;0,"Found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Found")))))))))))))</f>
        <v>Not Found</v>
      </c>
      <c r="K2" s="50" t="str">
        <f>IF(COUNTIF('8.8.24'!$A:$A, $A2) &gt; 0, "True", "False")</f>
        <v>False</v>
      </c>
      <c r="L2" s="50" t="str">
        <f>IF(COUNTIF('8.16.24'!$A:$A, $A2) &gt; 0, "True", "False")</f>
        <v>False</v>
      </c>
    </row>
    <row r="3" spans="1:12" x14ac:dyDescent="0.2">
      <c r="A3" s="61" t="s">
        <v>1208</v>
      </c>
      <c r="B3" s="61" t="s">
        <v>653</v>
      </c>
      <c r="C3" s="61" t="str">
        <f t="shared" si="0"/>
        <v>Michael Blackwell</v>
      </c>
      <c r="D3" s="68">
        <v>45470</v>
      </c>
      <c r="E3" s="61" t="s">
        <v>1209</v>
      </c>
      <c r="F3" s="69">
        <v>242.79</v>
      </c>
      <c r="G3" s="62" t="str">
        <f>_xlfn.IFNA(IF($L3="False",VLOOKUP($C3,'[1]Management Hierarchy Report'!$B$3:$K$1048576, 10, 0), "No"), "No")</f>
        <v>SL33@tidalwaveautospa.com</v>
      </c>
      <c r="H3" s="82" t="s">
        <v>1219</v>
      </c>
      <c r="I3" s="62" t="s">
        <v>1218</v>
      </c>
      <c r="J3" s="62" t="str">
        <f>IF(COUNTIF('8.16.24'!A:A,A3)&gt;0,"Found in 8.16.24",IF(COUNTIF('8.8.24'!A:A,A3)&gt;0,"Found in 8.8.24",IF(COUNTIF('7.18.24'!A:A,A3)&gt;0,"Found in 7.18.24",IF(COUNTIF('6.7.24'!A:A,A3)&gt;0,"Found in 6.7.24",IF(COUNTIF('5.10.24'!A:A,A3)&gt;0,"Found in 5.10.24",IF(COUNTIF('4.18.24'!A:A,A3)&gt;0,"Found in 4.18.24",IF(COUNTIF('3.28.24'!A:A,A3)&gt;0,"Found in 3.28.24",IF(COUNTIF('3.7.24'!A:A,A3)&gt;0,"Found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Found")))))))))))))</f>
        <v>Not Found</v>
      </c>
      <c r="K3" s="62" t="str">
        <f>IF(COUNTIF('8.8.24'!$A:$A, $A3) &gt; 0, "True", "False")</f>
        <v>False</v>
      </c>
      <c r="L3" s="62" t="str">
        <f>IF(COUNTIF('8.16.24'!$A:$A, $A3) &gt; 0, "True", "False")</f>
        <v>False</v>
      </c>
    </row>
    <row r="4" spans="1:12" x14ac:dyDescent="0.2">
      <c r="A4" s="61" t="s">
        <v>1213</v>
      </c>
      <c r="B4" s="61" t="s">
        <v>871</v>
      </c>
      <c r="C4" s="61" t="str">
        <f t="shared" si="0"/>
        <v>Rebecca McCallum-Cameron</v>
      </c>
      <c r="D4" s="68">
        <v>45500</v>
      </c>
      <c r="E4" s="61" t="s">
        <v>1214</v>
      </c>
      <c r="F4" s="69">
        <v>3.66</v>
      </c>
      <c r="G4" s="62" t="str">
        <f>_xlfn.IFNA(IF($L4="False",VLOOKUP($C4,'[1]Management Hierarchy Report'!$B$3:$K$1048576, 10, 0), "No"), "No")</f>
        <v>SL266@tidalwaveautospa.com</v>
      </c>
      <c r="H4" s="82" t="s">
        <v>1219</v>
      </c>
      <c r="I4" s="62" t="s">
        <v>1218</v>
      </c>
      <c r="J4" s="62" t="str">
        <f>IF(COUNTIF('8.16.24'!A:A,A4)&gt;0,"Found in 8.16.24",IF(COUNTIF('8.8.24'!A:A,A4)&gt;0,"Found in 8.8.24",IF(COUNTIF('7.18.24'!A:A,A4)&gt;0,"Found in 7.18.24",IF(COUNTIF('6.7.24'!A:A,A4)&gt;0,"Found in 6.7.24",IF(COUNTIF('5.10.24'!A:A,A4)&gt;0,"Found in 5.10.24",IF(COUNTIF('4.18.24'!A:A,A4)&gt;0,"Found in 4.18.24",IF(COUNTIF('3.28.24'!A:A,A4)&gt;0,"Found in 3.28.24",IF(COUNTIF('3.7.24'!A:A,A4)&gt;0,"Found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Found")))))))))))))</f>
        <v>Not Found</v>
      </c>
      <c r="K4" s="62" t="str">
        <f>IF(COUNTIF('8.8.24'!$A:$A, $A4) &gt; 0, "True", "False")</f>
        <v>False</v>
      </c>
      <c r="L4" s="62" t="str">
        <f>IF(COUNTIF('8.16.24'!$A:$A, $A4) &gt; 0, "True", "False")</f>
        <v>False</v>
      </c>
    </row>
    <row r="5" spans="1:12" x14ac:dyDescent="0.2">
      <c r="A5" s="61" t="s">
        <v>1204</v>
      </c>
      <c r="B5" s="61" t="s">
        <v>1205</v>
      </c>
      <c r="C5" s="61" t="str">
        <f t="shared" si="0"/>
        <v>Jesse Ramirez Perez</v>
      </c>
      <c r="D5" s="68">
        <v>45511</v>
      </c>
      <c r="E5" s="61" t="s">
        <v>1206</v>
      </c>
      <c r="F5" s="69">
        <v>38.75</v>
      </c>
      <c r="G5" s="62" t="str">
        <f>_xlfn.IFNA(IF($L5="False",VLOOKUP($C5,'[1]Management Hierarchy Report'!$B$3:$K$1048576, 10, 0), "No"), "No")</f>
        <v>Jesse.Ramirez@tidalwaveautospa.com</v>
      </c>
      <c r="H5" s="82" t="s">
        <v>1207</v>
      </c>
      <c r="I5" s="62" t="s">
        <v>1218</v>
      </c>
      <c r="J5" s="62" t="str">
        <f>IF(COUNTIF('8.16.24'!A:A,A5)&gt;0,"Found in 8.16.24",IF(COUNTIF('8.8.24'!A:A,A5)&gt;0,"Found in 8.8.24",IF(COUNTIF('7.18.24'!A:A,A5)&gt;0,"Found in 7.18.24",IF(COUNTIF('6.7.24'!A:A,A5)&gt;0,"Found in 6.7.24",IF(COUNTIF('5.10.24'!A:A,A5)&gt;0,"Found in 5.10.24",IF(COUNTIF('4.18.24'!A:A,A5)&gt;0,"Found in 4.18.24",IF(COUNTIF('3.28.24'!A:A,A5)&gt;0,"Found in 3.28.24",IF(COUNTIF('3.7.24'!A:A,A5)&gt;0,"Found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Found")))))))))))))</f>
        <v>Not Found</v>
      </c>
      <c r="K5" s="62" t="str">
        <f>IF(COUNTIF('8.8.24'!$A:$A, $A5) &gt; 0, "True", "False")</f>
        <v>False</v>
      </c>
      <c r="L5" s="62" t="str">
        <f>IF(COUNTIF('8.16.24'!$A:$A, $A5) &gt; 0, "True", "False")</f>
        <v>False</v>
      </c>
    </row>
    <row r="6" spans="1:12" x14ac:dyDescent="0.2">
      <c r="A6" s="61" t="s">
        <v>1172</v>
      </c>
      <c r="B6" s="61" t="s">
        <v>1173</v>
      </c>
      <c r="C6" s="61" t="str">
        <f t="shared" si="0"/>
        <v>Vincent Harris</v>
      </c>
      <c r="D6" s="68">
        <v>45402</v>
      </c>
      <c r="E6" s="61" t="s">
        <v>916</v>
      </c>
      <c r="F6" s="69">
        <v>564.66</v>
      </c>
      <c r="G6" s="62" t="str">
        <f>_xlfn.IFNA(IF($L6="False",VLOOKUP($C6,'[1]Management Hierarchy Report'!$B$3:$K$1048576, 10, 0), "No"), "No")</f>
        <v>No</v>
      </c>
      <c r="H6" s="81" t="s">
        <v>1215</v>
      </c>
      <c r="I6" s="62" t="s">
        <v>1218</v>
      </c>
      <c r="J6" s="62" t="str">
        <f>IF(COUNTIF('8.16.24'!A:A,A6)&gt;0,"Found in 8.16.24",IF(COUNTIF('8.8.24'!A:A,A6)&gt;0,"Found in 8.8.24",IF(COUNTIF('7.18.24'!A:A,A6)&gt;0,"Found in 7.18.24",IF(COUNTIF('6.7.24'!A:A,A6)&gt;0,"Found in 6.7.24",IF(COUNTIF('5.10.24'!A:A,A6)&gt;0,"Found in 5.10.24",IF(COUNTIF('4.18.24'!A:A,A6)&gt;0,"Found in 4.18.24",IF(COUNTIF('3.28.24'!A:A,A6)&gt;0,"Found in 3.28.24",IF(COUNTIF('3.7.24'!A:A,A6)&gt;0,"Found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Found")))))))))))))</f>
        <v>Found in 8.16.24</v>
      </c>
      <c r="K6" s="62" t="str">
        <f>IF(COUNTIF('8.8.24'!$A:$A, $A6) &gt; 0, "True", "False")</f>
        <v>True</v>
      </c>
      <c r="L6" s="62" t="str">
        <f>IF(COUNTIF('8.16.24'!$A:$A, $A6) &gt; 0, "True", "False")</f>
        <v>True</v>
      </c>
    </row>
    <row r="7" spans="1:12" x14ac:dyDescent="0.2">
      <c r="A7" s="3" t="s">
        <v>1201</v>
      </c>
      <c r="B7" s="3" t="s">
        <v>1202</v>
      </c>
      <c r="C7" s="3" t="str">
        <f t="shared" si="0"/>
        <v>James Bentley</v>
      </c>
      <c r="D7" s="9">
        <v>45510</v>
      </c>
      <c r="E7" s="3" t="s">
        <v>1203</v>
      </c>
      <c r="F7" s="10">
        <v>21.25</v>
      </c>
      <c r="G7" s="4" t="str">
        <f>_xlfn.IFNA(IF($L7="False",VLOOKUP($C7,'[1]Management Hierarchy Report'!$B$3:$K$1048576, 10, 0), "No"), "No")</f>
        <v>SL222@tidalwaveautospa.com</v>
      </c>
      <c r="H7" s="4"/>
      <c r="I7" s="4" t="s">
        <v>1218</v>
      </c>
      <c r="J7" s="4" t="str">
        <f>IF(COUNTIF('8.16.24'!A:A,A7)&gt;0,"Found in 8.16.24",IF(COUNTIF('8.8.24'!A:A,A7)&gt;0,"Found in 8.8.24",IF(COUNTIF('7.18.24'!A:A,A7)&gt;0,"Found in 7.18.24",IF(COUNTIF('6.7.24'!A:A,A7)&gt;0,"Found in 6.7.24",IF(COUNTIF('5.10.24'!A:A,A7)&gt;0,"Found in 5.10.24",IF(COUNTIF('4.18.24'!A:A,A7)&gt;0,"Found in 4.18.24",IF(COUNTIF('3.28.24'!A:A,A7)&gt;0,"Found in 3.28.24",IF(COUNTIF('3.7.24'!A:A,A7)&gt;0,"Found in 3.7.24",IF(COUNTIF('2.14.24'!A:A,A7)&gt;0,"Found in 2.14.24",IF(COUNTIF('1.8.24'!A:A,A7)&gt;0,"Found in 1.8.24",IF(COUNTIF('12.4'!A:A,A7)&gt;0,"Found in 12.4",IF(COUNTIF('11.6'!A:A,A7)&gt;0,"Found in 11.6",IF(COUNTIF('10.3'!B:B,A7)&gt;0,"Found in 10.3","Not Found")))))))))))))</f>
        <v>Not Found</v>
      </c>
      <c r="K7" s="4" t="str">
        <f>IF(COUNTIF('8.8.24'!$A:$A, $A7) &gt; 0, "True", "False")</f>
        <v>False</v>
      </c>
      <c r="L7" s="4" t="str">
        <f>IF(COUNTIF('8.16.24'!$A:$A, $A7) &gt; 0, "True", "False")</f>
        <v>False</v>
      </c>
    </row>
    <row r="8" spans="1:12" x14ac:dyDescent="0.2">
      <c r="A8" s="3" t="s">
        <v>1042</v>
      </c>
      <c r="B8" s="3" t="s">
        <v>30</v>
      </c>
      <c r="C8" s="3" t="str">
        <f t="shared" si="0"/>
        <v>Austin Dority</v>
      </c>
      <c r="D8" s="9">
        <v>45411</v>
      </c>
      <c r="E8" s="3" t="s">
        <v>1043</v>
      </c>
      <c r="F8" s="10">
        <v>35.130000000000003</v>
      </c>
      <c r="G8" s="4" t="str">
        <f>_xlfn.IFNA(IF($L8="False",VLOOKUP($C8,'[1]Management Hierarchy Report'!$B$3:$K$1048576, 10, 0), "No"), "No")</f>
        <v>SL81@tidalwaveautospa.com</v>
      </c>
      <c r="H8" s="4"/>
      <c r="I8" s="4" t="s">
        <v>1218</v>
      </c>
      <c r="J8" s="4" t="str">
        <f>IF(COUNTIF('8.16.24'!A:A,A8)&gt;0,"Found in 8.16.24",IF(COUNTIF('8.8.24'!A:A,A8)&gt;0,"Found in 8.8.24",IF(COUNTIF('7.18.24'!A:A,A8)&gt;0,"Found in 7.18.24",IF(COUNTIF('6.7.24'!A:A,A8)&gt;0,"Found in 6.7.24",IF(COUNTIF('5.10.24'!A:A,A8)&gt;0,"Found in 5.10.24",IF(COUNTIF('4.18.24'!A:A,A8)&gt;0,"Found in 4.18.24",IF(COUNTIF('3.28.24'!A:A,A8)&gt;0,"Found in 3.28.24",IF(COUNTIF('3.7.24'!A:A,A8)&gt;0,"Found in 3.7.24",IF(COUNTIF('2.14.24'!A:A,A8)&gt;0,"Found in 2.14.24",IF(COUNTIF('1.8.24'!A:A,A8)&gt;0,"Found in 1.8.24",IF(COUNTIF('12.4'!A:A,A8)&gt;0,"Found in 12.4",IF(COUNTIF('11.6'!A:A,A8)&gt;0,"Found in 11.6",IF(COUNTIF('10.3'!B:B,A8)&gt;0,"Found in 10.3","Not Found")))))))))))))</f>
        <v>Found in 8.16.24</v>
      </c>
      <c r="K8" s="4" t="str">
        <f>IF(COUNTIF('8.8.24'!$A:$A, $A8) &gt; 0, "True", "False")</f>
        <v>True</v>
      </c>
      <c r="L8" s="4" t="str">
        <f>"False"</f>
        <v>False</v>
      </c>
    </row>
    <row r="9" spans="1:12" x14ac:dyDescent="0.2">
      <c r="A9" s="3" t="s">
        <v>588</v>
      </c>
      <c r="B9" s="3" t="s">
        <v>589</v>
      </c>
      <c r="C9" s="3" t="str">
        <f t="shared" si="0"/>
        <v>Brandon Cobb</v>
      </c>
      <c r="D9" s="9">
        <v>45277</v>
      </c>
      <c r="E9" s="3" t="s">
        <v>590</v>
      </c>
      <c r="F9" s="10">
        <v>560.9</v>
      </c>
      <c r="G9" s="4" t="str">
        <f>_xlfn.IFNA(IF($L9="False",VLOOKUP($C9,'[1]Management Hierarchy Report'!$B$3:$K$1048576, 10, 0), "No"), "No")</f>
        <v>No</v>
      </c>
      <c r="H9" s="4"/>
      <c r="I9" s="4" t="s">
        <v>1218</v>
      </c>
      <c r="J9" s="4" t="str">
        <f>IF(COUNTIF('8.16.24'!A:A,A9)&gt;0,"Found in 8.16.24",IF(COUNTIF('8.8.24'!A:A,A9)&gt;0,"Found in 8.8.24",IF(COUNTIF('7.18.24'!A:A,A9)&gt;0,"Found in 7.18.24",IF(COUNTIF('6.7.24'!A:A,A9)&gt;0,"Found in 6.7.24",IF(COUNTIF('5.10.24'!A:A,A9)&gt;0,"Found in 5.10.24",IF(COUNTIF('4.18.24'!A:A,A9)&gt;0,"Found in 4.18.24",IF(COUNTIF('3.28.24'!A:A,A9)&gt;0,"Found in 3.28.24",IF(COUNTIF('3.7.24'!A:A,A9)&gt;0,"Found in 3.7.24",IF(COUNTIF('2.14.24'!A:A,A9)&gt;0,"Found in 2.14.24",IF(COUNTIF('1.8.24'!A:A,A9)&gt;0,"Found in 1.8.24",IF(COUNTIF('12.4'!A:A,A9)&gt;0,"Found in 12.4",IF(COUNTIF('11.6'!A:A,A9)&gt;0,"Found in 11.6",IF(COUNTIF('10.3'!B:B,A9)&gt;0,"Found in 10.3","Not Found")))))))))))))</f>
        <v>Found in 8.16.24</v>
      </c>
      <c r="K9" s="4" t="str">
        <f>IF(COUNTIF('8.8.24'!$A:$A, $A9) &gt; 0, "True", "False")</f>
        <v>True</v>
      </c>
      <c r="L9" s="4" t="str">
        <f>IF(COUNTIF('8.16.24'!$A:$A, $A9) &gt; 0, "True", "False")</f>
        <v>True</v>
      </c>
    </row>
    <row r="10" spans="1:12" x14ac:dyDescent="0.2">
      <c r="A10" s="3" t="s">
        <v>1216</v>
      </c>
      <c r="B10" s="3" t="s">
        <v>266</v>
      </c>
      <c r="C10" s="3" t="str">
        <f t="shared" si="0"/>
        <v>Erinn Ames</v>
      </c>
      <c r="D10" s="9">
        <v>45523</v>
      </c>
      <c r="E10" s="3" t="s">
        <v>1217</v>
      </c>
      <c r="F10" s="10">
        <v>51.83</v>
      </c>
      <c r="G10" s="4" t="str">
        <f>_xlfn.IFNA(IF($L10="False",VLOOKUP($C10,'[1]Management Hierarchy Report'!$B$3:$K$1048576, 10, 0), "No"), "No")</f>
        <v>SL16@tidalwaveautospa.com</v>
      </c>
      <c r="H10" s="4"/>
      <c r="I10" s="4" t="s">
        <v>1218</v>
      </c>
      <c r="J10" s="4" t="str">
        <f>IF(COUNTIF('8.16.24'!A:A,A10)&gt;0,"Found in 8.16.24",IF(COUNTIF('8.8.24'!A:A,A10)&gt;0,"Found in 8.8.24",IF(COUNTIF('7.18.24'!A:A,A10)&gt;0,"Found in 7.18.24",IF(COUNTIF('6.7.24'!A:A,A10)&gt;0,"Found in 6.7.24",IF(COUNTIF('5.10.24'!A:A,A10)&gt;0,"Found in 5.10.24",IF(COUNTIF('4.18.24'!A:A,A10)&gt;0,"Found in 4.18.24",IF(COUNTIF('3.28.24'!A:A,A10)&gt;0,"Found in 3.28.24",IF(COUNTIF('3.7.24'!A:A,A10)&gt;0,"Found in 3.7.24",IF(COUNTIF('2.14.24'!A:A,A10)&gt;0,"Found in 2.14.24",IF(COUNTIF('1.8.24'!A:A,A10)&gt;0,"Found in 1.8.24",IF(COUNTIF('12.4'!A:A,A10)&gt;0,"Found in 12.4",IF(COUNTIF('11.6'!A:A,A10)&gt;0,"Found in 11.6",IF(COUNTIF('10.3'!B:B,A10)&gt;0,"Found in 10.3","Not Found")))))))))))))</f>
        <v>Not Found</v>
      </c>
      <c r="K10" s="4" t="str">
        <f>IF(COUNTIF('8.8.24'!$A:$A, $A10) &gt; 0, "True", "False")</f>
        <v>False</v>
      </c>
      <c r="L10" s="4" t="str">
        <f>IF(COUNTIF('8.16.24'!$A:$A, $A10) &gt; 0, "True", "False")</f>
        <v>False</v>
      </c>
    </row>
  </sheetData>
  <autoFilter ref="A1:L10" xr:uid="{2FC68DE9-90BB-4128-BCB2-8AC6117FD6D1}">
    <sortState xmlns:xlrd2="http://schemas.microsoft.com/office/spreadsheetml/2017/richdata2" ref="A2:L10">
      <sortCondition descending="1" sortBy="cellColor" ref="C2:C10" dxfId="7"/>
      <sortCondition sortBy="cellColor" ref="C2:C10" dxfId="6"/>
      <sortCondition sortBy="cellColor" ref="C2:C10" dxfId="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4BAB-1FFD-479F-8962-7008510C2BB7}">
  <dimension ref="A1:L17"/>
  <sheetViews>
    <sheetView topLeftCell="C1" workbookViewId="0">
      <selection activeCell="K16" sqref="K16"/>
    </sheetView>
  </sheetViews>
  <sheetFormatPr defaultRowHeight="12.75" x14ac:dyDescent="0.2"/>
  <cols>
    <col min="1" max="1" width="13.28515625" bestFit="1" customWidth="1"/>
    <col min="2" max="2" width="35.42578125" bestFit="1" customWidth="1"/>
    <col min="3" max="3" width="25.7109375" bestFit="1" customWidth="1"/>
    <col min="4" max="4" width="10.140625" bestFit="1" customWidth="1"/>
    <col min="5" max="5" width="43.28515625" bestFit="1" customWidth="1"/>
    <col min="6" max="6" width="9.140625" style="83" bestFit="1" customWidth="1"/>
    <col min="7" max="7" width="35.28515625" bestFit="1" customWidth="1"/>
    <col min="8" max="8" width="32.85546875" customWidth="1"/>
    <col min="9" max="9" width="28.42578125" bestFit="1" customWidth="1"/>
    <col min="10" max="10" width="16.140625" bestFit="1" customWidth="1"/>
    <col min="11" max="11" width="15.140625" bestFit="1" customWidth="1"/>
    <col min="12" max="12" width="10.5703125" bestFit="1" customWidth="1"/>
  </cols>
  <sheetData>
    <row r="1" spans="1:12" x14ac:dyDescent="0.2">
      <c r="A1" s="1" t="s">
        <v>1249</v>
      </c>
      <c r="B1" s="1" t="s">
        <v>3</v>
      </c>
      <c r="C1" s="1" t="s">
        <v>4</v>
      </c>
      <c r="D1" s="1" t="s">
        <v>1199</v>
      </c>
      <c r="E1" s="1" t="s">
        <v>6</v>
      </c>
      <c r="F1" s="84" t="s">
        <v>909</v>
      </c>
      <c r="G1" s="71" t="s">
        <v>11</v>
      </c>
      <c r="H1" s="71" t="s">
        <v>12</v>
      </c>
      <c r="I1" s="71" t="s">
        <v>13</v>
      </c>
      <c r="J1" s="71" t="s">
        <v>228</v>
      </c>
      <c r="K1" s="71" t="s">
        <v>1200</v>
      </c>
      <c r="L1" s="71" t="s">
        <v>1248</v>
      </c>
    </row>
    <row r="2" spans="1:12" x14ac:dyDescent="0.2">
      <c r="A2" s="61" t="s">
        <v>1235</v>
      </c>
      <c r="B2" s="61" t="s">
        <v>864</v>
      </c>
      <c r="C2" s="61" t="str">
        <f t="shared" ref="C2:C17" si="0">TRIM(MID(B2, FIND(":", B2) + 1, LEN(B2)))</f>
        <v>Kristina Callow</v>
      </c>
      <c r="D2" s="68">
        <v>45524</v>
      </c>
      <c r="E2" s="61" t="s">
        <v>1234</v>
      </c>
      <c r="F2" s="85">
        <v>51.17</v>
      </c>
      <c r="G2" s="62" t="str">
        <f>_xlfn.IFNA(IF($L2="False",VLOOKUP($C2,'[1]Management Hierarchy Report'!$B$3:$K$1048576, 10, 0), "No"), "No")</f>
        <v>kristina.callow@tidalwaveautospa.com</v>
      </c>
      <c r="H2" s="88" t="s">
        <v>1254</v>
      </c>
      <c r="I2" s="62" t="s">
        <v>914</v>
      </c>
      <c r="J2" s="62" t="str">
        <f>IF(COUNTIF('8.23.24'!A:A,A2)&gt;0,"Found in 8.23.24", IF(COUNTIF('8.16.24'!A:A,A2)&gt;0,"Found in 8.16.24", IF(COUNTIF('8.8.24'!A:A,A2)&gt;0,"Found in 8.8.24", IF(COUNTIF('7.18.24'!A:A,A2)&gt;0,"Found in 7.18.24",IF(COUNTIF('6.7.24'!A:A,A2)&gt;0,"Found in 6.7.24",IF(COUNTIF('5.10.24'!A:A,A2)&gt;0,"Found in 5.10.24",IF(COUNTIF('4.18.24'!A:A,A2)&gt;0,"Found in 4.18.24",IF(COUNTIF('3.28.24'!A:A,A2)&gt;0,"Found in 3.28.24",IF(COUNTIF('3.7.24'!A:A,A2)&gt;0,"Found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Found"))))))))))))))</f>
        <v>Not Found</v>
      </c>
      <c r="K2" s="62" t="str">
        <f>IF(COUNTIF('8.16.24'!$A:$A, $A2) &gt; 0, "True", "False")</f>
        <v>False</v>
      </c>
      <c r="L2" s="62" t="str">
        <f>IF(COUNTIF('8.23.24'!$A:$A, $A2) &gt; 0, "True", "False")</f>
        <v>False</v>
      </c>
    </row>
    <row r="3" spans="1:12" x14ac:dyDescent="0.2">
      <c r="A3" s="61" t="s">
        <v>1233</v>
      </c>
      <c r="B3" s="61" t="s">
        <v>131</v>
      </c>
      <c r="C3" s="61" t="str">
        <f t="shared" si="0"/>
        <v>Luis Otero</v>
      </c>
      <c r="D3" s="68">
        <v>45495</v>
      </c>
      <c r="E3" s="61" t="s">
        <v>1232</v>
      </c>
      <c r="F3" s="85">
        <v>190.88</v>
      </c>
      <c r="G3" s="62" t="str">
        <f>_xlfn.IFNA(IF($L3="False",VLOOKUP($C3,'[1]Management Hierarchy Report'!$B$3:$K$1048576, 10, 0), "No"), "No")</f>
        <v>SL150@tidalwaveautospa.com</v>
      </c>
      <c r="H3" s="64" t="s">
        <v>1255</v>
      </c>
      <c r="I3" s="62" t="s">
        <v>914</v>
      </c>
      <c r="J3" s="62" t="str">
        <f>IF(COUNTIF('8.23.24'!A:A,A3)&gt;0,"Found in 8.23.24", IF(COUNTIF('8.16.24'!A:A,A3)&gt;0,"Found in 8.16.24", IF(COUNTIF('8.8.24'!A:A,A3)&gt;0,"Found in 8.8.24", IF(COUNTIF('7.18.24'!A:A,A3)&gt;0,"Found in 7.18.24",IF(COUNTIF('6.7.24'!A:A,A3)&gt;0,"Found in 6.7.24",IF(COUNTIF('5.10.24'!A:A,A3)&gt;0,"Found in 5.10.24",IF(COUNTIF('4.18.24'!A:A,A3)&gt;0,"Found in 4.18.24",IF(COUNTIF('3.28.24'!A:A,A3)&gt;0,"Found in 3.28.24",IF(COUNTIF('3.7.24'!A:A,A3)&gt;0,"Found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Found"))))))))))))))</f>
        <v>Not Found</v>
      </c>
      <c r="K3" s="62" t="str">
        <f>IF(COUNTIF('8.16.24'!$A:$A, $A3) &gt; 0, "True", "False")</f>
        <v>False</v>
      </c>
      <c r="L3" s="62" t="str">
        <f>IF(COUNTIF('8.23.24'!$A:$A, $A3) &gt; 0, "True", "False")</f>
        <v>False</v>
      </c>
    </row>
    <row r="4" spans="1:12" x14ac:dyDescent="0.2">
      <c r="A4" s="61" t="s">
        <v>1231</v>
      </c>
      <c r="B4" s="61" t="s">
        <v>131</v>
      </c>
      <c r="C4" s="61" t="str">
        <f t="shared" si="0"/>
        <v>Luis Otero</v>
      </c>
      <c r="D4" s="68">
        <v>45450</v>
      </c>
      <c r="E4" s="61" t="s">
        <v>1230</v>
      </c>
      <c r="F4" s="85">
        <v>32.07</v>
      </c>
      <c r="G4" s="62" t="str">
        <f>_xlfn.IFNA(IF($L4="False",VLOOKUP($C4,'[1]Management Hierarchy Report'!$B$3:$K$1048576, 10, 0), "No"), "No")</f>
        <v>SL150@tidalwaveautospa.com</v>
      </c>
      <c r="H4" s="64" t="s">
        <v>1255</v>
      </c>
      <c r="I4" s="62" t="s">
        <v>914</v>
      </c>
      <c r="J4" s="62" t="str">
        <f>IF(COUNTIF('8.23.24'!A:A,A4)&gt;0,"Found in 8.23.24", IF(COUNTIF('8.16.24'!A:A,A4)&gt;0,"Found in 8.16.24", IF(COUNTIF('8.8.24'!A:A,A4)&gt;0,"Found in 8.8.24", IF(COUNTIF('7.18.24'!A:A,A4)&gt;0,"Found in 7.18.24",IF(COUNTIF('6.7.24'!A:A,A4)&gt;0,"Found in 6.7.24",IF(COUNTIF('5.10.24'!A:A,A4)&gt;0,"Found in 5.10.24",IF(COUNTIF('4.18.24'!A:A,A4)&gt;0,"Found in 4.18.24",IF(COUNTIF('3.28.24'!A:A,A4)&gt;0,"Found in 3.28.24",IF(COUNTIF('3.7.24'!A:A,A4)&gt;0,"Found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Found"))))))))))))))</f>
        <v>Not Found</v>
      </c>
      <c r="K4" s="62" t="str">
        <f>IF(COUNTIF('8.16.24'!$A:$A, $A4) &gt; 0, "True", "False")</f>
        <v>False</v>
      </c>
      <c r="L4" s="62" t="str">
        <f>IF(COUNTIF('8.23.24'!$A:$A, $A4) &gt; 0, "True", "False")</f>
        <v>False</v>
      </c>
    </row>
    <row r="5" spans="1:12" x14ac:dyDescent="0.2">
      <c r="A5" s="61" t="s">
        <v>1226</v>
      </c>
      <c r="B5" s="61" t="s">
        <v>1120</v>
      </c>
      <c r="C5" s="61" t="str">
        <f t="shared" si="0"/>
        <v>NICOLA MARIANI</v>
      </c>
      <c r="D5" s="68">
        <v>45502</v>
      </c>
      <c r="E5" s="61" t="s">
        <v>759</v>
      </c>
      <c r="F5" s="85">
        <v>18.05</v>
      </c>
      <c r="G5" s="62" t="str">
        <f>_xlfn.IFNA(IF($L5="False",VLOOKUP($C5,'[1]Management Hierarchy Report'!$B$3:$K$1048576, 10, 0), "No"), "No")</f>
        <v>SL219@tidalwaveautospa.com</v>
      </c>
      <c r="H5" s="64" t="s">
        <v>1255</v>
      </c>
      <c r="I5" s="62" t="s">
        <v>914</v>
      </c>
      <c r="J5" s="62" t="str">
        <f>IF(COUNTIF('8.23.24'!A:A,A5)&gt;0,"Found in 8.23.24", IF(COUNTIF('8.16.24'!A:A,A5)&gt;0,"Found in 8.16.24", IF(COUNTIF('8.8.24'!A:A,A5)&gt;0,"Found in 8.8.24", IF(COUNTIF('7.18.24'!A:A,A5)&gt;0,"Found in 7.18.24",IF(COUNTIF('6.7.24'!A:A,A5)&gt;0,"Found in 6.7.24",IF(COUNTIF('5.10.24'!A:A,A5)&gt;0,"Found in 5.10.24",IF(COUNTIF('4.18.24'!A:A,A5)&gt;0,"Found in 4.18.24",IF(COUNTIF('3.28.24'!A:A,A5)&gt;0,"Found in 3.28.24",IF(COUNTIF('3.7.24'!A:A,A5)&gt;0,"Found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Found"))))))))))))))</f>
        <v>Not Found</v>
      </c>
      <c r="K5" s="62" t="str">
        <f>IF(COUNTIF('8.16.24'!$A:$A, $A5) &gt; 0, "True", "False")</f>
        <v>False</v>
      </c>
      <c r="L5" s="62" t="str">
        <f>IF(COUNTIF('8.23.24'!$A:$A, $A5) &gt; 0, "True", "False")</f>
        <v>False</v>
      </c>
    </row>
    <row r="6" spans="1:12" x14ac:dyDescent="0.2">
      <c r="A6" s="61" t="s">
        <v>1246</v>
      </c>
      <c r="B6" s="61" t="s">
        <v>733</v>
      </c>
      <c r="C6" s="61" t="str">
        <f t="shared" si="0"/>
        <v>Ayite Medji</v>
      </c>
      <c r="D6" s="68">
        <v>45524</v>
      </c>
      <c r="E6" s="61" t="s">
        <v>1245</v>
      </c>
      <c r="F6" s="85">
        <v>16.190000000000001</v>
      </c>
      <c r="G6" s="62" t="str">
        <f>_xlfn.IFNA(IF($L6="False",VLOOKUP($C6,'[1]Management Hierarchy Report'!$B$3:$K$1048576, 10, 0), "No"), "No")</f>
        <v>SL315@tidalwaveautospa.com</v>
      </c>
      <c r="H6" s="64" t="s">
        <v>1255</v>
      </c>
      <c r="I6" s="62" t="s">
        <v>914</v>
      </c>
      <c r="J6" s="62" t="str">
        <f>IF(COUNTIF('8.23.24'!A:A,A6)&gt;0,"Found in 8.23.24", IF(COUNTIF('8.16.24'!A:A,A6)&gt;0,"Found in 8.16.24", IF(COUNTIF('8.8.24'!A:A,A6)&gt;0,"Found in 8.8.24", IF(COUNTIF('7.18.24'!A:A,A6)&gt;0,"Found in 7.18.24",IF(COUNTIF('6.7.24'!A:A,A6)&gt;0,"Found in 6.7.24",IF(COUNTIF('5.10.24'!A:A,A6)&gt;0,"Found in 5.10.24",IF(COUNTIF('4.18.24'!A:A,A6)&gt;0,"Found in 4.18.24",IF(COUNTIF('3.28.24'!A:A,A6)&gt;0,"Found in 3.28.24",IF(COUNTIF('3.7.24'!A:A,A6)&gt;0,"Found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Found"))))))))))))))</f>
        <v>Not Found</v>
      </c>
      <c r="K6" s="62" t="str">
        <f>IF(COUNTIF('8.16.24'!$A:$A, $A6) &gt; 0, "True", "False")</f>
        <v>False</v>
      </c>
      <c r="L6" s="62" t="str">
        <f>IF(COUNTIF('8.23.24'!$A:$A, $A6) &gt; 0, "True", "False")</f>
        <v>False</v>
      </c>
    </row>
    <row r="7" spans="1:12" x14ac:dyDescent="0.2">
      <c r="A7" s="61" t="s">
        <v>1240</v>
      </c>
      <c r="B7" s="61" t="s">
        <v>1239</v>
      </c>
      <c r="C7" s="61" t="str">
        <f t="shared" si="0"/>
        <v>Kenneth Dinkins</v>
      </c>
      <c r="D7" s="68">
        <v>45462</v>
      </c>
      <c r="E7" s="61" t="s">
        <v>1238</v>
      </c>
      <c r="F7" s="85">
        <v>54.51</v>
      </c>
      <c r="G7" s="62" t="str">
        <f>_xlfn.IFNA(IF($L7="False",VLOOKUP($C7,'[1]Management Hierarchy Report'!$B$3:$K$1048576, 10, 0), "No"), "No")</f>
        <v>SL103@tidalwaveautospa.com</v>
      </c>
      <c r="H7" s="64" t="s">
        <v>1255</v>
      </c>
      <c r="I7" s="62" t="s">
        <v>914</v>
      </c>
      <c r="J7" s="62" t="str">
        <f>IF(COUNTIF('8.23.24'!A:A,A7)&gt;0,"Found in 8.23.24", IF(COUNTIF('8.16.24'!A:A,A7)&gt;0,"Found in 8.16.24", IF(COUNTIF('8.8.24'!A:A,A7)&gt;0,"Found in 8.8.24", IF(COUNTIF('7.18.24'!A:A,A7)&gt;0,"Found in 7.18.24",IF(COUNTIF('6.7.24'!A:A,A7)&gt;0,"Found in 6.7.24",IF(COUNTIF('5.10.24'!A:A,A7)&gt;0,"Found in 5.10.24",IF(COUNTIF('4.18.24'!A:A,A7)&gt;0,"Found in 4.18.24",IF(COUNTIF('3.28.24'!A:A,A7)&gt;0,"Found in 3.28.24",IF(COUNTIF('3.7.24'!A:A,A7)&gt;0,"Found in 3.7.24",IF(COUNTIF('2.14.24'!A:A,A7)&gt;0,"Found in 2.14.24",IF(COUNTIF('1.8.24'!A:A,A7)&gt;0,"Found in 1.8.24",IF(COUNTIF('12.4'!A:A,A7)&gt;0,"Found in 12.4",IF(COUNTIF('11.6'!A:A,A7)&gt;0,"Found in 11.6",IF(COUNTIF('10.3'!B:B,A7)&gt;0,"Found in 10.3","Not Found"))))))))))))))</f>
        <v>Not Found</v>
      </c>
      <c r="K7" s="62" t="str">
        <f>IF(COUNTIF('8.16.24'!$A:$A, $A7) &gt; 0, "True", "False")</f>
        <v>False</v>
      </c>
      <c r="L7" s="62" t="str">
        <f>IF(COUNTIF('8.23.24'!$A:$A, $A7) &gt; 0, "True", "False")</f>
        <v>False</v>
      </c>
    </row>
    <row r="8" spans="1:12" x14ac:dyDescent="0.2">
      <c r="A8" s="61" t="s">
        <v>1247</v>
      </c>
      <c r="B8" s="61" t="s">
        <v>728</v>
      </c>
      <c r="C8" s="61" t="str">
        <f t="shared" si="0"/>
        <v>Abelardo Tamez</v>
      </c>
      <c r="D8" s="68">
        <v>45519</v>
      </c>
      <c r="E8" s="61" t="s">
        <v>312</v>
      </c>
      <c r="F8" s="85">
        <v>175.08</v>
      </c>
      <c r="G8" s="62" t="str">
        <f>_xlfn.IFNA(IF($L8="False",VLOOKUP($C8,'[1]Management Hierarchy Report'!$B$3:$K$1048576, 10, 0), "No"), "No")</f>
        <v>abelardo.tamez@tidalwaveautospa.com</v>
      </c>
      <c r="H8" s="89" t="s">
        <v>1219</v>
      </c>
      <c r="I8" s="62" t="s">
        <v>914</v>
      </c>
      <c r="J8" s="62" t="str">
        <f>IF(COUNTIF('8.23.24'!A:A,A8)&gt;0,"Found in 8.23.24", IF(COUNTIF('8.16.24'!A:A,A8)&gt;0,"Found in 8.16.24", IF(COUNTIF('8.8.24'!A:A,A8)&gt;0,"Found in 8.8.24", IF(COUNTIF('7.18.24'!A:A,A8)&gt;0,"Found in 7.18.24",IF(COUNTIF('6.7.24'!A:A,A8)&gt;0,"Found in 6.7.24",IF(COUNTIF('5.10.24'!A:A,A8)&gt;0,"Found in 5.10.24",IF(COUNTIF('4.18.24'!A:A,A8)&gt;0,"Found in 4.18.24",IF(COUNTIF('3.28.24'!A:A,A8)&gt;0,"Found in 3.28.24",IF(COUNTIF('3.7.24'!A:A,A8)&gt;0,"Found in 3.7.24",IF(COUNTIF('2.14.24'!A:A,A8)&gt;0,"Found in 2.14.24",IF(COUNTIF('1.8.24'!A:A,A8)&gt;0,"Found in 1.8.24",IF(COUNTIF('12.4'!A:A,A8)&gt;0,"Found in 12.4",IF(COUNTIF('11.6'!A:A,A8)&gt;0,"Found in 11.6",IF(COUNTIF('10.3'!B:B,A8)&gt;0,"Found in 10.3","Not Found"))))))))))))))</f>
        <v>Not Found</v>
      </c>
      <c r="K8" s="62" t="str">
        <f>IF(COUNTIF('8.16.24'!$A:$A, $A8) &gt; 0, "True", "False")</f>
        <v>False</v>
      </c>
      <c r="L8" s="62" t="str">
        <f>IF(COUNTIF('8.23.24'!$A:$A, $A8) &gt; 0, "True", "False")</f>
        <v>False</v>
      </c>
    </row>
    <row r="9" spans="1:12" x14ac:dyDescent="0.2">
      <c r="A9" s="61" t="s">
        <v>1222</v>
      </c>
      <c r="B9" s="61" t="s">
        <v>988</v>
      </c>
      <c r="C9" s="61" t="str">
        <f t="shared" si="0"/>
        <v>Robert Swigonski</v>
      </c>
      <c r="D9" s="68">
        <v>45518</v>
      </c>
      <c r="E9" s="61" t="s">
        <v>1221</v>
      </c>
      <c r="F9" s="85">
        <v>378.48</v>
      </c>
      <c r="G9" s="62" t="str">
        <f>_xlfn.IFNA(IF($L9="False",VLOOKUP($C9,'[1]Management Hierarchy Report'!$B$3:$K$1048576, 10, 0), "No"), "No")</f>
        <v>robert.swigonski@tidalwaveautospa.com</v>
      </c>
      <c r="H9" s="90" t="s">
        <v>1253</v>
      </c>
      <c r="I9" s="62" t="s">
        <v>914</v>
      </c>
      <c r="J9" s="62" t="str">
        <f>IF(COUNTIF('8.23.24'!A:A,A9)&gt;0,"Found in 8.23.24", IF(COUNTIF('8.16.24'!A:A,A9)&gt;0,"Found in 8.16.24", IF(COUNTIF('8.8.24'!A:A,A9)&gt;0,"Found in 8.8.24", IF(COUNTIF('7.18.24'!A:A,A9)&gt;0,"Found in 7.18.24",IF(COUNTIF('6.7.24'!A:A,A9)&gt;0,"Found in 6.7.24",IF(COUNTIF('5.10.24'!A:A,A9)&gt;0,"Found in 5.10.24",IF(COUNTIF('4.18.24'!A:A,A9)&gt;0,"Found in 4.18.24",IF(COUNTIF('3.28.24'!A:A,A9)&gt;0,"Found in 3.28.24",IF(COUNTIF('3.7.24'!A:A,A9)&gt;0,"Found in 3.7.24",IF(COUNTIF('2.14.24'!A:A,A9)&gt;0,"Found in 2.14.24",IF(COUNTIF('1.8.24'!A:A,A9)&gt;0,"Found in 1.8.24",IF(COUNTIF('12.4'!A:A,A9)&gt;0,"Found in 12.4",IF(COUNTIF('11.6'!A:A,A9)&gt;0,"Found in 11.6",IF(COUNTIF('10.3'!B:B,A9)&gt;0,"Found in 10.3","Not Found"))))))))))))))</f>
        <v>Not Found</v>
      </c>
      <c r="K9" s="62" t="str">
        <f>IF(COUNTIF('8.16.24'!$A:$A, $A9) &gt; 0, "True", "False")</f>
        <v>False</v>
      </c>
      <c r="L9" s="62" t="str">
        <f>IF(COUNTIF('8.23.24'!$A:$A, $A9) &gt; 0, "True", "False")</f>
        <v>False</v>
      </c>
    </row>
    <row r="10" spans="1:12" x14ac:dyDescent="0.2">
      <c r="A10" s="61" t="s">
        <v>1210</v>
      </c>
      <c r="B10" s="61" t="s">
        <v>354</v>
      </c>
      <c r="C10" s="61" t="str">
        <f t="shared" si="0"/>
        <v>Patrick Rollins</v>
      </c>
      <c r="D10" s="68">
        <v>45496</v>
      </c>
      <c r="E10" s="61" t="s">
        <v>1211</v>
      </c>
      <c r="F10" s="85">
        <v>8.57</v>
      </c>
      <c r="G10" s="62" t="str">
        <f>_xlfn.IFNA(IF($L10="False",VLOOKUP($C10,'[1]Management Hierarchy Report'!$B$3:$K$1048576, 10, 0), "No"), "No")</f>
        <v>No</v>
      </c>
      <c r="H10" s="64" t="s">
        <v>1252</v>
      </c>
      <c r="I10" s="62" t="s">
        <v>914</v>
      </c>
      <c r="J10" s="62" t="str">
        <f>IF(COUNTIF('8.23.24'!A:A,A10)&gt;0,"Found in 8.23.24", IF(COUNTIF('8.16.24'!A:A,A10)&gt;0,"Found in 8.16.24", IF(COUNTIF('8.8.24'!A:A,A10)&gt;0,"Found in 8.8.24", IF(COUNTIF('7.18.24'!A:A,A10)&gt;0,"Found in 7.18.24",IF(COUNTIF('6.7.24'!A:A,A10)&gt;0,"Found in 6.7.24",IF(COUNTIF('5.10.24'!A:A,A10)&gt;0,"Found in 5.10.24",IF(COUNTIF('4.18.24'!A:A,A10)&gt;0,"Found in 4.18.24",IF(COUNTIF('3.28.24'!A:A,A10)&gt;0,"Found in 3.28.24",IF(COUNTIF('3.7.24'!A:A,A10)&gt;0,"Found in 3.7.24",IF(COUNTIF('2.14.24'!A:A,A10)&gt;0,"Found in 2.14.24",IF(COUNTIF('1.8.24'!A:A,A10)&gt;0,"Found in 1.8.24",IF(COUNTIF('12.4'!A:A,A10)&gt;0,"Found in 12.4",IF(COUNTIF('11.6'!A:A,A10)&gt;0,"Found in 11.6",IF(COUNTIF('10.3'!B:B,A10)&gt;0,"Found in 10.3","Not Found"))))))))))))))</f>
        <v>Found in 8.23.24</v>
      </c>
      <c r="K10" s="62" t="str">
        <f>IF(COUNTIF('8.16.24'!$A:$A, $A10) &gt; 0, "True", "False")</f>
        <v>False</v>
      </c>
      <c r="L10" s="62" t="str">
        <f>IF(COUNTIF('8.23.24'!$A:$A, $A10) &gt; 0, "True", "False")</f>
        <v>True</v>
      </c>
    </row>
    <row r="11" spans="1:12" x14ac:dyDescent="0.2">
      <c r="A11" s="46" t="s">
        <v>1242</v>
      </c>
      <c r="B11" s="46" t="s">
        <v>845</v>
      </c>
      <c r="C11" s="46" t="str">
        <f t="shared" si="0"/>
        <v>Felicia Slager</v>
      </c>
      <c r="D11" s="47">
        <v>45481</v>
      </c>
      <c r="E11" s="46" t="s">
        <v>1241</v>
      </c>
      <c r="F11" s="87">
        <v>22.67</v>
      </c>
      <c r="G11" s="50" t="str">
        <f>_xlfn.IFNA(IF($L11="False",VLOOKUP($C11,'[1]Management Hierarchy Report'!$B$3:$K$1048576, 10, 0), "No"), "No")</f>
        <v>SL205@tidalwaveautospa.com</v>
      </c>
      <c r="H11" s="50"/>
      <c r="I11" s="50" t="s">
        <v>1251</v>
      </c>
      <c r="J11" s="50" t="str">
        <f>IF(COUNTIF('8.23.24'!A:A,A11)&gt;0,"Found in 8.23.24", IF(COUNTIF('8.16.24'!A:A,A11)&gt;0,"Found in 8.16.24", IF(COUNTIF('8.8.24'!A:A,A11)&gt;0,"Found in 8.8.24", IF(COUNTIF('7.18.24'!A:A,A11)&gt;0,"Found in 7.18.24",IF(COUNTIF('6.7.24'!A:A,A11)&gt;0,"Found in 6.7.24",IF(COUNTIF('5.10.24'!A:A,A11)&gt;0,"Found in 5.10.24",IF(COUNTIF('4.18.24'!A:A,A11)&gt;0,"Found in 4.18.24",IF(COUNTIF('3.28.24'!A:A,A11)&gt;0,"Found in 3.28.24",IF(COUNTIF('3.7.24'!A:A,A11)&gt;0,"Found in 3.7.24",IF(COUNTIF('2.14.24'!A:A,A11)&gt;0,"Found in 2.14.24",IF(COUNTIF('1.8.24'!A:A,A11)&gt;0,"Found in 1.8.24",IF(COUNTIF('12.4'!A:A,A11)&gt;0,"Found in 12.4",IF(COUNTIF('11.6'!A:A,A11)&gt;0,"Found in 11.6",IF(COUNTIF('10.3'!B:B,A11)&gt;0,"Found in 10.3","Not Found"))))))))))))))</f>
        <v>Not Found</v>
      </c>
      <c r="K11" s="50" t="str">
        <f>IF(COUNTIF('8.16.24'!$A:$A, $A11) &gt; 0, "True", "False")</f>
        <v>False</v>
      </c>
      <c r="L11" s="50" t="str">
        <f>IF(COUNTIF('8.23.24'!$A:$A, $A11) &gt; 0, "True", "False")</f>
        <v>False</v>
      </c>
    </row>
    <row r="12" spans="1:12" x14ac:dyDescent="0.2">
      <c r="A12" s="46" t="s">
        <v>1229</v>
      </c>
      <c r="B12" s="46" t="s">
        <v>1228</v>
      </c>
      <c r="C12" s="46" t="str">
        <f t="shared" si="0"/>
        <v>Matthew Carter (Terminated)</v>
      </c>
      <c r="D12" s="47">
        <v>45525</v>
      </c>
      <c r="E12" s="46" t="s">
        <v>1227</v>
      </c>
      <c r="F12" s="87">
        <v>2190.2800000000002</v>
      </c>
      <c r="G12" s="50" t="str">
        <f>_xlfn.IFNA(IF($L12="False",VLOOKUP($C12,'[1]Management Hierarchy Report'!$B$3:$K$1048576, 10, 0), "No"), "No")</f>
        <v>No</v>
      </c>
      <c r="H12" s="50"/>
      <c r="I12" s="50" t="s">
        <v>1250</v>
      </c>
      <c r="J12" s="50" t="str">
        <f>IF(COUNTIF('8.23.24'!A:A,A12)&gt;0,"Found in 8.23.24", IF(COUNTIF('8.16.24'!A:A,A12)&gt;0,"Found in 8.16.24", IF(COUNTIF('8.8.24'!A:A,A12)&gt;0,"Found in 8.8.24", IF(COUNTIF('7.18.24'!A:A,A12)&gt;0,"Found in 7.18.24",IF(COUNTIF('6.7.24'!A:A,A12)&gt;0,"Found in 6.7.24",IF(COUNTIF('5.10.24'!A:A,A12)&gt;0,"Found in 5.10.24",IF(COUNTIF('4.18.24'!A:A,A12)&gt;0,"Found in 4.18.24",IF(COUNTIF('3.28.24'!A:A,A12)&gt;0,"Found in 3.28.24",IF(COUNTIF('3.7.24'!A:A,A12)&gt;0,"Found in 3.7.24",IF(COUNTIF('2.14.24'!A:A,A12)&gt;0,"Found in 2.14.24",IF(COUNTIF('1.8.24'!A:A,A12)&gt;0,"Found in 1.8.24",IF(COUNTIF('12.4'!A:A,A12)&gt;0,"Found in 12.4",IF(COUNTIF('11.6'!A:A,A12)&gt;0,"Found in 11.6",IF(COUNTIF('10.3'!B:B,A12)&gt;0,"Found in 10.3","Not Found"))))))))))))))</f>
        <v>Not Found</v>
      </c>
      <c r="K12" s="50" t="str">
        <f>IF(COUNTIF('8.16.24'!$A:$A, $A12) &gt; 0, "True", "False")</f>
        <v>False</v>
      </c>
      <c r="L12" s="50" t="str">
        <f>IF(COUNTIF('8.23.24'!$A:$A, $A12) &gt; 0, "True", "False")</f>
        <v>False</v>
      </c>
    </row>
    <row r="13" spans="1:12" x14ac:dyDescent="0.2">
      <c r="A13" s="3" t="s">
        <v>1220</v>
      </c>
      <c r="B13" s="3" t="s">
        <v>678</v>
      </c>
      <c r="C13" s="3" t="str">
        <f t="shared" si="0"/>
        <v>Samantha Hackney</v>
      </c>
      <c r="D13" s="9">
        <v>45491</v>
      </c>
      <c r="E13" s="3" t="s">
        <v>67</v>
      </c>
      <c r="F13" s="86">
        <v>36.31</v>
      </c>
      <c r="G13" s="4" t="str">
        <f>_xlfn.IFNA(IF($L13="False",VLOOKUP($C13,'[1]Management Hierarchy Report'!$B$3:$K$1048576, 10, 0), "No"), "No")</f>
        <v>SL192@tidalwaveautospa.com</v>
      </c>
      <c r="H13" s="4"/>
      <c r="I13" s="4" t="s">
        <v>914</v>
      </c>
      <c r="J13" s="4" t="str">
        <f>IF(COUNTIF('8.23.24'!A:A,A13)&gt;0,"Found in 8.23.24", IF(COUNTIF('8.16.24'!A:A,A13)&gt;0,"Found in 8.16.24", IF(COUNTIF('8.8.24'!A:A,A13)&gt;0,"Found in 8.8.24", IF(COUNTIF('7.18.24'!A:A,A13)&gt;0,"Found in 7.18.24",IF(COUNTIF('6.7.24'!A:A,A13)&gt;0,"Found in 6.7.24",IF(COUNTIF('5.10.24'!A:A,A13)&gt;0,"Found in 5.10.24",IF(COUNTIF('4.18.24'!A:A,A13)&gt;0,"Found in 4.18.24",IF(COUNTIF('3.28.24'!A:A,A13)&gt;0,"Found in 3.28.24",IF(COUNTIF('3.7.24'!A:A,A13)&gt;0,"Found in 3.7.24",IF(COUNTIF('2.14.24'!A:A,A13)&gt;0,"Found in 2.14.24",IF(COUNTIF('1.8.24'!A:A,A13)&gt;0,"Found in 1.8.24",IF(COUNTIF('12.4'!A:A,A13)&gt;0,"Found in 12.4",IF(COUNTIF('11.6'!A:A,A13)&gt;0,"Found in 11.6",IF(COUNTIF('10.3'!B:B,A13)&gt;0,"Found in 10.3","Not Found"))))))))))))))</f>
        <v>Not Found</v>
      </c>
      <c r="K13" s="4" t="str">
        <f>IF(COUNTIF('8.16.24'!$A:$A, $A13) &gt; 0, "True", "False")</f>
        <v>False</v>
      </c>
      <c r="L13" s="4" t="str">
        <f>IF(COUNTIF('8.23.24'!$A:$A, $A13) &gt; 0, "True", "False")</f>
        <v>False</v>
      </c>
    </row>
    <row r="14" spans="1:12" x14ac:dyDescent="0.2">
      <c r="A14" s="3" t="s">
        <v>1237</v>
      </c>
      <c r="B14" s="3" t="s">
        <v>317</v>
      </c>
      <c r="C14" s="3" t="str">
        <f t="shared" si="0"/>
        <v>Kevin Williams</v>
      </c>
      <c r="D14" s="9">
        <v>45462</v>
      </c>
      <c r="E14" s="3" t="s">
        <v>1236</v>
      </c>
      <c r="F14" s="86">
        <v>32.92</v>
      </c>
      <c r="G14" s="4" t="str">
        <f>_xlfn.IFNA(IF($L14="False",VLOOKUP($C14,'[1]Management Hierarchy Report'!$B$3:$K$1048576, 10, 0), "No"), "No")</f>
        <v>SL22@tidalwaveautospa.com</v>
      </c>
      <c r="H14" s="4"/>
      <c r="I14" s="4" t="s">
        <v>914</v>
      </c>
      <c r="J14" s="4" t="str">
        <f>IF(COUNTIF('8.23.24'!A:A,A14)&gt;0,"Found in 8.23.24", IF(COUNTIF('8.16.24'!A:A,A14)&gt;0,"Found in 8.16.24", IF(COUNTIF('8.8.24'!A:A,A14)&gt;0,"Found in 8.8.24", IF(COUNTIF('7.18.24'!A:A,A14)&gt;0,"Found in 7.18.24",IF(COUNTIF('6.7.24'!A:A,A14)&gt;0,"Found in 6.7.24",IF(COUNTIF('5.10.24'!A:A,A14)&gt;0,"Found in 5.10.24",IF(COUNTIF('4.18.24'!A:A,A14)&gt;0,"Found in 4.18.24",IF(COUNTIF('3.28.24'!A:A,A14)&gt;0,"Found in 3.28.24",IF(COUNTIF('3.7.24'!A:A,A14)&gt;0,"Found in 3.7.24",IF(COUNTIF('2.14.24'!A:A,A14)&gt;0,"Found in 2.14.24",IF(COUNTIF('1.8.24'!A:A,A14)&gt;0,"Found in 1.8.24",IF(COUNTIF('12.4'!A:A,A14)&gt;0,"Found in 12.4",IF(COUNTIF('11.6'!A:A,A14)&gt;0,"Found in 11.6",IF(COUNTIF('10.3'!B:B,A14)&gt;0,"Found in 10.3","Not Found"))))))))))))))</f>
        <v>Not Found</v>
      </c>
      <c r="K14" s="4" t="str">
        <f>IF(COUNTIF('8.16.24'!$A:$A, $A14) &gt; 0, "True", "False")</f>
        <v>False</v>
      </c>
      <c r="L14" s="4" t="str">
        <f>IF(COUNTIF('8.23.24'!$A:$A, $A14) &gt; 0, "True", "False")</f>
        <v>False</v>
      </c>
    </row>
    <row r="15" spans="1:12" x14ac:dyDescent="0.2">
      <c r="A15" s="3" t="s">
        <v>1244</v>
      </c>
      <c r="B15" s="3" t="s">
        <v>1177</v>
      </c>
      <c r="C15" s="3" t="str">
        <f t="shared" si="0"/>
        <v>Destiney Jimenez</v>
      </c>
      <c r="D15" s="9">
        <v>45494</v>
      </c>
      <c r="E15" s="3" t="s">
        <v>1243</v>
      </c>
      <c r="F15" s="86">
        <v>17.809999999999999</v>
      </c>
      <c r="G15" s="4" t="str">
        <f>_xlfn.IFNA(IF($L15="False",VLOOKUP($C15,'[1]Management Hierarchy Report'!$B$3:$K$1048576, 10, 0), "No"), "No")</f>
        <v>SL156@tidalwaveautospa.com</v>
      </c>
      <c r="H15" s="4"/>
      <c r="I15" s="4" t="s">
        <v>914</v>
      </c>
      <c r="J15" s="4" t="str">
        <f>IF(COUNTIF('8.23.24'!A:A,A15)&gt;0,"Found in 8.23.24", IF(COUNTIF('8.16.24'!A:A,A15)&gt;0,"Found in 8.16.24", IF(COUNTIF('8.8.24'!A:A,A15)&gt;0,"Found in 8.8.24", IF(COUNTIF('7.18.24'!A:A,A15)&gt;0,"Found in 7.18.24",IF(COUNTIF('6.7.24'!A:A,A15)&gt;0,"Found in 6.7.24",IF(COUNTIF('5.10.24'!A:A,A15)&gt;0,"Found in 5.10.24",IF(COUNTIF('4.18.24'!A:A,A15)&gt;0,"Found in 4.18.24",IF(COUNTIF('3.28.24'!A:A,A15)&gt;0,"Found in 3.28.24",IF(COUNTIF('3.7.24'!A:A,A15)&gt;0,"Found in 3.7.24",IF(COUNTIF('2.14.24'!A:A,A15)&gt;0,"Found in 2.14.24",IF(COUNTIF('1.8.24'!A:A,A15)&gt;0,"Found in 1.8.24",IF(COUNTIF('12.4'!A:A,A15)&gt;0,"Found in 12.4",IF(COUNTIF('11.6'!A:A,A15)&gt;0,"Found in 11.6",IF(COUNTIF('10.3'!B:B,A15)&gt;0,"Found in 10.3","Not Found"))))))))))))))</f>
        <v>Not Found</v>
      </c>
      <c r="K15" s="4" t="str">
        <f>IF(COUNTIF('8.16.24'!$A:$A, $A15) &gt; 0, "True", "False")</f>
        <v>False</v>
      </c>
      <c r="L15" s="4" t="str">
        <f>IF(COUNTIF('8.23.24'!$A:$A, $A15) &gt; 0, "True", "False")</f>
        <v>False</v>
      </c>
    </row>
    <row r="16" spans="1:12" x14ac:dyDescent="0.2">
      <c r="A16" s="3" t="s">
        <v>1225</v>
      </c>
      <c r="B16" s="3" t="s">
        <v>1224</v>
      </c>
      <c r="C16" s="3" t="str">
        <f t="shared" si="0"/>
        <v>Patrick Bird</v>
      </c>
      <c r="D16" s="9">
        <v>45505</v>
      </c>
      <c r="E16" s="3" t="s">
        <v>1223</v>
      </c>
      <c r="F16" s="86">
        <v>31.14</v>
      </c>
      <c r="G16" s="4" t="str">
        <f>_xlfn.IFNA(IF($L16="False",VLOOKUP($C16,'[1]Management Hierarchy Report'!$B$3:$K$1048576, 10, 0), "No"), "No")</f>
        <v>SL240@tidalwaveautospa.com</v>
      </c>
      <c r="H16" s="4"/>
      <c r="I16" s="4" t="s">
        <v>914</v>
      </c>
      <c r="J16" s="4" t="str">
        <f>IF(COUNTIF('8.23.24'!A:A,A16)&gt;0,"Found in 8.23.24", IF(COUNTIF('8.16.24'!A:A,A16)&gt;0,"Found in 8.16.24", IF(COUNTIF('8.8.24'!A:A,A16)&gt;0,"Found in 8.8.24", IF(COUNTIF('7.18.24'!A:A,A16)&gt;0,"Found in 7.18.24",IF(COUNTIF('6.7.24'!A:A,A16)&gt;0,"Found in 6.7.24",IF(COUNTIF('5.10.24'!A:A,A16)&gt;0,"Found in 5.10.24",IF(COUNTIF('4.18.24'!A:A,A16)&gt;0,"Found in 4.18.24",IF(COUNTIF('3.28.24'!A:A,A16)&gt;0,"Found in 3.28.24",IF(COUNTIF('3.7.24'!A:A,A16)&gt;0,"Found in 3.7.24",IF(COUNTIF('2.14.24'!A:A,A16)&gt;0,"Found in 2.14.24",IF(COUNTIF('1.8.24'!A:A,A16)&gt;0,"Found in 1.8.24",IF(COUNTIF('12.4'!A:A,A16)&gt;0,"Found in 12.4",IF(COUNTIF('11.6'!A:A,A16)&gt;0,"Found in 11.6",IF(COUNTIF('10.3'!B:B,A16)&gt;0,"Found in 10.3","Not Found"))))))))))))))</f>
        <v>Not Found</v>
      </c>
      <c r="K16" s="4" t="str">
        <f>IF(COUNTIF('8.16.24'!$A:$A, $A16) &gt; 0, "True", "False")</f>
        <v>False</v>
      </c>
      <c r="L16" s="4" t="str">
        <f>IF(COUNTIF('8.23.24'!$A:$A, $A16) &gt; 0, "True", "False")</f>
        <v>False</v>
      </c>
    </row>
    <row r="17" spans="1:12" x14ac:dyDescent="0.2">
      <c r="A17" s="3" t="s">
        <v>588</v>
      </c>
      <c r="B17" s="3" t="s">
        <v>589</v>
      </c>
      <c r="C17" s="3" t="str">
        <f t="shared" si="0"/>
        <v>Brandon Cobb</v>
      </c>
      <c r="D17" s="9">
        <v>45277</v>
      </c>
      <c r="E17" s="3" t="s">
        <v>590</v>
      </c>
      <c r="F17" s="86">
        <v>360.9</v>
      </c>
      <c r="G17" s="4" t="str">
        <f>_xlfn.IFNA(IF($L17="False",VLOOKUP($C17,'[1]Management Hierarchy Report'!$B$3:$K$1048576, 10, 0), "No"), "No")</f>
        <v>No</v>
      </c>
      <c r="H17" s="4"/>
      <c r="I17" s="4" t="s">
        <v>914</v>
      </c>
      <c r="J17" s="4" t="str">
        <f>IF(COUNTIF('8.23.24'!A:A,A17)&gt;0,"Found in 8.23.24", IF(COUNTIF('8.16.24'!A:A,A17)&gt;0,"Found in 8.16.24", IF(COUNTIF('8.8.24'!A:A,A17)&gt;0,"Found in 8.8.24", IF(COUNTIF('7.18.24'!A:A,A17)&gt;0,"Found in 7.18.24",IF(COUNTIF('6.7.24'!A:A,A17)&gt;0,"Found in 6.7.24",IF(COUNTIF('5.10.24'!A:A,A17)&gt;0,"Found in 5.10.24",IF(COUNTIF('4.18.24'!A:A,A17)&gt;0,"Found in 4.18.24",IF(COUNTIF('3.28.24'!A:A,A17)&gt;0,"Found in 3.28.24",IF(COUNTIF('3.7.24'!A:A,A17)&gt;0,"Found in 3.7.24",IF(COUNTIF('2.14.24'!A:A,A17)&gt;0,"Found in 2.14.24",IF(COUNTIF('1.8.24'!A:A,A17)&gt;0,"Found in 1.8.24",IF(COUNTIF('12.4'!A:A,A17)&gt;0,"Found in 12.4",IF(COUNTIF('11.6'!A:A,A17)&gt;0,"Found in 11.6",IF(COUNTIF('10.3'!B:B,A17)&gt;0,"Found in 10.3","Not Found"))))))))))))))</f>
        <v>Found in 8.23.24</v>
      </c>
      <c r="K17" s="4" t="str">
        <f>IF(COUNTIF('8.16.24'!$A:$A, $A17) &gt; 0, "True", "False")</f>
        <v>True</v>
      </c>
      <c r="L17" s="4" t="str">
        <f>IF(COUNTIF('8.23.24'!$A:$A, $A17) &gt; 0, "True", "False")</f>
        <v>True</v>
      </c>
    </row>
  </sheetData>
  <autoFilter ref="A1:L17" xr:uid="{00000000-0001-0000-0000-000000000000}">
    <sortState xmlns:xlrd2="http://schemas.microsoft.com/office/spreadsheetml/2017/richdata2" ref="A2:L17">
      <sortCondition descending="1" sortBy="cellColor" ref="C2:C17" dxfId="4"/>
      <sortCondition sortBy="cellColor" ref="C2:C17" dxfId="3"/>
      <sortCondition sortBy="cellColor" ref="C2:C17" dxfId="2"/>
      <sortCondition sortBy="cellColor" ref="C2:C17" dxfId="1"/>
    </sortState>
  </autoFilter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C376-C9B0-4002-AD0E-27242631F978}">
  <dimension ref="A1:L6"/>
  <sheetViews>
    <sheetView tabSelected="1" workbookViewId="0">
      <selection activeCell="E24" sqref="E24"/>
    </sheetView>
  </sheetViews>
  <sheetFormatPr defaultRowHeight="12.75" x14ac:dyDescent="0.2"/>
  <cols>
    <col min="1" max="2" width="23" customWidth="1"/>
    <col min="3" max="3" width="24.85546875" bestFit="1" customWidth="1"/>
    <col min="4" max="4" width="10.140625" style="91" bestFit="1" customWidth="1"/>
    <col min="5" max="5" width="35.42578125" bestFit="1" customWidth="1"/>
    <col min="6" max="6" width="9.140625" style="83" bestFit="1" customWidth="1"/>
    <col min="7" max="7" width="26.85546875" bestFit="1" customWidth="1"/>
    <col min="8" max="8" width="19" bestFit="1" customWidth="1"/>
    <col min="9" max="9" width="26.7109375" bestFit="1" customWidth="1"/>
    <col min="10" max="10" width="14" bestFit="1" customWidth="1"/>
    <col min="11" max="12" width="10.5703125" bestFit="1" customWidth="1"/>
  </cols>
  <sheetData>
    <row r="1" spans="1:12" x14ac:dyDescent="0.2">
      <c r="A1" s="93" t="s">
        <v>1</v>
      </c>
      <c r="B1" s="93" t="s">
        <v>3</v>
      </c>
      <c r="C1" s="93" t="s">
        <v>4</v>
      </c>
      <c r="D1" s="94" t="s">
        <v>1199</v>
      </c>
      <c r="E1" s="93" t="s">
        <v>6</v>
      </c>
      <c r="F1" s="92" t="s">
        <v>909</v>
      </c>
      <c r="G1" s="71" t="s">
        <v>11</v>
      </c>
      <c r="H1" s="71" t="s">
        <v>12</v>
      </c>
      <c r="I1" s="71" t="s">
        <v>13</v>
      </c>
      <c r="J1" s="71" t="s">
        <v>228</v>
      </c>
      <c r="K1" s="71" t="s">
        <v>1248</v>
      </c>
      <c r="L1" s="71" t="s">
        <v>1263</v>
      </c>
    </row>
    <row r="2" spans="1:12" x14ac:dyDescent="0.2">
      <c r="A2" s="101" t="s">
        <v>1262</v>
      </c>
      <c r="B2" s="101" t="s">
        <v>1261</v>
      </c>
      <c r="C2" s="101" t="str">
        <f>TRIM(MID(B2, FIND(":", B2) + 1, LEN(B2)))</f>
        <v>David Deal</v>
      </c>
      <c r="D2" s="102">
        <v>45540</v>
      </c>
      <c r="E2" s="101" t="s">
        <v>1260</v>
      </c>
      <c r="F2" s="103">
        <v>82.96</v>
      </c>
      <c r="G2" s="62" t="str">
        <f>_xlfn.IFNA(IF($L2="False",VLOOKUP($C2,'[1]Management Hierarchy Report'!$B$3:$K$1048576, 10, 0), "No"), "No")</f>
        <v>SL119@tidalwaveautospa.com</v>
      </c>
      <c r="H2" s="62" t="s">
        <v>1265</v>
      </c>
      <c r="I2" s="62" t="s">
        <v>914</v>
      </c>
      <c r="J2" s="62" t="str">
        <f>IF(COUNTIF('9.6.24'!A:A,A2)&gt;0,"Found in 9.6.24",IF(COUNTIF('8.23.24'!A:A,A2)&gt;0,"Found in 8.23.24",IF(COUNTIF('8.16.24'!A:A,A2)&gt;0,"Found in 8.16.24",IF(COUNTIF('8.8.24'!A:A,A2)&gt;0,"Found in 8.8.24",IF(COUNTIF('7.18.24'!A:A,A2)&gt;0,"Found in 7.18.24",IF(COUNTIF('6.7.24'!A:A,A2)&gt;0,"Found in 6.7.24",IF(COUNTIF('5.10.24'!A:A,A2)&gt;0,"Found in 5.10.24",IF(COUNTIF('4.18.24'!A:A,A2)&gt;0,"Found in 4.18.24",IF(COUNTIF('3.28.24'!A:A,A2)&gt;0,"Found in 3.28.24",IF(COUNTIF('3.7.24'!A:A,A2)&gt;0,"Found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Found")))))))))))))))</f>
        <v>Not Found</v>
      </c>
      <c r="K2" s="62" t="str">
        <f>IF(COUNTIF('8.23.24'!$A:$A, $A2) &gt; 0, "True", "False")</f>
        <v>False</v>
      </c>
      <c r="L2" s="62" t="str">
        <f>IF(COUNTIF('9.6.24'!$A:$A, $A2) &gt; 0, "True", "False")</f>
        <v>False</v>
      </c>
    </row>
    <row r="3" spans="1:12" x14ac:dyDescent="0.2">
      <c r="A3" s="101" t="s">
        <v>1259</v>
      </c>
      <c r="B3" s="101" t="s">
        <v>282</v>
      </c>
      <c r="C3" s="101" t="str">
        <f>TRIM(MID(B3, FIND(":", B3) + 1, LEN(B3)))</f>
        <v>Janell Campbell</v>
      </c>
      <c r="D3" s="102">
        <v>45534</v>
      </c>
      <c r="E3" s="101" t="s">
        <v>101</v>
      </c>
      <c r="F3" s="103">
        <v>21.49</v>
      </c>
      <c r="G3" s="62" t="str">
        <f>_xlfn.IFNA(IF($L3="False",VLOOKUP($C3,'[1]Management Hierarchy Report'!$B$3:$K$1048576, 10, 0), "No"), "No")</f>
        <v>SL115@tidalwaveautospa.com</v>
      </c>
      <c r="H3" s="62" t="s">
        <v>1265</v>
      </c>
      <c r="I3" s="62" t="s">
        <v>914</v>
      </c>
      <c r="J3" s="62" t="str">
        <f>IF(COUNTIF('9.6.24'!A:A,A3)&gt;0,"Found in 9.6.24",IF(COUNTIF('8.23.24'!A:A,A3)&gt;0,"Found in 8.23.24",IF(COUNTIF('8.16.24'!A:A,A3)&gt;0,"Found in 8.16.24",IF(COUNTIF('8.8.24'!A:A,A3)&gt;0,"Found in 8.8.24",IF(COUNTIF('7.18.24'!A:A,A3)&gt;0,"Found in 7.18.24",IF(COUNTIF('6.7.24'!A:A,A3)&gt;0,"Found in 6.7.24",IF(COUNTIF('5.10.24'!A:A,A3)&gt;0,"Found in 5.10.24",IF(COUNTIF('4.18.24'!A:A,A3)&gt;0,"Found in 4.18.24",IF(COUNTIF('3.28.24'!A:A,A3)&gt;0,"Found in 3.28.24",IF(COUNTIF('3.7.24'!A:A,A3)&gt;0,"Found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Found")))))))))))))))</f>
        <v>Not Found</v>
      </c>
      <c r="K3" s="62" t="str">
        <f>IF(COUNTIF('8.23.24'!$A:$A, $A3) &gt; 0, "True", "False")</f>
        <v>False</v>
      </c>
      <c r="L3" s="62" t="str">
        <f>IF(COUNTIF('9.6.24'!$A:$A, $A3) &gt; 0, "True", "False")</f>
        <v>False</v>
      </c>
    </row>
    <row r="4" spans="1:12" x14ac:dyDescent="0.2">
      <c r="A4" s="101" t="s">
        <v>1258</v>
      </c>
      <c r="B4" s="101" t="s">
        <v>1257</v>
      </c>
      <c r="C4" s="101" t="str">
        <f>TRIM(MID(B4, FIND(":", B4) + 1, LEN(B4)))</f>
        <v>Jordan Brohm</v>
      </c>
      <c r="D4" s="102">
        <v>45511</v>
      </c>
      <c r="E4" s="101" t="s">
        <v>1256</v>
      </c>
      <c r="F4" s="103">
        <v>83.67</v>
      </c>
      <c r="G4" s="62" t="str">
        <f>_xlfn.IFNA(IF($L4="False",VLOOKUP($C4,'[1]Management Hierarchy Report'!$B$3:$K$1048576, 10, 0), "No"), "No")</f>
        <v>jordan.brohm@twavelead.com</v>
      </c>
      <c r="H4" s="62" t="s">
        <v>1266</v>
      </c>
      <c r="I4" s="62" t="s">
        <v>914</v>
      </c>
      <c r="J4" s="62" t="str">
        <f>IF(COUNTIF('9.6.24'!A:A,A4)&gt;0,"Found in 9.6.24",IF(COUNTIF('8.23.24'!A:A,A4)&gt;0,"Found in 8.23.24",IF(COUNTIF('8.16.24'!A:A,A4)&gt;0,"Found in 8.16.24",IF(COUNTIF('8.8.24'!A:A,A4)&gt;0,"Found in 8.8.24",IF(COUNTIF('7.18.24'!A:A,A4)&gt;0,"Found in 7.18.24",IF(COUNTIF('6.7.24'!A:A,A4)&gt;0,"Found in 6.7.24",IF(COUNTIF('5.10.24'!A:A,A4)&gt;0,"Found in 5.10.24",IF(COUNTIF('4.18.24'!A:A,A4)&gt;0,"Found in 4.18.24",IF(COUNTIF('3.28.24'!A:A,A4)&gt;0,"Found in 3.28.24",IF(COUNTIF('3.7.24'!A:A,A4)&gt;0,"Found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Found")))))))))))))))</f>
        <v>Not Found</v>
      </c>
      <c r="K4" s="62" t="str">
        <f>IF(COUNTIF('8.23.24'!$A:$A, $A4) &gt; 0, "True", "False")</f>
        <v>False</v>
      </c>
      <c r="L4" s="62" t="str">
        <f>IF(COUNTIF('9.6.24'!$A:$A, $A4) &gt; 0, "True", "False")</f>
        <v>False</v>
      </c>
    </row>
    <row r="5" spans="1:12" x14ac:dyDescent="0.2">
      <c r="A5" s="95" t="s">
        <v>588</v>
      </c>
      <c r="B5" s="95" t="s">
        <v>589</v>
      </c>
      <c r="C5" s="95" t="str">
        <f>TRIM(MID(B5, FIND(":", B5) + 1, LEN(B5)))</f>
        <v>Brandon Cobb</v>
      </c>
      <c r="D5" s="96">
        <v>45277</v>
      </c>
      <c r="E5" s="95" t="s">
        <v>590</v>
      </c>
      <c r="F5" s="97">
        <v>260.89999999999998</v>
      </c>
      <c r="G5" s="4" t="str">
        <f>_xlfn.IFNA(IF($L5="False",VLOOKUP($C5,'[1]Management Hierarchy Report'!$B$3:$K$1048576, 10, 0), "No"), "No")</f>
        <v>No</v>
      </c>
      <c r="H5" s="4"/>
      <c r="I5" s="4" t="s">
        <v>914</v>
      </c>
      <c r="J5" s="4" t="str">
        <f>IF(COUNTIF('9.6.24'!A:A,A5)&gt;0,"Found in 9.6.24",IF(COUNTIF('8.23.24'!A:A,A5)&gt;0,"Found in 8.23.24",IF(COUNTIF('8.16.24'!A:A,A5)&gt;0,"Found in 8.16.24",IF(COUNTIF('8.8.24'!A:A,A5)&gt;0,"Found in 8.8.24",IF(COUNTIF('7.18.24'!A:A,A5)&gt;0,"Found in 7.18.24",IF(COUNTIF('6.7.24'!A:A,A5)&gt;0,"Found in 6.7.24",IF(COUNTIF('5.10.24'!A:A,A5)&gt;0,"Found in 5.10.24",IF(COUNTIF('4.18.24'!A:A,A5)&gt;0,"Found in 4.18.24",IF(COUNTIF('3.28.24'!A:A,A5)&gt;0,"Found in 3.28.24",IF(COUNTIF('3.7.24'!A:A,A5)&gt;0,"Found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Found")))))))))))))))</f>
        <v>Found in 9.6.24</v>
      </c>
      <c r="K5" s="4" t="str">
        <f>IF(COUNTIF('8.23.24'!$A:$A, $A5) &gt; 0, "True", "False")</f>
        <v>True</v>
      </c>
      <c r="L5" s="4" t="str">
        <f>IF(COUNTIF('9.6.24'!$A:$A, $A5) &gt; 0, "True", "False")</f>
        <v>True</v>
      </c>
    </row>
    <row r="6" spans="1:12" x14ac:dyDescent="0.2">
      <c r="A6" s="98" t="s">
        <v>1229</v>
      </c>
      <c r="B6" s="98" t="s">
        <v>1228</v>
      </c>
      <c r="C6" s="98" t="str">
        <f>TRIM(MID(B6, FIND(":", B6) + 1, LEN(B6)))</f>
        <v>Matthew Carter (Terminated)</v>
      </c>
      <c r="D6" s="99">
        <v>45525</v>
      </c>
      <c r="E6" s="98" t="s">
        <v>1227</v>
      </c>
      <c r="F6" s="100">
        <v>2190.2800000000002</v>
      </c>
      <c r="G6" s="50" t="str">
        <f>_xlfn.IFNA(IF($L6="False",VLOOKUP($C6,'[1]Management Hierarchy Report'!$B$3:$K$1048576, 10, 0), "No"), "No")</f>
        <v>No</v>
      </c>
      <c r="H6" s="50"/>
      <c r="I6" s="50" t="s">
        <v>1264</v>
      </c>
      <c r="J6" s="50" t="str">
        <f>IF(COUNTIF('9.6.24'!A:A,A6)&gt;0,"Found in 9.6.24",IF(COUNTIF('8.23.24'!A:A,A6)&gt;0,"Found in 8.23.24",IF(COUNTIF('8.16.24'!A:A,A6)&gt;0,"Found in 8.16.24",IF(COUNTIF('8.8.24'!A:A,A6)&gt;0,"Found in 8.8.24",IF(COUNTIF('7.18.24'!A:A,A6)&gt;0,"Found in 7.18.24",IF(COUNTIF('6.7.24'!A:A,A6)&gt;0,"Found in 6.7.24",IF(COUNTIF('5.10.24'!A:A,A6)&gt;0,"Found in 5.10.24",IF(COUNTIF('4.18.24'!A:A,A6)&gt;0,"Found in 4.18.24",IF(COUNTIF('3.28.24'!A:A,A6)&gt;0,"Found in 3.28.24",IF(COUNTIF('3.7.24'!A:A,A6)&gt;0,"Found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Found")))))))))))))))</f>
        <v>Found in 9.6.24</v>
      </c>
      <c r="K6" s="50" t="str">
        <f>IF(COUNTIF('8.23.24'!$A:$A, $A6) &gt; 0, "True", "False")</f>
        <v>False</v>
      </c>
      <c r="L6" s="50" t="str">
        <f>IF(COUNTIF('9.6.24'!$A:$A, $A6) &gt; 0, "True", "False")</f>
        <v>True</v>
      </c>
    </row>
  </sheetData>
  <autoFilter ref="A1:L6" xr:uid="{C6FDC376-C9B0-4002-AD0E-27242631F978}">
    <sortState xmlns:xlrd2="http://schemas.microsoft.com/office/spreadsheetml/2017/richdata2" ref="A2:L6">
      <sortCondition ref="L2:L6"/>
      <sortCondition ref="C2:C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6D67-8842-4BB8-ADA2-8B156887FA5C}">
  <sheetPr codeName="Sheet2" filterMode="1">
    <tabColor rgb="FF00B050"/>
  </sheetPr>
  <dimension ref="A1:O50"/>
  <sheetViews>
    <sheetView workbookViewId="0"/>
  </sheetViews>
  <sheetFormatPr defaultRowHeight="12.75" x14ac:dyDescent="0.2"/>
  <cols>
    <col min="1" max="1" width="28" bestFit="1" customWidth="1"/>
    <col min="2" max="2" width="25.7109375" hidden="1" customWidth="1"/>
    <col min="3" max="3" width="33.28515625" hidden="1" customWidth="1"/>
    <col min="4" max="4" width="23.5703125" bestFit="1" customWidth="1"/>
    <col min="5" max="5" width="16.28515625" hidden="1" customWidth="1"/>
    <col min="6" max="6" width="24.85546875" bestFit="1" customWidth="1"/>
    <col min="7" max="7" width="81.42578125" hidden="1" customWidth="1"/>
    <col min="8" max="8" width="25.28515625" hidden="1" customWidth="1"/>
    <col min="9" max="9" width="24.7109375" bestFit="1" customWidth="1"/>
    <col min="10" max="10" width="13.7109375" bestFit="1" customWidth="1"/>
    <col min="11" max="11" width="32.85546875" bestFit="1" customWidth="1"/>
    <col min="12" max="12" width="33.140625" bestFit="1" customWidth="1"/>
    <col min="13" max="13" width="35.42578125" style="20" bestFit="1" customWidth="1"/>
    <col min="14" max="14" width="55.42578125" style="20" bestFit="1" customWidth="1"/>
    <col min="15" max="15" width="16.140625" style="20" bestFit="1" customWidth="1"/>
  </cols>
  <sheetData>
    <row r="1" spans="1:15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227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228</v>
      </c>
    </row>
    <row r="2" spans="1:15" hidden="1" x14ac:dyDescent="0.2">
      <c r="A2" s="3" t="s">
        <v>229</v>
      </c>
      <c r="B2" s="3" t="s">
        <v>16</v>
      </c>
      <c r="C2" s="3" t="s">
        <v>230</v>
      </c>
      <c r="D2" s="3" t="str">
        <f t="shared" ref="D2:D32" si="0">TRIM(MID(C2, FIND(":", C2) + 1, LEN(C2)))</f>
        <v>Andrew Nelson</v>
      </c>
      <c r="E2" s="3" t="s">
        <v>4</v>
      </c>
      <c r="F2" s="9">
        <v>45190</v>
      </c>
      <c r="G2" s="3" t="s">
        <v>231</v>
      </c>
      <c r="H2" s="10">
        <v>-497.84</v>
      </c>
      <c r="I2" s="10">
        <v>497.84</v>
      </c>
      <c r="J2" s="3" t="s">
        <v>20</v>
      </c>
      <c r="K2" s="3" t="s">
        <v>232</v>
      </c>
      <c r="L2" s="4">
        <v>2308.4100000000003</v>
      </c>
      <c r="M2" s="18"/>
      <c r="N2" s="18" t="s">
        <v>233</v>
      </c>
      <c r="O2" s="18" t="str">
        <f>IF(COUNTIF('10.3'!B:B, A2) &gt; 0, "True", "False")</f>
        <v>False</v>
      </c>
    </row>
    <row r="3" spans="1:15" hidden="1" x14ac:dyDescent="0.2">
      <c r="A3" s="3" t="s">
        <v>234</v>
      </c>
      <c r="B3" s="3" t="s">
        <v>16</v>
      </c>
      <c r="C3" s="3" t="s">
        <v>235</v>
      </c>
      <c r="D3" s="3" t="str">
        <f t="shared" si="0"/>
        <v>Blake Akins</v>
      </c>
      <c r="E3" s="3" t="s">
        <v>4</v>
      </c>
      <c r="F3" s="9">
        <v>45078</v>
      </c>
      <c r="G3" s="3" t="s">
        <v>236</v>
      </c>
      <c r="H3" s="10">
        <v>-152.58000000000001</v>
      </c>
      <c r="I3" s="10">
        <v>136.11000000000001</v>
      </c>
      <c r="J3" s="3" t="s">
        <v>20</v>
      </c>
      <c r="K3" s="3" t="s">
        <v>237</v>
      </c>
      <c r="L3" s="4">
        <v>706.86000000000013</v>
      </c>
      <c r="M3" s="18"/>
      <c r="N3" s="18" t="s">
        <v>233</v>
      </c>
      <c r="O3" s="18" t="str">
        <f>IF(COUNTIF('10.3'!B:B, A3) &gt; 0, "True", "False")</f>
        <v>False</v>
      </c>
    </row>
    <row r="4" spans="1:15" s="17" customFormat="1" hidden="1" x14ac:dyDescent="0.2">
      <c r="A4" s="14" t="s">
        <v>238</v>
      </c>
      <c r="B4" s="14" t="s">
        <v>16</v>
      </c>
      <c r="C4" s="14" t="s">
        <v>239</v>
      </c>
      <c r="D4" s="14" t="str">
        <f t="shared" si="0"/>
        <v>Cameran Chamblee</v>
      </c>
      <c r="E4" s="14" t="s">
        <v>4</v>
      </c>
      <c r="F4" s="15">
        <v>45076</v>
      </c>
      <c r="G4" s="14" t="s">
        <v>240</v>
      </c>
      <c r="H4" s="16">
        <v>-250</v>
      </c>
      <c r="I4" s="16">
        <v>250</v>
      </c>
      <c r="J4" s="14" t="s">
        <v>20</v>
      </c>
      <c r="K4" s="14" t="s">
        <v>241</v>
      </c>
      <c r="L4" s="17" t="s">
        <v>226</v>
      </c>
      <c r="M4" s="19" t="s">
        <v>242</v>
      </c>
      <c r="N4" s="19" t="s">
        <v>243</v>
      </c>
      <c r="O4" s="19" t="str">
        <f>IF(COUNTIF('10.3'!B:B, A4) &gt; 0, "True", "False")</f>
        <v>False</v>
      </c>
    </row>
    <row r="5" spans="1:15" hidden="1" x14ac:dyDescent="0.2">
      <c r="A5" s="3" t="s">
        <v>244</v>
      </c>
      <c r="B5" s="3" t="s">
        <v>16</v>
      </c>
      <c r="C5" s="3" t="s">
        <v>245</v>
      </c>
      <c r="D5" s="3" t="str">
        <f t="shared" si="0"/>
        <v>Chris Goddard</v>
      </c>
      <c r="E5" s="3" t="s">
        <v>4</v>
      </c>
      <c r="F5" s="9">
        <v>45217</v>
      </c>
      <c r="G5" s="3" t="s">
        <v>246</v>
      </c>
      <c r="H5" s="10">
        <v>-474.01</v>
      </c>
      <c r="I5" s="10">
        <v>474.01</v>
      </c>
      <c r="J5" s="3" t="s">
        <v>20</v>
      </c>
      <c r="K5" s="3" t="s">
        <v>21</v>
      </c>
      <c r="L5" s="4">
        <v>0</v>
      </c>
      <c r="M5" s="18"/>
      <c r="N5" s="18" t="s">
        <v>233</v>
      </c>
      <c r="O5" s="18" t="str">
        <f>IF(COUNTIF('10.3'!B:B, A5) &gt; 0, "True", "False")</f>
        <v>False</v>
      </c>
    </row>
    <row r="6" spans="1:15" hidden="1" x14ac:dyDescent="0.2">
      <c r="A6" s="2" t="s">
        <v>247</v>
      </c>
      <c r="B6" s="2" t="s">
        <v>16</v>
      </c>
      <c r="C6" s="2" t="s">
        <v>248</v>
      </c>
      <c r="D6" s="2" t="str">
        <f t="shared" si="0"/>
        <v>Colin Williams</v>
      </c>
      <c r="E6" s="2" t="s">
        <v>4</v>
      </c>
      <c r="F6" s="11">
        <v>44959</v>
      </c>
      <c r="G6" s="2" t="s">
        <v>249</v>
      </c>
      <c r="H6" s="12">
        <v>-48.6</v>
      </c>
      <c r="I6" s="12">
        <v>48.6</v>
      </c>
      <c r="J6" s="2" t="s">
        <v>20</v>
      </c>
      <c r="K6" s="2" t="s">
        <v>250</v>
      </c>
      <c r="L6">
        <v>680.99</v>
      </c>
      <c r="M6" s="20" t="s">
        <v>251</v>
      </c>
      <c r="O6" s="20" t="str">
        <f>IF(COUNTIF('10.3'!B:B, A6) &gt; 0, "True", "False")</f>
        <v>False</v>
      </c>
    </row>
    <row r="7" spans="1:15" hidden="1" x14ac:dyDescent="0.2">
      <c r="A7" s="2" t="s">
        <v>252</v>
      </c>
      <c r="B7" s="2" t="s">
        <v>16</v>
      </c>
      <c r="C7" s="2" t="s">
        <v>253</v>
      </c>
      <c r="D7" s="2" t="str">
        <f t="shared" si="0"/>
        <v>Domenic Casciola</v>
      </c>
      <c r="E7" s="2" t="s">
        <v>4</v>
      </c>
      <c r="F7" s="11">
        <v>45213</v>
      </c>
      <c r="G7" s="2" t="s">
        <v>254</v>
      </c>
      <c r="H7" s="12">
        <v>-8.0500000000000007</v>
      </c>
      <c r="I7" s="12">
        <v>8.0500000000000007</v>
      </c>
      <c r="J7" s="2" t="s">
        <v>20</v>
      </c>
      <c r="K7" s="2" t="s">
        <v>102</v>
      </c>
      <c r="L7">
        <v>72.78</v>
      </c>
      <c r="M7" s="20" t="s">
        <v>251</v>
      </c>
      <c r="O7" s="20" t="str">
        <f>IF(COUNTIF('10.3'!B:B, A7) &gt; 0, "True", "False")</f>
        <v>False</v>
      </c>
    </row>
    <row r="8" spans="1:15" hidden="1" x14ac:dyDescent="0.2">
      <c r="A8" s="3" t="s">
        <v>255</v>
      </c>
      <c r="B8" s="3" t="s">
        <v>16</v>
      </c>
      <c r="C8" s="3" t="s">
        <v>256</v>
      </c>
      <c r="D8" s="3" t="str">
        <f t="shared" si="0"/>
        <v>Harlee Zebley (Terminated)</v>
      </c>
      <c r="E8" s="3" t="s">
        <v>4</v>
      </c>
      <c r="F8" s="9">
        <v>44972</v>
      </c>
      <c r="G8" s="3" t="s">
        <v>257</v>
      </c>
      <c r="H8" s="10">
        <v>-60.69</v>
      </c>
      <c r="I8" s="10">
        <v>60.69</v>
      </c>
      <c r="J8" s="3" t="s">
        <v>20</v>
      </c>
      <c r="K8" s="3" t="s">
        <v>258</v>
      </c>
      <c r="L8" s="4" t="s">
        <v>259</v>
      </c>
      <c r="M8" s="18"/>
      <c r="N8" s="18" t="s">
        <v>233</v>
      </c>
      <c r="O8" s="18" t="str">
        <f>IF(COUNTIF('10.3'!B:B, A8) &gt; 0, "True", "False")</f>
        <v>False</v>
      </c>
    </row>
    <row r="9" spans="1:15" hidden="1" x14ac:dyDescent="0.2">
      <c r="A9" s="2" t="s">
        <v>260</v>
      </c>
      <c r="B9" s="2" t="s">
        <v>16</v>
      </c>
      <c r="C9" s="2" t="s">
        <v>261</v>
      </c>
      <c r="D9" s="2" t="str">
        <f t="shared" si="0"/>
        <v>Ericka Gosha</v>
      </c>
      <c r="E9" s="2" t="s">
        <v>4</v>
      </c>
      <c r="F9" s="11">
        <v>45230</v>
      </c>
      <c r="G9" s="2" t="s">
        <v>262</v>
      </c>
      <c r="H9" s="12">
        <v>-77.040000000000006</v>
      </c>
      <c r="I9" s="12">
        <v>77.040000000000006</v>
      </c>
      <c r="J9" s="2" t="s">
        <v>20</v>
      </c>
      <c r="K9" s="2" t="s">
        <v>263</v>
      </c>
      <c r="L9">
        <v>34.900000000000006</v>
      </c>
      <c r="M9" s="20" t="s">
        <v>264</v>
      </c>
      <c r="O9" s="20" t="str">
        <f>IF(COUNTIF('10.3'!B:B, A9) &gt; 0, "True", "False")</f>
        <v>False</v>
      </c>
    </row>
    <row r="10" spans="1:15" hidden="1" x14ac:dyDescent="0.2">
      <c r="A10" s="2" t="s">
        <v>265</v>
      </c>
      <c r="B10" s="2" t="s">
        <v>16</v>
      </c>
      <c r="C10" s="2" t="s">
        <v>266</v>
      </c>
      <c r="D10" s="2" t="str">
        <f t="shared" si="0"/>
        <v>Erinn Ames</v>
      </c>
      <c r="E10" s="2" t="s">
        <v>4</v>
      </c>
      <c r="F10" s="11">
        <v>45217</v>
      </c>
      <c r="G10" s="2" t="s">
        <v>267</v>
      </c>
      <c r="H10" s="12">
        <v>-15.25</v>
      </c>
      <c r="I10" s="12">
        <v>15.25</v>
      </c>
      <c r="J10" s="2" t="s">
        <v>20</v>
      </c>
      <c r="K10" s="2" t="s">
        <v>268</v>
      </c>
      <c r="L10">
        <v>976.53</v>
      </c>
      <c r="M10" s="20" t="s">
        <v>251</v>
      </c>
      <c r="O10" s="20" t="str">
        <f>IF(COUNTIF('10.3'!B:B, A10) &gt; 0, "True", "False")</f>
        <v>False</v>
      </c>
    </row>
    <row r="11" spans="1:15" hidden="1" x14ac:dyDescent="0.2">
      <c r="A11" s="2" t="s">
        <v>269</v>
      </c>
      <c r="B11" s="2" t="s">
        <v>16</v>
      </c>
      <c r="C11" s="2" t="s">
        <v>270</v>
      </c>
      <c r="D11" s="2" t="str">
        <f t="shared" si="0"/>
        <v>Gary Bradley</v>
      </c>
      <c r="E11" s="2" t="s">
        <v>4</v>
      </c>
      <c r="F11" s="11">
        <v>45226</v>
      </c>
      <c r="G11" s="2" t="s">
        <v>271</v>
      </c>
      <c r="H11" s="12">
        <v>-9.99</v>
      </c>
      <c r="I11" s="12">
        <v>9.99</v>
      </c>
      <c r="J11" s="2" t="s">
        <v>20</v>
      </c>
      <c r="K11" s="2" t="s">
        <v>272</v>
      </c>
      <c r="L11">
        <v>5345.3000000000011</v>
      </c>
      <c r="M11" s="20" t="s">
        <v>264</v>
      </c>
      <c r="O11" s="20" t="str">
        <f>IF(COUNTIF('10.3'!B:B, A11) &gt; 0, "True", "False")</f>
        <v>False</v>
      </c>
    </row>
    <row r="12" spans="1:15" hidden="1" x14ac:dyDescent="0.2">
      <c r="A12" s="3" t="s">
        <v>64</v>
      </c>
      <c r="B12" s="3" t="s">
        <v>16</v>
      </c>
      <c r="C12" s="3" t="s">
        <v>65</v>
      </c>
      <c r="D12" s="3" t="str">
        <f t="shared" si="0"/>
        <v>Clark Cull</v>
      </c>
      <c r="E12" s="3" t="s">
        <v>4</v>
      </c>
      <c r="F12" s="9">
        <v>45101</v>
      </c>
      <c r="G12" s="3" t="s">
        <v>67</v>
      </c>
      <c r="H12" s="10">
        <v>-16.649999999999999</v>
      </c>
      <c r="I12" s="10">
        <v>16.649999999999999</v>
      </c>
      <c r="J12" s="3" t="s">
        <v>20</v>
      </c>
      <c r="K12" s="3" t="s">
        <v>273</v>
      </c>
      <c r="L12" s="4">
        <v>920.43</v>
      </c>
      <c r="M12" s="18"/>
      <c r="N12" s="18" t="s">
        <v>233</v>
      </c>
      <c r="O12" s="18" t="str">
        <f>IF(COUNTIF('10.3'!B:B, A12) &gt; 0, "True", "False")</f>
        <v>True</v>
      </c>
    </row>
    <row r="13" spans="1:15" hidden="1" x14ac:dyDescent="0.2">
      <c r="A13" s="2" t="s">
        <v>274</v>
      </c>
      <c r="B13" s="2" t="s">
        <v>16</v>
      </c>
      <c r="C13" s="2" t="s">
        <v>275</v>
      </c>
      <c r="D13" s="2" t="str">
        <f t="shared" si="0"/>
        <v>James Beeler</v>
      </c>
      <c r="E13" s="2" t="s">
        <v>4</v>
      </c>
      <c r="F13" s="11">
        <v>45217</v>
      </c>
      <c r="G13" s="2" t="s">
        <v>276</v>
      </c>
      <c r="H13" s="12">
        <v>-28.03</v>
      </c>
      <c r="I13" s="12">
        <v>28.03</v>
      </c>
      <c r="J13" s="2" t="s">
        <v>20</v>
      </c>
      <c r="K13" s="2" t="s">
        <v>33</v>
      </c>
      <c r="L13">
        <v>903.47</v>
      </c>
      <c r="M13" s="20" t="s">
        <v>251</v>
      </c>
      <c r="O13" s="20" t="str">
        <f>IF(COUNTIF('10.3'!B:B, A13) &gt; 0, "True", "False")</f>
        <v>False</v>
      </c>
    </row>
    <row r="14" spans="1:15" ht="14.25" hidden="1" customHeight="1" x14ac:dyDescent="0.2">
      <c r="A14" s="3" t="s">
        <v>277</v>
      </c>
      <c r="B14" s="3" t="s">
        <v>16</v>
      </c>
      <c r="C14" s="3" t="s">
        <v>278</v>
      </c>
      <c r="D14" s="3" t="str">
        <f t="shared" si="0"/>
        <v>James Willis</v>
      </c>
      <c r="E14" s="3" t="s">
        <v>4</v>
      </c>
      <c r="F14" s="9">
        <v>45230</v>
      </c>
      <c r="G14" s="3" t="s">
        <v>279</v>
      </c>
      <c r="H14" s="10">
        <v>-392.16</v>
      </c>
      <c r="I14" s="10">
        <v>392.16</v>
      </c>
      <c r="J14" s="3" t="s">
        <v>20</v>
      </c>
      <c r="K14" s="3" t="s">
        <v>280</v>
      </c>
      <c r="L14" s="4">
        <v>0</v>
      </c>
      <c r="M14" s="18"/>
      <c r="N14" s="18" t="s">
        <v>233</v>
      </c>
      <c r="O14" s="18" t="str">
        <f>IF(COUNTIF('10.3'!B:B, A14) &gt; 0, "True", "False")</f>
        <v>False</v>
      </c>
    </row>
    <row r="15" spans="1:15" hidden="1" x14ac:dyDescent="0.2">
      <c r="A15" s="2" t="s">
        <v>281</v>
      </c>
      <c r="B15" s="2" t="s">
        <v>16</v>
      </c>
      <c r="C15" s="2" t="s">
        <v>282</v>
      </c>
      <c r="D15" s="2" t="str">
        <f t="shared" si="0"/>
        <v>Janell Campbell</v>
      </c>
      <c r="E15" s="2" t="s">
        <v>4</v>
      </c>
      <c r="F15" s="11">
        <v>45217</v>
      </c>
      <c r="G15" s="2" t="s">
        <v>283</v>
      </c>
      <c r="H15" s="12">
        <v>-19.12</v>
      </c>
      <c r="I15" s="12">
        <v>19.12</v>
      </c>
      <c r="J15" s="2" t="s">
        <v>20</v>
      </c>
      <c r="K15" s="2" t="s">
        <v>33</v>
      </c>
      <c r="L15">
        <v>0</v>
      </c>
      <c r="M15" s="20" t="s">
        <v>251</v>
      </c>
      <c r="O15" s="20" t="str">
        <f>IF(COUNTIF('10.3'!B:B, A15) &gt; 0, "True", "False")</f>
        <v>False</v>
      </c>
    </row>
    <row r="16" spans="1:15" hidden="1" x14ac:dyDescent="0.2">
      <c r="A16" s="3" t="s">
        <v>284</v>
      </c>
      <c r="B16" s="3" t="s">
        <v>16</v>
      </c>
      <c r="C16" s="3" t="s">
        <v>285</v>
      </c>
      <c r="D16" s="3" t="str">
        <f t="shared" si="0"/>
        <v>Nathan Jones (Terminated)</v>
      </c>
      <c r="E16" s="3" t="s">
        <v>4</v>
      </c>
      <c r="F16" s="9">
        <v>45157</v>
      </c>
      <c r="G16" s="3" t="s">
        <v>286</v>
      </c>
      <c r="H16" s="10">
        <v>-5.35</v>
      </c>
      <c r="I16" s="10">
        <v>5.35</v>
      </c>
      <c r="J16" s="3" t="s">
        <v>20</v>
      </c>
      <c r="K16" s="3" t="s">
        <v>287</v>
      </c>
      <c r="L16" s="4" t="s">
        <v>259</v>
      </c>
      <c r="M16" s="18"/>
      <c r="N16" s="18" t="s">
        <v>233</v>
      </c>
      <c r="O16" s="18" t="str">
        <f>IF(COUNTIF('10.3'!B:B, A16) &gt; 0, "True", "False")</f>
        <v>False</v>
      </c>
    </row>
    <row r="17" spans="1:15" hidden="1" x14ac:dyDescent="0.2">
      <c r="A17" s="2" t="s">
        <v>288</v>
      </c>
      <c r="B17" s="2" t="s">
        <v>16</v>
      </c>
      <c r="C17" s="2" t="s">
        <v>289</v>
      </c>
      <c r="D17" s="2" t="str">
        <f t="shared" si="0"/>
        <v>Jeffrey Dunham, Jr</v>
      </c>
      <c r="E17" s="2" t="s">
        <v>4</v>
      </c>
      <c r="F17" s="11">
        <v>45184</v>
      </c>
      <c r="G17" s="2" t="s">
        <v>290</v>
      </c>
      <c r="H17" s="12">
        <v>-458.13</v>
      </c>
      <c r="I17" s="12">
        <v>458.13</v>
      </c>
      <c r="J17" s="2" t="s">
        <v>20</v>
      </c>
      <c r="K17" s="2" t="s">
        <v>268</v>
      </c>
      <c r="L17">
        <v>4389.5200000000004</v>
      </c>
      <c r="M17" s="21" t="s">
        <v>291</v>
      </c>
      <c r="O17" s="20" t="str">
        <f>IF(COUNTIF('10.3'!B:B, A17) &gt; 0, "True", "False")</f>
        <v>False</v>
      </c>
    </row>
    <row r="18" spans="1:15" hidden="1" x14ac:dyDescent="0.2">
      <c r="A18" s="2" t="s">
        <v>292</v>
      </c>
      <c r="B18" s="2" t="s">
        <v>16</v>
      </c>
      <c r="C18" s="2" t="s">
        <v>293</v>
      </c>
      <c r="D18" s="2" t="str">
        <f t="shared" si="0"/>
        <v>Jennifer Rogers</v>
      </c>
      <c r="E18" s="2" t="s">
        <v>4</v>
      </c>
      <c r="F18" s="11">
        <v>45163</v>
      </c>
      <c r="G18" s="2" t="s">
        <v>294</v>
      </c>
      <c r="H18" s="12">
        <v>-97.81</v>
      </c>
      <c r="I18" s="12">
        <v>97.81</v>
      </c>
      <c r="J18" s="2" t="s">
        <v>20</v>
      </c>
      <c r="K18" s="2" t="s">
        <v>295</v>
      </c>
      <c r="L18" t="s">
        <v>226</v>
      </c>
      <c r="M18" s="20" t="s">
        <v>264</v>
      </c>
      <c r="N18" s="20" t="s">
        <v>296</v>
      </c>
      <c r="O18" s="20" t="str">
        <f>IF(COUNTIF('10.3'!B:B, A18) &gt; 0, "True", "False")</f>
        <v>False</v>
      </c>
    </row>
    <row r="19" spans="1:15" hidden="1" x14ac:dyDescent="0.2">
      <c r="A19" s="2" t="s">
        <v>297</v>
      </c>
      <c r="B19" s="2" t="s">
        <v>16</v>
      </c>
      <c r="C19" s="2" t="s">
        <v>298</v>
      </c>
      <c r="D19" s="2" t="str">
        <f t="shared" si="0"/>
        <v>Jill Jarrell</v>
      </c>
      <c r="E19" s="2" t="s">
        <v>4</v>
      </c>
      <c r="F19" s="11">
        <v>44910</v>
      </c>
      <c r="G19" s="2" t="s">
        <v>299</v>
      </c>
      <c r="H19" s="12">
        <v>-75.87</v>
      </c>
      <c r="I19" s="12">
        <v>60.88</v>
      </c>
      <c r="J19" s="2" t="s">
        <v>20</v>
      </c>
      <c r="K19" s="2" t="s">
        <v>300</v>
      </c>
      <c r="L19">
        <v>0</v>
      </c>
      <c r="M19" s="20" t="s">
        <v>301</v>
      </c>
      <c r="O19" s="20" t="str">
        <f>IF(COUNTIF('10.3'!B:B, A19) &gt; 0, "True", "False")</f>
        <v>False</v>
      </c>
    </row>
    <row r="20" spans="1:15" hidden="1" x14ac:dyDescent="0.2">
      <c r="A20" s="2" t="s">
        <v>302</v>
      </c>
      <c r="B20" s="2" t="s">
        <v>16</v>
      </c>
      <c r="C20" s="2" t="s">
        <v>298</v>
      </c>
      <c r="D20" s="2" t="str">
        <f t="shared" si="0"/>
        <v>Jill Jarrell</v>
      </c>
      <c r="E20" s="2" t="s">
        <v>4</v>
      </c>
      <c r="F20" s="11">
        <v>45097</v>
      </c>
      <c r="G20" s="2" t="s">
        <v>303</v>
      </c>
      <c r="H20" s="12">
        <v>-14.99</v>
      </c>
      <c r="I20" s="12">
        <v>14.99</v>
      </c>
      <c r="J20" s="2" t="s">
        <v>20</v>
      </c>
      <c r="K20" s="2" t="s">
        <v>304</v>
      </c>
      <c r="L20">
        <v>0</v>
      </c>
      <c r="M20" s="20" t="s">
        <v>305</v>
      </c>
      <c r="O20" s="20" t="str">
        <f>IF(COUNTIF('10.3'!B:B, A20) &gt; 0, "True", "False")</f>
        <v>False</v>
      </c>
    </row>
    <row r="21" spans="1:15" hidden="1" x14ac:dyDescent="0.2">
      <c r="A21" s="2" t="s">
        <v>306</v>
      </c>
      <c r="B21" s="2" t="s">
        <v>16</v>
      </c>
      <c r="C21" s="2" t="s">
        <v>307</v>
      </c>
      <c r="D21" s="2" t="str">
        <f t="shared" si="0"/>
        <v>Ken Dinkins</v>
      </c>
      <c r="E21" s="2" t="s">
        <v>4</v>
      </c>
      <c r="F21" s="11">
        <v>44915</v>
      </c>
      <c r="G21" s="2" t="s">
        <v>308</v>
      </c>
      <c r="H21" s="12">
        <v>-85.47</v>
      </c>
      <c r="I21" s="12">
        <v>20.97</v>
      </c>
      <c r="J21" s="2" t="s">
        <v>20</v>
      </c>
      <c r="K21" s="2" t="s">
        <v>309</v>
      </c>
      <c r="L21">
        <v>0</v>
      </c>
      <c r="M21" s="20" t="s">
        <v>310</v>
      </c>
      <c r="O21" s="20" t="str">
        <f>IF(COUNTIF('10.3'!B:B, A21) &gt; 0, "True", "False")</f>
        <v>False</v>
      </c>
    </row>
    <row r="22" spans="1:15" hidden="1" x14ac:dyDescent="0.2">
      <c r="A22" s="2" t="s">
        <v>311</v>
      </c>
      <c r="B22" s="2" t="s">
        <v>16</v>
      </c>
      <c r="C22" s="2" t="s">
        <v>307</v>
      </c>
      <c r="D22" s="2" t="str">
        <f t="shared" si="0"/>
        <v>Ken Dinkins</v>
      </c>
      <c r="E22" s="2" t="s">
        <v>4</v>
      </c>
      <c r="F22" s="11">
        <v>44926</v>
      </c>
      <c r="G22" s="2" t="s">
        <v>312</v>
      </c>
      <c r="H22" s="12">
        <v>-42.74</v>
      </c>
      <c r="I22" s="12">
        <v>42.74</v>
      </c>
      <c r="J22" s="2" t="s">
        <v>20</v>
      </c>
      <c r="K22" s="2" t="s">
        <v>313</v>
      </c>
      <c r="L22">
        <v>0</v>
      </c>
      <c r="M22" s="20" t="s">
        <v>310</v>
      </c>
      <c r="O22" s="20" t="str">
        <f>IF(COUNTIF('10.3'!B:B, A22) &gt; 0, "True", "False")</f>
        <v>False</v>
      </c>
    </row>
    <row r="23" spans="1:15" hidden="1" x14ac:dyDescent="0.2">
      <c r="A23" s="2" t="s">
        <v>314</v>
      </c>
      <c r="B23" s="2" t="s">
        <v>16</v>
      </c>
      <c r="C23" s="2" t="s">
        <v>307</v>
      </c>
      <c r="D23" s="2" t="str">
        <f t="shared" si="0"/>
        <v>Ken Dinkins</v>
      </c>
      <c r="E23" s="2" t="s">
        <v>4</v>
      </c>
      <c r="F23" s="11">
        <v>44967</v>
      </c>
      <c r="G23" s="2" t="s">
        <v>315</v>
      </c>
      <c r="H23" s="12">
        <v>-19.43</v>
      </c>
      <c r="I23" s="12">
        <v>19.43</v>
      </c>
      <c r="J23" s="2" t="s">
        <v>20</v>
      </c>
      <c r="K23" s="2" t="s">
        <v>258</v>
      </c>
      <c r="L23">
        <v>0</v>
      </c>
      <c r="M23" s="20" t="s">
        <v>310</v>
      </c>
      <c r="O23" s="20" t="str">
        <f>IF(COUNTIF('10.3'!B:B, A23) &gt; 0, "True", "False")</f>
        <v>False</v>
      </c>
    </row>
    <row r="24" spans="1:15" hidden="1" x14ac:dyDescent="0.2">
      <c r="A24" s="2" t="s">
        <v>316</v>
      </c>
      <c r="B24" s="2" t="s">
        <v>16</v>
      </c>
      <c r="C24" s="2" t="s">
        <v>317</v>
      </c>
      <c r="D24" s="2" t="str">
        <f t="shared" si="0"/>
        <v>Kevin Williams</v>
      </c>
      <c r="E24" s="2" t="s">
        <v>4</v>
      </c>
      <c r="F24" s="11">
        <v>45188</v>
      </c>
      <c r="G24" s="2" t="s">
        <v>318</v>
      </c>
      <c r="H24" s="12">
        <v>-2.23</v>
      </c>
      <c r="I24" s="12">
        <v>2.23</v>
      </c>
      <c r="J24" s="2" t="s">
        <v>20</v>
      </c>
      <c r="K24" s="2" t="s">
        <v>232</v>
      </c>
      <c r="L24">
        <v>956.91</v>
      </c>
      <c r="M24" s="20" t="s">
        <v>251</v>
      </c>
      <c r="O24" s="20" t="str">
        <f>IF(COUNTIF('10.3'!B:B, A24) &gt; 0, "True", "False")</f>
        <v>False</v>
      </c>
    </row>
    <row r="25" spans="1:15" hidden="1" x14ac:dyDescent="0.2">
      <c r="A25" s="2" t="s">
        <v>319</v>
      </c>
      <c r="B25" s="2" t="s">
        <v>16</v>
      </c>
      <c r="C25" s="2" t="s">
        <v>105</v>
      </c>
      <c r="D25" s="2" t="str">
        <f t="shared" si="0"/>
        <v>Kristin Balcerzak</v>
      </c>
      <c r="E25" s="2" t="s">
        <v>4</v>
      </c>
      <c r="F25" s="11">
        <v>45203</v>
      </c>
      <c r="G25" s="2" t="s">
        <v>320</v>
      </c>
      <c r="H25" s="12">
        <v>-32.74</v>
      </c>
      <c r="I25" s="12">
        <v>32.74</v>
      </c>
      <c r="J25" s="2" t="s">
        <v>20</v>
      </c>
      <c r="K25" s="2" t="s">
        <v>214</v>
      </c>
      <c r="L25">
        <v>1190.6300000000001</v>
      </c>
      <c r="M25" s="20" t="s">
        <v>264</v>
      </c>
      <c r="O25" s="20" t="str">
        <f>IF(COUNTIF('10.3'!B:B, A25) &gt; 0, "True", "False")</f>
        <v>False</v>
      </c>
    </row>
    <row r="26" spans="1:15" hidden="1" x14ac:dyDescent="0.2">
      <c r="A26" s="2" t="s">
        <v>321</v>
      </c>
      <c r="B26" s="2" t="s">
        <v>16</v>
      </c>
      <c r="C26" s="2" t="s">
        <v>120</v>
      </c>
      <c r="D26" s="2" t="str">
        <f t="shared" si="0"/>
        <v>Leigh Stallings</v>
      </c>
      <c r="E26" s="2" t="s">
        <v>4</v>
      </c>
      <c r="F26" s="11">
        <v>45202</v>
      </c>
      <c r="G26" s="2" t="s">
        <v>322</v>
      </c>
      <c r="H26" s="12">
        <v>-26.81</v>
      </c>
      <c r="I26" s="12">
        <v>26.81</v>
      </c>
      <c r="J26" s="2" t="s">
        <v>20</v>
      </c>
      <c r="K26" s="2" t="s">
        <v>250</v>
      </c>
      <c r="L26">
        <v>610.95000000000005</v>
      </c>
      <c r="M26" s="20" t="s">
        <v>264</v>
      </c>
      <c r="O26" s="20" t="str">
        <f>IF(COUNTIF('10.3'!B:B, A26) &gt; 0, "True", "False")</f>
        <v>False</v>
      </c>
    </row>
    <row r="27" spans="1:15" x14ac:dyDescent="0.2">
      <c r="A27" s="3" t="s">
        <v>323</v>
      </c>
      <c r="B27" s="3" t="s">
        <v>16</v>
      </c>
      <c r="C27" s="3" t="s">
        <v>131</v>
      </c>
      <c r="D27" s="3" t="str">
        <f t="shared" si="0"/>
        <v>Luis Otero</v>
      </c>
      <c r="E27" s="3" t="s">
        <v>4</v>
      </c>
      <c r="F27" s="9">
        <v>45204</v>
      </c>
      <c r="G27" s="3" t="s">
        <v>324</v>
      </c>
      <c r="H27" s="10">
        <v>-180.91</v>
      </c>
      <c r="I27" s="10">
        <v>180.91</v>
      </c>
      <c r="J27" s="3" t="s">
        <v>20</v>
      </c>
      <c r="K27" s="3" t="s">
        <v>57</v>
      </c>
      <c r="L27" s="4">
        <v>985.51999999999987</v>
      </c>
      <c r="M27" s="18"/>
      <c r="N27" s="18" t="s">
        <v>233</v>
      </c>
      <c r="O27" s="18" t="str">
        <f>IF(COUNTIF('10.3'!B:B, A27) &gt; 0, "True", "False")</f>
        <v>False</v>
      </c>
    </row>
    <row r="28" spans="1:15" x14ac:dyDescent="0.2">
      <c r="A28" s="2" t="s">
        <v>325</v>
      </c>
      <c r="B28" s="2" t="s">
        <v>16</v>
      </c>
      <c r="C28" s="2" t="s">
        <v>131</v>
      </c>
      <c r="D28" s="2" t="str">
        <f t="shared" si="0"/>
        <v>Luis Otero</v>
      </c>
      <c r="E28" s="2" t="s">
        <v>4</v>
      </c>
      <c r="F28" s="11">
        <v>45219</v>
      </c>
      <c r="G28" s="2" t="s">
        <v>326</v>
      </c>
      <c r="H28" s="12">
        <v>-58</v>
      </c>
      <c r="I28" s="12">
        <v>58</v>
      </c>
      <c r="J28" s="2" t="s">
        <v>20</v>
      </c>
      <c r="K28" s="2" t="s">
        <v>80</v>
      </c>
      <c r="L28">
        <v>985.51999999999987</v>
      </c>
      <c r="M28" s="20" t="s">
        <v>251</v>
      </c>
      <c r="O28" s="20" t="str">
        <f>IF(COUNTIF('10.3'!B:B, A28) &gt; 0, "True", "False")</f>
        <v>False</v>
      </c>
    </row>
    <row r="29" spans="1:15" hidden="1" x14ac:dyDescent="0.2">
      <c r="A29" s="2" t="s">
        <v>327</v>
      </c>
      <c r="B29" s="2" t="s">
        <v>16</v>
      </c>
      <c r="C29" s="2" t="s">
        <v>148</v>
      </c>
      <c r="D29" s="2" t="str">
        <f t="shared" si="0"/>
        <v>Marquis Scott</v>
      </c>
      <c r="E29" s="2" t="s">
        <v>4</v>
      </c>
      <c r="F29" s="11">
        <v>45218</v>
      </c>
      <c r="G29" s="2" t="s">
        <v>150</v>
      </c>
      <c r="H29" s="12">
        <v>-38.880000000000003</v>
      </c>
      <c r="I29" s="12">
        <v>37.89</v>
      </c>
      <c r="J29" s="2" t="s">
        <v>20</v>
      </c>
      <c r="K29" s="2" t="s">
        <v>21</v>
      </c>
      <c r="L29">
        <v>487.5</v>
      </c>
      <c r="M29" s="20" t="s">
        <v>251</v>
      </c>
      <c r="O29" s="20" t="str">
        <f>IF(COUNTIF('10.3'!B:B, A29) &gt; 0, "True", "False")</f>
        <v>False</v>
      </c>
    </row>
    <row r="30" spans="1:15" hidden="1" x14ac:dyDescent="0.2">
      <c r="A30" s="2" t="s">
        <v>328</v>
      </c>
      <c r="B30" s="2" t="s">
        <v>16</v>
      </c>
      <c r="C30" s="2" t="s">
        <v>329</v>
      </c>
      <c r="D30" s="2" t="str">
        <f t="shared" si="0"/>
        <v>Matt Bachman</v>
      </c>
      <c r="E30" s="2" t="s">
        <v>4</v>
      </c>
      <c r="F30" s="11">
        <v>45121</v>
      </c>
      <c r="G30" s="2" t="s">
        <v>67</v>
      </c>
      <c r="H30" s="12">
        <v>-19.329999999999998</v>
      </c>
      <c r="I30" s="12">
        <v>19.329999999999998</v>
      </c>
      <c r="J30" s="2" t="s">
        <v>20</v>
      </c>
      <c r="K30" s="2" t="s">
        <v>330</v>
      </c>
      <c r="L30">
        <v>1888.6000000000004</v>
      </c>
      <c r="M30" s="20" t="s">
        <v>251</v>
      </c>
      <c r="O30" s="20" t="str">
        <f>IF(COUNTIF('10.3'!B:B, A30) &gt; 0, "True", "False")</f>
        <v>False</v>
      </c>
    </row>
    <row r="31" spans="1:15" hidden="1" x14ac:dyDescent="0.2">
      <c r="A31" s="2" t="s">
        <v>331</v>
      </c>
      <c r="B31" s="2" t="s">
        <v>16</v>
      </c>
      <c r="C31" s="2" t="s">
        <v>332</v>
      </c>
      <c r="D31" s="2" t="str">
        <f t="shared" si="0"/>
        <v>Michael Donnelly</v>
      </c>
      <c r="E31" s="2" t="s">
        <v>4</v>
      </c>
      <c r="F31" s="11">
        <v>45192</v>
      </c>
      <c r="G31" s="2" t="s">
        <v>333</v>
      </c>
      <c r="H31" s="12">
        <v>-16.8</v>
      </c>
      <c r="I31" s="12">
        <v>16.8</v>
      </c>
      <c r="J31" s="2" t="s">
        <v>20</v>
      </c>
      <c r="K31" s="2" t="s">
        <v>33</v>
      </c>
      <c r="L31">
        <v>475.05000000000007</v>
      </c>
      <c r="M31" s="20" t="s">
        <v>264</v>
      </c>
      <c r="O31" s="20" t="str">
        <f>IF(COUNTIF('10.3'!B:B, A31) &gt; 0, "True", "False")</f>
        <v>False</v>
      </c>
    </row>
    <row r="32" spans="1:15" hidden="1" x14ac:dyDescent="0.2">
      <c r="A32" s="2" t="s">
        <v>334</v>
      </c>
      <c r="B32" s="2" t="s">
        <v>16</v>
      </c>
      <c r="C32" s="2" t="s">
        <v>335</v>
      </c>
      <c r="D32" s="2" t="str">
        <f t="shared" si="0"/>
        <v>Michael Miller</v>
      </c>
      <c r="E32" s="2" t="s">
        <v>4</v>
      </c>
      <c r="F32" s="11">
        <v>45216</v>
      </c>
      <c r="G32" s="2" t="s">
        <v>336</v>
      </c>
      <c r="H32" s="12">
        <v>-40.65</v>
      </c>
      <c r="I32" s="12">
        <v>40.65</v>
      </c>
      <c r="J32" s="2" t="s">
        <v>20</v>
      </c>
      <c r="K32" s="2" t="s">
        <v>80</v>
      </c>
      <c r="L32" t="s">
        <v>226</v>
      </c>
      <c r="M32" s="20" t="s">
        <v>251</v>
      </c>
      <c r="N32" s="20" t="s">
        <v>337</v>
      </c>
      <c r="O32" s="20" t="str">
        <f>IF(COUNTIF('10.3'!B:B, A32) &gt; 0, "True", "False")</f>
        <v>False</v>
      </c>
    </row>
    <row r="33" spans="1:15" hidden="1" x14ac:dyDescent="0.2">
      <c r="A33" s="2" t="s">
        <v>338</v>
      </c>
      <c r="B33" s="2" t="s">
        <v>16</v>
      </c>
      <c r="C33" s="2" t="s">
        <v>168</v>
      </c>
      <c r="D33" s="2" t="str">
        <f>TRIM(MID(C33, FIND(":", C33) + 1, LEN(C33)))</f>
        <v>Miranda Spears</v>
      </c>
      <c r="E33" s="2" t="s">
        <v>4</v>
      </c>
      <c r="F33" s="11">
        <v>45182</v>
      </c>
      <c r="G33" s="2" t="s">
        <v>201</v>
      </c>
      <c r="H33" s="12">
        <v>-23.96</v>
      </c>
      <c r="I33" s="12">
        <v>23.96</v>
      </c>
      <c r="J33" s="2" t="s">
        <v>20</v>
      </c>
      <c r="K33" s="2" t="s">
        <v>232</v>
      </c>
      <c r="L33">
        <v>0</v>
      </c>
      <c r="M33" s="20" t="s">
        <v>251</v>
      </c>
      <c r="O33" s="20" t="str">
        <f>IF(COUNTIF('10.3'!B:B, A33) &gt; 0, "True", "False")</f>
        <v>False</v>
      </c>
    </row>
    <row r="34" spans="1:15" hidden="1" x14ac:dyDescent="0.2">
      <c r="A34" s="2" t="s">
        <v>339</v>
      </c>
      <c r="B34" s="2" t="s">
        <v>16</v>
      </c>
      <c r="C34" s="2" t="s">
        <v>340</v>
      </c>
      <c r="D34" s="2" t="str">
        <f t="shared" ref="D34:D50" si="1">TRIM(MID(C34, FIND(":", C34) + 1, LEN(C34)))</f>
        <v>Nadine Moses</v>
      </c>
      <c r="E34" s="2" t="s">
        <v>4</v>
      </c>
      <c r="F34" s="11">
        <v>45219</v>
      </c>
      <c r="G34" s="2" t="s">
        <v>341</v>
      </c>
      <c r="H34" s="12">
        <v>-11.99</v>
      </c>
      <c r="I34" s="12">
        <v>11.99</v>
      </c>
      <c r="J34" s="2" t="s">
        <v>20</v>
      </c>
      <c r="K34" s="2" t="s">
        <v>57</v>
      </c>
      <c r="L34">
        <v>1979.43</v>
      </c>
      <c r="M34" s="20" t="s">
        <v>251</v>
      </c>
      <c r="O34" s="20" t="str">
        <f>IF(COUNTIF('10.3'!B:B, A34) &gt; 0, "True", "False")</f>
        <v>False</v>
      </c>
    </row>
    <row r="35" spans="1:15" hidden="1" x14ac:dyDescent="0.2">
      <c r="A35" s="2" t="s">
        <v>342</v>
      </c>
      <c r="B35" s="2" t="s">
        <v>16</v>
      </c>
      <c r="C35" s="2" t="s">
        <v>343</v>
      </c>
      <c r="D35" s="2" t="str">
        <f t="shared" si="1"/>
        <v>NICK MARIANI</v>
      </c>
      <c r="E35" s="2" t="s">
        <v>4</v>
      </c>
      <c r="F35" s="11">
        <v>45147</v>
      </c>
      <c r="G35" s="2" t="s">
        <v>344</v>
      </c>
      <c r="H35" s="12">
        <v>-51.75</v>
      </c>
      <c r="I35" s="12">
        <v>51.75</v>
      </c>
      <c r="J35" s="2" t="s">
        <v>20</v>
      </c>
      <c r="K35" s="2" t="s">
        <v>345</v>
      </c>
      <c r="L35">
        <v>0</v>
      </c>
      <c r="M35" s="20" t="s">
        <v>251</v>
      </c>
      <c r="O35" s="20" t="str">
        <f>IF(COUNTIF('10.3'!B:B, A35) &gt; 0, "True", "False")</f>
        <v>False</v>
      </c>
    </row>
    <row r="36" spans="1:15" hidden="1" x14ac:dyDescent="0.2">
      <c r="A36" s="2" t="s">
        <v>346</v>
      </c>
      <c r="B36" s="2" t="s">
        <v>16</v>
      </c>
      <c r="C36" s="2" t="s">
        <v>347</v>
      </c>
      <c r="D36" s="2" t="str">
        <f t="shared" si="1"/>
        <v>Nick Way</v>
      </c>
      <c r="E36" s="2" t="s">
        <v>4</v>
      </c>
      <c r="F36" s="11">
        <v>45219</v>
      </c>
      <c r="G36" s="2" t="s">
        <v>348</v>
      </c>
      <c r="H36" s="12">
        <v>-18.12</v>
      </c>
      <c r="I36" s="12">
        <v>18.12</v>
      </c>
      <c r="J36" s="2" t="s">
        <v>20</v>
      </c>
      <c r="K36" s="2" t="s">
        <v>57</v>
      </c>
      <c r="L36">
        <v>0</v>
      </c>
      <c r="M36" s="20" t="s">
        <v>251</v>
      </c>
      <c r="O36" s="20" t="str">
        <f>IF(COUNTIF('10.3'!B:B, A36) &gt; 0, "True", "False")</f>
        <v>False</v>
      </c>
    </row>
    <row r="37" spans="1:15" hidden="1" x14ac:dyDescent="0.2">
      <c r="A37" s="3" t="s">
        <v>349</v>
      </c>
      <c r="B37" s="3" t="s">
        <v>16</v>
      </c>
      <c r="C37" s="3" t="s">
        <v>347</v>
      </c>
      <c r="D37" s="3" t="str">
        <f t="shared" si="1"/>
        <v>Nick Way</v>
      </c>
      <c r="E37" s="3" t="s">
        <v>4</v>
      </c>
      <c r="F37" s="9">
        <v>45220</v>
      </c>
      <c r="G37" s="3" t="s">
        <v>350</v>
      </c>
      <c r="H37" s="10">
        <v>-25.04</v>
      </c>
      <c r="I37" s="10">
        <v>25.04</v>
      </c>
      <c r="J37" s="3" t="s">
        <v>20</v>
      </c>
      <c r="K37" s="3" t="s">
        <v>57</v>
      </c>
      <c r="L37" s="4">
        <v>0</v>
      </c>
      <c r="M37" s="18"/>
      <c r="N37" s="18" t="s">
        <v>233</v>
      </c>
      <c r="O37" s="18" t="str">
        <f>IF(COUNTIF('10.3'!B:B, A37) &gt; 0, "True", "False")</f>
        <v>False</v>
      </c>
    </row>
    <row r="38" spans="1:15" hidden="1" x14ac:dyDescent="0.2">
      <c r="A38" s="3" t="s">
        <v>351</v>
      </c>
      <c r="B38" s="3" t="s">
        <v>16</v>
      </c>
      <c r="C38" s="3" t="s">
        <v>173</v>
      </c>
      <c r="D38" s="3" t="str">
        <f t="shared" si="1"/>
        <v>Patrice Morris</v>
      </c>
      <c r="E38" s="3" t="s">
        <v>4</v>
      </c>
      <c r="F38" s="9">
        <v>45218</v>
      </c>
      <c r="G38" s="3" t="s">
        <v>352</v>
      </c>
      <c r="H38" s="10">
        <v>-29.94</v>
      </c>
      <c r="I38" s="10">
        <v>29.94</v>
      </c>
      <c r="J38" s="3" t="s">
        <v>20</v>
      </c>
      <c r="K38" s="3" t="s">
        <v>33</v>
      </c>
      <c r="L38" s="4">
        <v>0</v>
      </c>
      <c r="M38" s="18"/>
      <c r="N38" s="18" t="s">
        <v>233</v>
      </c>
      <c r="O38" s="18" t="str">
        <f>IF(COUNTIF('10.3'!B:B, A38) &gt; 0, "True", "False")</f>
        <v>False</v>
      </c>
    </row>
    <row r="39" spans="1:15" hidden="1" x14ac:dyDescent="0.2">
      <c r="A39" s="2" t="s">
        <v>353</v>
      </c>
      <c r="B39" s="2" t="s">
        <v>16</v>
      </c>
      <c r="C39" s="2" t="s">
        <v>354</v>
      </c>
      <c r="D39" s="2" t="str">
        <f t="shared" si="1"/>
        <v>Patrick Rollins</v>
      </c>
      <c r="E39" s="2" t="s">
        <v>4</v>
      </c>
      <c r="F39" s="11">
        <v>45219</v>
      </c>
      <c r="G39" s="2" t="s">
        <v>355</v>
      </c>
      <c r="H39" s="12">
        <v>-4</v>
      </c>
      <c r="I39" s="12">
        <v>4</v>
      </c>
      <c r="J39" s="2" t="s">
        <v>20</v>
      </c>
      <c r="K39" s="2" t="s">
        <v>21</v>
      </c>
      <c r="L39">
        <v>5922.0999999999995</v>
      </c>
      <c r="M39" s="20" t="s">
        <v>264</v>
      </c>
      <c r="O39" s="20" t="str">
        <f>IF(COUNTIF('10.3'!B:B, A39) &gt; 0, "True", "False")</f>
        <v>False</v>
      </c>
    </row>
    <row r="40" spans="1:15" hidden="1" x14ac:dyDescent="0.2">
      <c r="A40" s="2" t="s">
        <v>356</v>
      </c>
      <c r="B40" s="2" t="s">
        <v>16</v>
      </c>
      <c r="C40" s="2" t="s">
        <v>179</v>
      </c>
      <c r="D40" s="2" t="str">
        <f t="shared" si="1"/>
        <v>Rebecca McCallum</v>
      </c>
      <c r="E40" s="2" t="s">
        <v>4</v>
      </c>
      <c r="F40" s="11">
        <v>45216</v>
      </c>
      <c r="G40" s="2" t="s">
        <v>357</v>
      </c>
      <c r="H40" s="12">
        <v>-461.22</v>
      </c>
      <c r="I40" s="12">
        <v>461.22</v>
      </c>
      <c r="J40" s="2" t="s">
        <v>20</v>
      </c>
      <c r="K40" s="2" t="s">
        <v>358</v>
      </c>
      <c r="L40" t="s">
        <v>226</v>
      </c>
      <c r="M40" s="21" t="s">
        <v>359</v>
      </c>
      <c r="N40" s="20" t="s">
        <v>360</v>
      </c>
      <c r="O40" s="20" t="str">
        <f>IF(COUNTIF('10.3'!B:B, A40) &gt; 0, "True", "False")</f>
        <v>False</v>
      </c>
    </row>
    <row r="41" spans="1:15" hidden="1" x14ac:dyDescent="0.2">
      <c r="A41" s="2" t="s">
        <v>361</v>
      </c>
      <c r="B41" s="2" t="s">
        <v>16</v>
      </c>
      <c r="C41" s="2" t="s">
        <v>362</v>
      </c>
      <c r="D41" s="2" t="str">
        <f t="shared" si="1"/>
        <v>Rex Alvarez</v>
      </c>
      <c r="E41" s="2" t="s">
        <v>4</v>
      </c>
      <c r="F41" s="11">
        <v>45125</v>
      </c>
      <c r="G41" s="2" t="s">
        <v>363</v>
      </c>
      <c r="H41" s="12">
        <v>-115.36</v>
      </c>
      <c r="I41" s="12">
        <v>115.36</v>
      </c>
      <c r="J41" s="2" t="s">
        <v>20</v>
      </c>
      <c r="K41" s="2" t="s">
        <v>364</v>
      </c>
      <c r="L41">
        <v>12698.119999999999</v>
      </c>
      <c r="M41" s="20" t="s">
        <v>251</v>
      </c>
      <c r="O41" s="20" t="str">
        <f>IF(COUNTIF('10.3'!B:B, A41) &gt; 0, "True", "False")</f>
        <v>False</v>
      </c>
    </row>
    <row r="42" spans="1:15" hidden="1" x14ac:dyDescent="0.2">
      <c r="A42" s="2" t="s">
        <v>365</v>
      </c>
      <c r="B42" s="2" t="s">
        <v>16</v>
      </c>
      <c r="C42" s="2" t="s">
        <v>190</v>
      </c>
      <c r="D42" s="2" t="str">
        <f t="shared" si="1"/>
        <v>Ricky Doyle</v>
      </c>
      <c r="E42" s="2" t="s">
        <v>4</v>
      </c>
      <c r="F42" s="11">
        <v>45194</v>
      </c>
      <c r="G42" s="2" t="s">
        <v>366</v>
      </c>
      <c r="H42" s="12">
        <v>-5</v>
      </c>
      <c r="I42" s="12">
        <v>5</v>
      </c>
      <c r="J42" s="2" t="s">
        <v>20</v>
      </c>
      <c r="K42" s="2" t="s">
        <v>367</v>
      </c>
      <c r="L42">
        <v>7752.3099999999986</v>
      </c>
      <c r="M42" s="20" t="s">
        <v>264</v>
      </c>
      <c r="O42" s="20" t="str">
        <f>IF(COUNTIF('10.3'!B:B, A42) &gt; 0, "True", "False")</f>
        <v>False</v>
      </c>
    </row>
    <row r="43" spans="1:15" hidden="1" x14ac:dyDescent="0.2">
      <c r="A43" s="2" t="s">
        <v>368</v>
      </c>
      <c r="B43" s="2" t="s">
        <v>16</v>
      </c>
      <c r="C43" s="2" t="s">
        <v>369</v>
      </c>
      <c r="D43" s="2" t="str">
        <f t="shared" si="1"/>
        <v>Ricky Houser</v>
      </c>
      <c r="E43" s="2" t="s">
        <v>4</v>
      </c>
      <c r="F43" s="11">
        <v>45209</v>
      </c>
      <c r="G43" s="2" t="s">
        <v>370</v>
      </c>
      <c r="H43" s="12">
        <v>-11.87</v>
      </c>
      <c r="I43" s="12">
        <v>1.1000000000000001</v>
      </c>
      <c r="J43" s="2" t="s">
        <v>20</v>
      </c>
      <c r="K43" s="2" t="s">
        <v>102</v>
      </c>
      <c r="L43">
        <v>1092.3</v>
      </c>
      <c r="M43" s="20" t="s">
        <v>251</v>
      </c>
      <c r="O43" s="20" t="str">
        <f>IF(COUNTIF('10.3'!B:B, A43) &gt; 0, "True", "False")</f>
        <v>False</v>
      </c>
    </row>
    <row r="44" spans="1:15" hidden="1" x14ac:dyDescent="0.2">
      <c r="A44" s="2" t="s">
        <v>371</v>
      </c>
      <c r="B44" s="2" t="s">
        <v>16</v>
      </c>
      <c r="C44" s="2" t="s">
        <v>204</v>
      </c>
      <c r="D44" s="2" t="str">
        <f t="shared" si="1"/>
        <v>Sean Bush</v>
      </c>
      <c r="E44" s="2" t="s">
        <v>4</v>
      </c>
      <c r="F44" s="11">
        <v>45205</v>
      </c>
      <c r="G44" s="2" t="s">
        <v>372</v>
      </c>
      <c r="H44" s="12">
        <v>-21.89</v>
      </c>
      <c r="I44" s="12">
        <v>21.89</v>
      </c>
      <c r="J44" s="2" t="s">
        <v>20</v>
      </c>
      <c r="K44" s="2" t="s">
        <v>268</v>
      </c>
      <c r="L44">
        <v>0</v>
      </c>
      <c r="M44" s="20" t="s">
        <v>251</v>
      </c>
      <c r="O44" s="20" t="str">
        <f>IF(COUNTIF('10.3'!B:B, A44) &gt; 0, "True", "False")</f>
        <v>False</v>
      </c>
    </row>
    <row r="45" spans="1:15" hidden="1" x14ac:dyDescent="0.2">
      <c r="A45" s="2" t="s">
        <v>373</v>
      </c>
      <c r="B45" s="2" t="s">
        <v>16</v>
      </c>
      <c r="C45" s="2" t="s">
        <v>374</v>
      </c>
      <c r="D45" s="2" t="str">
        <f t="shared" si="1"/>
        <v>Sean Swint</v>
      </c>
      <c r="E45" s="2" t="s">
        <v>4</v>
      </c>
      <c r="F45" s="11">
        <v>45216</v>
      </c>
      <c r="G45" s="2" t="s">
        <v>375</v>
      </c>
      <c r="H45" s="12">
        <v>-67.89</v>
      </c>
      <c r="I45" s="12">
        <v>67.89</v>
      </c>
      <c r="J45" s="2" t="s">
        <v>20</v>
      </c>
      <c r="K45" s="2" t="s">
        <v>358</v>
      </c>
      <c r="L45" t="s">
        <v>259</v>
      </c>
      <c r="M45" s="20" t="s">
        <v>251</v>
      </c>
      <c r="O45" s="20" t="str">
        <f>IF(COUNTIF('10.3'!B:B, A45) &gt; 0, "True", "False")</f>
        <v>False</v>
      </c>
    </row>
    <row r="46" spans="1:15" hidden="1" x14ac:dyDescent="0.2">
      <c r="A46" s="3" t="s">
        <v>376</v>
      </c>
      <c r="B46" s="3" t="s">
        <v>16</v>
      </c>
      <c r="C46" s="3" t="s">
        <v>377</v>
      </c>
      <c r="D46" s="3" t="str">
        <f t="shared" si="1"/>
        <v>Spencer Kappelman</v>
      </c>
      <c r="E46" s="3" t="s">
        <v>4</v>
      </c>
      <c r="F46" s="9">
        <v>45188</v>
      </c>
      <c r="G46" s="3" t="s">
        <v>378</v>
      </c>
      <c r="H46" s="10">
        <v>-523.51</v>
      </c>
      <c r="I46" s="10">
        <v>523.51</v>
      </c>
      <c r="J46" s="3" t="s">
        <v>20</v>
      </c>
      <c r="K46" s="3" t="s">
        <v>176</v>
      </c>
      <c r="L46" s="4">
        <v>1269.4100000000003</v>
      </c>
      <c r="M46" s="18"/>
      <c r="N46" s="18" t="s">
        <v>233</v>
      </c>
      <c r="O46" s="18" t="str">
        <f>IF(COUNTIF('10.3'!B:B, A46) &gt; 0, "True", "False")</f>
        <v>False</v>
      </c>
    </row>
    <row r="47" spans="1:15" hidden="1" x14ac:dyDescent="0.2">
      <c r="A47" s="2" t="s">
        <v>379</v>
      </c>
      <c r="B47" s="2" t="s">
        <v>16</v>
      </c>
      <c r="C47" s="2" t="s">
        <v>377</v>
      </c>
      <c r="D47" s="2" t="str">
        <f t="shared" si="1"/>
        <v>Spencer Kappelman</v>
      </c>
      <c r="E47" s="2" t="s">
        <v>4</v>
      </c>
      <c r="F47" s="11">
        <v>45218</v>
      </c>
      <c r="G47" s="2" t="s">
        <v>380</v>
      </c>
      <c r="H47" s="12">
        <v>-24.33</v>
      </c>
      <c r="I47" s="12">
        <v>24.33</v>
      </c>
      <c r="J47" s="2" t="s">
        <v>20</v>
      </c>
      <c r="K47" s="2" t="s">
        <v>57</v>
      </c>
      <c r="L47">
        <v>1269.4100000000003</v>
      </c>
      <c r="M47" s="20" t="s">
        <v>251</v>
      </c>
      <c r="O47" s="20" t="str">
        <f>IF(COUNTIF('10.3'!B:B, A47) &gt; 0, "True", "False")</f>
        <v>False</v>
      </c>
    </row>
    <row r="48" spans="1:15" hidden="1" x14ac:dyDescent="0.2">
      <c r="A48" s="2" t="s">
        <v>381</v>
      </c>
      <c r="B48" s="2" t="s">
        <v>16</v>
      </c>
      <c r="C48" s="2" t="s">
        <v>382</v>
      </c>
      <c r="D48" s="2" t="str">
        <f t="shared" si="1"/>
        <v>Thomas Whatley</v>
      </c>
      <c r="E48" s="2" t="s">
        <v>4</v>
      </c>
      <c r="F48" s="11">
        <v>45230</v>
      </c>
      <c r="G48" s="2" t="s">
        <v>383</v>
      </c>
      <c r="H48" s="12">
        <v>-2.99</v>
      </c>
      <c r="I48" s="12">
        <v>2.99</v>
      </c>
      <c r="J48" s="2" t="s">
        <v>20</v>
      </c>
      <c r="K48" s="2" t="s">
        <v>384</v>
      </c>
      <c r="L48">
        <v>143.26</v>
      </c>
      <c r="M48" s="20" t="s">
        <v>264</v>
      </c>
      <c r="O48" s="20" t="str">
        <f>IF(COUNTIF('10.3'!B:B, A48) &gt; 0, "True", "False")</f>
        <v>False</v>
      </c>
    </row>
    <row r="49" spans="1:15" hidden="1" x14ac:dyDescent="0.2">
      <c r="A49" s="3" t="s">
        <v>385</v>
      </c>
      <c r="B49" s="3" t="s">
        <v>16</v>
      </c>
      <c r="C49" s="3" t="s">
        <v>386</v>
      </c>
      <c r="D49" s="3" t="str">
        <f t="shared" si="1"/>
        <v>Troy Webb</v>
      </c>
      <c r="E49" s="3" t="s">
        <v>4</v>
      </c>
      <c r="F49" s="9">
        <v>44897</v>
      </c>
      <c r="G49" s="3" t="s">
        <v>387</v>
      </c>
      <c r="H49" s="10">
        <v>-75.92</v>
      </c>
      <c r="I49" s="10">
        <v>75.92</v>
      </c>
      <c r="J49" s="3" t="s">
        <v>20</v>
      </c>
      <c r="K49" s="3" t="s">
        <v>388</v>
      </c>
      <c r="L49" s="4">
        <v>1075.0999999999999</v>
      </c>
      <c r="M49" s="18"/>
      <c r="N49" s="18" t="s">
        <v>233</v>
      </c>
      <c r="O49" s="18" t="str">
        <f>IF(COUNTIF('10.3'!B:B, A49) &gt; 0, "True", "False")</f>
        <v>False</v>
      </c>
    </row>
    <row r="50" spans="1:15" hidden="1" x14ac:dyDescent="0.2">
      <c r="A50" s="2" t="s">
        <v>389</v>
      </c>
      <c r="B50" s="2" t="s">
        <v>16</v>
      </c>
      <c r="C50" s="2" t="s">
        <v>390</v>
      </c>
      <c r="D50" s="2" t="str">
        <f t="shared" si="1"/>
        <v>William Wilson</v>
      </c>
      <c r="E50" s="2" t="s">
        <v>4</v>
      </c>
      <c r="F50" s="11">
        <v>45189</v>
      </c>
      <c r="G50" s="2" t="s">
        <v>391</v>
      </c>
      <c r="H50" s="12">
        <v>-13.99</v>
      </c>
      <c r="I50" s="12">
        <v>13.99</v>
      </c>
      <c r="J50" s="2" t="s">
        <v>20</v>
      </c>
      <c r="K50" s="2" t="s">
        <v>159</v>
      </c>
      <c r="L50">
        <v>4556.5399999999991</v>
      </c>
      <c r="M50" s="20" t="s">
        <v>251</v>
      </c>
      <c r="O50" s="20" t="str">
        <f>IF(COUNTIF('10.3'!B:B, A50) &gt; 0, "True", "False")</f>
        <v>False</v>
      </c>
    </row>
  </sheetData>
  <autoFilter ref="A1:O50" xr:uid="{09926D67-8842-4BB8-ADA2-8B156887FA5C}">
    <filterColumn colId="3">
      <filters>
        <filter val="Luis Otero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0051-0E17-4C17-BE31-8BD8EDF3EEB4}">
  <sheetPr codeName="Sheet3" filterMode="1">
    <tabColor rgb="FF00B050"/>
  </sheetPr>
  <dimension ref="A1:R39"/>
  <sheetViews>
    <sheetView workbookViewId="0"/>
  </sheetViews>
  <sheetFormatPr defaultColWidth="24" defaultRowHeight="12.75" x14ac:dyDescent="0.2"/>
  <cols>
    <col min="1" max="1" width="28" style="22" bestFit="1" customWidth="1"/>
    <col min="2" max="2" width="25.7109375" hidden="1" customWidth="1"/>
    <col min="3" max="3" width="33.28515625" hidden="1" customWidth="1"/>
    <col min="4" max="4" width="23.5703125" style="22" bestFit="1" customWidth="1"/>
    <col min="5" max="5" width="16.28515625" hidden="1" customWidth="1"/>
    <col min="6" max="6" width="24.85546875" style="22" bestFit="1" customWidth="1"/>
    <col min="7" max="7" width="48.28515625" style="22" hidden="1" customWidth="1"/>
    <col min="8" max="8" width="25.28515625" style="22" bestFit="1" customWidth="1"/>
    <col min="9" max="9" width="24.7109375" hidden="1" customWidth="1"/>
    <col min="10" max="10" width="13.7109375" hidden="1" customWidth="1"/>
    <col min="11" max="11" width="14" style="22" bestFit="1" customWidth="1"/>
    <col min="12" max="12" width="40.28515625" style="22" bestFit="1" customWidth="1"/>
    <col min="13" max="13" width="23.5703125" style="22" bestFit="1" customWidth="1"/>
    <col min="14" max="14" width="49.42578125" style="22" bestFit="1" customWidth="1"/>
    <col min="15" max="15" width="49.42578125" style="22" customWidth="1"/>
    <col min="16" max="16" width="16.140625" style="22" bestFit="1" customWidth="1"/>
    <col min="17" max="18" width="12.5703125" style="22" bestFit="1" customWidth="1"/>
    <col min="19" max="16384" width="24" style="22"/>
  </cols>
  <sheetData>
    <row r="1" spans="1:18" s="28" customFormat="1" x14ac:dyDescent="0.2">
      <c r="A1" s="26" t="s">
        <v>1</v>
      </c>
      <c r="B1" s="27" t="s">
        <v>2</v>
      </c>
      <c r="C1" s="27" t="s">
        <v>3</v>
      </c>
      <c r="D1" s="26" t="s">
        <v>4</v>
      </c>
      <c r="E1" s="27" t="s">
        <v>227</v>
      </c>
      <c r="F1" s="26" t="s">
        <v>5</v>
      </c>
      <c r="G1" s="26" t="s">
        <v>6</v>
      </c>
      <c r="H1" s="26" t="s">
        <v>7</v>
      </c>
      <c r="I1" s="27" t="s">
        <v>8</v>
      </c>
      <c r="J1" s="27" t="s">
        <v>9</v>
      </c>
      <c r="K1" s="26" t="s">
        <v>392</v>
      </c>
      <c r="L1" s="26" t="s">
        <v>11</v>
      </c>
      <c r="M1" s="26" t="s">
        <v>12</v>
      </c>
      <c r="N1" s="26" t="s">
        <v>13</v>
      </c>
      <c r="O1" s="26" t="s">
        <v>393</v>
      </c>
      <c r="P1" s="26" t="s">
        <v>228</v>
      </c>
      <c r="Q1" s="26" t="s">
        <v>394</v>
      </c>
      <c r="R1" s="26" t="s">
        <v>395</v>
      </c>
    </row>
    <row r="2" spans="1:18" customFormat="1" hidden="1" x14ac:dyDescent="0.2">
      <c r="A2" s="23" t="s">
        <v>396</v>
      </c>
      <c r="B2" s="2" t="s">
        <v>16</v>
      </c>
      <c r="C2" s="2" t="s">
        <v>397</v>
      </c>
      <c r="D2" s="23" t="str">
        <f t="shared" ref="D2:D39" si="0">TRIM(MID(C2, FIND(":", C2) + 1, LEN(C2)))</f>
        <v>A.J Johnson</v>
      </c>
      <c r="E2" s="2" t="s">
        <v>4</v>
      </c>
      <c r="F2" s="24">
        <v>45220</v>
      </c>
      <c r="G2" s="23" t="s">
        <v>398</v>
      </c>
      <c r="H2" s="25">
        <v>-127.53</v>
      </c>
      <c r="I2" s="12">
        <v>127.53</v>
      </c>
      <c r="J2" s="2" t="s">
        <v>20</v>
      </c>
      <c r="K2" s="23" t="s">
        <v>232</v>
      </c>
      <c r="L2" t="s">
        <v>399</v>
      </c>
      <c r="M2" s="22"/>
      <c r="N2" s="22"/>
      <c r="O2" s="22"/>
      <c r="P2" s="22" t="str">
        <f>IF(COUNTIF('10.3'!B:B, A2) &gt; 0, "Found in 10.3", IF(COUNTIF('11.6'!A:A, A2) &gt; 0, "Found in 11.6", "Not Found"))</f>
        <v>Not Found</v>
      </c>
      <c r="Q2" s="22" t="str">
        <f>IF(COUNTIF('10.3'!B:B, A2) &gt; 0, "True", "False")</f>
        <v>False</v>
      </c>
      <c r="R2" s="22" t="str">
        <f>IF(COUNTIF('11.6'!A:A, A2) &gt; 0, "True", "False")</f>
        <v>False</v>
      </c>
    </row>
    <row r="3" spans="1:18" customFormat="1" hidden="1" x14ac:dyDescent="0.2">
      <c r="A3" s="2" t="s">
        <v>229</v>
      </c>
      <c r="B3" s="2" t="s">
        <v>16</v>
      </c>
      <c r="C3" s="2" t="s">
        <v>230</v>
      </c>
      <c r="D3" s="2" t="str">
        <f t="shared" si="0"/>
        <v>Andrew Nelson</v>
      </c>
      <c r="E3" s="2" t="s">
        <v>4</v>
      </c>
      <c r="F3" s="11">
        <v>45190</v>
      </c>
      <c r="G3" s="2" t="s">
        <v>231</v>
      </c>
      <c r="H3" s="12">
        <v>-497.84</v>
      </c>
      <c r="I3" s="12">
        <v>497.84</v>
      </c>
      <c r="J3" s="2" t="s">
        <v>20</v>
      </c>
      <c r="K3" s="2" t="s">
        <v>68</v>
      </c>
      <c r="L3" t="s">
        <v>399</v>
      </c>
      <c r="N3" t="s">
        <v>69</v>
      </c>
      <c r="P3" t="str">
        <f>IF(COUNTIF('10.3'!B:B, A3) &gt; 0, "Found in 10.3", IF(COUNTIF('11.6'!A:A, A3) &gt; 0, "Found in 11.6", "Not Found"))</f>
        <v>Found in 11.6</v>
      </c>
      <c r="Q3" t="str">
        <f>IF(COUNTIF('10.3'!B:B, A3) &gt; 0, "True", "False")</f>
        <v>False</v>
      </c>
      <c r="R3" t="str">
        <f>IF(COUNTIF('11.6'!A:A, A3) &gt; 0, "True", "False")</f>
        <v>True</v>
      </c>
    </row>
    <row r="4" spans="1:18" customFormat="1" hidden="1" x14ac:dyDescent="0.2">
      <c r="A4" s="23" t="s">
        <v>400</v>
      </c>
      <c r="B4" s="2" t="s">
        <v>16</v>
      </c>
      <c r="C4" s="2" t="s">
        <v>24</v>
      </c>
      <c r="D4" s="23" t="str">
        <f t="shared" si="0"/>
        <v>Andrew Stephens</v>
      </c>
      <c r="E4" s="2" t="s">
        <v>4</v>
      </c>
      <c r="F4" s="24">
        <v>45248</v>
      </c>
      <c r="G4" s="23" t="s">
        <v>401</v>
      </c>
      <c r="H4" s="25">
        <v>-3.6</v>
      </c>
      <c r="I4" s="12">
        <v>3.6</v>
      </c>
      <c r="J4" s="2" t="s">
        <v>20</v>
      </c>
      <c r="K4" s="23" t="s">
        <v>21</v>
      </c>
      <c r="L4" s="22">
        <v>33.130000000000003</v>
      </c>
      <c r="M4" s="22" t="s">
        <v>402</v>
      </c>
      <c r="N4" s="22"/>
      <c r="O4" s="22" t="s">
        <v>403</v>
      </c>
      <c r="P4" s="22" t="str">
        <f>IF(COUNTIF('10.3'!B:B, A4) &gt; 0, "Found in 10.3", IF(COUNTIF('11.6'!A:A, A4) &gt; 0, "Found in 11.6", "Not Found"))</f>
        <v>Not Found</v>
      </c>
      <c r="Q4" s="22" t="str">
        <f>IF(COUNTIF('10.3'!B:B, A4) &gt; 0, "True", "False")</f>
        <v>False</v>
      </c>
      <c r="R4" s="22" t="str">
        <f>IF(COUNTIF('11.6'!A:A, A4) &gt; 0, "True", "False")</f>
        <v>False</v>
      </c>
    </row>
    <row r="5" spans="1:18" customFormat="1" hidden="1" x14ac:dyDescent="0.2">
      <c r="A5" s="23" t="s">
        <v>404</v>
      </c>
      <c r="B5" s="2" t="s">
        <v>16</v>
      </c>
      <c r="C5" s="2" t="s">
        <v>405</v>
      </c>
      <c r="D5" s="23" t="str">
        <f t="shared" si="0"/>
        <v>Andrew Strevel</v>
      </c>
      <c r="E5" s="2" t="s">
        <v>4</v>
      </c>
      <c r="F5" s="24">
        <v>45158</v>
      </c>
      <c r="G5" s="23" t="s">
        <v>406</v>
      </c>
      <c r="H5" s="25">
        <v>-53.68</v>
      </c>
      <c r="I5" s="12">
        <v>53.68</v>
      </c>
      <c r="J5" s="2" t="s">
        <v>20</v>
      </c>
      <c r="K5" s="23" t="s">
        <v>407</v>
      </c>
      <c r="L5" t="s">
        <v>399</v>
      </c>
      <c r="M5" s="22"/>
      <c r="N5" s="22"/>
      <c r="O5" s="22"/>
      <c r="P5" s="22" t="str">
        <f>IF(COUNTIF('10.3'!B:B, A5) &gt; 0, "Found in 10.3", IF(COUNTIF('11.6'!A:A, A5) &gt; 0, "Found in 11.6", "Not Found"))</f>
        <v>Not Found</v>
      </c>
      <c r="Q5" s="22" t="str">
        <f>IF(COUNTIF('10.3'!B:B, A5) &gt; 0, "True", "False")</f>
        <v>False</v>
      </c>
      <c r="R5" s="22" t="str">
        <f>IF(COUNTIF('11.6'!A:A, A5) &gt; 0, "True", "False")</f>
        <v>False</v>
      </c>
    </row>
    <row r="6" spans="1:18" customFormat="1" hidden="1" x14ac:dyDescent="0.2">
      <c r="A6" s="2" t="s">
        <v>234</v>
      </c>
      <c r="B6" s="2" t="s">
        <v>16</v>
      </c>
      <c r="C6" s="2" t="s">
        <v>235</v>
      </c>
      <c r="D6" s="2" t="str">
        <f t="shared" si="0"/>
        <v>Blake Akins</v>
      </c>
      <c r="E6" s="2" t="s">
        <v>4</v>
      </c>
      <c r="F6" s="11">
        <v>45078</v>
      </c>
      <c r="G6" s="2" t="s">
        <v>236</v>
      </c>
      <c r="H6" s="12">
        <v>-152.58000000000001</v>
      </c>
      <c r="I6" s="12">
        <v>136.11000000000001</v>
      </c>
      <c r="J6" s="2" t="s">
        <v>20</v>
      </c>
      <c r="K6" s="2" t="s">
        <v>408</v>
      </c>
      <c r="L6" t="s">
        <v>399</v>
      </c>
      <c r="N6" t="s">
        <v>233</v>
      </c>
      <c r="P6" t="str">
        <f>IF(COUNTIF('10.3'!B:B, A6) &gt; 0, "Found in 10.3", IF(COUNTIF('11.6'!A:A, A6) &gt; 0, "Found in 11.6", "Not Found"))</f>
        <v>Found in 11.6</v>
      </c>
      <c r="Q6" t="str">
        <f>IF(COUNTIF('10.3'!B:B, A6) &gt; 0, "True", "False")</f>
        <v>False</v>
      </c>
      <c r="R6" t="str">
        <f>IF(COUNTIF('11.6'!A:A, A6) &gt; 0, "True", "False")</f>
        <v>True</v>
      </c>
    </row>
    <row r="7" spans="1:18" customFormat="1" hidden="1" x14ac:dyDescent="0.2">
      <c r="A7" s="2" t="s">
        <v>238</v>
      </c>
      <c r="B7" s="2" t="s">
        <v>16</v>
      </c>
      <c r="C7" s="2" t="s">
        <v>239</v>
      </c>
      <c r="D7" s="2" t="str">
        <f t="shared" si="0"/>
        <v>Cameran Chamblee</v>
      </c>
      <c r="E7" s="2" t="s">
        <v>4</v>
      </c>
      <c r="F7" s="11">
        <v>45076</v>
      </c>
      <c r="G7" s="2" t="s">
        <v>240</v>
      </c>
      <c r="H7" s="12">
        <v>-250</v>
      </c>
      <c r="I7" s="12">
        <v>250</v>
      </c>
      <c r="J7" s="2" t="s">
        <v>20</v>
      </c>
      <c r="K7" s="2" t="s">
        <v>409</v>
      </c>
      <c r="L7" t="s">
        <v>399</v>
      </c>
      <c r="N7" t="s">
        <v>242</v>
      </c>
      <c r="P7" t="str">
        <f>IF(COUNTIF('10.3'!B:B, A7) &gt; 0, "Found in 10.3", IF(COUNTIF('11.6'!A:A, A7) &gt; 0, "Found in 11.6", "Not Found"))</f>
        <v>Found in 11.6</v>
      </c>
      <c r="Q7" t="str">
        <f>IF(COUNTIF('10.3'!B:B, A7) &gt; 0, "True", "False")</f>
        <v>False</v>
      </c>
      <c r="R7" t="str">
        <f>IF(COUNTIF('11.6'!A:A, A7) &gt; 0, "True", "False")</f>
        <v>True</v>
      </c>
    </row>
    <row r="8" spans="1:18" hidden="1" x14ac:dyDescent="0.2">
      <c r="A8" s="23" t="s">
        <v>410</v>
      </c>
      <c r="B8" s="2" t="s">
        <v>16</v>
      </c>
      <c r="C8" s="2" t="s">
        <v>50</v>
      </c>
      <c r="D8" s="23" t="str">
        <f t="shared" si="0"/>
        <v>Chris Allen</v>
      </c>
      <c r="E8" s="2" t="s">
        <v>4</v>
      </c>
      <c r="F8" s="24">
        <v>45225</v>
      </c>
      <c r="G8" s="23" t="s">
        <v>411</v>
      </c>
      <c r="H8" s="25">
        <v>-56.62</v>
      </c>
      <c r="I8" s="12">
        <v>56.62</v>
      </c>
      <c r="J8" s="2" t="s">
        <v>20</v>
      </c>
      <c r="K8" s="23" t="s">
        <v>33</v>
      </c>
      <c r="L8" t="s">
        <v>399</v>
      </c>
      <c r="P8" s="22" t="str">
        <f>IF(COUNTIF('10.3'!B:B, A8) &gt; 0, "Found in 10.3", IF(COUNTIF('11.6'!A:A, A8) &gt; 0, "Found in 11.6", "Not Found"))</f>
        <v>Not Found</v>
      </c>
      <c r="Q8" s="22" t="str">
        <f>IF(COUNTIF('10.3'!B:B, A8) &gt; 0, "True", "False")</f>
        <v>False</v>
      </c>
      <c r="R8" s="22" t="str">
        <f>IF(COUNTIF('11.6'!A:A, A8) &gt; 0, "True", "False")</f>
        <v>False</v>
      </c>
    </row>
    <row r="9" spans="1:18" hidden="1" x14ac:dyDescent="0.2">
      <c r="A9" s="2" t="s">
        <v>244</v>
      </c>
      <c r="B9" s="2" t="s">
        <v>16</v>
      </c>
      <c r="C9" s="2" t="s">
        <v>245</v>
      </c>
      <c r="D9" s="2" t="str">
        <f t="shared" si="0"/>
        <v>Chris Goddard</v>
      </c>
      <c r="E9" s="2" t="s">
        <v>4</v>
      </c>
      <c r="F9" s="11">
        <v>45217</v>
      </c>
      <c r="G9" s="2" t="s">
        <v>246</v>
      </c>
      <c r="H9" s="12">
        <v>-474.01</v>
      </c>
      <c r="I9" s="12">
        <v>474.01</v>
      </c>
      <c r="J9" s="2" t="s">
        <v>20</v>
      </c>
      <c r="K9" s="2" t="s">
        <v>412</v>
      </c>
      <c r="L9" t="s">
        <v>399</v>
      </c>
      <c r="M9"/>
      <c r="N9" t="s">
        <v>69</v>
      </c>
      <c r="O9"/>
      <c r="P9" t="str">
        <f>IF(COUNTIF('10.3'!B:B, A9) &gt; 0, "Found in 10.3", IF(COUNTIF('11.6'!A:A, A9) &gt; 0, "Found in 11.6", "Not Found"))</f>
        <v>Found in 11.6</v>
      </c>
      <c r="Q9" t="str">
        <f>IF(COUNTIF('10.3'!B:B, A9) &gt; 0, "True", "False")</f>
        <v>False</v>
      </c>
      <c r="R9" t="str">
        <f>IF(COUNTIF('11.6'!A:A, A9) &gt; 0, "True", "False")</f>
        <v>True</v>
      </c>
    </row>
    <row r="10" spans="1:18" customFormat="1" hidden="1" x14ac:dyDescent="0.2">
      <c r="A10" s="23" t="s">
        <v>413</v>
      </c>
      <c r="B10" s="2" t="s">
        <v>16</v>
      </c>
      <c r="C10" s="2" t="s">
        <v>414</v>
      </c>
      <c r="D10" s="23" t="str">
        <f t="shared" si="0"/>
        <v>Christopher George</v>
      </c>
      <c r="E10" s="2" t="s">
        <v>4</v>
      </c>
      <c r="F10" s="24">
        <v>45233</v>
      </c>
      <c r="G10" s="23" t="s">
        <v>415</v>
      </c>
      <c r="H10" s="25">
        <v>-3.54</v>
      </c>
      <c r="I10" s="12">
        <v>3.54</v>
      </c>
      <c r="J10" s="2" t="s">
        <v>20</v>
      </c>
      <c r="K10" s="23" t="s">
        <v>102</v>
      </c>
      <c r="L10" s="22">
        <v>34.56</v>
      </c>
      <c r="M10" s="22" t="s">
        <v>402</v>
      </c>
      <c r="N10" s="22"/>
      <c r="O10" s="22" t="s">
        <v>403</v>
      </c>
      <c r="P10" s="22" t="str">
        <f>IF(COUNTIF('10.3'!B:B, A10) &gt; 0, "Found in 10.3", IF(COUNTIF('11.6'!A:A, A10) &gt; 0, "Found in 11.6", "Not Found"))</f>
        <v>Not Found</v>
      </c>
      <c r="Q10" s="22" t="str">
        <f>IF(COUNTIF('10.3'!B:B, A10) &gt; 0, "True", "False")</f>
        <v>False</v>
      </c>
      <c r="R10" s="22" t="str">
        <f>IF(COUNTIF('11.6'!A:A, A10) &gt; 0, "True", "False")</f>
        <v>False</v>
      </c>
    </row>
    <row r="11" spans="1:18" customFormat="1" hidden="1" x14ac:dyDescent="0.2">
      <c r="A11" s="2" t="s">
        <v>64</v>
      </c>
      <c r="B11" s="2" t="s">
        <v>16</v>
      </c>
      <c r="C11" s="2" t="s">
        <v>65</v>
      </c>
      <c r="D11" s="2" t="str">
        <f t="shared" si="0"/>
        <v>Clark Cull</v>
      </c>
      <c r="E11" s="2" t="s">
        <v>4</v>
      </c>
      <c r="F11" s="11">
        <v>45101</v>
      </c>
      <c r="G11" s="2" t="s">
        <v>67</v>
      </c>
      <c r="H11" s="12">
        <v>-16.649999999999999</v>
      </c>
      <c r="I11" s="12">
        <v>16.649999999999999</v>
      </c>
      <c r="J11" s="2" t="s">
        <v>20</v>
      </c>
      <c r="K11" s="2" t="s">
        <v>416</v>
      </c>
      <c r="L11" t="s">
        <v>399</v>
      </c>
      <c r="N11" t="s">
        <v>69</v>
      </c>
      <c r="P11" t="str">
        <f>IF(COUNTIF('10.3'!B:B, A11) &gt; 0, "Found in 10.3", IF(COUNTIF('11.6'!A:A, A11) &gt; 0, "Found in 11.6", "Not Found"))</f>
        <v>Found in 10.3</v>
      </c>
      <c r="Q11" t="str">
        <f>IF(COUNTIF('10.3'!B:B, A11) &gt; 0, "True", "False")</f>
        <v>True</v>
      </c>
      <c r="R11" t="str">
        <f>IF(COUNTIF('11.6'!A:A, A11) &gt; 0, "True", "False")</f>
        <v>True</v>
      </c>
    </row>
    <row r="12" spans="1:18" customFormat="1" hidden="1" x14ac:dyDescent="0.2">
      <c r="A12" s="23" t="s">
        <v>417</v>
      </c>
      <c r="B12" s="2" t="s">
        <v>16</v>
      </c>
      <c r="C12" s="2" t="s">
        <v>418</v>
      </c>
      <c r="D12" s="23" t="str">
        <f t="shared" si="0"/>
        <v>David Foster</v>
      </c>
      <c r="E12" s="2" t="s">
        <v>4</v>
      </c>
      <c r="F12" s="24">
        <v>45212</v>
      </c>
      <c r="G12" s="23" t="s">
        <v>312</v>
      </c>
      <c r="H12" s="25">
        <v>-25.72</v>
      </c>
      <c r="I12" s="12">
        <v>25.72</v>
      </c>
      <c r="J12" s="2" t="s">
        <v>20</v>
      </c>
      <c r="K12" s="23" t="s">
        <v>419</v>
      </c>
      <c r="L12" s="22">
        <v>847.3</v>
      </c>
      <c r="M12" s="22" t="s">
        <v>402</v>
      </c>
      <c r="N12" s="22"/>
      <c r="O12" s="22" t="s">
        <v>403</v>
      </c>
      <c r="P12" s="22" t="str">
        <f>IF(COUNTIF('10.3'!B:B, A12) &gt; 0, "Found in 10.3", IF(COUNTIF('11.6'!A:A, A12) &gt; 0, "Found in 11.6", "Not Found"))</f>
        <v>Not Found</v>
      </c>
      <c r="Q12" s="22" t="str">
        <f>IF(COUNTIF('10.3'!B:B, A12) &gt; 0, "True", "False")</f>
        <v>False</v>
      </c>
      <c r="R12" s="22" t="str">
        <f>IF(COUNTIF('11.6'!A:A, A12) &gt; 0, "True", "False")</f>
        <v>False</v>
      </c>
    </row>
    <row r="13" spans="1:18" hidden="1" x14ac:dyDescent="0.2">
      <c r="A13" s="23" t="s">
        <v>420</v>
      </c>
      <c r="B13" s="2" t="s">
        <v>16</v>
      </c>
      <c r="C13" s="2" t="s">
        <v>421</v>
      </c>
      <c r="D13" s="23" t="str">
        <f t="shared" si="0"/>
        <v>Davy Cox</v>
      </c>
      <c r="E13" s="2" t="s">
        <v>4</v>
      </c>
      <c r="F13" s="24">
        <v>45250</v>
      </c>
      <c r="G13" s="23" t="s">
        <v>422</v>
      </c>
      <c r="H13" s="25">
        <v>-5.95</v>
      </c>
      <c r="I13" s="12">
        <v>5.95</v>
      </c>
      <c r="J13" s="2" t="s">
        <v>20</v>
      </c>
      <c r="K13" s="23" t="s">
        <v>263</v>
      </c>
      <c r="L13" s="22">
        <v>1705.24</v>
      </c>
      <c r="M13" s="22" t="s">
        <v>423</v>
      </c>
      <c r="O13" s="22" t="s">
        <v>403</v>
      </c>
      <c r="P13" s="22" t="str">
        <f>IF(COUNTIF('10.3'!B:B, A13) &gt; 0, "Found in 10.3", IF(COUNTIF('11.6'!A:A, A13) &gt; 0, "Found in 11.6", "Not Found"))</f>
        <v>Not Found</v>
      </c>
      <c r="Q13" s="22" t="str">
        <f>IF(COUNTIF('10.3'!B:B, A13) &gt; 0, "True", "False")</f>
        <v>False</v>
      </c>
      <c r="R13" s="22" t="str">
        <f>IF(COUNTIF('11.6'!A:A, A13) &gt; 0, "True", "False")</f>
        <v>False</v>
      </c>
    </row>
    <row r="14" spans="1:18" hidden="1" x14ac:dyDescent="0.2">
      <c r="A14" s="23" t="s">
        <v>424</v>
      </c>
      <c r="B14" s="2" t="s">
        <v>16</v>
      </c>
      <c r="C14" s="2" t="s">
        <v>425</v>
      </c>
      <c r="D14" s="23" t="str">
        <f t="shared" si="0"/>
        <v>Gary Felician</v>
      </c>
      <c r="E14" s="2" t="s">
        <v>4</v>
      </c>
      <c r="F14" s="24">
        <v>45244</v>
      </c>
      <c r="G14" s="23" t="s">
        <v>426</v>
      </c>
      <c r="H14" s="25">
        <v>-12.17</v>
      </c>
      <c r="I14" s="12">
        <v>12.17</v>
      </c>
      <c r="J14" s="2" t="s">
        <v>20</v>
      </c>
      <c r="K14" s="23" t="s">
        <v>21</v>
      </c>
      <c r="L14" t="s">
        <v>399</v>
      </c>
      <c r="N14" s="22" t="s">
        <v>69</v>
      </c>
      <c r="P14" s="22" t="str">
        <f>IF(COUNTIF('10.3'!B:B, A14) &gt; 0, "Found in 10.3", IF(COUNTIF('11.6'!A:A, A14) &gt; 0, "Found in 11.6", "Not Found"))</f>
        <v>Not Found</v>
      </c>
      <c r="Q14" s="22" t="str">
        <f>IF(COUNTIF('10.3'!B:B, A14) &gt; 0, "True", "False")</f>
        <v>False</v>
      </c>
      <c r="R14" s="22" t="str">
        <f>IF(COUNTIF('11.6'!A:A, A14) &gt; 0, "True", "False")</f>
        <v>False</v>
      </c>
    </row>
    <row r="15" spans="1:18" customFormat="1" hidden="1" x14ac:dyDescent="0.2">
      <c r="A15" s="23" t="s">
        <v>427</v>
      </c>
      <c r="B15" s="2" t="s">
        <v>16</v>
      </c>
      <c r="C15" s="2" t="s">
        <v>428</v>
      </c>
      <c r="D15" s="23" t="str">
        <f t="shared" si="0"/>
        <v>HALEY LANIER</v>
      </c>
      <c r="E15" s="2" t="s">
        <v>4</v>
      </c>
      <c r="F15" s="24">
        <v>45251</v>
      </c>
      <c r="G15" s="23" t="s">
        <v>429</v>
      </c>
      <c r="H15" s="25">
        <v>-14.99</v>
      </c>
      <c r="I15" s="12">
        <v>14.99</v>
      </c>
      <c r="J15" s="2" t="s">
        <v>20</v>
      </c>
      <c r="K15" s="23" t="s">
        <v>430</v>
      </c>
      <c r="L15" s="22">
        <v>1528.3000000000002</v>
      </c>
      <c r="M15" s="22" t="s">
        <v>423</v>
      </c>
      <c r="N15" s="22" t="s">
        <v>431</v>
      </c>
      <c r="O15" s="22" t="s">
        <v>403</v>
      </c>
      <c r="P15" s="22" t="str">
        <f>IF(COUNTIF('10.3'!B:B, A15) &gt; 0, "Found in 10.3", IF(COUNTIF('11.6'!A:A, A15) &gt; 0, "Found in 11.6", "Not Found"))</f>
        <v>Not Found</v>
      </c>
      <c r="Q15" s="22" t="str">
        <f>IF(COUNTIF('10.3'!B:B, A15) &gt; 0, "True", "False")</f>
        <v>False</v>
      </c>
      <c r="R15" s="22" t="str">
        <f>IF(COUNTIF('11.6'!A:A, A15) &gt; 0, "True", "False")</f>
        <v>False</v>
      </c>
    </row>
    <row r="16" spans="1:18" customFormat="1" hidden="1" x14ac:dyDescent="0.2">
      <c r="A16" s="2" t="s">
        <v>255</v>
      </c>
      <c r="B16" s="2" t="s">
        <v>16</v>
      </c>
      <c r="C16" s="2" t="s">
        <v>256</v>
      </c>
      <c r="D16" s="2" t="str">
        <f t="shared" si="0"/>
        <v>Harlee Zebley (Terminated)</v>
      </c>
      <c r="E16" s="2" t="s">
        <v>4</v>
      </c>
      <c r="F16" s="11">
        <v>44972</v>
      </c>
      <c r="G16" s="2" t="s">
        <v>257</v>
      </c>
      <c r="H16" s="12">
        <v>-60.69</v>
      </c>
      <c r="I16" s="12">
        <v>60.69</v>
      </c>
      <c r="J16" s="2" t="s">
        <v>20</v>
      </c>
      <c r="K16" s="2" t="s">
        <v>432</v>
      </c>
      <c r="L16" t="s">
        <v>399</v>
      </c>
      <c r="P16" t="str">
        <f>IF(COUNTIF('10.3'!B:B, A16) &gt; 0, "Found in 10.3", IF(COUNTIF('11.6'!A:A, A16) &gt; 0, "Found in 11.6", "Not Found"))</f>
        <v>Found in 11.6</v>
      </c>
      <c r="Q16" t="str">
        <f>IF(COUNTIF('10.3'!B:B, A16) &gt; 0, "True", "False")</f>
        <v>False</v>
      </c>
      <c r="R16" t="str">
        <f>IF(COUNTIF('11.6'!A:A, A16) &gt; 0, "True", "False")</f>
        <v>True</v>
      </c>
    </row>
    <row r="17" spans="1:18" customFormat="1" hidden="1" x14ac:dyDescent="0.2">
      <c r="A17" s="2" t="s">
        <v>277</v>
      </c>
      <c r="B17" s="2" t="s">
        <v>16</v>
      </c>
      <c r="C17" s="2" t="s">
        <v>278</v>
      </c>
      <c r="D17" s="2" t="str">
        <f t="shared" si="0"/>
        <v>James Willis</v>
      </c>
      <c r="E17" s="2" t="s">
        <v>4</v>
      </c>
      <c r="F17" s="11">
        <v>45230</v>
      </c>
      <c r="G17" s="2" t="s">
        <v>279</v>
      </c>
      <c r="H17" s="12">
        <v>-392.16</v>
      </c>
      <c r="I17" s="12">
        <v>392.16</v>
      </c>
      <c r="J17" s="2" t="s">
        <v>20</v>
      </c>
      <c r="K17" s="2" t="s">
        <v>139</v>
      </c>
      <c r="L17" t="s">
        <v>399</v>
      </c>
      <c r="N17" t="s">
        <v>69</v>
      </c>
      <c r="P17" t="str">
        <f>IF(COUNTIF('10.3'!B:B, A17) &gt; 0, "Found in 10.3", IF(COUNTIF('11.6'!A:A, A17) &gt; 0, "Found in 11.6", "Not Found"))</f>
        <v>Found in 11.6</v>
      </c>
      <c r="Q17" t="str">
        <f>IF(COUNTIF('10.3'!B:B, A17) &gt; 0, "True", "False")</f>
        <v>False</v>
      </c>
      <c r="R17" t="str">
        <f>IF(COUNTIF('11.6'!A:A, A17) &gt; 0, "True", "False")</f>
        <v>True</v>
      </c>
    </row>
    <row r="18" spans="1:18" customFormat="1" hidden="1" x14ac:dyDescent="0.2">
      <c r="A18" s="23" t="s">
        <v>433</v>
      </c>
      <c r="B18" s="2" t="s">
        <v>16</v>
      </c>
      <c r="C18" s="2" t="s">
        <v>278</v>
      </c>
      <c r="D18" s="23" t="str">
        <f t="shared" si="0"/>
        <v>James Willis</v>
      </c>
      <c r="E18" s="2" t="s">
        <v>4</v>
      </c>
      <c r="F18" s="24">
        <v>45259</v>
      </c>
      <c r="G18" s="23" t="s">
        <v>434</v>
      </c>
      <c r="H18" s="25">
        <v>-1.33</v>
      </c>
      <c r="I18" s="12">
        <v>1.33</v>
      </c>
      <c r="J18" s="2" t="s">
        <v>20</v>
      </c>
      <c r="K18" s="23" t="s">
        <v>263</v>
      </c>
      <c r="L18" t="s">
        <v>399</v>
      </c>
      <c r="M18" s="22"/>
      <c r="N18" s="22"/>
      <c r="O18" s="22"/>
      <c r="P18" s="22" t="str">
        <f>IF(COUNTIF('10.3'!B:B, A18) &gt; 0, "Found in 10.3", IF(COUNTIF('11.6'!A:A, A18) &gt; 0, "Found in 11.6", "Not Found"))</f>
        <v>Not Found</v>
      </c>
      <c r="Q18" s="22" t="str">
        <f>IF(COUNTIF('10.3'!B:B, A18) &gt; 0, "True", "False")</f>
        <v>False</v>
      </c>
      <c r="R18" s="22" t="str">
        <f>IF(COUNTIF('11.6'!A:A, A18) &gt; 0, "True", "False")</f>
        <v>False</v>
      </c>
    </row>
    <row r="19" spans="1:18" hidden="1" x14ac:dyDescent="0.2">
      <c r="A19" s="23" t="s">
        <v>435</v>
      </c>
      <c r="B19" s="2" t="s">
        <v>16</v>
      </c>
      <c r="C19" s="2" t="s">
        <v>436</v>
      </c>
      <c r="D19" s="23" t="str">
        <f t="shared" si="0"/>
        <v>Jennifer Paris</v>
      </c>
      <c r="E19" s="2" t="s">
        <v>4</v>
      </c>
      <c r="F19" s="24">
        <v>45225</v>
      </c>
      <c r="G19" s="23" t="s">
        <v>437</v>
      </c>
      <c r="H19" s="25">
        <v>-110</v>
      </c>
      <c r="I19" s="12">
        <v>110</v>
      </c>
      <c r="J19" s="2" t="s">
        <v>20</v>
      </c>
      <c r="K19" s="23" t="s">
        <v>384</v>
      </c>
      <c r="L19" s="22">
        <v>2032.09</v>
      </c>
      <c r="M19" s="22" t="s">
        <v>402</v>
      </c>
      <c r="O19" s="22" t="s">
        <v>403</v>
      </c>
      <c r="P19" s="22" t="str">
        <f>IF(COUNTIF('10.3'!B:B, A19) &gt; 0, "Found in 10.3", IF(COUNTIF('11.6'!A:A, A19) &gt; 0, "Found in 11.6", "Not Found"))</f>
        <v>Not Found</v>
      </c>
      <c r="Q19" s="22" t="str">
        <f>IF(COUNTIF('10.3'!B:B, A19) &gt; 0, "True", "False")</f>
        <v>False</v>
      </c>
      <c r="R19" s="22" t="str">
        <f>IF(COUNTIF('11.6'!A:A, A19) &gt; 0, "True", "False")</f>
        <v>False</v>
      </c>
    </row>
    <row r="20" spans="1:18" customFormat="1" hidden="1" x14ac:dyDescent="0.2">
      <c r="A20" s="23" t="s">
        <v>438</v>
      </c>
      <c r="B20" s="2" t="s">
        <v>16</v>
      </c>
      <c r="C20" s="2" t="s">
        <v>439</v>
      </c>
      <c r="D20" s="23" t="str">
        <f t="shared" si="0"/>
        <v>Jessica Peevy</v>
      </c>
      <c r="E20" s="2" t="s">
        <v>4</v>
      </c>
      <c r="F20" s="24">
        <v>45210</v>
      </c>
      <c r="G20" s="23" t="s">
        <v>440</v>
      </c>
      <c r="H20" s="25">
        <v>-10.84</v>
      </c>
      <c r="I20" s="12">
        <v>10.84</v>
      </c>
      <c r="J20" s="2" t="s">
        <v>20</v>
      </c>
      <c r="K20" s="23" t="s">
        <v>139</v>
      </c>
      <c r="L20" t="s">
        <v>399</v>
      </c>
      <c r="M20" s="22"/>
      <c r="N20" s="22"/>
      <c r="O20" s="22"/>
      <c r="P20" s="22" t="str">
        <f>IF(COUNTIF('10.3'!B:B, A20) &gt; 0, "Found in 10.3", IF(COUNTIF('11.6'!A:A, A20) &gt; 0, "Found in 11.6", "Not Found"))</f>
        <v>Not Found</v>
      </c>
      <c r="Q20" s="22" t="str">
        <f>IF(COUNTIF('10.3'!B:B, A20) &gt; 0, "True", "False")</f>
        <v>False</v>
      </c>
      <c r="R20" s="22" t="str">
        <f>IF(COUNTIF('11.6'!A:A, A20) &gt; 0, "True", "False")</f>
        <v>False</v>
      </c>
    </row>
    <row r="21" spans="1:18" hidden="1" x14ac:dyDescent="0.2">
      <c r="A21" s="23" t="s">
        <v>441</v>
      </c>
      <c r="B21" s="2" t="s">
        <v>16</v>
      </c>
      <c r="C21" s="2" t="s">
        <v>442</v>
      </c>
      <c r="D21" s="23" t="str">
        <f t="shared" si="0"/>
        <v>Johnathan Harshbarger</v>
      </c>
      <c r="E21" s="2" t="s">
        <v>4</v>
      </c>
      <c r="F21" s="24">
        <v>45183</v>
      </c>
      <c r="G21" s="23" t="s">
        <v>443</v>
      </c>
      <c r="H21" s="25">
        <v>-45.96</v>
      </c>
      <c r="I21" s="12">
        <v>45.96</v>
      </c>
      <c r="J21" s="2" t="s">
        <v>20</v>
      </c>
      <c r="K21" s="23" t="s">
        <v>232</v>
      </c>
      <c r="L21" s="22">
        <v>10476.779999999999</v>
      </c>
      <c r="M21" s="22" t="s">
        <v>423</v>
      </c>
      <c r="O21" s="22" t="s">
        <v>403</v>
      </c>
      <c r="P21" s="22" t="str">
        <f>IF(COUNTIF('10.3'!B:B, A21) &gt; 0, "Found in 10.3", IF(COUNTIF('11.6'!A:A, A21) &gt; 0, "Found in 11.6", "Not Found"))</f>
        <v>Not Found</v>
      </c>
      <c r="Q21" s="22" t="str">
        <f>IF(COUNTIF('10.3'!B:B, A21) &gt; 0, "True", "False")</f>
        <v>False</v>
      </c>
      <c r="R21" s="22" t="str">
        <f>IF(COUNTIF('11.6'!A:A, A21) &gt; 0, "True", "False")</f>
        <v>False</v>
      </c>
    </row>
    <row r="22" spans="1:18" hidden="1" x14ac:dyDescent="0.2">
      <c r="A22" s="23" t="s">
        <v>444</v>
      </c>
      <c r="B22" s="2" t="s">
        <v>16</v>
      </c>
      <c r="C22" s="2" t="s">
        <v>445</v>
      </c>
      <c r="D22" s="23" t="str">
        <f t="shared" si="0"/>
        <v>Jonathan Chiappetta</v>
      </c>
      <c r="E22" s="2" t="s">
        <v>4</v>
      </c>
      <c r="F22" s="24">
        <v>45238</v>
      </c>
      <c r="G22" s="23" t="s">
        <v>446</v>
      </c>
      <c r="H22" s="25">
        <v>-143.02000000000001</v>
      </c>
      <c r="I22" s="12">
        <v>143.02000000000001</v>
      </c>
      <c r="J22" s="2" t="s">
        <v>20</v>
      </c>
      <c r="K22" s="23" t="s">
        <v>419</v>
      </c>
      <c r="L22" s="22">
        <v>0</v>
      </c>
      <c r="M22" s="22" t="s">
        <v>423</v>
      </c>
      <c r="N22" s="22" t="s">
        <v>447</v>
      </c>
      <c r="O22" s="22" t="s">
        <v>403</v>
      </c>
      <c r="P22" s="22" t="str">
        <f>IF(COUNTIF('10.3'!B:B, A22) &gt; 0, "Found in 10.3", IF(COUNTIF('11.6'!A:A, A22) &gt; 0, "Found in 11.6", "Not Found"))</f>
        <v>Not Found</v>
      </c>
      <c r="Q22" s="22" t="str">
        <f>IF(COUNTIF('10.3'!B:B, A22) &gt; 0, "True", "False")</f>
        <v>False</v>
      </c>
      <c r="R22" s="22" t="str">
        <f>IF(COUNTIF('11.6'!A:A, A22) &gt; 0, "True", "False")</f>
        <v>False</v>
      </c>
    </row>
    <row r="23" spans="1:18" x14ac:dyDescent="0.2">
      <c r="A23" s="2" t="s">
        <v>323</v>
      </c>
      <c r="B23" s="2" t="s">
        <v>16</v>
      </c>
      <c r="C23" s="2" t="s">
        <v>131</v>
      </c>
      <c r="D23" s="2" t="str">
        <f t="shared" si="0"/>
        <v>Luis Otero</v>
      </c>
      <c r="E23" s="2" t="s">
        <v>4</v>
      </c>
      <c r="F23" s="11">
        <v>45204</v>
      </c>
      <c r="G23" s="2" t="s">
        <v>324</v>
      </c>
      <c r="H23" s="12">
        <v>-180.91</v>
      </c>
      <c r="I23" s="12">
        <v>64.91</v>
      </c>
      <c r="J23" s="2" t="s">
        <v>20</v>
      </c>
      <c r="K23" s="2" t="s">
        <v>151</v>
      </c>
      <c r="L23" t="s">
        <v>399</v>
      </c>
      <c r="M23"/>
      <c r="N23" t="s">
        <v>69</v>
      </c>
      <c r="O23"/>
      <c r="P23" t="str">
        <f>IF(COUNTIF('10.3'!B:B, A23) &gt; 0, "Found in 10.3", IF(COUNTIF('11.6'!A:A, A23) &gt; 0, "Found in 11.6", "Not Found"))</f>
        <v>Found in 11.6</v>
      </c>
      <c r="Q23" t="str">
        <f>IF(COUNTIF('10.3'!B:B, A23) &gt; 0, "True", "False")</f>
        <v>False</v>
      </c>
      <c r="R23" t="str">
        <f>IF(COUNTIF('11.6'!A:A, A23) &gt; 0, "True", "False")</f>
        <v>True</v>
      </c>
    </row>
    <row r="24" spans="1:18" customFormat="1" x14ac:dyDescent="0.2">
      <c r="A24" s="2" t="s">
        <v>325</v>
      </c>
      <c r="B24" s="2" t="s">
        <v>16</v>
      </c>
      <c r="C24" s="2" t="s">
        <v>131</v>
      </c>
      <c r="D24" s="2" t="str">
        <f t="shared" si="0"/>
        <v>Luis Otero</v>
      </c>
      <c r="E24" s="2" t="s">
        <v>4</v>
      </c>
      <c r="F24" s="11">
        <v>45219</v>
      </c>
      <c r="G24" s="2" t="s">
        <v>326</v>
      </c>
      <c r="H24" s="12">
        <v>-58</v>
      </c>
      <c r="I24" s="12">
        <v>58</v>
      </c>
      <c r="J24" s="2" t="s">
        <v>20</v>
      </c>
      <c r="K24" s="2" t="s">
        <v>448</v>
      </c>
      <c r="L24" t="s">
        <v>399</v>
      </c>
      <c r="N24" t="s">
        <v>251</v>
      </c>
      <c r="P24" t="str">
        <f>IF(COUNTIF('10.3'!B:B, A24) &gt; 0, "Found in 10.3", IF(COUNTIF('11.6'!A:A, A24) &gt; 0, "Found in 11.6", "Not Found"))</f>
        <v>Found in 11.6</v>
      </c>
      <c r="Q24" t="str">
        <f>IF(COUNTIF('10.3'!B:B, A24) &gt; 0, "True", "False")</f>
        <v>False</v>
      </c>
      <c r="R24" t="str">
        <f>IF(COUNTIF('11.6'!A:A, A24) &gt; 0, "True", "False")</f>
        <v>True</v>
      </c>
    </row>
    <row r="25" spans="1:18" x14ac:dyDescent="0.2">
      <c r="A25" s="23" t="s">
        <v>449</v>
      </c>
      <c r="B25" s="2" t="s">
        <v>16</v>
      </c>
      <c r="C25" s="2" t="s">
        <v>131</v>
      </c>
      <c r="D25" s="23" t="str">
        <f t="shared" si="0"/>
        <v>Luis Otero</v>
      </c>
      <c r="E25" s="2" t="s">
        <v>4</v>
      </c>
      <c r="F25" s="24">
        <v>45245</v>
      </c>
      <c r="G25" s="23" t="s">
        <v>450</v>
      </c>
      <c r="H25" s="25">
        <v>-15.99</v>
      </c>
      <c r="I25" s="12">
        <v>15.99</v>
      </c>
      <c r="J25" s="2" t="s">
        <v>20</v>
      </c>
      <c r="K25" s="23" t="s">
        <v>57</v>
      </c>
      <c r="L25" s="22">
        <v>985.51999999999987</v>
      </c>
      <c r="M25" s="22" t="s">
        <v>423</v>
      </c>
      <c r="O25" s="22" t="s">
        <v>403</v>
      </c>
      <c r="P25" s="22" t="str">
        <f>IF(COUNTIF('10.3'!B:B, A25) &gt; 0, "Found in 10.3", IF(COUNTIF('11.6'!A:A, A25) &gt; 0, "Found in 11.6", "Not Found"))</f>
        <v>Not Found</v>
      </c>
      <c r="Q25" s="22" t="str">
        <f>IF(COUNTIF('10.3'!B:B, A25) &gt; 0, "True", "False")</f>
        <v>False</v>
      </c>
      <c r="R25" s="22" t="str">
        <f>IF(COUNTIF('11.6'!A:A, A25) &gt; 0, "True", "False")</f>
        <v>False</v>
      </c>
    </row>
    <row r="26" spans="1:18" hidden="1" x14ac:dyDescent="0.2">
      <c r="A26" s="23" t="s">
        <v>451</v>
      </c>
      <c r="B26" s="2" t="s">
        <v>16</v>
      </c>
      <c r="C26" s="2" t="s">
        <v>148</v>
      </c>
      <c r="D26" s="23" t="str">
        <f t="shared" si="0"/>
        <v>Marquis Scott</v>
      </c>
      <c r="E26" s="2" t="s">
        <v>4</v>
      </c>
      <c r="F26" s="24">
        <v>45247</v>
      </c>
      <c r="G26" s="23" t="s">
        <v>150</v>
      </c>
      <c r="H26" s="25">
        <v>-34.61</v>
      </c>
      <c r="I26" s="12">
        <v>34.61</v>
      </c>
      <c r="J26" s="2" t="s">
        <v>20</v>
      </c>
      <c r="K26" s="23" t="s">
        <v>57</v>
      </c>
      <c r="L26" s="22">
        <v>487.5</v>
      </c>
      <c r="M26" s="22" t="s">
        <v>423</v>
      </c>
      <c r="O26" s="22" t="s">
        <v>403</v>
      </c>
      <c r="P26" s="22" t="str">
        <f>IF(COUNTIF('10.3'!B:B, A26) &gt; 0, "Found in 10.3", IF(COUNTIF('11.6'!A:A, A26) &gt; 0, "Found in 11.6", "Not Found"))</f>
        <v>Not Found</v>
      </c>
      <c r="Q26" s="22" t="str">
        <f>IF(COUNTIF('10.3'!B:B, A26) &gt; 0, "True", "False")</f>
        <v>False</v>
      </c>
      <c r="R26" s="22" t="str">
        <f>IF(COUNTIF('11.6'!A:A, A26) &gt; 0, "True", "False")</f>
        <v>False</v>
      </c>
    </row>
    <row r="27" spans="1:18" hidden="1" x14ac:dyDescent="0.2">
      <c r="A27" s="23" t="s">
        <v>452</v>
      </c>
      <c r="B27" s="2" t="s">
        <v>16</v>
      </c>
      <c r="C27" s="2" t="s">
        <v>156</v>
      </c>
      <c r="D27" s="23" t="str">
        <f t="shared" si="0"/>
        <v>Matthew Swift</v>
      </c>
      <c r="E27" s="2" t="s">
        <v>4</v>
      </c>
      <c r="F27" s="24">
        <v>45236</v>
      </c>
      <c r="G27" s="23" t="s">
        <v>453</v>
      </c>
      <c r="H27" s="25">
        <v>-133.87</v>
      </c>
      <c r="I27" s="12">
        <v>133.87</v>
      </c>
      <c r="J27" s="2" t="s">
        <v>20</v>
      </c>
      <c r="K27" s="23" t="s">
        <v>419</v>
      </c>
      <c r="L27" t="s">
        <v>399</v>
      </c>
      <c r="P27" s="22" t="str">
        <f>IF(COUNTIF('10.3'!B:B, A27) &gt; 0, "Found in 10.3", IF(COUNTIF('11.6'!A:A, A27) &gt; 0, "Found in 11.6", "Not Found"))</f>
        <v>Not Found</v>
      </c>
      <c r="Q27" s="22" t="str">
        <f>IF(COUNTIF('10.3'!B:B, A27) &gt; 0, "True", "False")</f>
        <v>False</v>
      </c>
      <c r="R27" s="22" t="str">
        <f>IF(COUNTIF('11.6'!A:A, A27) &gt; 0, "True", "False")</f>
        <v>False</v>
      </c>
    </row>
    <row r="28" spans="1:18" hidden="1" x14ac:dyDescent="0.2">
      <c r="A28" s="2" t="s">
        <v>284</v>
      </c>
      <c r="B28" s="2" t="s">
        <v>16</v>
      </c>
      <c r="C28" s="2" t="s">
        <v>285</v>
      </c>
      <c r="D28" s="2" t="str">
        <f t="shared" si="0"/>
        <v>Nathan Jones (Terminated)</v>
      </c>
      <c r="E28" s="2" t="s">
        <v>4</v>
      </c>
      <c r="F28" s="11">
        <v>45157</v>
      </c>
      <c r="G28" s="2" t="s">
        <v>286</v>
      </c>
      <c r="H28" s="12">
        <v>-5.35</v>
      </c>
      <c r="I28" s="12">
        <v>5.35</v>
      </c>
      <c r="J28" s="2" t="s">
        <v>20</v>
      </c>
      <c r="K28" s="2" t="s">
        <v>454</v>
      </c>
      <c r="L28" t="s">
        <v>399</v>
      </c>
      <c r="M28"/>
      <c r="N28"/>
      <c r="O28"/>
      <c r="P28" t="str">
        <f>IF(COUNTIF('10.3'!B:B, A28) &gt; 0, "Found in 10.3", IF(COUNTIF('11.6'!A:A, A28) &gt; 0, "Found in 11.6", "Not Found"))</f>
        <v>Found in 11.6</v>
      </c>
      <c r="Q28" t="str">
        <f>IF(COUNTIF('10.3'!B:B, A28) &gt; 0, "True", "False")</f>
        <v>False</v>
      </c>
      <c r="R28" t="str">
        <f>IF(COUNTIF('11.6'!A:A, A28) &gt; 0, "True", "False")</f>
        <v>True</v>
      </c>
    </row>
    <row r="29" spans="1:18" hidden="1" x14ac:dyDescent="0.2">
      <c r="A29" s="2" t="s">
        <v>349</v>
      </c>
      <c r="B29" s="2" t="s">
        <v>16</v>
      </c>
      <c r="C29" s="2" t="s">
        <v>347</v>
      </c>
      <c r="D29" s="2" t="str">
        <f t="shared" si="0"/>
        <v>Nick Way</v>
      </c>
      <c r="E29" s="2" t="s">
        <v>4</v>
      </c>
      <c r="F29" s="11">
        <v>45220</v>
      </c>
      <c r="G29" s="2" t="s">
        <v>350</v>
      </c>
      <c r="H29" s="12">
        <v>-25.04</v>
      </c>
      <c r="I29" s="12">
        <v>25.04</v>
      </c>
      <c r="J29" s="2" t="s">
        <v>20</v>
      </c>
      <c r="K29" s="2" t="s">
        <v>151</v>
      </c>
      <c r="L29" t="s">
        <v>399</v>
      </c>
      <c r="M29"/>
      <c r="N29" t="s">
        <v>69</v>
      </c>
      <c r="O29"/>
      <c r="P29" t="str">
        <f>IF(COUNTIF('10.3'!B:B, A29) &gt; 0, "Found in 10.3", IF(COUNTIF('11.6'!A:A, A29) &gt; 0, "Found in 11.6", "Not Found"))</f>
        <v>Found in 11.6</v>
      </c>
      <c r="Q29" t="str">
        <f>IF(COUNTIF('10.3'!B:B, A29) &gt; 0, "True", "False")</f>
        <v>False</v>
      </c>
      <c r="R29" t="str">
        <f>IF(COUNTIF('11.6'!A:A, A29) &gt; 0, "True", "False")</f>
        <v>True</v>
      </c>
    </row>
    <row r="30" spans="1:18" hidden="1" x14ac:dyDescent="0.2">
      <c r="A30" s="2" t="s">
        <v>351</v>
      </c>
      <c r="B30" s="2" t="s">
        <v>16</v>
      </c>
      <c r="C30" s="2" t="s">
        <v>173</v>
      </c>
      <c r="D30" s="2" t="str">
        <f t="shared" si="0"/>
        <v>Patrice Morris</v>
      </c>
      <c r="E30" s="2" t="s">
        <v>4</v>
      </c>
      <c r="F30" s="11">
        <v>45218</v>
      </c>
      <c r="G30" s="2" t="s">
        <v>352</v>
      </c>
      <c r="H30" s="12">
        <v>-29.94</v>
      </c>
      <c r="I30" s="12">
        <v>29.94</v>
      </c>
      <c r="J30" s="2" t="s">
        <v>20</v>
      </c>
      <c r="K30" s="2" t="s">
        <v>92</v>
      </c>
      <c r="L30" t="s">
        <v>399</v>
      </c>
      <c r="M30"/>
      <c r="N30" t="s">
        <v>69</v>
      </c>
      <c r="O30"/>
      <c r="P30" t="str">
        <f>IF(COUNTIF('10.3'!B:B, A30) &gt; 0, "Found in 10.3", IF(COUNTIF('11.6'!A:A, A30) &gt; 0, "Found in 11.6", "Not Found"))</f>
        <v>Found in 11.6</v>
      </c>
      <c r="Q30" t="str">
        <f>IF(COUNTIF('10.3'!B:B, A30) &gt; 0, "True", "False")</f>
        <v>False</v>
      </c>
      <c r="R30" t="str">
        <f>IF(COUNTIF('11.6'!A:A, A30) &gt; 0, "True", "False")</f>
        <v>True</v>
      </c>
    </row>
    <row r="31" spans="1:18" hidden="1" x14ac:dyDescent="0.2">
      <c r="A31" s="23" t="s">
        <v>455</v>
      </c>
      <c r="B31" s="2" t="s">
        <v>16</v>
      </c>
      <c r="C31" s="2" t="s">
        <v>173</v>
      </c>
      <c r="D31" s="23" t="str">
        <f t="shared" si="0"/>
        <v>Patrice Morris</v>
      </c>
      <c r="E31" s="2" t="s">
        <v>4</v>
      </c>
      <c r="F31" s="24">
        <v>45233</v>
      </c>
      <c r="G31" s="23" t="s">
        <v>456</v>
      </c>
      <c r="H31" s="25">
        <v>-355.9</v>
      </c>
      <c r="I31" s="12">
        <v>355.9</v>
      </c>
      <c r="J31" s="2" t="s">
        <v>20</v>
      </c>
      <c r="K31" s="23" t="s">
        <v>263</v>
      </c>
      <c r="L31" t="s">
        <v>399</v>
      </c>
      <c r="P31" s="22" t="str">
        <f>IF(COUNTIF('10.3'!B:B, A31) &gt; 0, "Found in 10.3", IF(COUNTIF('11.6'!A:A, A31) &gt; 0, "Found in 11.6", "Not Found"))</f>
        <v>Not Found</v>
      </c>
      <c r="Q31" s="22" t="str">
        <f>IF(COUNTIF('10.3'!B:B, A31) &gt; 0, "True", "False")</f>
        <v>False</v>
      </c>
      <c r="R31" s="22" t="str">
        <f>IF(COUNTIF('11.6'!A:A, A31) &gt; 0, "True", "False")</f>
        <v>False</v>
      </c>
    </row>
    <row r="32" spans="1:18" hidden="1" x14ac:dyDescent="0.2">
      <c r="A32" s="23" t="s">
        <v>457</v>
      </c>
      <c r="B32" s="2" t="s">
        <v>16</v>
      </c>
      <c r="C32" s="2" t="s">
        <v>190</v>
      </c>
      <c r="D32" s="23" t="str">
        <f t="shared" si="0"/>
        <v>Ricky Doyle</v>
      </c>
      <c r="E32" s="2" t="s">
        <v>4</v>
      </c>
      <c r="F32" s="24">
        <v>45261</v>
      </c>
      <c r="G32" s="23" t="s">
        <v>458</v>
      </c>
      <c r="H32" s="25">
        <v>-233.18</v>
      </c>
      <c r="I32" s="12">
        <v>233.18</v>
      </c>
      <c r="J32" s="2" t="s">
        <v>20</v>
      </c>
      <c r="K32" s="23" t="s">
        <v>430</v>
      </c>
      <c r="L32" t="s">
        <v>399</v>
      </c>
      <c r="P32" s="22" t="str">
        <f>IF(COUNTIF('10.3'!B:B, A32) &gt; 0, "Found in 10.3", IF(COUNTIF('11.6'!A:A, A32) &gt; 0, "Found in 11.6", "Not Found"))</f>
        <v>Not Found</v>
      </c>
      <c r="Q32" s="22" t="str">
        <f>IF(COUNTIF('10.3'!B:B, A32) &gt; 0, "True", "False")</f>
        <v>False</v>
      </c>
      <c r="R32" s="22" t="str">
        <f>IF(COUNTIF('11.6'!A:A, A32) &gt; 0, "True", "False")</f>
        <v>False</v>
      </c>
    </row>
    <row r="33" spans="1:18" hidden="1" x14ac:dyDescent="0.2">
      <c r="A33" s="23" t="s">
        <v>459</v>
      </c>
      <c r="B33" s="2" t="s">
        <v>16</v>
      </c>
      <c r="C33" s="2" t="s">
        <v>204</v>
      </c>
      <c r="D33" s="23" t="str">
        <f t="shared" si="0"/>
        <v>Sean Bush</v>
      </c>
      <c r="E33" s="2" t="s">
        <v>4</v>
      </c>
      <c r="F33" s="24">
        <v>45248</v>
      </c>
      <c r="G33" s="23" t="s">
        <v>460</v>
      </c>
      <c r="H33" s="25">
        <v>-249.51</v>
      </c>
      <c r="I33" s="12">
        <v>249.51</v>
      </c>
      <c r="J33" s="2" t="s">
        <v>20</v>
      </c>
      <c r="K33" s="23" t="s">
        <v>21</v>
      </c>
      <c r="L33" s="22">
        <v>0</v>
      </c>
      <c r="M33" s="22" t="s">
        <v>423</v>
      </c>
      <c r="O33" s="22" t="s">
        <v>403</v>
      </c>
      <c r="P33" s="22" t="str">
        <f>IF(COUNTIF('10.3'!B:B, A33) &gt; 0, "Found in 10.3", IF(COUNTIF('11.6'!A:A, A33) &gt; 0, "Found in 11.6", "Not Found"))</f>
        <v>Not Found</v>
      </c>
      <c r="Q33" s="22" t="str">
        <f>IF(COUNTIF('10.3'!B:B, A33) &gt; 0, "True", "False")</f>
        <v>False</v>
      </c>
      <c r="R33" s="22" t="str">
        <f>IF(COUNTIF('11.6'!A:A, A33) &gt; 0, "True", "False")</f>
        <v>False</v>
      </c>
    </row>
    <row r="34" spans="1:18" hidden="1" x14ac:dyDescent="0.2">
      <c r="A34" s="23" t="s">
        <v>461</v>
      </c>
      <c r="B34" s="2" t="s">
        <v>16</v>
      </c>
      <c r="C34" s="2" t="s">
        <v>374</v>
      </c>
      <c r="D34" s="23" t="str">
        <f t="shared" si="0"/>
        <v>Sean Swint</v>
      </c>
      <c r="E34" s="2" t="s">
        <v>4</v>
      </c>
      <c r="F34" s="24">
        <v>45244</v>
      </c>
      <c r="G34" s="23" t="s">
        <v>422</v>
      </c>
      <c r="H34" s="25">
        <v>-49.99</v>
      </c>
      <c r="I34" s="12">
        <v>49.99</v>
      </c>
      <c r="J34" s="2" t="s">
        <v>20</v>
      </c>
      <c r="K34" s="23" t="s">
        <v>419</v>
      </c>
      <c r="L34" s="22" t="s">
        <v>259</v>
      </c>
      <c r="M34" s="22" t="s">
        <v>423</v>
      </c>
      <c r="O34" s="22" t="s">
        <v>403</v>
      </c>
      <c r="P34" s="22" t="str">
        <f>IF(COUNTIF('10.3'!B:B, A34) &gt; 0, "Found in 10.3", IF(COUNTIF('11.6'!A:A, A34) &gt; 0, "Found in 11.6", "Not Found"))</f>
        <v>Not Found</v>
      </c>
      <c r="Q34" s="22" t="str">
        <f>IF(COUNTIF('10.3'!B:B, A34) &gt; 0, "True", "False")</f>
        <v>False</v>
      </c>
      <c r="R34" s="22" t="str">
        <f>IF(COUNTIF('11.6'!A:A, A34) &gt; 0, "True", "False")</f>
        <v>False</v>
      </c>
    </row>
    <row r="35" spans="1:18" hidden="1" x14ac:dyDescent="0.2">
      <c r="A35" s="2" t="s">
        <v>376</v>
      </c>
      <c r="B35" s="2" t="s">
        <v>16</v>
      </c>
      <c r="C35" s="2" t="s">
        <v>377</v>
      </c>
      <c r="D35" s="2" t="str">
        <f t="shared" si="0"/>
        <v>Spencer Kappelman</v>
      </c>
      <c r="E35" s="2" t="s">
        <v>4</v>
      </c>
      <c r="F35" s="11">
        <v>45188</v>
      </c>
      <c r="G35" s="2" t="s">
        <v>378</v>
      </c>
      <c r="H35" s="12">
        <v>-523.51</v>
      </c>
      <c r="I35" s="12">
        <v>499.18</v>
      </c>
      <c r="J35" s="2" t="s">
        <v>20</v>
      </c>
      <c r="K35" s="2" t="s">
        <v>287</v>
      </c>
      <c r="L35" t="s">
        <v>399</v>
      </c>
      <c r="M35"/>
      <c r="N35" t="s">
        <v>69</v>
      </c>
      <c r="O35"/>
      <c r="P35" t="str">
        <f>IF(COUNTIF('10.3'!B:B, A35) &gt; 0, "Found in 10.3", IF(COUNTIF('11.6'!A:A, A35) &gt; 0, "Found in 11.6", "Not Found"))</f>
        <v>Found in 11.6</v>
      </c>
      <c r="Q35" t="str">
        <f>IF(COUNTIF('10.3'!B:B, A35) &gt; 0, "True", "False")</f>
        <v>False</v>
      </c>
      <c r="R35" t="str">
        <f>IF(COUNTIF('11.6'!A:A, A35) &gt; 0, "True", "False")</f>
        <v>True</v>
      </c>
    </row>
    <row r="36" spans="1:18" hidden="1" x14ac:dyDescent="0.2">
      <c r="A36" s="2" t="s">
        <v>379</v>
      </c>
      <c r="B36" s="2" t="s">
        <v>16</v>
      </c>
      <c r="C36" s="2" t="s">
        <v>377</v>
      </c>
      <c r="D36" s="2" t="str">
        <f t="shared" si="0"/>
        <v>Spencer Kappelman</v>
      </c>
      <c r="E36" s="2" t="s">
        <v>4</v>
      </c>
      <c r="F36" s="11">
        <v>45218</v>
      </c>
      <c r="G36" s="2" t="s">
        <v>380</v>
      </c>
      <c r="H36" s="12">
        <v>-24.33</v>
      </c>
      <c r="I36" s="12">
        <v>24.33</v>
      </c>
      <c r="J36" s="2" t="s">
        <v>20</v>
      </c>
      <c r="K36" s="2" t="s">
        <v>151</v>
      </c>
      <c r="L36" t="s">
        <v>399</v>
      </c>
      <c r="M36"/>
      <c r="N36" t="s">
        <v>69</v>
      </c>
      <c r="O36"/>
      <c r="P36" t="str">
        <f>IF(COUNTIF('10.3'!B:B, A36) &gt; 0, "Found in 10.3", IF(COUNTIF('11.6'!A:A, A36) &gt; 0, "Found in 11.6", "Not Found"))</f>
        <v>Found in 11.6</v>
      </c>
      <c r="Q36" t="str">
        <f>IF(COUNTIF('10.3'!B:B, A36) &gt; 0, "True", "False")</f>
        <v>False</v>
      </c>
      <c r="R36" t="str">
        <f>IF(COUNTIF('11.6'!A:A, A36) &gt; 0, "True", "False")</f>
        <v>True</v>
      </c>
    </row>
    <row r="37" spans="1:18" hidden="1" x14ac:dyDescent="0.2">
      <c r="A37" s="23" t="s">
        <v>462</v>
      </c>
      <c r="B37" s="2" t="s">
        <v>16</v>
      </c>
      <c r="C37" s="2" t="s">
        <v>463</v>
      </c>
      <c r="D37" s="23" t="str">
        <f t="shared" si="0"/>
        <v>TRAVIS BALLARD</v>
      </c>
      <c r="E37" s="2" t="s">
        <v>4</v>
      </c>
      <c r="F37" s="24">
        <v>45241</v>
      </c>
      <c r="G37" s="23" t="s">
        <v>464</v>
      </c>
      <c r="H37" s="25">
        <v>-157.43</v>
      </c>
      <c r="I37" s="12">
        <v>157.43</v>
      </c>
      <c r="J37" s="2" t="s">
        <v>20</v>
      </c>
      <c r="K37" s="23" t="s">
        <v>21</v>
      </c>
      <c r="L37" t="s">
        <v>399</v>
      </c>
      <c r="P37" s="22" t="str">
        <f>IF(COUNTIF('10.3'!B:B, A37) &gt; 0, "Found in 10.3", IF(COUNTIF('11.6'!A:A, A37) &gt; 0, "Found in 11.6", "Not Found"))</f>
        <v>Not Found</v>
      </c>
      <c r="Q37" s="22" t="str">
        <f>IF(COUNTIF('10.3'!B:B, A37) &gt; 0, "True", "False")</f>
        <v>False</v>
      </c>
      <c r="R37" s="22" t="str">
        <f>IF(COUNTIF('11.6'!A:A, A37) &gt; 0, "True", "False")</f>
        <v>False</v>
      </c>
    </row>
    <row r="38" spans="1:18" hidden="1" x14ac:dyDescent="0.2">
      <c r="A38" s="2" t="s">
        <v>385</v>
      </c>
      <c r="B38" s="2" t="s">
        <v>16</v>
      </c>
      <c r="C38" s="2" t="s">
        <v>386</v>
      </c>
      <c r="D38" s="2" t="str">
        <f t="shared" si="0"/>
        <v>Troy Webb</v>
      </c>
      <c r="E38" s="2" t="s">
        <v>4</v>
      </c>
      <c r="F38" s="11">
        <v>44897</v>
      </c>
      <c r="G38" s="2" t="s">
        <v>387</v>
      </c>
      <c r="H38" s="12">
        <v>-75.92</v>
      </c>
      <c r="I38" s="12">
        <v>75.92</v>
      </c>
      <c r="J38" s="2" t="s">
        <v>20</v>
      </c>
      <c r="K38" s="2" t="s">
        <v>465</v>
      </c>
      <c r="L38" t="s">
        <v>399</v>
      </c>
      <c r="M38"/>
      <c r="N38" t="s">
        <v>233</v>
      </c>
      <c r="O38"/>
      <c r="P38" t="str">
        <f>IF(COUNTIF('10.3'!B:B, A38) &gt; 0, "Found in 10.3", IF(COUNTIF('11.6'!A:A, A38) &gt; 0, "Found in 11.6", "Not Found"))</f>
        <v>Found in 11.6</v>
      </c>
      <c r="Q38" t="str">
        <f>IF(COUNTIF('10.3'!B:B, A38) &gt; 0, "True", "False")</f>
        <v>False</v>
      </c>
      <c r="R38" t="str">
        <f>IF(COUNTIF('11.6'!A:A, A38) &gt; 0, "True", "False")</f>
        <v>True</v>
      </c>
    </row>
    <row r="39" spans="1:18" hidden="1" x14ac:dyDescent="0.2">
      <c r="A39" s="23" t="s">
        <v>466</v>
      </c>
      <c r="B39" s="2" t="s">
        <v>16</v>
      </c>
      <c r="C39" s="2" t="s">
        <v>467</v>
      </c>
      <c r="D39" s="23" t="str">
        <f t="shared" si="0"/>
        <v>Wesley Kurtz</v>
      </c>
      <c r="E39" s="2" t="s">
        <v>4</v>
      </c>
      <c r="F39" s="24">
        <v>45221</v>
      </c>
      <c r="G39" s="23" t="s">
        <v>283</v>
      </c>
      <c r="H39" s="25">
        <v>-112.09</v>
      </c>
      <c r="I39" s="12">
        <v>112.09</v>
      </c>
      <c r="J39" s="2" t="s">
        <v>20</v>
      </c>
      <c r="K39" s="23" t="s">
        <v>21</v>
      </c>
      <c r="L39" s="22">
        <v>2491.0099999999998</v>
      </c>
      <c r="M39" s="22" t="s">
        <v>402</v>
      </c>
      <c r="O39" s="22" t="s">
        <v>403</v>
      </c>
      <c r="P39" s="22" t="str">
        <f>IF(COUNTIF('10.3'!B:B, A39) &gt; 0, "Found in 10.3", IF(COUNTIF('11.6'!A:A, A39) &gt; 0, "Found in 11.6", "Not Found"))</f>
        <v>Not Found</v>
      </c>
      <c r="Q39" s="22" t="str">
        <f>IF(COUNTIF('10.3'!B:B, A39) &gt; 0, "True", "False")</f>
        <v>False</v>
      </c>
      <c r="R39" s="22" t="str">
        <f>IF(COUNTIF('11.6'!A:A, A39) &gt; 0, "True", "False")</f>
        <v>False</v>
      </c>
    </row>
  </sheetData>
  <autoFilter ref="A1:R39" xr:uid="{700C0051-0E17-4C17-BE31-8BD8EDF3EEB4}">
    <filterColumn colId="3">
      <filters>
        <filter val="Luis Otero"/>
      </filters>
    </filterColumn>
    <sortState xmlns:xlrd2="http://schemas.microsoft.com/office/spreadsheetml/2017/richdata2" ref="A2:R39">
      <sortCondition ref="D1:D3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66CBA-78E5-4B32-8746-D12BDA2A0C2A}">
  <sheetPr codeName="Sheet4">
    <tabColor rgb="FF00B0F0"/>
  </sheetPr>
  <dimension ref="A1:S55"/>
  <sheetViews>
    <sheetView workbookViewId="0"/>
  </sheetViews>
  <sheetFormatPr defaultRowHeight="12.75" x14ac:dyDescent="0.2"/>
  <cols>
    <col min="1" max="1" width="28" bestFit="1" customWidth="1"/>
    <col min="2" max="2" width="25.7109375" hidden="1" customWidth="1"/>
    <col min="3" max="3" width="33.28515625" hidden="1" customWidth="1"/>
    <col min="4" max="4" width="23.5703125" bestFit="1" customWidth="1"/>
    <col min="5" max="5" width="16.28515625" hidden="1" customWidth="1"/>
    <col min="6" max="6" width="24.85546875" bestFit="1" customWidth="1"/>
    <col min="7" max="7" width="33" hidden="1" customWidth="1"/>
    <col min="8" max="8" width="25.28515625" bestFit="1" customWidth="1"/>
    <col min="9" max="9" width="24.7109375" hidden="1" customWidth="1"/>
    <col min="10" max="10" width="13.7109375" hidden="1" customWidth="1"/>
    <col min="11" max="11" width="11.7109375" bestFit="1" customWidth="1"/>
    <col min="12" max="12" width="37.5703125" bestFit="1" customWidth="1"/>
    <col min="13" max="13" width="23.5703125" bestFit="1" customWidth="1"/>
    <col min="14" max="14" width="41.28515625" bestFit="1" customWidth="1"/>
    <col min="15" max="15" width="47.42578125" bestFit="1" customWidth="1"/>
    <col min="16" max="16" width="16.140625" bestFit="1" customWidth="1"/>
    <col min="17" max="19" width="12.5703125" bestFit="1" customWidth="1"/>
  </cols>
  <sheetData>
    <row r="1" spans="1:19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227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468</v>
      </c>
      <c r="L1" s="27" t="s">
        <v>11</v>
      </c>
      <c r="M1" s="27" t="s">
        <v>12</v>
      </c>
      <c r="N1" s="27" t="s">
        <v>13</v>
      </c>
      <c r="O1" s="27" t="s">
        <v>469</v>
      </c>
      <c r="P1" s="27" t="s">
        <v>228</v>
      </c>
      <c r="Q1" s="27" t="s">
        <v>394</v>
      </c>
      <c r="R1" s="27" t="s">
        <v>395</v>
      </c>
      <c r="S1" s="27" t="s">
        <v>470</v>
      </c>
    </row>
    <row r="2" spans="1:19" x14ac:dyDescent="0.2">
      <c r="A2" s="3" t="s">
        <v>385</v>
      </c>
      <c r="B2" s="3" t="s">
        <v>16</v>
      </c>
      <c r="C2" s="3" t="s">
        <v>386</v>
      </c>
      <c r="D2" s="3" t="str">
        <f t="shared" ref="D2:D8" si="0">TRIM(MID(C2, FIND(":", C2) + 1, LEN(C2)))</f>
        <v>Troy Webb</v>
      </c>
      <c r="E2" s="3" t="s">
        <v>4</v>
      </c>
      <c r="F2" s="9">
        <v>44897</v>
      </c>
      <c r="G2" s="3" t="s">
        <v>387</v>
      </c>
      <c r="H2" s="10">
        <v>-75.92</v>
      </c>
      <c r="I2" s="10">
        <v>75.92</v>
      </c>
      <c r="J2" s="3" t="s">
        <v>20</v>
      </c>
      <c r="K2" s="3" t="s">
        <v>577</v>
      </c>
      <c r="L2" s="4" t="s">
        <v>399</v>
      </c>
      <c r="M2" s="4"/>
      <c r="N2" s="33" t="s">
        <v>542</v>
      </c>
      <c r="O2" t="s">
        <v>473</v>
      </c>
      <c r="P2" s="4" t="str">
        <f>IF(COUNTIF('10.3'!B:B,A2)&gt;0,"Found in 10.3",IF(COUNTIF('11.6'!A:A,A2)&gt;0,"Found in 11.6",IF(COUNTIF('12.4'!A:A,A2)&gt;0,"Found in 12.4","Not Found")))</f>
        <v>Found in 11.6</v>
      </c>
      <c r="Q2" s="4" t="str">
        <f>IF(COUNTIF('10.3'!B:B, A2) &gt; 0, "True", "False")</f>
        <v>False</v>
      </c>
      <c r="R2" s="4" t="str">
        <f>IF(COUNTIF('11.6'!A:A, A2) &gt; 0, "True", "False")</f>
        <v>True</v>
      </c>
      <c r="S2" s="4" t="str">
        <f>IF(COUNTIF('12.4'!A:A, A2) &gt; 0, "True", "False")</f>
        <v>True</v>
      </c>
    </row>
    <row r="3" spans="1:19" x14ac:dyDescent="0.2">
      <c r="A3" s="3" t="s">
        <v>462</v>
      </c>
      <c r="B3" s="3" t="s">
        <v>16</v>
      </c>
      <c r="C3" s="3" t="s">
        <v>463</v>
      </c>
      <c r="D3" s="3" t="str">
        <f t="shared" si="0"/>
        <v>TRAVIS BALLARD</v>
      </c>
      <c r="E3" s="3" t="s">
        <v>4</v>
      </c>
      <c r="F3" s="9">
        <v>45241</v>
      </c>
      <c r="G3" s="3" t="s">
        <v>464</v>
      </c>
      <c r="H3" s="10">
        <v>-157.43</v>
      </c>
      <c r="I3" s="10">
        <v>93.68</v>
      </c>
      <c r="J3" s="3" t="s">
        <v>20</v>
      </c>
      <c r="K3" s="3" t="s">
        <v>123</v>
      </c>
      <c r="L3" s="4" t="s">
        <v>399</v>
      </c>
      <c r="M3" s="4"/>
      <c r="N3" s="33" t="s">
        <v>542</v>
      </c>
      <c r="O3" t="s">
        <v>473</v>
      </c>
      <c r="P3" s="4" t="str">
        <f>IF(COUNTIF('10.3'!B:B,A3)&gt;0,"Found in 10.3",IF(COUNTIF('11.6'!A:A,A3)&gt;0,"Found in 11.6",IF(COUNTIF('12.4'!A:A,A3)&gt;0,"Found in 12.4","Not Found")))</f>
        <v>Found in 12.4</v>
      </c>
      <c r="Q3" s="4" t="str">
        <f>IF(COUNTIF('10.3'!B:B, A3) &gt; 0, "True", "False")</f>
        <v>False</v>
      </c>
      <c r="R3" s="4" t="str">
        <f>IF(COUNTIF('11.6'!A:A, A3) &gt; 0, "True", "False")</f>
        <v>False</v>
      </c>
      <c r="S3" s="4" t="str">
        <f>IF(COUNTIF('12.4'!A:A, A3) &gt; 0, "True", "False")</f>
        <v>True</v>
      </c>
    </row>
    <row r="4" spans="1:19" x14ac:dyDescent="0.2">
      <c r="A4" s="3" t="s">
        <v>379</v>
      </c>
      <c r="B4" s="3" t="s">
        <v>16</v>
      </c>
      <c r="C4" s="3" t="s">
        <v>377</v>
      </c>
      <c r="D4" s="3" t="str">
        <f t="shared" si="0"/>
        <v>Spencer Kappelman</v>
      </c>
      <c r="E4" s="3" t="s">
        <v>4</v>
      </c>
      <c r="F4" s="9">
        <v>45218</v>
      </c>
      <c r="G4" s="3" t="s">
        <v>380</v>
      </c>
      <c r="H4" s="10">
        <v>-24.33</v>
      </c>
      <c r="I4" s="10">
        <v>24.33</v>
      </c>
      <c r="J4" s="3" t="s">
        <v>20</v>
      </c>
      <c r="K4" s="3" t="s">
        <v>560</v>
      </c>
      <c r="L4" s="4" t="s">
        <v>399</v>
      </c>
      <c r="M4" s="4" t="s">
        <v>251</v>
      </c>
      <c r="N4" s="33" t="s">
        <v>546</v>
      </c>
      <c r="O4" t="s">
        <v>473</v>
      </c>
      <c r="P4" s="4" t="str">
        <f>IF(COUNTIF('10.3'!B:B,A4)&gt;0,"Found in 10.3",IF(COUNTIF('11.6'!A:A,A4)&gt;0,"Found in 11.6",IF(COUNTIF('12.4'!A:A,A4)&gt;0,"Found in 12.4","Not Found")))</f>
        <v>Found in 11.6</v>
      </c>
      <c r="Q4" s="4" t="str">
        <f>IF(COUNTIF('10.3'!B:B, A4) &gt; 0, "True", "False")</f>
        <v>False</v>
      </c>
      <c r="R4" s="4" t="str">
        <f>IF(COUNTIF('11.6'!A:A, A4) &gt; 0, "True", "False")</f>
        <v>True</v>
      </c>
      <c r="S4" s="4" t="str">
        <f>IF(COUNTIF('12.4'!A:A, A4) &gt; 0, "True", "False")</f>
        <v>True</v>
      </c>
    </row>
    <row r="5" spans="1:19" x14ac:dyDescent="0.2">
      <c r="A5" s="3" t="s">
        <v>376</v>
      </c>
      <c r="B5" s="3" t="s">
        <v>16</v>
      </c>
      <c r="C5" s="3" t="s">
        <v>377</v>
      </c>
      <c r="D5" s="3" t="str">
        <f t="shared" si="0"/>
        <v>Spencer Kappelman</v>
      </c>
      <c r="E5" s="3" t="s">
        <v>4</v>
      </c>
      <c r="F5" s="9">
        <v>45188</v>
      </c>
      <c r="G5" s="3" t="s">
        <v>378</v>
      </c>
      <c r="H5" s="10">
        <v>-523.51</v>
      </c>
      <c r="I5" s="10">
        <v>499.18</v>
      </c>
      <c r="J5" s="3" t="s">
        <v>20</v>
      </c>
      <c r="K5" s="3" t="s">
        <v>576</v>
      </c>
      <c r="L5" s="4" t="s">
        <v>399</v>
      </c>
      <c r="M5" s="4"/>
      <c r="N5" s="33" t="s">
        <v>542</v>
      </c>
      <c r="O5" t="s">
        <v>473</v>
      </c>
      <c r="P5" s="4" t="str">
        <f>IF(COUNTIF('10.3'!B:B,A5)&gt;0,"Found in 10.3",IF(COUNTIF('11.6'!A:A,A5)&gt;0,"Found in 11.6",IF(COUNTIF('12.4'!A:A,A5)&gt;0,"Found in 12.4","Not Found")))</f>
        <v>Found in 11.6</v>
      </c>
      <c r="Q5" s="4" t="str">
        <f>IF(COUNTIF('10.3'!B:B, A5) &gt; 0, "True", "False")</f>
        <v>False</v>
      </c>
      <c r="R5" s="4" t="str">
        <f>IF(COUNTIF('11.6'!A:A, A5) &gt; 0, "True", "False")</f>
        <v>True</v>
      </c>
      <c r="S5" s="4" t="str">
        <f>IF(COUNTIF('12.4'!A:A, A5) &gt; 0, "True", "False")</f>
        <v>True</v>
      </c>
    </row>
    <row r="6" spans="1:19" x14ac:dyDescent="0.2">
      <c r="A6" s="36" t="s">
        <v>567</v>
      </c>
      <c r="B6" s="36" t="s">
        <v>16</v>
      </c>
      <c r="C6" s="36" t="s">
        <v>204</v>
      </c>
      <c r="D6" s="36" t="str">
        <f t="shared" si="0"/>
        <v>Sean Bush</v>
      </c>
      <c r="E6" s="36" t="s">
        <v>4</v>
      </c>
      <c r="F6" s="37">
        <v>45281</v>
      </c>
      <c r="G6" s="36" t="s">
        <v>568</v>
      </c>
      <c r="H6" s="38">
        <v>-284.61</v>
      </c>
      <c r="I6" s="38">
        <v>284.61</v>
      </c>
      <c r="J6" s="36" t="s">
        <v>20</v>
      </c>
      <c r="K6" s="36" t="s">
        <v>272</v>
      </c>
      <c r="L6" s="35" t="s">
        <v>208</v>
      </c>
      <c r="M6" s="35" t="s">
        <v>569</v>
      </c>
      <c r="N6" s="35" t="s">
        <v>19</v>
      </c>
      <c r="O6" s="35"/>
      <c r="P6" s="35" t="str">
        <f>IF(COUNTIF('10.3'!B:B,A6)&gt;0,"Found in 10.3",IF(COUNTIF('11.6'!A:A,A6)&gt;0,"Found in 11.6",IF(COUNTIF('12.4'!A:A,A6)&gt;0,"Found in 12.4","Not Found")))</f>
        <v>Not Found</v>
      </c>
      <c r="Q6" s="35" t="str">
        <f>IF(COUNTIF('10.3'!B:B, A6) &gt; 0, "True", "False")</f>
        <v>False</v>
      </c>
      <c r="R6" s="35" t="str">
        <f>IF(COUNTIF('11.6'!A:A, A6) &gt; 0, "True", "False")</f>
        <v>False</v>
      </c>
      <c r="S6" s="35" t="str">
        <f>IF(COUNTIF('12.4'!A:A, A6) &gt; 0, "True", "False")</f>
        <v>False</v>
      </c>
    </row>
    <row r="7" spans="1:19" x14ac:dyDescent="0.2">
      <c r="A7" s="36" t="s">
        <v>570</v>
      </c>
      <c r="B7" s="36" t="s">
        <v>16</v>
      </c>
      <c r="C7" s="36" t="s">
        <v>204</v>
      </c>
      <c r="D7" s="36" t="str">
        <f t="shared" si="0"/>
        <v>Sean Bush</v>
      </c>
      <c r="E7" s="36" t="s">
        <v>4</v>
      </c>
      <c r="F7" s="37">
        <v>45250</v>
      </c>
      <c r="G7" s="36" t="s">
        <v>571</v>
      </c>
      <c r="H7" s="38">
        <v>-319.72000000000003</v>
      </c>
      <c r="I7" s="38">
        <v>319.72000000000003</v>
      </c>
      <c r="J7" s="36" t="s">
        <v>20</v>
      </c>
      <c r="K7" s="36" t="s">
        <v>232</v>
      </c>
      <c r="L7" s="35" t="s">
        <v>208</v>
      </c>
      <c r="M7" s="35" t="s">
        <v>569</v>
      </c>
      <c r="N7" s="35" t="s">
        <v>19</v>
      </c>
      <c r="O7" s="35"/>
      <c r="P7" s="35" t="str">
        <f>IF(COUNTIF('10.3'!B:B,A7)&gt;0,"Found in 10.3",IF(COUNTIF('11.6'!A:A,A7)&gt;0,"Found in 11.6",IF(COUNTIF('12.4'!A:A,A7)&gt;0,"Found in 12.4","Not Found")))</f>
        <v>Not Found</v>
      </c>
      <c r="Q7" s="35" t="str">
        <f>IF(COUNTIF('10.3'!B:B, A7) &gt; 0, "True", "False")</f>
        <v>False</v>
      </c>
      <c r="R7" s="35" t="str">
        <f>IF(COUNTIF('11.6'!A:A, A7) &gt; 0, "True", "False")</f>
        <v>False</v>
      </c>
      <c r="S7" s="35" t="str">
        <f>IF(COUNTIF('12.4'!A:A, A7) &gt; 0, "True", "False")</f>
        <v>False</v>
      </c>
    </row>
    <row r="8" spans="1:19" x14ac:dyDescent="0.2">
      <c r="A8" s="36" t="s">
        <v>572</v>
      </c>
      <c r="B8" s="36" t="s">
        <v>16</v>
      </c>
      <c r="C8" s="36" t="s">
        <v>204</v>
      </c>
      <c r="D8" s="36" t="str">
        <f t="shared" si="0"/>
        <v>Sean Bush</v>
      </c>
      <c r="E8" s="36" t="s">
        <v>4</v>
      </c>
      <c r="F8" s="37">
        <v>45248</v>
      </c>
      <c r="G8" s="36" t="s">
        <v>573</v>
      </c>
      <c r="H8" s="38">
        <v>-38.49</v>
      </c>
      <c r="I8" s="38">
        <v>38.49</v>
      </c>
      <c r="J8" s="36" t="s">
        <v>20</v>
      </c>
      <c r="K8" s="36" t="s">
        <v>96</v>
      </c>
      <c r="L8" s="35" t="s">
        <v>208</v>
      </c>
      <c r="M8" s="35" t="s">
        <v>569</v>
      </c>
      <c r="N8" s="35" t="s">
        <v>19</v>
      </c>
      <c r="O8" s="35"/>
      <c r="P8" s="35" t="str">
        <f>IF(COUNTIF('10.3'!B:B,A8)&gt;0,"Found in 10.3",IF(COUNTIF('11.6'!A:A,A8)&gt;0,"Found in 11.6",IF(COUNTIF('12.4'!A:A,A8)&gt;0,"Found in 12.4","Not Found")))</f>
        <v>Not Found</v>
      </c>
      <c r="Q8" s="35" t="str">
        <f>IF(COUNTIF('10.3'!B:B, A8) &gt; 0, "True", "False")</f>
        <v>False</v>
      </c>
      <c r="R8" s="35" t="str">
        <f>IF(COUNTIF('11.6'!A:A, A8) &gt; 0, "True", "False")</f>
        <v>False</v>
      </c>
      <c r="S8" s="35" t="str">
        <f>IF(COUNTIF('12.4'!A:A, A8) &gt; 0, "True", "False")</f>
        <v>False</v>
      </c>
    </row>
    <row r="9" spans="1:19" x14ac:dyDescent="0.2">
      <c r="A9" s="36"/>
      <c r="B9" s="36"/>
      <c r="C9" s="36"/>
      <c r="D9" s="36" t="s">
        <v>205</v>
      </c>
      <c r="E9" s="36"/>
      <c r="F9" s="37"/>
      <c r="G9" s="36"/>
      <c r="H9" s="38">
        <v>52.71</v>
      </c>
      <c r="I9" s="38"/>
      <c r="J9" s="36"/>
      <c r="K9" s="36"/>
      <c r="L9" s="35" t="s">
        <v>208</v>
      </c>
      <c r="M9" s="35" t="s">
        <v>574</v>
      </c>
      <c r="N9" s="35" t="s">
        <v>575</v>
      </c>
      <c r="O9" s="35"/>
      <c r="P9" s="35"/>
      <c r="Q9" s="35"/>
      <c r="R9" s="35"/>
      <c r="S9" s="35"/>
    </row>
    <row r="10" spans="1:19" x14ac:dyDescent="0.2">
      <c r="A10" s="2" t="s">
        <v>537</v>
      </c>
      <c r="B10" s="2" t="s">
        <v>16</v>
      </c>
      <c r="C10" s="2" t="s">
        <v>538</v>
      </c>
      <c r="D10" s="2" t="str">
        <f t="shared" ref="D10:D46" si="1">TRIM(MID(C10, FIND(":", C10) + 1, LEN(C10)))</f>
        <v>Scott Blainey</v>
      </c>
      <c r="E10" s="2" t="s">
        <v>4</v>
      </c>
      <c r="F10" s="11">
        <v>45280</v>
      </c>
      <c r="G10" s="2" t="s">
        <v>539</v>
      </c>
      <c r="H10" s="12">
        <v>-81.77</v>
      </c>
      <c r="I10" s="12">
        <v>81.77</v>
      </c>
      <c r="J10" s="2" t="s">
        <v>20</v>
      </c>
      <c r="K10" s="2" t="s">
        <v>384</v>
      </c>
      <c r="L10" t="s">
        <v>540</v>
      </c>
      <c r="M10" t="s">
        <v>476</v>
      </c>
      <c r="N10" t="s">
        <v>19</v>
      </c>
      <c r="O10" t="s">
        <v>473</v>
      </c>
      <c r="P10" t="str">
        <f>IF(COUNTIF('10.3'!B:B,A10)&gt;0,"Found in 10.3",IF(COUNTIF('11.6'!A:A,A10)&gt;0,"Found in 11.6",IF(COUNTIF('12.4'!A:A,A10)&gt;0,"Found in 12.4","Not Found")))</f>
        <v>Not Found</v>
      </c>
      <c r="Q10" t="str">
        <f>IF(COUNTIF('10.3'!B:B, A10) &gt; 0, "True", "False")</f>
        <v>False</v>
      </c>
      <c r="R10" t="str">
        <f>IF(COUNTIF('11.6'!A:A, A10) &gt; 0, "True", "False")</f>
        <v>False</v>
      </c>
      <c r="S10" t="str">
        <f>IF(COUNTIF('12.4'!A:A, A10) &gt; 0, "True", "False")</f>
        <v>False</v>
      </c>
    </row>
    <row r="11" spans="1:19" x14ac:dyDescent="0.2">
      <c r="A11" s="2" t="s">
        <v>533</v>
      </c>
      <c r="B11" s="2" t="s">
        <v>16</v>
      </c>
      <c r="C11" s="2" t="s">
        <v>534</v>
      </c>
      <c r="D11" s="2" t="str">
        <f t="shared" si="1"/>
        <v>Scott Baker</v>
      </c>
      <c r="E11" s="2" t="s">
        <v>4</v>
      </c>
      <c r="F11" s="11">
        <v>45278</v>
      </c>
      <c r="G11" s="2" t="s">
        <v>535</v>
      </c>
      <c r="H11" s="12">
        <v>-70.33</v>
      </c>
      <c r="I11" s="12">
        <v>70.33</v>
      </c>
      <c r="J11" s="2" t="s">
        <v>20</v>
      </c>
      <c r="K11" s="2" t="s">
        <v>384</v>
      </c>
      <c r="L11" t="s">
        <v>536</v>
      </c>
      <c r="M11" t="s">
        <v>476</v>
      </c>
      <c r="N11" t="s">
        <v>19</v>
      </c>
      <c r="O11" t="s">
        <v>473</v>
      </c>
      <c r="P11" t="str">
        <f>IF(COUNTIF('10.3'!B:B,A11)&gt;0,"Found in 10.3",IF(COUNTIF('11.6'!A:A,A11)&gt;0,"Found in 11.6",IF(COUNTIF('12.4'!A:A,A11)&gt;0,"Found in 12.4","Not Found")))</f>
        <v>Not Found</v>
      </c>
      <c r="Q11" t="str">
        <f>IF(COUNTIF('10.3'!B:B, A11) &gt; 0, "True", "False")</f>
        <v>False</v>
      </c>
      <c r="R11" t="str">
        <f>IF(COUNTIF('11.6'!A:A, A11) &gt; 0, "True", "False")</f>
        <v>False</v>
      </c>
      <c r="S11" t="str">
        <f>IF(COUNTIF('12.4'!A:A, A11) &gt; 0, "True", "False")</f>
        <v>False</v>
      </c>
    </row>
    <row r="12" spans="1:19" x14ac:dyDescent="0.2">
      <c r="A12" s="3" t="s">
        <v>457</v>
      </c>
      <c r="B12" s="3" t="s">
        <v>16</v>
      </c>
      <c r="C12" s="3" t="s">
        <v>190</v>
      </c>
      <c r="D12" s="3" t="str">
        <f t="shared" si="1"/>
        <v>Ricky Doyle</v>
      </c>
      <c r="E12" s="3" t="s">
        <v>4</v>
      </c>
      <c r="F12" s="9">
        <v>45261</v>
      </c>
      <c r="G12" s="3" t="s">
        <v>458</v>
      </c>
      <c r="H12" s="10">
        <v>-233.18</v>
      </c>
      <c r="I12" s="10">
        <v>233.18</v>
      </c>
      <c r="J12" s="3" t="s">
        <v>20</v>
      </c>
      <c r="K12" s="3" t="s">
        <v>566</v>
      </c>
      <c r="L12" s="4" t="s">
        <v>399</v>
      </c>
      <c r="M12" s="4" t="s">
        <v>264</v>
      </c>
      <c r="N12" s="33" t="s">
        <v>546</v>
      </c>
      <c r="O12" t="s">
        <v>473</v>
      </c>
      <c r="P12" s="4" t="str">
        <f>IF(COUNTIF('10.3'!B:B,A12)&gt;0,"Found in 10.3",IF(COUNTIF('11.6'!A:A,A12)&gt;0,"Found in 11.6",IF(COUNTIF('12.4'!A:A,A12)&gt;0,"Found in 12.4","Not Found")))</f>
        <v>Found in 12.4</v>
      </c>
      <c r="Q12" s="4" t="str">
        <f>IF(COUNTIF('10.3'!B:B, A12) &gt; 0, "True", "False")</f>
        <v>False</v>
      </c>
      <c r="R12" s="4" t="str">
        <f>IF(COUNTIF('11.6'!A:A, A12) &gt; 0, "True", "False")</f>
        <v>False</v>
      </c>
      <c r="S12" s="4" t="str">
        <f>IF(COUNTIF('12.4'!A:A, A12) &gt; 0, "True", "False")</f>
        <v>True</v>
      </c>
    </row>
    <row r="13" spans="1:19" x14ac:dyDescent="0.2">
      <c r="A13" s="2" t="s">
        <v>529</v>
      </c>
      <c r="B13" s="2" t="s">
        <v>16</v>
      </c>
      <c r="C13" s="2" t="s">
        <v>530</v>
      </c>
      <c r="D13" s="2" t="str">
        <f t="shared" si="1"/>
        <v>Reyvin Siegel</v>
      </c>
      <c r="E13" s="2" t="s">
        <v>4</v>
      </c>
      <c r="F13" s="11">
        <v>45274</v>
      </c>
      <c r="G13" s="2" t="s">
        <v>531</v>
      </c>
      <c r="H13" s="12">
        <v>-4.8</v>
      </c>
      <c r="I13" s="12">
        <v>4.8</v>
      </c>
      <c r="J13" s="2" t="s">
        <v>20</v>
      </c>
      <c r="K13" s="2" t="s">
        <v>33</v>
      </c>
      <c r="L13" t="s">
        <v>532</v>
      </c>
      <c r="M13" t="s">
        <v>476</v>
      </c>
      <c r="N13" t="s">
        <v>19</v>
      </c>
      <c r="O13" t="s">
        <v>473</v>
      </c>
      <c r="P13" t="str">
        <f>IF(COUNTIF('10.3'!B:B,A13)&gt;0,"Found in 10.3",IF(COUNTIF('11.6'!A:A,A13)&gt;0,"Found in 11.6",IF(COUNTIF('12.4'!A:A,A13)&gt;0,"Found in 12.4","Not Found")))</f>
        <v>Not Found</v>
      </c>
      <c r="Q13" t="str">
        <f>IF(COUNTIF('10.3'!B:B, A13) &gt; 0, "True", "False")</f>
        <v>False</v>
      </c>
      <c r="R13" t="str">
        <f>IF(COUNTIF('11.6'!A:A, A13) &gt; 0, "True", "False")</f>
        <v>False</v>
      </c>
      <c r="S13" t="str">
        <f>IF(COUNTIF('12.4'!A:A, A13) &gt; 0, "True", "False")</f>
        <v>False</v>
      </c>
    </row>
    <row r="14" spans="1:19" x14ac:dyDescent="0.2">
      <c r="A14" s="2" t="s">
        <v>526</v>
      </c>
      <c r="B14" s="2" t="s">
        <v>16</v>
      </c>
      <c r="C14" s="2" t="s">
        <v>362</v>
      </c>
      <c r="D14" s="2" t="str">
        <f t="shared" si="1"/>
        <v>Rex Alvarez</v>
      </c>
      <c r="E14" s="2" t="s">
        <v>4</v>
      </c>
      <c r="F14" s="11">
        <v>45251</v>
      </c>
      <c r="G14" s="2" t="s">
        <v>527</v>
      </c>
      <c r="H14" s="12">
        <v>-336.2</v>
      </c>
      <c r="I14" s="12">
        <v>336.2</v>
      </c>
      <c r="J14" s="2" t="s">
        <v>20</v>
      </c>
      <c r="K14" s="2" t="s">
        <v>96</v>
      </c>
      <c r="L14" t="s">
        <v>528</v>
      </c>
      <c r="M14" t="s">
        <v>476</v>
      </c>
      <c r="N14" t="s">
        <v>19</v>
      </c>
      <c r="O14" t="s">
        <v>473</v>
      </c>
      <c r="P14" t="str">
        <f>IF(COUNTIF('10.3'!B:B,A14)&gt;0,"Found in 10.3",IF(COUNTIF('11.6'!A:A,A14)&gt;0,"Found in 11.6",IF(COUNTIF('12.4'!A:A,A14)&gt;0,"Found in 12.4","Not Found")))</f>
        <v>Not Found</v>
      </c>
      <c r="Q14" t="str">
        <f>IF(COUNTIF('10.3'!B:B, A14) &gt; 0, "True", "False")</f>
        <v>False</v>
      </c>
      <c r="R14" t="str">
        <f>IF(COUNTIF('11.6'!A:A, A14) &gt; 0, "True", "False")</f>
        <v>False</v>
      </c>
      <c r="S14" t="str">
        <f>IF(COUNTIF('12.4'!A:A, A14) &gt; 0, "True", "False")</f>
        <v>False</v>
      </c>
    </row>
    <row r="15" spans="1:19" x14ac:dyDescent="0.2">
      <c r="A15" s="3" t="s">
        <v>563</v>
      </c>
      <c r="B15" s="3" t="s">
        <v>16</v>
      </c>
      <c r="C15" s="3" t="s">
        <v>173</v>
      </c>
      <c r="D15" s="3" t="str">
        <f t="shared" si="1"/>
        <v>Patrice Morris</v>
      </c>
      <c r="E15" s="3" t="s">
        <v>4</v>
      </c>
      <c r="F15" s="9">
        <v>45275</v>
      </c>
      <c r="G15" s="3" t="s">
        <v>564</v>
      </c>
      <c r="H15" s="10">
        <v>-19</v>
      </c>
      <c r="I15" s="10">
        <v>19</v>
      </c>
      <c r="J15" s="3" t="s">
        <v>20</v>
      </c>
      <c r="K15" s="3" t="s">
        <v>272</v>
      </c>
      <c r="L15" s="33" t="s">
        <v>399</v>
      </c>
      <c r="M15" s="4"/>
      <c r="N15" s="4" t="s">
        <v>542</v>
      </c>
      <c r="O15" t="s">
        <v>473</v>
      </c>
      <c r="P15" s="4" t="str">
        <f>IF(COUNTIF('10.3'!B:B,A15)&gt;0,"Found in 10.3",IF(COUNTIF('11.6'!A:A,A15)&gt;0,"Found in 11.6",IF(COUNTIF('12.4'!A:A,A15)&gt;0,"Found in 12.4","Not Found")))</f>
        <v>Not Found</v>
      </c>
      <c r="Q15" s="4" t="str">
        <f>IF(COUNTIF('10.3'!B:B, A15) &gt; 0, "True", "False")</f>
        <v>False</v>
      </c>
      <c r="R15" s="4" t="str">
        <f>IF(COUNTIF('11.6'!A:A, A15) &gt; 0, "True", "False")</f>
        <v>False</v>
      </c>
      <c r="S15" s="4" t="str">
        <f>IF(COUNTIF('12.4'!A:A, A15) &gt; 0, "True", "False")</f>
        <v>False</v>
      </c>
    </row>
    <row r="16" spans="1:19" x14ac:dyDescent="0.2">
      <c r="A16" s="30" t="s">
        <v>455</v>
      </c>
      <c r="B16" s="30" t="s">
        <v>16</v>
      </c>
      <c r="C16" s="30" t="s">
        <v>173</v>
      </c>
      <c r="D16" s="30" t="str">
        <f t="shared" si="1"/>
        <v>Patrice Morris</v>
      </c>
      <c r="E16" s="30" t="s">
        <v>4</v>
      </c>
      <c r="F16" s="31">
        <v>45233</v>
      </c>
      <c r="G16" s="30" t="s">
        <v>456</v>
      </c>
      <c r="H16" s="32">
        <v>-355.9</v>
      </c>
      <c r="I16" s="32">
        <v>355.9</v>
      </c>
      <c r="J16" s="30" t="s">
        <v>20</v>
      </c>
      <c r="K16" s="30" t="s">
        <v>554</v>
      </c>
      <c r="L16" s="33" t="s">
        <v>399</v>
      </c>
      <c r="M16" s="33"/>
      <c r="N16" s="33" t="s">
        <v>542</v>
      </c>
      <c r="O16" t="s">
        <v>473</v>
      </c>
      <c r="P16" s="33" t="str">
        <f>IF(COUNTIF('10.3'!B:B,A16)&gt;0,"Found in 10.3",IF(COUNTIF('11.6'!A:A,A16)&gt;0,"Found in 11.6",IF(COUNTIF('12.4'!A:A,A16)&gt;0,"Found in 12.4","Not Found")))</f>
        <v>Found in 12.4</v>
      </c>
      <c r="Q16" s="33" t="str">
        <f>IF(COUNTIF('10.3'!B:B, A16) &gt; 0, "True", "False")</f>
        <v>False</v>
      </c>
      <c r="R16" s="33" t="str">
        <f>IF(COUNTIF('11.6'!A:A, A16) &gt; 0, "True", "False")</f>
        <v>False</v>
      </c>
      <c r="S16" s="33" t="str">
        <f>IF(COUNTIF('12.4'!A:A, A16) &gt; 0, "True", "False")</f>
        <v>True</v>
      </c>
    </row>
    <row r="17" spans="1:19" x14ac:dyDescent="0.2">
      <c r="A17" s="3" t="s">
        <v>351</v>
      </c>
      <c r="B17" s="3" t="s">
        <v>16</v>
      </c>
      <c r="C17" s="3" t="s">
        <v>173</v>
      </c>
      <c r="D17" s="3" t="str">
        <f t="shared" si="1"/>
        <v>Patrice Morris</v>
      </c>
      <c r="E17" s="3" t="s">
        <v>4</v>
      </c>
      <c r="F17" s="9">
        <v>45218</v>
      </c>
      <c r="G17" s="3" t="s">
        <v>352</v>
      </c>
      <c r="H17" s="10">
        <v>-29.94</v>
      </c>
      <c r="I17" s="10">
        <v>29.94</v>
      </c>
      <c r="J17" s="3" t="s">
        <v>20</v>
      </c>
      <c r="K17" s="3" t="s">
        <v>565</v>
      </c>
      <c r="L17" s="4" t="s">
        <v>399</v>
      </c>
      <c r="M17" s="4"/>
      <c r="N17" s="33" t="s">
        <v>542</v>
      </c>
      <c r="O17" t="s">
        <v>473</v>
      </c>
      <c r="P17" s="4" t="str">
        <f>IF(COUNTIF('10.3'!B:B,A17)&gt;0,"Found in 10.3",IF(COUNTIF('11.6'!A:A,A17)&gt;0,"Found in 11.6",IF(COUNTIF('12.4'!A:A,A17)&gt;0,"Found in 12.4","Not Found")))</f>
        <v>Found in 11.6</v>
      </c>
      <c r="Q17" s="4" t="str">
        <f>IF(COUNTIF('10.3'!B:B, A17) &gt; 0, "True", "False")</f>
        <v>False</v>
      </c>
      <c r="R17" s="4" t="str">
        <f>IF(COUNTIF('11.6'!A:A, A17) &gt; 0, "True", "False")</f>
        <v>True</v>
      </c>
      <c r="S17" s="4" t="str">
        <f>IF(COUNTIF('12.4'!A:A, A17) &gt; 0, "True", "False")</f>
        <v>True</v>
      </c>
    </row>
    <row r="18" spans="1:19" x14ac:dyDescent="0.2">
      <c r="A18" s="2" t="s">
        <v>524</v>
      </c>
      <c r="B18" s="2" t="s">
        <v>16</v>
      </c>
      <c r="C18" s="2" t="s">
        <v>525</v>
      </c>
      <c r="D18" s="2" t="str">
        <f t="shared" si="1"/>
        <v>Noah Green</v>
      </c>
      <c r="E18" s="2" t="s">
        <v>4</v>
      </c>
      <c r="F18" s="11">
        <v>45271</v>
      </c>
      <c r="G18" s="2" t="s">
        <v>380</v>
      </c>
      <c r="H18" s="12">
        <v>-69.849999999999994</v>
      </c>
      <c r="I18" s="12">
        <v>69.849999999999994</v>
      </c>
      <c r="J18" s="2" t="s">
        <v>20</v>
      </c>
      <c r="K18" s="2" t="s">
        <v>430</v>
      </c>
      <c r="L18" t="s">
        <v>259</v>
      </c>
      <c r="M18" t="s">
        <v>476</v>
      </c>
      <c r="N18" t="s">
        <v>19</v>
      </c>
      <c r="O18" t="s">
        <v>473</v>
      </c>
      <c r="P18" t="str">
        <f>IF(COUNTIF('10.3'!B:B,A18)&gt;0,"Found in 10.3",IF(COUNTIF('11.6'!A:A,A18)&gt;0,"Found in 11.6",IF(COUNTIF('12.4'!A:A,A18)&gt;0,"Found in 12.4","Not Found")))</f>
        <v>Not Found</v>
      </c>
      <c r="Q18" t="str">
        <f>IF(COUNTIF('10.3'!B:B, A18) &gt; 0, "True", "False")</f>
        <v>False</v>
      </c>
      <c r="R18" t="str">
        <f>IF(COUNTIF('11.6'!A:A, A18) &gt; 0, "True", "False")</f>
        <v>False</v>
      </c>
      <c r="S18" t="str">
        <f>IF(COUNTIF('12.4'!A:A, A18) &gt; 0, "True", "False")</f>
        <v>False</v>
      </c>
    </row>
    <row r="19" spans="1:19" x14ac:dyDescent="0.2">
      <c r="A19" s="2" t="s">
        <v>522</v>
      </c>
      <c r="B19" s="2" t="s">
        <v>16</v>
      </c>
      <c r="C19" s="2" t="s">
        <v>347</v>
      </c>
      <c r="D19" s="2" t="str">
        <f t="shared" si="1"/>
        <v>Nick Way</v>
      </c>
      <c r="E19" s="2" t="s">
        <v>4</v>
      </c>
      <c r="F19" s="11">
        <v>45245</v>
      </c>
      <c r="G19" s="2" t="s">
        <v>523</v>
      </c>
      <c r="H19" s="12">
        <v>-2.16</v>
      </c>
      <c r="I19" s="12">
        <v>27.2</v>
      </c>
      <c r="J19" s="2" t="s">
        <v>20</v>
      </c>
      <c r="K19" s="2" t="s">
        <v>250</v>
      </c>
      <c r="L19" t="s">
        <v>259</v>
      </c>
      <c r="M19" t="s">
        <v>476</v>
      </c>
      <c r="N19" t="s">
        <v>19</v>
      </c>
      <c r="O19" t="s">
        <v>473</v>
      </c>
      <c r="P19" t="str">
        <f>IF(COUNTIF('10.3'!B:B,A19)&gt;0,"Found in 10.3",IF(COUNTIF('11.6'!A:A,A19)&gt;0,"Found in 11.6",IF(COUNTIF('12.4'!A:A,A19)&gt;0,"Found in 12.4","Not Found")))</f>
        <v>Not Found</v>
      </c>
      <c r="Q19" t="str">
        <f>IF(COUNTIF('10.3'!B:B, A19) &gt; 0, "True", "False")</f>
        <v>False</v>
      </c>
      <c r="R19" t="str">
        <f>IF(COUNTIF('11.6'!A:A, A19) &gt; 0, "True", "False")</f>
        <v>False</v>
      </c>
      <c r="S19" t="str">
        <f>IF(COUNTIF('12.4'!A:A, A19) &gt; 0, "True", "False")</f>
        <v>False</v>
      </c>
    </row>
    <row r="20" spans="1:19" x14ac:dyDescent="0.2">
      <c r="A20" s="3" t="s">
        <v>349</v>
      </c>
      <c r="B20" s="3" t="s">
        <v>16</v>
      </c>
      <c r="C20" s="3" t="s">
        <v>347</v>
      </c>
      <c r="D20" s="3" t="str">
        <f t="shared" si="1"/>
        <v>Nick Way</v>
      </c>
      <c r="E20" s="3" t="s">
        <v>4</v>
      </c>
      <c r="F20" s="9">
        <v>45220</v>
      </c>
      <c r="G20" s="3" t="s">
        <v>350</v>
      </c>
      <c r="H20" s="10">
        <v>-25.04</v>
      </c>
      <c r="I20" s="10">
        <v>25.04</v>
      </c>
      <c r="J20" s="3" t="s">
        <v>20</v>
      </c>
      <c r="K20" s="3" t="s">
        <v>560</v>
      </c>
      <c r="L20" s="4" t="s">
        <v>399</v>
      </c>
      <c r="M20" s="4"/>
      <c r="N20" s="33" t="s">
        <v>542</v>
      </c>
      <c r="O20" t="s">
        <v>551</v>
      </c>
      <c r="P20" s="4" t="str">
        <f>IF(COUNTIF('10.3'!B:B,A20)&gt;0,"Found in 10.3",IF(COUNTIF('11.6'!A:A,A20)&gt;0,"Found in 11.6",IF(COUNTIF('12.4'!A:A,A20)&gt;0,"Found in 12.4","Not Found")))</f>
        <v>Found in 11.6</v>
      </c>
      <c r="Q20" s="4" t="str">
        <f>IF(COUNTIF('10.3'!B:B, A20) &gt; 0, "True", "False")</f>
        <v>False</v>
      </c>
      <c r="R20" s="4" t="str">
        <f>IF(COUNTIF('11.6'!A:A, A20) &gt; 0, "True", "False")</f>
        <v>True</v>
      </c>
      <c r="S20" s="4" t="str">
        <f>IF(COUNTIF('12.4'!A:A, A20) &gt; 0, "True", "False")</f>
        <v>True</v>
      </c>
    </row>
    <row r="21" spans="1:19" x14ac:dyDescent="0.2">
      <c r="A21" s="2" t="s">
        <v>519</v>
      </c>
      <c r="B21" s="2" t="s">
        <v>16</v>
      </c>
      <c r="C21" s="2" t="s">
        <v>520</v>
      </c>
      <c r="D21" s="2" t="str">
        <f t="shared" si="1"/>
        <v>Nicholas Anthony</v>
      </c>
      <c r="E21" s="2" t="s">
        <v>4</v>
      </c>
      <c r="F21" s="11">
        <v>45280</v>
      </c>
      <c r="G21" s="2" t="s">
        <v>411</v>
      </c>
      <c r="H21" s="12">
        <v>-45.97</v>
      </c>
      <c r="I21" s="12">
        <v>45.97</v>
      </c>
      <c r="J21" s="2" t="s">
        <v>20</v>
      </c>
      <c r="K21" s="2" t="s">
        <v>384</v>
      </c>
      <c r="L21" t="s">
        <v>521</v>
      </c>
      <c r="M21" t="s">
        <v>476</v>
      </c>
      <c r="N21" t="s">
        <v>19</v>
      </c>
      <c r="O21" t="s">
        <v>473</v>
      </c>
      <c r="P21" t="str">
        <f>IF(COUNTIF('10.3'!B:B,A21)&gt;0,"Found in 10.3",IF(COUNTIF('11.6'!A:A,A21)&gt;0,"Found in 11.6",IF(COUNTIF('12.4'!A:A,A21)&gt;0,"Found in 12.4","Not Found")))</f>
        <v>Not Found</v>
      </c>
      <c r="Q21" t="str">
        <f>IF(COUNTIF('10.3'!B:B, A21) &gt; 0, "True", "False")</f>
        <v>False</v>
      </c>
      <c r="R21" t="str">
        <f>IF(COUNTIF('11.6'!A:A, A21) &gt; 0, "True", "False")</f>
        <v>False</v>
      </c>
      <c r="S21" t="str">
        <f>IF(COUNTIF('12.4'!A:A, A21) &gt; 0, "True", "False")</f>
        <v>False</v>
      </c>
    </row>
    <row r="22" spans="1:19" x14ac:dyDescent="0.2">
      <c r="A22" s="3" t="s">
        <v>284</v>
      </c>
      <c r="B22" s="3" t="s">
        <v>16</v>
      </c>
      <c r="C22" s="3" t="s">
        <v>285</v>
      </c>
      <c r="D22" s="3" t="str">
        <f t="shared" si="1"/>
        <v>Nathan Jones (Terminated)</v>
      </c>
      <c r="E22" s="3" t="s">
        <v>4</v>
      </c>
      <c r="F22" s="9">
        <v>45157</v>
      </c>
      <c r="G22" s="3" t="s">
        <v>286</v>
      </c>
      <c r="H22" s="10">
        <v>-5.35</v>
      </c>
      <c r="I22" s="10">
        <v>5.35</v>
      </c>
      <c r="J22" s="3" t="s">
        <v>20</v>
      </c>
      <c r="K22" s="3" t="s">
        <v>562</v>
      </c>
      <c r="L22" s="4" t="s">
        <v>399</v>
      </c>
      <c r="M22" s="4"/>
      <c r="N22" s="33" t="s">
        <v>548</v>
      </c>
      <c r="O22" t="s">
        <v>473</v>
      </c>
      <c r="P22" s="4" t="str">
        <f>IF(COUNTIF('10.3'!B:B,A22)&gt;0,"Found in 10.3",IF(COUNTIF('11.6'!A:A,A22)&gt;0,"Found in 11.6",IF(COUNTIF('12.4'!A:A,A22)&gt;0,"Found in 12.4","Not Found")))</f>
        <v>Found in 11.6</v>
      </c>
      <c r="Q22" s="4" t="str">
        <f>IF(COUNTIF('10.3'!B:B, A22) &gt; 0, "True", "False")</f>
        <v>False</v>
      </c>
      <c r="R22" s="4" t="str">
        <f>IF(COUNTIF('11.6'!A:A, A22) &gt; 0, "True", "False")</f>
        <v>True</v>
      </c>
      <c r="S22" s="4" t="str">
        <f>IF(COUNTIF('12.4'!A:A, A22) &gt; 0, "True", "False")</f>
        <v>True</v>
      </c>
    </row>
    <row r="23" spans="1:19" s="34" customFormat="1" x14ac:dyDescent="0.2">
      <c r="A23" s="3" t="s">
        <v>452</v>
      </c>
      <c r="B23" s="3" t="s">
        <v>16</v>
      </c>
      <c r="C23" s="3" t="s">
        <v>156</v>
      </c>
      <c r="D23" s="3" t="str">
        <f t="shared" si="1"/>
        <v>Matthew Swift</v>
      </c>
      <c r="E23" s="3" t="s">
        <v>4</v>
      </c>
      <c r="F23" s="9">
        <v>45236</v>
      </c>
      <c r="G23" s="3" t="s">
        <v>453</v>
      </c>
      <c r="H23" s="10">
        <v>-133.87</v>
      </c>
      <c r="I23" s="10">
        <v>133.87</v>
      </c>
      <c r="J23" s="3" t="s">
        <v>20</v>
      </c>
      <c r="K23" s="3" t="s">
        <v>47</v>
      </c>
      <c r="L23" s="4" t="s">
        <v>399</v>
      </c>
      <c r="M23" s="4"/>
      <c r="N23" s="33" t="s">
        <v>542</v>
      </c>
      <c r="O23" t="s">
        <v>473</v>
      </c>
      <c r="P23" s="4" t="str">
        <f>IF(COUNTIF('10.3'!B:B,A23)&gt;0,"Found in 10.3",IF(COUNTIF('11.6'!A:A,A23)&gt;0,"Found in 11.6",IF(COUNTIF('12.4'!A:A,A23)&gt;0,"Found in 12.4","Not Found")))</f>
        <v>Found in 12.4</v>
      </c>
      <c r="Q23" s="4" t="str">
        <f>IF(COUNTIF('10.3'!B:B, A23) &gt; 0, "True", "False")</f>
        <v>False</v>
      </c>
      <c r="R23" s="4" t="str">
        <f>IF(COUNTIF('11.6'!A:A, A23) &gt; 0, "True", "False")</f>
        <v>False</v>
      </c>
      <c r="S23" s="4" t="str">
        <f>IF(COUNTIF('12.4'!A:A, A23) &gt; 0, "True", "False")</f>
        <v>True</v>
      </c>
    </row>
    <row r="24" spans="1:19" s="29" customFormat="1" x14ac:dyDescent="0.2">
      <c r="A24" s="2" t="s">
        <v>516</v>
      </c>
      <c r="B24" s="2" t="s">
        <v>16</v>
      </c>
      <c r="C24" s="2" t="s">
        <v>148</v>
      </c>
      <c r="D24" s="2" t="str">
        <f t="shared" si="1"/>
        <v>Marquis Scott</v>
      </c>
      <c r="E24" s="2" t="s">
        <v>4</v>
      </c>
      <c r="F24" s="11">
        <v>45279</v>
      </c>
      <c r="G24" s="2" t="s">
        <v>517</v>
      </c>
      <c r="H24" s="12">
        <v>-84.34</v>
      </c>
      <c r="I24" s="12">
        <v>84.34</v>
      </c>
      <c r="J24" s="2" t="s">
        <v>20</v>
      </c>
      <c r="K24" s="2" t="s">
        <v>272</v>
      </c>
      <c r="L24" t="s">
        <v>518</v>
      </c>
      <c r="M24" t="s">
        <v>476</v>
      </c>
      <c r="N24" s="29" t="s">
        <v>19</v>
      </c>
      <c r="O24" t="s">
        <v>473</v>
      </c>
      <c r="P24" t="str">
        <f>IF(COUNTIF('10.3'!B:B,A24)&gt;0,"Found in 10.3",IF(COUNTIF('11.6'!A:A,A24)&gt;0,"Found in 11.6",IF(COUNTIF('12.4'!A:A,A24)&gt;0,"Found in 12.4","Not Found")))</f>
        <v>Not Found</v>
      </c>
      <c r="Q24" t="str">
        <f>IF(COUNTIF('10.3'!B:B, A24) &gt; 0, "True", "False")</f>
        <v>False</v>
      </c>
      <c r="R24" t="str">
        <f>IF(COUNTIF('11.6'!A:A, A24) &gt; 0, "True", "False")</f>
        <v>False</v>
      </c>
      <c r="S24" t="str">
        <f>IF(COUNTIF('12.4'!A:A, A24) &gt; 0, "True", "False")</f>
        <v>False</v>
      </c>
    </row>
    <row r="25" spans="1:19" x14ac:dyDescent="0.2">
      <c r="A25" s="3" t="s">
        <v>558</v>
      </c>
      <c r="B25" s="2" t="s">
        <v>16</v>
      </c>
      <c r="C25" s="2" t="s">
        <v>131</v>
      </c>
      <c r="D25" s="3" t="str">
        <f t="shared" si="1"/>
        <v>Luis Otero</v>
      </c>
      <c r="E25" s="2" t="s">
        <v>4</v>
      </c>
      <c r="F25" s="9">
        <v>45277</v>
      </c>
      <c r="G25" s="3" t="s">
        <v>559</v>
      </c>
      <c r="H25" s="10">
        <v>-84.5</v>
      </c>
      <c r="I25" s="12">
        <v>84.5</v>
      </c>
      <c r="J25" s="2" t="s">
        <v>20</v>
      </c>
      <c r="K25" s="3" t="s">
        <v>96</v>
      </c>
      <c r="L25" s="4" t="s">
        <v>399</v>
      </c>
      <c r="M25" s="4"/>
      <c r="N25" s="4" t="s">
        <v>542</v>
      </c>
      <c r="O25" t="s">
        <v>473</v>
      </c>
      <c r="P25" s="4" t="str">
        <f>IF(COUNTIF('10.3'!B:B,A25)&gt;0,"Found in 10.3",IF(COUNTIF('11.6'!A:A,A25)&gt;0,"Found in 11.6",IF(COUNTIF('12.4'!A:A,A25)&gt;0,"Found in 12.4","Not Found")))</f>
        <v>Not Found</v>
      </c>
      <c r="Q25" s="4" t="str">
        <f>IF(COUNTIF('10.3'!B:B, A25) &gt; 0, "True", "False")</f>
        <v>False</v>
      </c>
      <c r="R25" s="4" t="str">
        <f>IF(COUNTIF('11.6'!A:A, A25) &gt; 0, "True", "False")</f>
        <v>False</v>
      </c>
      <c r="S25" s="4" t="str">
        <f>IF(COUNTIF('12.4'!A:A, A25) &gt; 0, "True", "False")</f>
        <v>False</v>
      </c>
    </row>
    <row r="26" spans="1:19" s="35" customFormat="1" x14ac:dyDescent="0.2">
      <c r="A26" s="3" t="s">
        <v>325</v>
      </c>
      <c r="B26" s="3" t="s">
        <v>16</v>
      </c>
      <c r="C26" s="3" t="s">
        <v>131</v>
      </c>
      <c r="D26" s="3" t="str">
        <f t="shared" si="1"/>
        <v>Luis Otero</v>
      </c>
      <c r="E26" s="3" t="s">
        <v>4</v>
      </c>
      <c r="F26" s="9">
        <v>45219</v>
      </c>
      <c r="G26" s="3" t="s">
        <v>326</v>
      </c>
      <c r="H26" s="10">
        <v>-58</v>
      </c>
      <c r="I26" s="10">
        <v>58</v>
      </c>
      <c r="J26" s="3" t="s">
        <v>20</v>
      </c>
      <c r="K26" s="3" t="s">
        <v>295</v>
      </c>
      <c r="L26" s="4" t="s">
        <v>399</v>
      </c>
      <c r="M26" s="4" t="s">
        <v>251</v>
      </c>
      <c r="N26" s="33" t="s">
        <v>546</v>
      </c>
      <c r="O26" t="s">
        <v>473</v>
      </c>
      <c r="P26" s="4" t="str">
        <f>IF(COUNTIF('10.3'!B:B,A26)&gt;0,"Found in 10.3",IF(COUNTIF('11.6'!A:A,A26)&gt;0,"Found in 11.6",IF(COUNTIF('12.4'!A:A,A26)&gt;0,"Found in 12.4","Not Found")))</f>
        <v>Found in 11.6</v>
      </c>
      <c r="Q26" s="4" t="str">
        <f>IF(COUNTIF('10.3'!B:B, A26) &gt; 0, "True", "False")</f>
        <v>False</v>
      </c>
      <c r="R26" s="4" t="str">
        <f>IF(COUNTIF('11.6'!A:A, A26) &gt; 0, "True", "False")</f>
        <v>True</v>
      </c>
      <c r="S26" s="4" t="str">
        <f>IF(COUNTIF('12.4'!A:A, A26) &gt; 0, "True", "False")</f>
        <v>True</v>
      </c>
    </row>
    <row r="27" spans="1:19" s="35" customFormat="1" x14ac:dyDescent="0.2">
      <c r="A27" s="3" t="s">
        <v>323</v>
      </c>
      <c r="B27" s="3" t="s">
        <v>16</v>
      </c>
      <c r="C27" s="3" t="s">
        <v>131</v>
      </c>
      <c r="D27" s="3" t="str">
        <f t="shared" si="1"/>
        <v>Luis Otero</v>
      </c>
      <c r="E27" s="3" t="s">
        <v>4</v>
      </c>
      <c r="F27" s="9">
        <v>45204</v>
      </c>
      <c r="G27" s="3" t="s">
        <v>324</v>
      </c>
      <c r="H27" s="10">
        <v>-180.91</v>
      </c>
      <c r="I27" s="10">
        <v>48.92</v>
      </c>
      <c r="J27" s="3" t="s">
        <v>20</v>
      </c>
      <c r="K27" s="3" t="s">
        <v>560</v>
      </c>
      <c r="L27" s="4" t="s">
        <v>399</v>
      </c>
      <c r="M27" s="4"/>
      <c r="N27" s="33" t="s">
        <v>542</v>
      </c>
      <c r="O27" t="s">
        <v>473</v>
      </c>
      <c r="P27" s="4" t="str">
        <f>IF(COUNTIF('10.3'!B:B,A27)&gt;0,"Found in 10.3",IF(COUNTIF('11.6'!A:A,A27)&gt;0,"Found in 11.6",IF(COUNTIF('12.4'!A:A,A27)&gt;0,"Found in 12.4","Not Found")))</f>
        <v>Found in 11.6</v>
      </c>
      <c r="Q27" s="4" t="str">
        <f>IF(COUNTIF('10.3'!B:B, A27) &gt; 0, "True", "False")</f>
        <v>False</v>
      </c>
      <c r="R27" s="4" t="str">
        <f>IF(COUNTIF('11.6'!A:A, A27) &gt; 0, "True", "False")</f>
        <v>True</v>
      </c>
      <c r="S27" s="4" t="str">
        <f>IF(COUNTIF('12.4'!A:A, A27) &gt; 0, "True", "False")</f>
        <v>True</v>
      </c>
    </row>
    <row r="28" spans="1:19" s="35" customFormat="1" x14ac:dyDescent="0.2">
      <c r="A28" s="3" t="s">
        <v>449</v>
      </c>
      <c r="B28" s="3" t="s">
        <v>16</v>
      </c>
      <c r="C28" s="3" t="s">
        <v>131</v>
      </c>
      <c r="D28" s="3" t="str">
        <f t="shared" si="1"/>
        <v>Luis Otero</v>
      </c>
      <c r="E28" s="3" t="s">
        <v>4</v>
      </c>
      <c r="F28" s="9">
        <v>45245</v>
      </c>
      <c r="G28" s="3" t="s">
        <v>450</v>
      </c>
      <c r="H28" s="10">
        <v>-15.99</v>
      </c>
      <c r="I28" s="10">
        <v>15.99</v>
      </c>
      <c r="J28" s="3" t="s">
        <v>20</v>
      </c>
      <c r="K28" s="3" t="s">
        <v>561</v>
      </c>
      <c r="L28" s="4" t="s">
        <v>399</v>
      </c>
      <c r="M28" s="4" t="s">
        <v>423</v>
      </c>
      <c r="N28" s="33" t="s">
        <v>546</v>
      </c>
      <c r="O28" t="s">
        <v>473</v>
      </c>
      <c r="P28" s="4" t="str">
        <f>IF(COUNTIF('10.3'!B:B,A28)&gt;0,"Found in 10.3",IF(COUNTIF('11.6'!A:A,A28)&gt;0,"Found in 11.6",IF(COUNTIF('12.4'!A:A,A28)&gt;0,"Found in 12.4","Not Found")))</f>
        <v>Found in 12.4</v>
      </c>
      <c r="Q28" s="4" t="str">
        <f>IF(COUNTIF('10.3'!B:B, A28) &gt; 0, "True", "False")</f>
        <v>False</v>
      </c>
      <c r="R28" s="4" t="str">
        <f>IF(COUNTIF('11.6'!A:A, A28) &gt; 0, "True", "False")</f>
        <v>False</v>
      </c>
      <c r="S28" s="4" t="str">
        <f>IF(COUNTIF('12.4'!A:A, A28) &gt; 0, "True", "False")</f>
        <v>True</v>
      </c>
    </row>
    <row r="29" spans="1:19" s="35" customFormat="1" x14ac:dyDescent="0.2">
      <c r="A29" s="2" t="s">
        <v>512</v>
      </c>
      <c r="B29" s="2" t="s">
        <v>16</v>
      </c>
      <c r="C29" s="2" t="s">
        <v>513</v>
      </c>
      <c r="D29" s="2" t="str">
        <f t="shared" si="1"/>
        <v>Kevin Brake</v>
      </c>
      <c r="E29" s="2" t="s">
        <v>4</v>
      </c>
      <c r="F29" s="11">
        <v>45275</v>
      </c>
      <c r="G29" s="2" t="s">
        <v>514</v>
      </c>
      <c r="H29" s="12">
        <v>-219.26</v>
      </c>
      <c r="I29" s="12">
        <v>219.26</v>
      </c>
      <c r="J29" s="2" t="s">
        <v>20</v>
      </c>
      <c r="K29" s="2" t="s">
        <v>96</v>
      </c>
      <c r="L29" t="s">
        <v>515</v>
      </c>
      <c r="M29" t="s">
        <v>476</v>
      </c>
      <c r="N29" s="29" t="s">
        <v>19</v>
      </c>
      <c r="O29" t="s">
        <v>473</v>
      </c>
      <c r="P29" t="str">
        <f>IF(COUNTIF('10.3'!B:B,A29)&gt;0,"Found in 10.3",IF(COUNTIF('11.6'!A:A,A29)&gt;0,"Found in 11.6",IF(COUNTIF('12.4'!A:A,A29)&gt;0,"Found in 12.4","Not Found")))</f>
        <v>Not Found</v>
      </c>
      <c r="Q29" t="str">
        <f>IF(COUNTIF('10.3'!B:B, A29) &gt; 0, "True", "False")</f>
        <v>False</v>
      </c>
      <c r="R29" t="str">
        <f>IF(COUNTIF('11.6'!A:A, A29) &gt; 0, "True", "False")</f>
        <v>False</v>
      </c>
      <c r="S29" t="str">
        <f>IF(COUNTIF('12.4'!A:A, A29) &gt; 0, "True", "False")</f>
        <v>False</v>
      </c>
    </row>
    <row r="30" spans="1:19" x14ac:dyDescent="0.2">
      <c r="A30" s="2" t="s">
        <v>508</v>
      </c>
      <c r="B30" s="2" t="s">
        <v>16</v>
      </c>
      <c r="C30" s="2" t="s">
        <v>509</v>
      </c>
      <c r="D30" s="2" t="str">
        <f t="shared" si="1"/>
        <v>Joseph Landfried</v>
      </c>
      <c r="E30" s="2" t="s">
        <v>4</v>
      </c>
      <c r="F30" s="11">
        <v>45255</v>
      </c>
      <c r="G30" s="2" t="s">
        <v>510</v>
      </c>
      <c r="H30" s="12">
        <v>-6.98</v>
      </c>
      <c r="I30" s="12">
        <v>6.98</v>
      </c>
      <c r="J30" s="2" t="s">
        <v>20</v>
      </c>
      <c r="K30" s="2" t="s">
        <v>96</v>
      </c>
      <c r="L30" t="s">
        <v>511</v>
      </c>
      <c r="M30" t="s">
        <v>476</v>
      </c>
      <c r="N30" s="29" t="s">
        <v>19</v>
      </c>
      <c r="O30" t="s">
        <v>473</v>
      </c>
      <c r="P30" t="str">
        <f>IF(COUNTIF('10.3'!B:B,A30)&gt;0,"Found in 10.3",IF(COUNTIF('11.6'!A:A,A30)&gt;0,"Found in 11.6",IF(COUNTIF('12.4'!A:A,A30)&gt;0,"Found in 12.4","Not Found")))</f>
        <v>Not Found</v>
      </c>
      <c r="Q30" t="str">
        <f>IF(COUNTIF('10.3'!B:B, A30) &gt; 0, "True", "False")</f>
        <v>False</v>
      </c>
      <c r="R30" t="str">
        <f>IF(COUNTIF('11.6'!A:A, A30) &gt; 0, "True", "False")</f>
        <v>False</v>
      </c>
      <c r="S30" t="str">
        <f>IF(COUNTIF('12.4'!A:A, A30) &gt; 0, "True", "False")</f>
        <v>False</v>
      </c>
    </row>
    <row r="31" spans="1:19" x14ac:dyDescent="0.2">
      <c r="A31" s="2" t="s">
        <v>506</v>
      </c>
      <c r="B31" s="2" t="s">
        <v>16</v>
      </c>
      <c r="C31" s="2" t="s">
        <v>99</v>
      </c>
      <c r="D31" s="2" t="str">
        <f t="shared" si="1"/>
        <v>Joel Cole</v>
      </c>
      <c r="E31" s="2" t="s">
        <v>4</v>
      </c>
      <c r="F31" s="11">
        <v>45279</v>
      </c>
      <c r="G31" s="2" t="s">
        <v>101</v>
      </c>
      <c r="H31" s="12">
        <v>-18.89</v>
      </c>
      <c r="I31" s="12">
        <v>18.89</v>
      </c>
      <c r="J31" s="2" t="s">
        <v>20</v>
      </c>
      <c r="K31" s="2" t="s">
        <v>419</v>
      </c>
      <c r="L31" t="s">
        <v>507</v>
      </c>
      <c r="M31" t="s">
        <v>476</v>
      </c>
      <c r="N31" s="29" t="s">
        <v>19</v>
      </c>
      <c r="O31" t="s">
        <v>473</v>
      </c>
      <c r="P31" t="str">
        <f>IF(COUNTIF('10.3'!B:B,A31)&gt;0,"Found in 10.3",IF(COUNTIF('11.6'!A:A,A31)&gt;0,"Found in 11.6",IF(COUNTIF('12.4'!A:A,A31)&gt;0,"Found in 12.4","Not Found")))</f>
        <v>Not Found</v>
      </c>
      <c r="Q31" t="str">
        <f>IF(COUNTIF('10.3'!B:B, A31) &gt; 0, "True", "False")</f>
        <v>False</v>
      </c>
      <c r="R31" t="str">
        <f>IF(COUNTIF('11.6'!A:A, A31) &gt; 0, "True", "False")</f>
        <v>False</v>
      </c>
      <c r="S31" t="str">
        <f>IF(COUNTIF('12.4'!A:A, A31) &gt; 0, "True", "False")</f>
        <v>False</v>
      </c>
    </row>
    <row r="32" spans="1:19" x14ac:dyDescent="0.2">
      <c r="A32" s="2" t="s">
        <v>438</v>
      </c>
      <c r="B32" s="3" t="s">
        <v>16</v>
      </c>
      <c r="C32" s="3" t="s">
        <v>439</v>
      </c>
      <c r="D32" s="2" t="str">
        <f t="shared" si="1"/>
        <v>Jessica Peevy</v>
      </c>
      <c r="E32" s="3" t="s">
        <v>4</v>
      </c>
      <c r="F32" s="11">
        <v>45210</v>
      </c>
      <c r="G32" s="2" t="s">
        <v>440</v>
      </c>
      <c r="H32" s="12">
        <v>-10.84</v>
      </c>
      <c r="I32" s="10">
        <v>10.84</v>
      </c>
      <c r="J32" s="3" t="s">
        <v>20</v>
      </c>
      <c r="K32" s="2" t="s">
        <v>504</v>
      </c>
      <c r="L32" t="s">
        <v>505</v>
      </c>
      <c r="M32" t="s">
        <v>476</v>
      </c>
      <c r="N32" s="29" t="s">
        <v>19</v>
      </c>
      <c r="O32" t="s">
        <v>473</v>
      </c>
      <c r="P32" t="str">
        <f>IF(COUNTIF('10.3'!B:B,A32)&gt;0,"Found in 10.3",IF(COUNTIF('11.6'!A:A,A32)&gt;0,"Found in 11.6",IF(COUNTIF('12.4'!A:A,A32)&gt;0,"Found in 12.4","Not Found")))</f>
        <v>Found in 12.4</v>
      </c>
      <c r="Q32" t="str">
        <f>IF(COUNTIF('10.3'!B:B, A32) &gt; 0, "True", "False")</f>
        <v>False</v>
      </c>
      <c r="R32" t="str">
        <f>IF(COUNTIF('11.6'!A:A, A32) &gt; 0, "True", "False")</f>
        <v>False</v>
      </c>
      <c r="S32" t="str">
        <f>IF(COUNTIF('12.4'!A:A, A32) &gt; 0, "True", "False")</f>
        <v>True</v>
      </c>
    </row>
    <row r="33" spans="1:19" x14ac:dyDescent="0.2">
      <c r="A33" s="3" t="s">
        <v>555</v>
      </c>
      <c r="B33" s="2" t="s">
        <v>16</v>
      </c>
      <c r="C33" s="2" t="s">
        <v>89</v>
      </c>
      <c r="D33" s="3" t="str">
        <f t="shared" si="1"/>
        <v>Jeff Mathis</v>
      </c>
      <c r="E33" s="2" t="s">
        <v>4</v>
      </c>
      <c r="F33" s="9">
        <v>45271</v>
      </c>
      <c r="G33" s="3" t="s">
        <v>556</v>
      </c>
      <c r="H33" s="10">
        <v>-262.88</v>
      </c>
      <c r="I33" s="12">
        <v>262.88</v>
      </c>
      <c r="J33" s="2" t="s">
        <v>20</v>
      </c>
      <c r="K33" s="3" t="s">
        <v>557</v>
      </c>
      <c r="L33" s="4" t="s">
        <v>399</v>
      </c>
      <c r="M33" s="4"/>
      <c r="N33" s="4" t="s">
        <v>542</v>
      </c>
      <c r="O33" t="s">
        <v>473</v>
      </c>
      <c r="P33" s="4" t="str">
        <f>IF(COUNTIF('10.3'!B:B,A33)&gt;0,"Found in 10.3",IF(COUNTIF('11.6'!A:A,A33)&gt;0,"Found in 11.6",IF(COUNTIF('12.4'!A:A,A33)&gt;0,"Found in 12.4","Not Found")))</f>
        <v>Not Found</v>
      </c>
      <c r="Q33" s="4" t="str">
        <f>IF(COUNTIF('10.3'!B:B, A33) &gt; 0, "True", "False")</f>
        <v>False</v>
      </c>
      <c r="R33" s="4" t="str">
        <f>IF(COUNTIF('11.6'!A:A, A33) &gt; 0, "True", "False")</f>
        <v>False</v>
      </c>
      <c r="S33" s="4" t="str">
        <f>IF(COUNTIF('12.4'!A:A, A33) &gt; 0, "True", "False")</f>
        <v>False</v>
      </c>
    </row>
    <row r="34" spans="1:19" x14ac:dyDescent="0.2">
      <c r="A34" s="3" t="s">
        <v>277</v>
      </c>
      <c r="B34" s="3" t="s">
        <v>16</v>
      </c>
      <c r="C34" s="3" t="s">
        <v>278</v>
      </c>
      <c r="D34" s="3" t="str">
        <f t="shared" si="1"/>
        <v>James Willis</v>
      </c>
      <c r="E34" s="3" t="s">
        <v>4</v>
      </c>
      <c r="F34" s="9">
        <v>45230</v>
      </c>
      <c r="G34" s="3" t="s">
        <v>279</v>
      </c>
      <c r="H34" s="10">
        <v>-392.16</v>
      </c>
      <c r="I34" s="10">
        <v>392.16</v>
      </c>
      <c r="J34" s="3" t="s">
        <v>20</v>
      </c>
      <c r="K34" s="3" t="s">
        <v>504</v>
      </c>
      <c r="L34" s="4" t="s">
        <v>399</v>
      </c>
      <c r="M34" s="4"/>
      <c r="N34" s="33" t="s">
        <v>542</v>
      </c>
      <c r="O34" t="s">
        <v>473</v>
      </c>
      <c r="P34" s="4" t="str">
        <f>IF(COUNTIF('10.3'!B:B,A34)&gt;0,"Found in 10.3",IF(COUNTIF('11.6'!A:A,A34)&gt;0,"Found in 11.6",IF(COUNTIF('12.4'!A:A,A34)&gt;0,"Found in 12.4","Not Found")))</f>
        <v>Found in 11.6</v>
      </c>
      <c r="Q34" s="4" t="str">
        <f>IF(COUNTIF('10.3'!B:B, A34) &gt; 0, "True", "False")</f>
        <v>False</v>
      </c>
      <c r="R34" s="4" t="str">
        <f>IF(COUNTIF('11.6'!A:A, A34) &gt; 0, "True", "False")</f>
        <v>True</v>
      </c>
      <c r="S34" s="4" t="str">
        <f>IF(COUNTIF('12.4'!A:A, A34) &gt; 0, "True", "False")</f>
        <v>True</v>
      </c>
    </row>
    <row r="35" spans="1:19" x14ac:dyDescent="0.2">
      <c r="A35" s="3" t="s">
        <v>433</v>
      </c>
      <c r="B35" s="3" t="s">
        <v>16</v>
      </c>
      <c r="C35" s="3" t="s">
        <v>278</v>
      </c>
      <c r="D35" s="3" t="str">
        <f t="shared" si="1"/>
        <v>James Willis</v>
      </c>
      <c r="E35" s="3" t="s">
        <v>4</v>
      </c>
      <c r="F35" s="9">
        <v>45259</v>
      </c>
      <c r="G35" s="3" t="s">
        <v>434</v>
      </c>
      <c r="H35" s="10">
        <v>-1.33</v>
      </c>
      <c r="I35" s="10">
        <v>1.33</v>
      </c>
      <c r="J35" s="3" t="s">
        <v>20</v>
      </c>
      <c r="K35" s="3" t="s">
        <v>554</v>
      </c>
      <c r="L35" s="4" t="s">
        <v>399</v>
      </c>
      <c r="M35" s="4"/>
      <c r="N35" s="33" t="s">
        <v>542</v>
      </c>
      <c r="O35" t="s">
        <v>473</v>
      </c>
      <c r="P35" s="4" t="str">
        <f>IF(COUNTIF('10.3'!B:B,A35)&gt;0,"Found in 10.3",IF(COUNTIF('11.6'!A:A,A35)&gt;0,"Found in 11.6",IF(COUNTIF('12.4'!A:A,A35)&gt;0,"Found in 12.4","Not Found")))</f>
        <v>Found in 12.4</v>
      </c>
      <c r="Q35" s="4" t="str">
        <f>IF(COUNTIF('10.3'!B:B, A35) &gt; 0, "True", "False")</f>
        <v>False</v>
      </c>
      <c r="R35" s="4" t="str">
        <f>IF(COUNTIF('11.6'!A:A, A35) &gt; 0, "True", "False")</f>
        <v>False</v>
      </c>
      <c r="S35" s="4" t="str">
        <f>IF(COUNTIF('12.4'!A:A, A35) &gt; 0, "True", "False")</f>
        <v>True</v>
      </c>
    </row>
    <row r="36" spans="1:19" x14ac:dyDescent="0.2">
      <c r="A36" s="3" t="s">
        <v>255</v>
      </c>
      <c r="B36" s="3" t="s">
        <v>16</v>
      </c>
      <c r="C36" s="3" t="s">
        <v>256</v>
      </c>
      <c r="D36" s="3" t="str">
        <f t="shared" si="1"/>
        <v>Harlee Zebley (Terminated)</v>
      </c>
      <c r="E36" s="3" t="s">
        <v>4</v>
      </c>
      <c r="F36" s="9">
        <v>44972</v>
      </c>
      <c r="G36" s="3" t="s">
        <v>257</v>
      </c>
      <c r="H36" s="10">
        <v>-60.69</v>
      </c>
      <c r="I36" s="10">
        <v>60.69</v>
      </c>
      <c r="J36" s="3" t="s">
        <v>20</v>
      </c>
      <c r="K36" s="3" t="s">
        <v>313</v>
      </c>
      <c r="L36" s="4" t="s">
        <v>399</v>
      </c>
      <c r="M36" s="4"/>
      <c r="N36" s="33" t="s">
        <v>548</v>
      </c>
      <c r="O36" t="s">
        <v>473</v>
      </c>
      <c r="P36" s="4" t="str">
        <f>IF(COUNTIF('10.3'!B:B,A36)&gt;0,"Found in 10.3",IF(COUNTIF('11.6'!A:A,A36)&gt;0,"Found in 11.6",IF(COUNTIF('12.4'!A:A,A36)&gt;0,"Found in 12.4","Not Found")))</f>
        <v>Found in 11.6</v>
      </c>
      <c r="Q36" s="4" t="str">
        <f>IF(COUNTIF('10.3'!B:B, A36) &gt; 0, "True", "False")</f>
        <v>False</v>
      </c>
      <c r="R36" s="4" t="str">
        <f>IF(COUNTIF('11.6'!A:A, A36) &gt; 0, "True", "False")</f>
        <v>True</v>
      </c>
      <c r="S36" s="4" t="str">
        <f>IF(COUNTIF('12.4'!A:A, A36) &gt; 0, "True", "False")</f>
        <v>True</v>
      </c>
    </row>
    <row r="37" spans="1:19" x14ac:dyDescent="0.2">
      <c r="A37" s="3" t="s">
        <v>424</v>
      </c>
      <c r="B37" s="3" t="s">
        <v>16</v>
      </c>
      <c r="C37" s="3" t="s">
        <v>425</v>
      </c>
      <c r="D37" s="3" t="str">
        <f t="shared" si="1"/>
        <v>Gary Felician</v>
      </c>
      <c r="E37" s="3" t="s">
        <v>4</v>
      </c>
      <c r="F37" s="9">
        <v>45244</v>
      </c>
      <c r="G37" s="3" t="s">
        <v>426</v>
      </c>
      <c r="H37" s="10">
        <v>-12.17</v>
      </c>
      <c r="I37" s="10">
        <v>12.17</v>
      </c>
      <c r="J37" s="3" t="s">
        <v>20</v>
      </c>
      <c r="K37" s="3" t="s">
        <v>123</v>
      </c>
      <c r="L37" s="4" t="s">
        <v>399</v>
      </c>
      <c r="M37" s="4"/>
      <c r="N37" s="33" t="s">
        <v>542</v>
      </c>
      <c r="O37" t="s">
        <v>473</v>
      </c>
      <c r="P37" s="4" t="str">
        <f>IF(COUNTIF('10.3'!B:B,A37)&gt;0,"Found in 10.3",IF(COUNTIF('11.6'!A:A,A37)&gt;0,"Found in 11.6",IF(COUNTIF('12.4'!A:A,A37)&gt;0,"Found in 12.4","Not Found")))</f>
        <v>Found in 12.4</v>
      </c>
      <c r="Q37" s="4" t="str">
        <f>IF(COUNTIF('10.3'!B:B, A37) &gt; 0, "True", "False")</f>
        <v>False</v>
      </c>
      <c r="R37" s="4" t="str">
        <f>IF(COUNTIF('11.6'!A:A, A37) &gt; 0, "True", "False")</f>
        <v>False</v>
      </c>
      <c r="S37" s="4" t="str">
        <f>IF(COUNTIF('12.4'!A:A, A37) &gt; 0, "True", "False")</f>
        <v>True</v>
      </c>
    </row>
    <row r="38" spans="1:19" x14ac:dyDescent="0.2">
      <c r="A38" s="3" t="s">
        <v>552</v>
      </c>
      <c r="B38" s="2" t="s">
        <v>16</v>
      </c>
      <c r="C38" s="2" t="s">
        <v>266</v>
      </c>
      <c r="D38" s="3" t="str">
        <f t="shared" si="1"/>
        <v>Erinn Ames</v>
      </c>
      <c r="E38" s="2" t="s">
        <v>4</v>
      </c>
      <c r="F38" s="9">
        <v>45266</v>
      </c>
      <c r="G38" s="3" t="s">
        <v>553</v>
      </c>
      <c r="H38" s="10">
        <v>-57.29</v>
      </c>
      <c r="I38" s="12">
        <v>57.29</v>
      </c>
      <c r="J38" s="2" t="s">
        <v>20</v>
      </c>
      <c r="K38" s="3" t="s">
        <v>33</v>
      </c>
      <c r="L38" s="4" t="s">
        <v>399</v>
      </c>
      <c r="M38" s="4"/>
      <c r="N38" s="33" t="s">
        <v>542</v>
      </c>
      <c r="O38" t="s">
        <v>473</v>
      </c>
      <c r="P38" s="4" t="str">
        <f>IF(COUNTIF('10.3'!B:B,A38)&gt;0,"Found in 10.3",IF(COUNTIF('11.6'!A:A,A38)&gt;0,"Found in 11.6",IF(COUNTIF('12.4'!A:A,A38)&gt;0,"Found in 12.4","Not Found")))</f>
        <v>Not Found</v>
      </c>
      <c r="Q38" s="4" t="str">
        <f>IF(COUNTIF('10.3'!B:B, A38) &gt; 0, "True", "False")</f>
        <v>False</v>
      </c>
      <c r="R38" s="4" t="str">
        <f>IF(COUNTIF('11.6'!A:A, A38) &gt; 0, "True", "False")</f>
        <v>False</v>
      </c>
      <c r="S38" s="4" t="str">
        <f>IF(COUNTIF('12.4'!A:A, A38) &gt; 0, "True", "False")</f>
        <v>False</v>
      </c>
    </row>
    <row r="39" spans="1:19" x14ac:dyDescent="0.2">
      <c r="A39" s="2" t="s">
        <v>501</v>
      </c>
      <c r="B39" s="2" t="s">
        <v>16</v>
      </c>
      <c r="C39" s="2" t="s">
        <v>502</v>
      </c>
      <c r="D39" s="2" t="str">
        <f t="shared" si="1"/>
        <v>David Burgess</v>
      </c>
      <c r="E39" s="2" t="s">
        <v>4</v>
      </c>
      <c r="F39" s="11">
        <v>45250</v>
      </c>
      <c r="G39" s="2" t="s">
        <v>503</v>
      </c>
      <c r="H39" s="12">
        <v>-12.08</v>
      </c>
      <c r="I39" s="12">
        <v>12.08</v>
      </c>
      <c r="J39" s="2" t="s">
        <v>20</v>
      </c>
      <c r="K39" s="2" t="s">
        <v>419</v>
      </c>
      <c r="L39" t="s">
        <v>259</v>
      </c>
      <c r="M39" t="s">
        <v>476</v>
      </c>
      <c r="N39" s="29" t="s">
        <v>19</v>
      </c>
      <c r="O39" t="s">
        <v>473</v>
      </c>
      <c r="P39" t="str">
        <f>IF(COUNTIF('10.3'!B:B,A39)&gt;0,"Found in 10.3",IF(COUNTIF('11.6'!A:A,A39)&gt;0,"Found in 11.6",IF(COUNTIF('12.4'!A:A,A39)&gt;0,"Found in 12.4","Not Found")))</f>
        <v>Not Found</v>
      </c>
      <c r="Q39" t="str">
        <f>IF(COUNTIF('10.3'!B:B, A39) &gt; 0, "True", "False")</f>
        <v>False</v>
      </c>
      <c r="R39" t="str">
        <f>IF(COUNTIF('11.6'!A:A, A39) &gt; 0, "True", "False")</f>
        <v>False</v>
      </c>
      <c r="S39" t="str">
        <f>IF(COUNTIF('12.4'!A:A, A39) &gt; 0, "True", "False")</f>
        <v>False</v>
      </c>
    </row>
    <row r="40" spans="1:19" x14ac:dyDescent="0.2">
      <c r="A40" s="2" t="s">
        <v>497</v>
      </c>
      <c r="B40" s="2" t="s">
        <v>16</v>
      </c>
      <c r="C40" s="2" t="s">
        <v>498</v>
      </c>
      <c r="D40" s="2" t="str">
        <f t="shared" si="1"/>
        <v>Daniel Richardson</v>
      </c>
      <c r="E40" s="2" t="s">
        <v>4</v>
      </c>
      <c r="F40" s="11">
        <v>45266</v>
      </c>
      <c r="G40" s="2" t="s">
        <v>499</v>
      </c>
      <c r="H40" s="12">
        <v>-5.4</v>
      </c>
      <c r="I40" s="12">
        <v>5.4</v>
      </c>
      <c r="J40" s="2" t="s">
        <v>20</v>
      </c>
      <c r="K40" s="2" t="s">
        <v>214</v>
      </c>
      <c r="L40" t="s">
        <v>500</v>
      </c>
      <c r="M40" t="s">
        <v>476</v>
      </c>
      <c r="N40" s="29" t="s">
        <v>19</v>
      </c>
      <c r="O40" t="s">
        <v>473</v>
      </c>
      <c r="P40" t="str">
        <f>IF(COUNTIF('10.3'!B:B,A40)&gt;0,"Found in 10.3",IF(COUNTIF('11.6'!A:A,A40)&gt;0,"Found in 11.6",IF(COUNTIF('12.4'!A:A,A40)&gt;0,"Found in 12.4","Not Found")))</f>
        <v>Not Found</v>
      </c>
      <c r="Q40" t="str">
        <f>IF(COUNTIF('10.3'!B:B, A40) &gt; 0, "True", "False")</f>
        <v>False</v>
      </c>
      <c r="R40" t="str">
        <f>IF(COUNTIF('11.6'!A:A, A40) &gt; 0, "True", "False")</f>
        <v>False</v>
      </c>
      <c r="S40" t="str">
        <f>IF(COUNTIF('12.4'!A:A, A40) &gt; 0, "True", "False")</f>
        <v>False</v>
      </c>
    </row>
    <row r="41" spans="1:19" x14ac:dyDescent="0.2">
      <c r="A41" s="2" t="s">
        <v>494</v>
      </c>
      <c r="B41" s="2" t="s">
        <v>16</v>
      </c>
      <c r="C41" s="2" t="s">
        <v>65</v>
      </c>
      <c r="D41" s="2" t="str">
        <f t="shared" si="1"/>
        <v>Clark Cull</v>
      </c>
      <c r="E41" s="2" t="s">
        <v>4</v>
      </c>
      <c r="F41" s="11">
        <v>45280</v>
      </c>
      <c r="G41" s="2" t="s">
        <v>495</v>
      </c>
      <c r="H41" s="12">
        <v>-127.53</v>
      </c>
      <c r="I41" s="12">
        <v>144.18</v>
      </c>
      <c r="J41" s="2" t="s">
        <v>20</v>
      </c>
      <c r="K41" s="2" t="s">
        <v>430</v>
      </c>
      <c r="L41" t="s">
        <v>496</v>
      </c>
      <c r="M41" t="s">
        <v>476</v>
      </c>
      <c r="N41" s="29" t="s">
        <v>19</v>
      </c>
      <c r="O41" t="s">
        <v>473</v>
      </c>
      <c r="P41" t="str">
        <f>IF(COUNTIF('10.3'!B:B,A41)&gt;0,"Found in 10.3",IF(COUNTIF('11.6'!A:A,A41)&gt;0,"Found in 11.6",IF(COUNTIF('12.4'!A:A,A41)&gt;0,"Found in 12.4","Not Found")))</f>
        <v>Not Found</v>
      </c>
      <c r="Q41" t="str">
        <f>IF(COUNTIF('10.3'!B:B, A41) &gt; 0, "True", "False")</f>
        <v>False</v>
      </c>
      <c r="R41" t="str">
        <f>IF(COUNTIF('11.6'!A:A, A41) &gt; 0, "True", "False")</f>
        <v>False</v>
      </c>
      <c r="S41" t="str">
        <f>IF(COUNTIF('12.4'!A:A, A41) &gt; 0, "True", "False")</f>
        <v>False</v>
      </c>
    </row>
    <row r="42" spans="1:19" x14ac:dyDescent="0.2">
      <c r="A42" s="30" t="s">
        <v>64</v>
      </c>
      <c r="B42" s="30" t="s">
        <v>16</v>
      </c>
      <c r="C42" s="30" t="s">
        <v>65</v>
      </c>
      <c r="D42" s="30" t="str">
        <f t="shared" si="1"/>
        <v>Clark Cull</v>
      </c>
      <c r="E42" s="30" t="s">
        <v>4</v>
      </c>
      <c r="F42" s="31">
        <v>45101</v>
      </c>
      <c r="G42" s="30" t="s">
        <v>67</v>
      </c>
      <c r="H42" s="32">
        <v>-16.649999999999999</v>
      </c>
      <c r="I42" s="32">
        <v>16.649999999999999</v>
      </c>
      <c r="J42" s="30" t="s">
        <v>20</v>
      </c>
      <c r="K42" s="30" t="s">
        <v>550</v>
      </c>
      <c r="L42" s="4" t="s">
        <v>399</v>
      </c>
      <c r="M42" s="33"/>
      <c r="N42" s="33" t="s">
        <v>542</v>
      </c>
      <c r="O42" t="s">
        <v>551</v>
      </c>
      <c r="P42" s="33" t="str">
        <f>IF(COUNTIF('10.3'!B:B,A42)&gt;0,"Found in 10.3",IF(COUNTIF('11.6'!A:A,A42)&gt;0,"Found in 11.6",IF(COUNTIF('12.4'!A:A,A42)&gt;0,"Found in 12.4","Not Found")))</f>
        <v>Found in 10.3</v>
      </c>
      <c r="Q42" s="33" t="str">
        <f>IF(COUNTIF('10.3'!B:B, A42) &gt; 0, "True", "False")</f>
        <v>True</v>
      </c>
      <c r="R42" s="33" t="str">
        <f>IF(COUNTIF('11.6'!A:A, A42) &gt; 0, "True", "False")</f>
        <v>True</v>
      </c>
      <c r="S42" s="33" t="str">
        <f>IF(COUNTIF('12.4'!A:A, A42) &gt; 0, "True", "False")</f>
        <v>True</v>
      </c>
    </row>
    <row r="43" spans="1:19" x14ac:dyDescent="0.2">
      <c r="A43" s="3" t="s">
        <v>244</v>
      </c>
      <c r="B43" s="3" t="s">
        <v>16</v>
      </c>
      <c r="C43" s="3" t="s">
        <v>245</v>
      </c>
      <c r="D43" s="3" t="str">
        <f t="shared" si="1"/>
        <v>Chris Goddard</v>
      </c>
      <c r="E43" s="3" t="s">
        <v>4</v>
      </c>
      <c r="F43" s="9">
        <v>45217</v>
      </c>
      <c r="G43" s="3" t="s">
        <v>246</v>
      </c>
      <c r="H43" s="10">
        <v>-474.01</v>
      </c>
      <c r="I43" s="10">
        <v>474.01</v>
      </c>
      <c r="J43" s="3" t="s">
        <v>20</v>
      </c>
      <c r="K43" s="3" t="s">
        <v>549</v>
      </c>
      <c r="L43" s="4" t="s">
        <v>399</v>
      </c>
      <c r="M43" s="4"/>
      <c r="N43" s="33" t="s">
        <v>542</v>
      </c>
      <c r="O43" t="s">
        <v>473</v>
      </c>
      <c r="P43" s="4" t="str">
        <f>IF(COUNTIF('10.3'!B:B,A43)&gt;0,"Found in 10.3",IF(COUNTIF('11.6'!A:A,A43)&gt;0,"Found in 11.6",IF(COUNTIF('12.4'!A:A,A43)&gt;0,"Found in 12.4","Not Found")))</f>
        <v>Found in 11.6</v>
      </c>
      <c r="Q43" s="4" t="str">
        <f>IF(COUNTIF('10.3'!B:B, A43) &gt; 0, "True", "False")</f>
        <v>False</v>
      </c>
      <c r="R43" s="4" t="str">
        <f>IF(COUNTIF('11.6'!A:A, A43) &gt; 0, "True", "False")</f>
        <v>True</v>
      </c>
      <c r="S43" s="4" t="str">
        <f>IF(COUNTIF('12.4'!A:A, A43) &gt; 0, "True", "False")</f>
        <v>True</v>
      </c>
    </row>
    <row r="44" spans="1:19" x14ac:dyDescent="0.2">
      <c r="A44" s="3" t="s">
        <v>410</v>
      </c>
      <c r="B44" s="3" t="s">
        <v>16</v>
      </c>
      <c r="C44" s="3" t="s">
        <v>547</v>
      </c>
      <c r="D44" s="3" t="str">
        <f t="shared" si="1"/>
        <v>Chris Allen (Terminated)</v>
      </c>
      <c r="E44" s="3" t="s">
        <v>4</v>
      </c>
      <c r="F44" s="9">
        <v>45225</v>
      </c>
      <c r="G44" s="3" t="s">
        <v>411</v>
      </c>
      <c r="H44" s="10">
        <v>-56.62</v>
      </c>
      <c r="I44" s="10">
        <v>56.62</v>
      </c>
      <c r="J44" s="3" t="s">
        <v>20</v>
      </c>
      <c r="K44" s="3" t="s">
        <v>27</v>
      </c>
      <c r="L44" s="4" t="s">
        <v>399</v>
      </c>
      <c r="M44" s="4"/>
      <c r="N44" s="33" t="s">
        <v>548</v>
      </c>
      <c r="O44" t="s">
        <v>473</v>
      </c>
      <c r="P44" s="4" t="str">
        <f>IF(COUNTIF('10.3'!B:B,A44)&gt;0,"Found in 10.3",IF(COUNTIF('11.6'!A:A,A44)&gt;0,"Found in 11.6",IF(COUNTIF('12.4'!A:A,A44)&gt;0,"Found in 12.4","Not Found")))</f>
        <v>Found in 12.4</v>
      </c>
      <c r="Q44" s="4" t="str">
        <f>IF(COUNTIF('10.3'!B:B, A44) &gt; 0, "True", "False")</f>
        <v>False</v>
      </c>
      <c r="R44" s="4" t="str">
        <f>IF(COUNTIF('11.6'!A:A, A44) &gt; 0, "True", "False")</f>
        <v>False</v>
      </c>
      <c r="S44" s="4" t="str">
        <f>IF(COUNTIF('12.4'!A:A, A44) &gt; 0, "True", "False")</f>
        <v>True</v>
      </c>
    </row>
    <row r="45" spans="1:19" x14ac:dyDescent="0.2">
      <c r="A45" s="2" t="s">
        <v>490</v>
      </c>
      <c r="B45" s="2" t="s">
        <v>16</v>
      </c>
      <c r="C45" s="2" t="s">
        <v>491</v>
      </c>
      <c r="D45" s="2" t="str">
        <f t="shared" si="1"/>
        <v>Cecilia Pate</v>
      </c>
      <c r="E45" s="2" t="s">
        <v>4</v>
      </c>
      <c r="F45" s="11">
        <v>45278</v>
      </c>
      <c r="G45" s="2" t="s">
        <v>492</v>
      </c>
      <c r="H45" s="12">
        <v>-46.17</v>
      </c>
      <c r="I45" s="12">
        <v>46.17</v>
      </c>
      <c r="J45" s="2" t="s">
        <v>20</v>
      </c>
      <c r="K45" s="2" t="s">
        <v>358</v>
      </c>
      <c r="L45" t="s">
        <v>493</v>
      </c>
      <c r="M45" t="s">
        <v>476</v>
      </c>
      <c r="N45" s="29" t="s">
        <v>19</v>
      </c>
      <c r="O45" t="s">
        <v>473</v>
      </c>
      <c r="P45" t="str">
        <f>IF(COUNTIF('10.3'!B:B,A45)&gt;0,"Found in 10.3",IF(COUNTIF('11.6'!A:A,A45)&gt;0,"Found in 11.6",IF(COUNTIF('12.4'!A:A,A45)&gt;0,"Found in 12.4","Not Found")))</f>
        <v>Not Found</v>
      </c>
      <c r="Q45" t="str">
        <f>IF(COUNTIF('10.3'!B:B, A45) &gt; 0, "True", "False")</f>
        <v>False</v>
      </c>
      <c r="R45" t="str">
        <f>IF(COUNTIF('11.6'!A:A, A45) &gt; 0, "True", "False")</f>
        <v>False</v>
      </c>
      <c r="S45" t="str">
        <f>IF(COUNTIF('12.4'!A:A, A45) &gt; 0, "True", "False")</f>
        <v>False</v>
      </c>
    </row>
    <row r="46" spans="1:19" x14ac:dyDescent="0.2">
      <c r="A46" s="3" t="s">
        <v>238</v>
      </c>
      <c r="B46" s="3" t="s">
        <v>16</v>
      </c>
      <c r="C46" s="3" t="s">
        <v>239</v>
      </c>
      <c r="D46" s="3" t="str">
        <f t="shared" si="1"/>
        <v>Cameran Chamblee</v>
      </c>
      <c r="E46" s="3" t="s">
        <v>4</v>
      </c>
      <c r="F46" s="9">
        <v>45076</v>
      </c>
      <c r="G46" s="3" t="s">
        <v>240</v>
      </c>
      <c r="H46" s="10">
        <v>-250</v>
      </c>
      <c r="I46" s="10">
        <v>250</v>
      </c>
      <c r="J46" s="3" t="s">
        <v>20</v>
      </c>
      <c r="K46" s="3" t="s">
        <v>545</v>
      </c>
      <c r="L46" s="4" t="s">
        <v>399</v>
      </c>
      <c r="M46" s="4" t="s">
        <v>242</v>
      </c>
      <c r="N46" s="33" t="s">
        <v>546</v>
      </c>
      <c r="O46" t="s">
        <v>473</v>
      </c>
      <c r="P46" s="4" t="str">
        <f>IF(COUNTIF('10.3'!B:B,A46)&gt;0,"Found in 10.3",IF(COUNTIF('11.6'!A:A,A46)&gt;0,"Found in 11.6",IF(COUNTIF('12.4'!A:A,A46)&gt;0,"Found in 12.4","Not Found")))</f>
        <v>Found in 11.6</v>
      </c>
      <c r="Q46" s="4" t="str">
        <f>IF(COUNTIF('10.3'!B:B, A46) &gt; 0, "True", "False")</f>
        <v>False</v>
      </c>
      <c r="R46" s="4" t="str">
        <f>IF(COUNTIF('11.6'!A:A, A46) &gt; 0, "True", "False")</f>
        <v>True</v>
      </c>
      <c r="S46" s="4" t="str">
        <f>IF(COUNTIF('12.4'!A:A, A46) &gt; 0, "True", "False")</f>
        <v>True</v>
      </c>
    </row>
    <row r="47" spans="1:19" x14ac:dyDescent="0.2">
      <c r="A47" s="2" t="s">
        <v>486</v>
      </c>
      <c r="B47" s="2" t="s">
        <v>16</v>
      </c>
      <c r="C47" s="2" t="s">
        <v>487</v>
      </c>
      <c r="D47" s="2" t="s">
        <v>488</v>
      </c>
      <c r="E47" s="2" t="s">
        <v>4</v>
      </c>
      <c r="F47" s="11">
        <v>45245</v>
      </c>
      <c r="G47" s="2" t="s">
        <v>411</v>
      </c>
      <c r="H47" s="12">
        <v>-8.86</v>
      </c>
      <c r="I47" s="12">
        <v>8.86</v>
      </c>
      <c r="J47" s="2" t="s">
        <v>20</v>
      </c>
      <c r="K47" s="2" t="s">
        <v>268</v>
      </c>
      <c r="L47" t="s">
        <v>489</v>
      </c>
      <c r="M47" t="s">
        <v>476</v>
      </c>
      <c r="N47" s="29" t="s">
        <v>19</v>
      </c>
      <c r="O47" t="s">
        <v>473</v>
      </c>
      <c r="P47" t="str">
        <f>IF(COUNTIF('10.3'!B:B,A47)&gt;0,"Found in 10.3",IF(COUNTIF('11.6'!A:A,A47)&gt;0,"Found in 11.6",IF(COUNTIF('12.4'!A:A,A47)&gt;0,"Found in 12.4","Not Found")))</f>
        <v>Not Found</v>
      </c>
      <c r="Q47" t="str">
        <f>IF(COUNTIF('10.3'!B:B, A47) &gt; 0, "True", "False")</f>
        <v>False</v>
      </c>
      <c r="R47" t="str">
        <f>IF(COUNTIF('11.6'!A:A, A47) &gt; 0, "True", "False")</f>
        <v>False</v>
      </c>
      <c r="S47" t="str">
        <f>IF(COUNTIF('12.4'!A:A, A47) &gt; 0, "True", "False")</f>
        <v>False</v>
      </c>
    </row>
    <row r="48" spans="1:19" x14ac:dyDescent="0.2">
      <c r="A48" s="2" t="s">
        <v>482</v>
      </c>
      <c r="B48" s="2" t="s">
        <v>16</v>
      </c>
      <c r="C48" s="2" t="s">
        <v>483</v>
      </c>
      <c r="D48" s="2" t="str">
        <f t="shared" ref="D48:D55" si="2">TRIM(MID(C48, FIND(":", C48) + 1, LEN(C48)))</f>
        <v>Brian Wilson</v>
      </c>
      <c r="E48" s="2" t="s">
        <v>4</v>
      </c>
      <c r="F48" s="11">
        <v>45289</v>
      </c>
      <c r="G48" s="2" t="s">
        <v>484</v>
      </c>
      <c r="H48" s="12">
        <v>-14.78</v>
      </c>
      <c r="I48" s="12">
        <v>14.78</v>
      </c>
      <c r="J48" s="2" t="s">
        <v>20</v>
      </c>
      <c r="K48" s="2" t="s">
        <v>384</v>
      </c>
      <c r="L48" t="s">
        <v>485</v>
      </c>
      <c r="M48" t="s">
        <v>476</v>
      </c>
      <c r="N48" s="29" t="s">
        <v>19</v>
      </c>
      <c r="O48" t="s">
        <v>473</v>
      </c>
      <c r="P48" t="str">
        <f>IF(COUNTIF('10.3'!B:B,A48)&gt;0,"Found in 10.3",IF(COUNTIF('11.6'!A:A,A48)&gt;0,"Found in 11.6",IF(COUNTIF('12.4'!A:A,A48)&gt;0,"Found in 12.4","Not Found")))</f>
        <v>Not Found</v>
      </c>
      <c r="Q48" t="str">
        <f>IF(COUNTIF('10.3'!B:B, A48) &gt; 0, "True", "False")</f>
        <v>False</v>
      </c>
      <c r="R48" t="str">
        <f>IF(COUNTIF('11.6'!A:A, A48) &gt; 0, "True", "False")</f>
        <v>False</v>
      </c>
      <c r="S48" t="str">
        <f>IF(COUNTIF('12.4'!A:A, A48) &gt; 0, "True", "False")</f>
        <v>False</v>
      </c>
    </row>
    <row r="49" spans="1:19" x14ac:dyDescent="0.2">
      <c r="A49" s="2" t="s">
        <v>477</v>
      </c>
      <c r="B49" s="2" t="s">
        <v>16</v>
      </c>
      <c r="C49" s="2" t="s">
        <v>478</v>
      </c>
      <c r="D49" s="2" t="str">
        <f t="shared" si="2"/>
        <v>Brendon Hawkins</v>
      </c>
      <c r="E49" s="2" t="s">
        <v>4</v>
      </c>
      <c r="F49" s="11">
        <v>45295</v>
      </c>
      <c r="G49" s="2" t="s">
        <v>479</v>
      </c>
      <c r="H49" s="12">
        <v>-32.46</v>
      </c>
      <c r="I49" s="12">
        <v>32.46</v>
      </c>
      <c r="J49" s="2" t="s">
        <v>20</v>
      </c>
      <c r="K49" s="2" t="s">
        <v>430</v>
      </c>
      <c r="L49" t="s">
        <v>259</v>
      </c>
      <c r="M49" t="s">
        <v>476</v>
      </c>
      <c r="N49" s="29" t="s">
        <v>19</v>
      </c>
      <c r="O49" t="s">
        <v>473</v>
      </c>
      <c r="P49" t="str">
        <f>IF(COUNTIF('10.3'!B:B,A49)&gt;0,"Found in 10.3",IF(COUNTIF('11.6'!A:A,A49)&gt;0,"Found in 11.6",IF(COUNTIF('12.4'!A:A,A49)&gt;0,"Found in 12.4","Not Found")))</f>
        <v>Not Found</v>
      </c>
      <c r="Q49" t="str">
        <f>IF(COUNTIF('10.3'!B:B, A49) &gt; 0, "True", "False")</f>
        <v>False</v>
      </c>
      <c r="R49" t="str">
        <f>IF(COUNTIF('11.6'!A:A, A49) &gt; 0, "True", "False")</f>
        <v>False</v>
      </c>
      <c r="S49" t="str">
        <f>IF(COUNTIF('12.4'!A:A, A49) &gt; 0, "True", "False")</f>
        <v>False</v>
      </c>
    </row>
    <row r="50" spans="1:19" x14ac:dyDescent="0.2">
      <c r="A50" s="2" t="s">
        <v>480</v>
      </c>
      <c r="B50" s="2" t="s">
        <v>16</v>
      </c>
      <c r="C50" s="2" t="s">
        <v>478</v>
      </c>
      <c r="D50" s="2" t="str">
        <f t="shared" si="2"/>
        <v>Brendon Hawkins</v>
      </c>
      <c r="E50" s="2" t="s">
        <v>4</v>
      </c>
      <c r="F50" s="11">
        <v>45272</v>
      </c>
      <c r="G50" s="2" t="s">
        <v>481</v>
      </c>
      <c r="H50" s="12">
        <v>-85.48</v>
      </c>
      <c r="I50" s="12">
        <v>85.48</v>
      </c>
      <c r="J50" s="2" t="s">
        <v>20</v>
      </c>
      <c r="K50" s="2" t="s">
        <v>214</v>
      </c>
      <c r="L50" t="s">
        <v>259</v>
      </c>
      <c r="M50" t="s">
        <v>476</v>
      </c>
      <c r="N50" s="29" t="s">
        <v>19</v>
      </c>
      <c r="O50" t="s">
        <v>473</v>
      </c>
      <c r="P50" t="str">
        <f>IF(COUNTIF('10.3'!B:B,A50)&gt;0,"Found in 10.3",IF(COUNTIF('11.6'!A:A,A50)&gt;0,"Found in 11.6",IF(COUNTIF('12.4'!A:A,A50)&gt;0,"Found in 12.4","Not Found")))</f>
        <v>Not Found</v>
      </c>
      <c r="Q50" t="str">
        <f>IF(COUNTIF('10.3'!B:B, A50) &gt; 0, "True", "False")</f>
        <v>False</v>
      </c>
      <c r="R50" t="str">
        <f>IF(COUNTIF('11.6'!A:A, A50) &gt; 0, "True", "False")</f>
        <v>False</v>
      </c>
      <c r="S50" t="str">
        <f>IF(COUNTIF('12.4'!A:A, A50) &gt; 0, "True", "False")</f>
        <v>False</v>
      </c>
    </row>
    <row r="51" spans="1:19" x14ac:dyDescent="0.2">
      <c r="A51" s="3" t="s">
        <v>234</v>
      </c>
      <c r="B51" s="3" t="s">
        <v>16</v>
      </c>
      <c r="C51" s="3" t="s">
        <v>235</v>
      </c>
      <c r="D51" s="3" t="str">
        <f t="shared" si="2"/>
        <v>Blake Akins</v>
      </c>
      <c r="E51" s="3" t="s">
        <v>4</v>
      </c>
      <c r="F51" s="9">
        <v>45078</v>
      </c>
      <c r="G51" s="3" t="s">
        <v>236</v>
      </c>
      <c r="H51" s="10">
        <v>-152.58000000000001</v>
      </c>
      <c r="I51" s="10">
        <v>136.11000000000001</v>
      </c>
      <c r="J51" s="3" t="s">
        <v>20</v>
      </c>
      <c r="K51" s="3" t="s">
        <v>544</v>
      </c>
      <c r="L51" s="4" t="s">
        <v>399</v>
      </c>
      <c r="M51" s="4"/>
      <c r="N51" s="33" t="s">
        <v>542</v>
      </c>
      <c r="O51" t="s">
        <v>473</v>
      </c>
      <c r="P51" s="4" t="str">
        <f>IF(COUNTIF('10.3'!B:B,A51)&gt;0,"Found in 10.3",IF(COUNTIF('11.6'!A:A,A51)&gt;0,"Found in 11.6",IF(COUNTIF('12.4'!A:A,A51)&gt;0,"Found in 12.4","Not Found")))</f>
        <v>Found in 11.6</v>
      </c>
      <c r="Q51" s="4" t="str">
        <f>IF(COUNTIF('10.3'!B:B, A51) &gt; 0, "True", "False")</f>
        <v>False</v>
      </c>
      <c r="R51" s="4" t="str">
        <f>IF(COUNTIF('11.6'!A:A, A51) &gt; 0, "True", "False")</f>
        <v>True</v>
      </c>
      <c r="S51" s="4" t="str">
        <f>IF(COUNTIF('12.4'!A:A, A51) &gt; 0, "True", "False")</f>
        <v>True</v>
      </c>
    </row>
    <row r="52" spans="1:19" x14ac:dyDescent="0.2">
      <c r="A52" s="2" t="s">
        <v>474</v>
      </c>
      <c r="B52" s="2" t="s">
        <v>16</v>
      </c>
      <c r="C52" s="2" t="s">
        <v>30</v>
      </c>
      <c r="D52" s="2" t="str">
        <f t="shared" si="2"/>
        <v>Austin Dority</v>
      </c>
      <c r="E52" s="2" t="s">
        <v>4</v>
      </c>
      <c r="F52" s="11">
        <v>45278</v>
      </c>
      <c r="G52" s="2" t="s">
        <v>422</v>
      </c>
      <c r="H52" s="12">
        <v>-51.53</v>
      </c>
      <c r="I52" s="12">
        <v>51.53</v>
      </c>
      <c r="J52" s="2" t="s">
        <v>20</v>
      </c>
      <c r="K52" s="2" t="s">
        <v>358</v>
      </c>
      <c r="L52" t="s">
        <v>475</v>
      </c>
      <c r="M52" t="s">
        <v>476</v>
      </c>
      <c r="N52" s="29" t="s">
        <v>19</v>
      </c>
      <c r="O52" t="s">
        <v>473</v>
      </c>
      <c r="P52" t="str">
        <f>IF(COUNTIF('10.3'!B:B,A52)&gt;0,"Found in 10.3",IF(COUNTIF('11.6'!A:A,A52)&gt;0,"Found in 11.6",IF(COUNTIF('12.4'!A:A,A52)&gt;0,"Found in 12.4","Not Found")))</f>
        <v>Not Found</v>
      </c>
      <c r="Q52" t="str">
        <f>IF(COUNTIF('10.3'!B:B, A52) &gt; 0, "True", "False")</f>
        <v>False</v>
      </c>
      <c r="R52" t="str">
        <f>IF(COUNTIF('11.6'!A:A, A52) &gt; 0, "True", "False")</f>
        <v>False</v>
      </c>
      <c r="S52" t="str">
        <f>IF(COUNTIF('12.4'!A:A, A52) &gt; 0, "True", "False")</f>
        <v>False</v>
      </c>
    </row>
    <row r="53" spans="1:19" x14ac:dyDescent="0.2">
      <c r="A53" s="2" t="s">
        <v>404</v>
      </c>
      <c r="B53" s="3" t="s">
        <v>16</v>
      </c>
      <c r="C53" s="3" t="s">
        <v>405</v>
      </c>
      <c r="D53" s="2" t="str">
        <f t="shared" si="2"/>
        <v>Andrew Strevel</v>
      </c>
      <c r="E53" s="3" t="s">
        <v>4</v>
      </c>
      <c r="F53" s="11">
        <v>45158</v>
      </c>
      <c r="G53" s="2" t="s">
        <v>406</v>
      </c>
      <c r="H53" s="12">
        <v>-29.6</v>
      </c>
      <c r="I53" s="10">
        <v>29.6</v>
      </c>
      <c r="J53" s="3" t="s">
        <v>20</v>
      </c>
      <c r="K53" s="2" t="s">
        <v>448</v>
      </c>
      <c r="L53" t="s">
        <v>471</v>
      </c>
      <c r="M53" t="s">
        <v>472</v>
      </c>
      <c r="N53" s="29" t="s">
        <v>19</v>
      </c>
      <c r="O53" t="s">
        <v>473</v>
      </c>
      <c r="P53" t="str">
        <f>IF(COUNTIF('10.3'!B:B,A53)&gt;0,"Found in 10.3",IF(COUNTIF('11.6'!A:A,A53)&gt;0,"Found in 11.6",IF(COUNTIF('12.4'!A:A,A53)&gt;0,"Found in 12.4","Not Found")))</f>
        <v>Found in 12.4</v>
      </c>
      <c r="Q53" t="str">
        <f>IF(COUNTIF('10.3'!B:B, A53) &gt; 0, "True", "False")</f>
        <v>False</v>
      </c>
      <c r="R53" t="str">
        <f>IF(COUNTIF('11.6'!A:A, A53) &gt; 0, "True", "False")</f>
        <v>False</v>
      </c>
      <c r="S53" t="str">
        <f>IF(COUNTIF('12.4'!A:A, A53) &gt; 0, "True", "False")</f>
        <v>True</v>
      </c>
    </row>
    <row r="54" spans="1:19" x14ac:dyDescent="0.2">
      <c r="A54" s="3" t="s">
        <v>229</v>
      </c>
      <c r="B54" s="3" t="s">
        <v>16</v>
      </c>
      <c r="C54" s="3" t="s">
        <v>230</v>
      </c>
      <c r="D54" s="3" t="str">
        <f t="shared" si="2"/>
        <v>Andrew Nelson</v>
      </c>
      <c r="E54" s="3" t="s">
        <v>4</v>
      </c>
      <c r="F54" s="9">
        <v>45190</v>
      </c>
      <c r="G54" s="3" t="s">
        <v>231</v>
      </c>
      <c r="H54" s="10">
        <v>-497.84</v>
      </c>
      <c r="I54" s="10">
        <v>497.84</v>
      </c>
      <c r="J54" s="3" t="s">
        <v>20</v>
      </c>
      <c r="K54" s="3" t="s">
        <v>543</v>
      </c>
      <c r="L54" s="4" t="s">
        <v>399</v>
      </c>
      <c r="M54" s="4"/>
      <c r="N54" s="33" t="s">
        <v>542</v>
      </c>
      <c r="O54" t="s">
        <v>473</v>
      </c>
      <c r="P54" s="4" t="str">
        <f>IF(COUNTIF('10.3'!B:B,A54)&gt;0,"Found in 10.3",IF(COUNTIF('11.6'!A:A,A54)&gt;0,"Found in 11.6",IF(COUNTIF('12.4'!A:A,A54)&gt;0,"Found in 12.4","Not Found")))</f>
        <v>Found in 11.6</v>
      </c>
      <c r="Q54" s="4" t="str">
        <f>IF(COUNTIF('10.3'!B:B, A54) &gt; 0, "True", "False")</f>
        <v>False</v>
      </c>
      <c r="R54" s="4" t="str">
        <f>IF(COUNTIF('11.6'!A:A, A54) &gt; 0, "True", "False")</f>
        <v>True</v>
      </c>
      <c r="S54" s="4" t="str">
        <f>IF(COUNTIF('12.4'!A:A, A54) &gt; 0, "True", "False")</f>
        <v>True</v>
      </c>
    </row>
    <row r="55" spans="1:19" x14ac:dyDescent="0.2">
      <c r="A55" s="3" t="s">
        <v>396</v>
      </c>
      <c r="B55" s="3" t="s">
        <v>16</v>
      </c>
      <c r="C55" s="3" t="s">
        <v>397</v>
      </c>
      <c r="D55" s="3" t="str">
        <f t="shared" si="2"/>
        <v>A.J Johnson</v>
      </c>
      <c r="E55" s="3" t="s">
        <v>4</v>
      </c>
      <c r="F55" s="9">
        <v>45220</v>
      </c>
      <c r="G55" s="3" t="s">
        <v>398</v>
      </c>
      <c r="H55" s="10">
        <v>-127.53</v>
      </c>
      <c r="I55" s="10">
        <v>127.53</v>
      </c>
      <c r="J55" s="3" t="s">
        <v>20</v>
      </c>
      <c r="K55" s="3" t="s">
        <v>541</v>
      </c>
      <c r="L55" s="4" t="s">
        <v>399</v>
      </c>
      <c r="M55" s="4"/>
      <c r="N55" s="33" t="s">
        <v>542</v>
      </c>
      <c r="O55" t="s">
        <v>473</v>
      </c>
      <c r="P55" s="4" t="str">
        <f>IF(COUNTIF('10.3'!B:B,A55)&gt;0,"Found in 10.3",IF(COUNTIF('11.6'!A:A,A55)&gt;0,"Found in 11.6",IF(COUNTIF('12.4'!A:A,A55)&gt;0,"Found in 12.4","Not Found")))</f>
        <v>Found in 12.4</v>
      </c>
      <c r="Q55" s="4" t="str">
        <f>IF(COUNTIF('10.3'!B:B, A55) &gt; 0, "True", "False")</f>
        <v>False</v>
      </c>
      <c r="R55" s="4" t="str">
        <f>IF(COUNTIF('11.6'!A:A, A55) &gt; 0, "True", "False")</f>
        <v>False</v>
      </c>
      <c r="S55" s="4" t="str">
        <f>IF(COUNTIF('12.4'!A:A, A55) &gt; 0, "True", "False")</f>
        <v>True</v>
      </c>
    </row>
  </sheetData>
  <autoFilter ref="A1:S55" xr:uid="{CAF66CBA-78E5-4B32-8746-D12BDA2A0C2A}">
    <sortState xmlns:xlrd2="http://schemas.microsoft.com/office/spreadsheetml/2017/richdata2" ref="A2:S55">
      <sortCondition descending="1" ref="D1:D5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E8688-FE29-4E05-B360-51BC206BAB56}">
  <sheetPr codeName="Sheet5" filterMode="1"/>
  <dimension ref="A1:Q54"/>
  <sheetViews>
    <sheetView workbookViewId="0"/>
  </sheetViews>
  <sheetFormatPr defaultRowHeight="12.75" x14ac:dyDescent="0.2"/>
  <cols>
    <col min="1" max="1" width="23.42578125" bestFit="1" customWidth="1"/>
    <col min="2" max="2" width="25.7109375" bestFit="1" customWidth="1"/>
    <col min="3" max="3" width="36.5703125" bestFit="1" customWidth="1"/>
    <col min="4" max="4" width="36.5703125" customWidth="1"/>
    <col min="5" max="5" width="20.28515625" bestFit="1" customWidth="1"/>
    <col min="6" max="6" width="102.7109375" bestFit="1" customWidth="1"/>
    <col min="7" max="7" width="20.7109375" bestFit="1" customWidth="1"/>
    <col min="8" max="8" width="7.140625" style="20" bestFit="1" customWidth="1"/>
    <col min="9" max="9" width="35.28515625" bestFit="1" customWidth="1"/>
    <col min="10" max="10" width="24.140625" style="20" customWidth="1"/>
    <col min="11" max="11" width="20.42578125" bestFit="1" customWidth="1"/>
    <col min="12" max="12" width="16.28515625" bestFit="1" customWidth="1"/>
    <col min="13" max="13" width="14" bestFit="1" customWidth="1"/>
    <col min="14" max="16" width="8" bestFit="1" customWidth="1"/>
    <col min="17" max="17" width="9.5703125" bestFit="1" customWidth="1"/>
  </cols>
  <sheetData>
    <row r="1" spans="1:17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468</v>
      </c>
      <c r="I1" s="27" t="s">
        <v>11</v>
      </c>
      <c r="J1" s="27" t="s">
        <v>12</v>
      </c>
      <c r="K1" s="27" t="s">
        <v>13</v>
      </c>
      <c r="L1" s="27" t="s">
        <v>469</v>
      </c>
      <c r="M1" s="27" t="s">
        <v>228</v>
      </c>
      <c r="N1" s="27" t="s">
        <v>394</v>
      </c>
      <c r="O1" s="27" t="s">
        <v>395</v>
      </c>
      <c r="P1" s="27" t="s">
        <v>470</v>
      </c>
      <c r="Q1" s="27" t="s">
        <v>578</v>
      </c>
    </row>
    <row r="2" spans="1:17" hidden="1" x14ac:dyDescent="0.2">
      <c r="A2" s="2" t="s">
        <v>579</v>
      </c>
      <c r="B2" s="2" t="s">
        <v>16</v>
      </c>
      <c r="C2" s="2" t="s">
        <v>580</v>
      </c>
      <c r="D2" s="2" t="str">
        <f t="shared" ref="D2:D33" si="0">TRIM(MID(C2, FIND(":", C2) + 1, LEN(C2)))</f>
        <v>Abel Tamez</v>
      </c>
      <c r="E2" s="11">
        <v>45280</v>
      </c>
      <c r="F2" s="2" t="s">
        <v>581</v>
      </c>
      <c r="G2" s="12">
        <v>-28.6</v>
      </c>
      <c r="H2" s="51" t="s">
        <v>53</v>
      </c>
      <c r="I2" t="s">
        <v>259</v>
      </c>
      <c r="J2" s="39" t="s">
        <v>582</v>
      </c>
      <c r="M2" t="str">
        <f>IF(COUNTIF('10.3'!B:B,A2)&gt;0,"Found in 10.3",IF(COUNTIF('11.6'!A:A,A2)&gt;0,"Found in 11.6",IF(COUNTIF('12.4'!A:A,A2)&gt;0,"Found in 12.4",IF(COUNTIF('1.8.24'!A:A,A2)&gt;0,"Found in 1.8.24","Not Found"))))</f>
        <v>Not Found</v>
      </c>
      <c r="N2" t="str">
        <f>IF(COUNTIF('10.3'!B:B, A2) &gt; 0, "True", "False")</f>
        <v>False</v>
      </c>
      <c r="O2" t="str">
        <f>IF(COUNTIF('11.6'!A:A, A2) &gt; 0, "True", "False")</f>
        <v>False</v>
      </c>
      <c r="P2" t="str">
        <f>IF(COUNTIF('12.4'!A:A, A2) &gt; 0, "True", "False")</f>
        <v>False</v>
      </c>
      <c r="Q2" t="str">
        <f>IF(COUNTIF('1.8.24'!A:A, A2) &gt; 0, "True", "False")</f>
        <v>False</v>
      </c>
    </row>
    <row r="3" spans="1:17" hidden="1" x14ac:dyDescent="0.2">
      <c r="A3" s="2" t="s">
        <v>583</v>
      </c>
      <c r="B3" s="2" t="s">
        <v>16</v>
      </c>
      <c r="C3" s="2" t="s">
        <v>30</v>
      </c>
      <c r="D3" s="2" t="str">
        <f t="shared" si="0"/>
        <v>Austin Dority</v>
      </c>
      <c r="E3" s="11">
        <v>45307</v>
      </c>
      <c r="F3" s="2" t="s">
        <v>584</v>
      </c>
      <c r="G3" s="12">
        <v>-78.599999999999994</v>
      </c>
      <c r="H3" s="51" t="s">
        <v>585</v>
      </c>
      <c r="I3" t="s">
        <v>475</v>
      </c>
      <c r="J3" s="39" t="s">
        <v>582</v>
      </c>
      <c r="M3" t="str">
        <f>IF(COUNTIF('10.3'!B:B,A3)&gt;0,"Found in 10.3",IF(COUNTIF('11.6'!A:A,A3)&gt;0,"Found in 11.6",IF(COUNTIF('12.4'!A:A,A3)&gt;0,"Found in 12.4",IF(COUNTIF('1.8.24'!A:A,A3)&gt;0,"Found in 1.8.24","Not Found"))))</f>
        <v>Not Found</v>
      </c>
      <c r="N3" t="str">
        <f>IF(COUNTIF('10.3'!B:B, A3) &gt; 0, "True", "False")</f>
        <v>False</v>
      </c>
      <c r="O3" t="str">
        <f>IF(COUNTIF('11.6'!A:A, A3) &gt; 0, "True", "False")</f>
        <v>False</v>
      </c>
      <c r="P3" t="str">
        <f>IF(COUNTIF('12.4'!A:A, A3) &gt; 0, "True", "False")</f>
        <v>False</v>
      </c>
      <c r="Q3" t="str">
        <f>IF(COUNTIF('1.8.24'!A:A, A3) &gt; 0, "True", "False")</f>
        <v>False</v>
      </c>
    </row>
    <row r="4" spans="1:17" hidden="1" x14ac:dyDescent="0.2">
      <c r="A4" s="2" t="s">
        <v>586</v>
      </c>
      <c r="B4" s="2" t="s">
        <v>16</v>
      </c>
      <c r="C4" s="2" t="s">
        <v>36</v>
      </c>
      <c r="D4" s="2" t="str">
        <f t="shared" si="0"/>
        <v>Brandi Michal</v>
      </c>
      <c r="E4" s="11">
        <v>45308</v>
      </c>
      <c r="F4" s="2" t="s">
        <v>101</v>
      </c>
      <c r="G4" s="12">
        <v>-33.1</v>
      </c>
      <c r="H4" s="51" t="s">
        <v>232</v>
      </c>
      <c r="I4" t="s">
        <v>587</v>
      </c>
      <c r="J4" s="39" t="s">
        <v>582</v>
      </c>
      <c r="M4" t="str">
        <f>IF(COUNTIF('10.3'!B:B,A4)&gt;0,"Found in 10.3",IF(COUNTIF('11.6'!A:A,A4)&gt;0,"Found in 11.6",IF(COUNTIF('12.4'!A:A,A4)&gt;0,"Found in 12.4",IF(COUNTIF('1.8.24'!A:A,A4)&gt;0,"Found in 1.8.24","Not Found"))))</f>
        <v>Not Found</v>
      </c>
      <c r="N4" t="str">
        <f>IF(COUNTIF('10.3'!B:B, A4) &gt; 0, "True", "False")</f>
        <v>False</v>
      </c>
      <c r="O4" t="str">
        <f>IF(COUNTIF('11.6'!A:A, A4) &gt; 0, "True", "False")</f>
        <v>False</v>
      </c>
      <c r="P4" t="str">
        <f>IF(COUNTIF('12.4'!A:A, A4) &gt; 0, "True", "False")</f>
        <v>False</v>
      </c>
      <c r="Q4" t="str">
        <f>IF(COUNTIF('1.8.24'!A:A, A4) &gt; 0, "True", "False")</f>
        <v>False</v>
      </c>
    </row>
    <row r="5" spans="1:17" hidden="1" x14ac:dyDescent="0.2">
      <c r="A5" s="2" t="s">
        <v>588</v>
      </c>
      <c r="B5" s="2" t="s">
        <v>16</v>
      </c>
      <c r="C5" s="2" t="s">
        <v>589</v>
      </c>
      <c r="D5" s="2" t="str">
        <f t="shared" si="0"/>
        <v>Brandon Cobb</v>
      </c>
      <c r="E5" s="11">
        <v>45277</v>
      </c>
      <c r="F5" s="2" t="s">
        <v>590</v>
      </c>
      <c r="G5" s="12">
        <v>-2410.9</v>
      </c>
      <c r="H5" s="51" t="s">
        <v>250</v>
      </c>
      <c r="I5" t="s">
        <v>591</v>
      </c>
      <c r="J5" s="40" t="s">
        <v>592</v>
      </c>
      <c r="M5" t="str">
        <f>IF(COUNTIF('10.3'!B:B,A5)&gt;0,"Found in 10.3",IF(COUNTIF('11.6'!A:A,A5)&gt;0,"Found in 11.6",IF(COUNTIF('12.4'!A:A,A5)&gt;0,"Found in 12.4",IF(COUNTIF('1.8.24'!A:A,A5)&gt;0,"Found in 1.8.24","Not Found"))))</f>
        <v>Not Found</v>
      </c>
      <c r="N5" t="str">
        <f>IF(COUNTIF('10.3'!B:B, A5) &gt; 0, "True", "False")</f>
        <v>False</v>
      </c>
      <c r="O5" t="str">
        <f>IF(COUNTIF('11.6'!A:A, A5) &gt; 0, "True", "False")</f>
        <v>False</v>
      </c>
      <c r="P5" t="str">
        <f>IF(COUNTIF('12.4'!A:A, A5) &gt; 0, "True", "False")</f>
        <v>False</v>
      </c>
      <c r="Q5" t="str">
        <f>IF(COUNTIF('1.8.24'!A:A, A5) &gt; 0, "True", "False")</f>
        <v>False</v>
      </c>
    </row>
    <row r="6" spans="1:17" hidden="1" x14ac:dyDescent="0.2">
      <c r="A6" s="2" t="s">
        <v>593</v>
      </c>
      <c r="B6" s="2" t="s">
        <v>16</v>
      </c>
      <c r="C6" s="2" t="s">
        <v>594</v>
      </c>
      <c r="D6" s="2" t="str">
        <f t="shared" si="0"/>
        <v>Brayton Swan</v>
      </c>
      <c r="E6" s="11">
        <v>45314</v>
      </c>
      <c r="F6" s="2" t="s">
        <v>380</v>
      </c>
      <c r="G6" s="12">
        <v>-103.9</v>
      </c>
      <c r="H6" s="51" t="s">
        <v>595</v>
      </c>
      <c r="I6" t="s">
        <v>596</v>
      </c>
      <c r="J6" s="39" t="s">
        <v>582</v>
      </c>
      <c r="M6" t="str">
        <f>IF(COUNTIF('10.3'!B:B,A6)&gt;0,"Found in 10.3",IF(COUNTIF('11.6'!A:A,A6)&gt;0,"Found in 11.6",IF(COUNTIF('12.4'!A:A,A6)&gt;0,"Found in 12.4",IF(COUNTIF('1.8.24'!A:A,A6)&gt;0,"Found in 1.8.24","Not Found"))))</f>
        <v>Not Found</v>
      </c>
      <c r="N6" t="str">
        <f>IF(COUNTIF('10.3'!B:B, A6) &gt; 0, "True", "False")</f>
        <v>False</v>
      </c>
      <c r="O6" t="str">
        <f>IF(COUNTIF('11.6'!A:A, A6) &gt; 0, "True", "False")</f>
        <v>False</v>
      </c>
      <c r="P6" t="str">
        <f>IF(COUNTIF('12.4'!A:A, A6) &gt; 0, "True", "False")</f>
        <v>False</v>
      </c>
      <c r="Q6" t="str">
        <f>IF(COUNTIF('1.8.24'!A:A, A6) &gt; 0, "True", "False")</f>
        <v>False</v>
      </c>
    </row>
    <row r="7" spans="1:17" hidden="1" x14ac:dyDescent="0.2">
      <c r="A7" s="2" t="s">
        <v>597</v>
      </c>
      <c r="B7" s="2" t="s">
        <v>16</v>
      </c>
      <c r="C7" s="2" t="s">
        <v>483</v>
      </c>
      <c r="D7" s="2" t="str">
        <f t="shared" si="0"/>
        <v>Brian Wilson</v>
      </c>
      <c r="E7" s="11">
        <v>45332</v>
      </c>
      <c r="F7" s="2" t="s">
        <v>598</v>
      </c>
      <c r="G7" s="12">
        <v>-139.27000000000001</v>
      </c>
      <c r="H7" s="51" t="s">
        <v>207</v>
      </c>
      <c r="I7" t="s">
        <v>485</v>
      </c>
      <c r="J7" s="39" t="s">
        <v>582</v>
      </c>
      <c r="M7" t="str">
        <f>IF(COUNTIF('10.3'!B:B,A7)&gt;0,"Found in 10.3",IF(COUNTIF('11.6'!A:A,A7)&gt;0,"Found in 11.6",IF(COUNTIF('12.4'!A:A,A7)&gt;0,"Found in 12.4",IF(COUNTIF('1.8.24'!A:A,A7)&gt;0,"Found in 1.8.24","Not Found"))))</f>
        <v>Not Found</v>
      </c>
      <c r="N7" t="str">
        <f>IF(COUNTIF('10.3'!B:B, A7) &gt; 0, "True", "False")</f>
        <v>False</v>
      </c>
      <c r="O7" t="str">
        <f>IF(COUNTIF('11.6'!A:A, A7) &gt; 0, "True", "False")</f>
        <v>False</v>
      </c>
      <c r="P7" t="str">
        <f>IF(COUNTIF('12.4'!A:A, A7) &gt; 0, "True", "False")</f>
        <v>False</v>
      </c>
      <c r="Q7" t="str">
        <f>IF(COUNTIF('1.8.24'!A:A, A7) &gt; 0, "True", "False")</f>
        <v>False</v>
      </c>
    </row>
    <row r="8" spans="1:17" hidden="1" x14ac:dyDescent="0.2">
      <c r="A8" s="2" t="s">
        <v>599</v>
      </c>
      <c r="B8" s="2" t="s">
        <v>16</v>
      </c>
      <c r="C8" s="2" t="s">
        <v>483</v>
      </c>
      <c r="D8" s="2" t="str">
        <f t="shared" si="0"/>
        <v>Brian Wilson</v>
      </c>
      <c r="E8" s="11">
        <v>45299</v>
      </c>
      <c r="F8" s="2" t="s">
        <v>484</v>
      </c>
      <c r="G8" s="12">
        <v>-1.99</v>
      </c>
      <c r="H8" s="51" t="s">
        <v>448</v>
      </c>
      <c r="I8" t="s">
        <v>485</v>
      </c>
      <c r="J8" s="39" t="s">
        <v>582</v>
      </c>
      <c r="M8" t="str">
        <f>IF(COUNTIF('10.3'!B:B,A8)&gt;0,"Found in 10.3",IF(COUNTIF('11.6'!A:A,A8)&gt;0,"Found in 11.6",IF(COUNTIF('12.4'!A:A,A8)&gt;0,"Found in 12.4",IF(COUNTIF('1.8.24'!A:A,A8)&gt;0,"Found in 1.8.24","Not Found"))))</f>
        <v>Not Found</v>
      </c>
      <c r="N8" t="str">
        <f>IF(COUNTIF('10.3'!B:B, A8) &gt; 0, "True", "False")</f>
        <v>False</v>
      </c>
      <c r="O8" t="str">
        <f>IF(COUNTIF('11.6'!A:A, A8) &gt; 0, "True", "False")</f>
        <v>False</v>
      </c>
      <c r="P8" t="str">
        <f>IF(COUNTIF('12.4'!A:A, A8) &gt; 0, "True", "False")</f>
        <v>False</v>
      </c>
      <c r="Q8" t="str">
        <f>IF(COUNTIF('1.8.24'!A:A, A8) &gt; 0, "True", "False")</f>
        <v>False</v>
      </c>
    </row>
    <row r="9" spans="1:17" hidden="1" x14ac:dyDescent="0.2">
      <c r="A9" s="2" t="s">
        <v>600</v>
      </c>
      <c r="B9" s="2" t="s">
        <v>16</v>
      </c>
      <c r="C9" s="2" t="s">
        <v>487</v>
      </c>
      <c r="D9" s="2" t="str">
        <f t="shared" si="0"/>
        <v>Byron Barnes</v>
      </c>
      <c r="E9" s="11">
        <v>45286</v>
      </c>
      <c r="F9" s="2" t="s">
        <v>601</v>
      </c>
      <c r="G9" s="12">
        <v>-75.430000000000007</v>
      </c>
      <c r="H9" s="51" t="s">
        <v>602</v>
      </c>
      <c r="I9" t="s">
        <v>489</v>
      </c>
      <c r="J9" s="39" t="s">
        <v>582</v>
      </c>
      <c r="M9" t="str">
        <f>IF(COUNTIF('10.3'!B:B,A9)&gt;0,"Found in 10.3",IF(COUNTIF('11.6'!A:A,A9)&gt;0,"Found in 11.6",IF(COUNTIF('12.4'!A:A,A9)&gt;0,"Found in 12.4",IF(COUNTIF('1.8.24'!A:A,A9)&gt;0,"Found in 1.8.24","Not Found"))))</f>
        <v>Not Found</v>
      </c>
      <c r="N9" t="str">
        <f>IF(COUNTIF('10.3'!B:B, A9) &gt; 0, "True", "False")</f>
        <v>False</v>
      </c>
      <c r="O9" t="str">
        <f>IF(COUNTIF('11.6'!A:A, A9) &gt; 0, "True", "False")</f>
        <v>False</v>
      </c>
      <c r="P9" t="str">
        <f>IF(COUNTIF('12.4'!A:A, A9) &gt; 0, "True", "False")</f>
        <v>False</v>
      </c>
      <c r="Q9" t="str">
        <f>IF(COUNTIF('1.8.24'!A:A, A9) &gt; 0, "True", "False")</f>
        <v>False</v>
      </c>
    </row>
    <row r="10" spans="1:17" hidden="1" x14ac:dyDescent="0.2">
      <c r="A10" s="2" t="s">
        <v>603</v>
      </c>
      <c r="B10" s="2" t="s">
        <v>16</v>
      </c>
      <c r="C10" s="2" t="s">
        <v>604</v>
      </c>
      <c r="D10" s="2" t="str">
        <f t="shared" si="0"/>
        <v>Dennis Gallegos</v>
      </c>
      <c r="E10" s="11">
        <v>45297</v>
      </c>
      <c r="F10" s="2" t="s">
        <v>605</v>
      </c>
      <c r="G10" s="12">
        <v>-23.98</v>
      </c>
      <c r="H10" s="51" t="s">
        <v>250</v>
      </c>
      <c r="I10" t="s">
        <v>606</v>
      </c>
      <c r="J10" s="39" t="s">
        <v>582</v>
      </c>
      <c r="M10" t="str">
        <f>IF(COUNTIF('10.3'!B:B,A10)&gt;0,"Found in 10.3",IF(COUNTIF('11.6'!A:A,A10)&gt;0,"Found in 11.6",IF(COUNTIF('12.4'!A:A,A10)&gt;0,"Found in 12.4",IF(COUNTIF('1.8.24'!A:A,A10)&gt;0,"Found in 1.8.24","Not Found"))))</f>
        <v>Not Found</v>
      </c>
      <c r="N10" t="str">
        <f>IF(COUNTIF('10.3'!B:B, A10) &gt; 0, "True", "False")</f>
        <v>False</v>
      </c>
      <c r="O10" t="str">
        <f>IF(COUNTIF('11.6'!A:A, A10) &gt; 0, "True", "False")</f>
        <v>False</v>
      </c>
      <c r="P10" t="str">
        <f>IF(COUNTIF('12.4'!A:A, A10) &gt; 0, "True", "False")</f>
        <v>False</v>
      </c>
      <c r="Q10" t="str">
        <f>IF(COUNTIF('1.8.24'!A:A, A10) &gt; 0, "True", "False")</f>
        <v>False</v>
      </c>
    </row>
    <row r="11" spans="1:17" hidden="1" x14ac:dyDescent="0.2">
      <c r="A11" s="2" t="s">
        <v>607</v>
      </c>
      <c r="B11" s="2" t="s">
        <v>16</v>
      </c>
      <c r="C11" s="2" t="s">
        <v>608</v>
      </c>
      <c r="D11" s="2" t="str">
        <f t="shared" si="0"/>
        <v>Derek Schillinger</v>
      </c>
      <c r="E11" s="11">
        <v>45281</v>
      </c>
      <c r="F11" s="2" t="s">
        <v>609</v>
      </c>
      <c r="G11" s="12">
        <v>-273.45999999999998</v>
      </c>
      <c r="H11" s="51" t="s">
        <v>585</v>
      </c>
      <c r="I11" t="s">
        <v>610</v>
      </c>
      <c r="J11" s="39" t="s">
        <v>611</v>
      </c>
      <c r="M11" t="str">
        <f>IF(COUNTIF('10.3'!B:B,A11)&gt;0,"Found in 10.3",IF(COUNTIF('11.6'!A:A,A11)&gt;0,"Found in 11.6",IF(COUNTIF('12.4'!A:A,A11)&gt;0,"Found in 12.4",IF(COUNTIF('1.8.24'!A:A,A11)&gt;0,"Found in 1.8.24","Not Found"))))</f>
        <v>Not Found</v>
      </c>
      <c r="N11" t="str">
        <f>IF(COUNTIF('10.3'!B:B, A11) &gt; 0, "True", "False")</f>
        <v>False</v>
      </c>
      <c r="O11" t="str">
        <f>IF(COUNTIF('11.6'!A:A, A11) &gt; 0, "True", "False")</f>
        <v>False</v>
      </c>
      <c r="P11" t="str">
        <f>IF(COUNTIF('12.4'!A:A, A11) &gt; 0, "True", "False")</f>
        <v>False</v>
      </c>
      <c r="Q11" t="str">
        <f>IF(COUNTIF('1.8.24'!A:A, A11) &gt; 0, "True", "False")</f>
        <v>False</v>
      </c>
    </row>
    <row r="12" spans="1:17" hidden="1" x14ac:dyDescent="0.2">
      <c r="A12" s="2" t="s">
        <v>612</v>
      </c>
      <c r="B12" s="2" t="s">
        <v>16</v>
      </c>
      <c r="C12" s="2" t="s">
        <v>261</v>
      </c>
      <c r="D12" s="2" t="str">
        <f t="shared" si="0"/>
        <v>Ericka Gosha</v>
      </c>
      <c r="E12" s="11">
        <v>45306</v>
      </c>
      <c r="F12" s="2" t="s">
        <v>613</v>
      </c>
      <c r="G12" s="12">
        <v>-5.75</v>
      </c>
      <c r="H12" s="51" t="s">
        <v>614</v>
      </c>
      <c r="I12" t="s">
        <v>615</v>
      </c>
      <c r="J12" s="39" t="s">
        <v>611</v>
      </c>
      <c r="M12" t="str">
        <f>IF(COUNTIF('10.3'!B:B,A12)&gt;0,"Found in 10.3",IF(COUNTIF('11.6'!A:A,A12)&gt;0,"Found in 11.6",IF(COUNTIF('12.4'!A:A,A12)&gt;0,"Found in 12.4",IF(COUNTIF('1.8.24'!A:A,A12)&gt;0,"Found in 1.8.24","Not Found"))))</f>
        <v>Not Found</v>
      </c>
      <c r="N12" t="str">
        <f>IF(COUNTIF('10.3'!B:B, A12) &gt; 0, "True", "False")</f>
        <v>False</v>
      </c>
      <c r="O12" t="str">
        <f>IF(COUNTIF('11.6'!A:A, A12) &gt; 0, "True", "False")</f>
        <v>False</v>
      </c>
      <c r="P12" t="str">
        <f>IF(COUNTIF('12.4'!A:A, A12) &gt; 0, "True", "False")</f>
        <v>False</v>
      </c>
      <c r="Q12" t="str">
        <f>IF(COUNTIF('1.8.24'!A:A, A12) &gt; 0, "True", "False")</f>
        <v>False</v>
      </c>
    </row>
    <row r="13" spans="1:17" hidden="1" x14ac:dyDescent="0.2">
      <c r="A13" s="2" t="s">
        <v>616</v>
      </c>
      <c r="B13" s="2" t="s">
        <v>16</v>
      </c>
      <c r="C13" s="2" t="s">
        <v>83</v>
      </c>
      <c r="D13" s="2" t="str">
        <f t="shared" si="0"/>
        <v>INAYAH JENKINS</v>
      </c>
      <c r="E13" s="11">
        <v>45306</v>
      </c>
      <c r="F13" s="2" t="s">
        <v>370</v>
      </c>
      <c r="G13" s="12">
        <v>-6.21</v>
      </c>
      <c r="H13" s="51" t="s">
        <v>196</v>
      </c>
      <c r="I13" t="s">
        <v>617</v>
      </c>
      <c r="J13" s="39" t="s">
        <v>611</v>
      </c>
      <c r="M13" t="str">
        <f>IF(COUNTIF('10.3'!B:B,A13)&gt;0,"Found in 10.3",IF(COUNTIF('11.6'!A:A,A13)&gt;0,"Found in 11.6",IF(COUNTIF('12.4'!A:A,A13)&gt;0,"Found in 12.4",IF(COUNTIF('1.8.24'!A:A,A13)&gt;0,"Found in 1.8.24","Not Found"))))</f>
        <v>Not Found</v>
      </c>
      <c r="N13" t="str">
        <f>IF(COUNTIF('10.3'!B:B, A13) &gt; 0, "True", "False")</f>
        <v>False</v>
      </c>
      <c r="O13" t="str">
        <f>IF(COUNTIF('11.6'!A:A, A13) &gt; 0, "True", "False")</f>
        <v>False</v>
      </c>
      <c r="P13" t="str">
        <f>IF(COUNTIF('12.4'!A:A, A13) &gt; 0, "True", "False")</f>
        <v>False</v>
      </c>
      <c r="Q13" t="str">
        <f>IF(COUNTIF('1.8.24'!A:A, A13) &gt; 0, "True", "False")</f>
        <v>False</v>
      </c>
    </row>
    <row r="14" spans="1:17" hidden="1" x14ac:dyDescent="0.2">
      <c r="A14" s="2" t="s">
        <v>618</v>
      </c>
      <c r="B14" s="2" t="s">
        <v>16</v>
      </c>
      <c r="C14" s="2" t="s">
        <v>83</v>
      </c>
      <c r="D14" s="2" t="str">
        <f t="shared" si="0"/>
        <v>INAYAH JENKINS</v>
      </c>
      <c r="E14" s="11">
        <v>45296</v>
      </c>
      <c r="F14" s="2" t="s">
        <v>619</v>
      </c>
      <c r="G14" s="12">
        <v>-317.63</v>
      </c>
      <c r="H14" s="51" t="s">
        <v>196</v>
      </c>
      <c r="I14" t="s">
        <v>617</v>
      </c>
      <c r="J14" s="39" t="s">
        <v>611</v>
      </c>
      <c r="M14" t="str">
        <f>IF(COUNTIF('10.3'!B:B,A14)&gt;0,"Found in 10.3",IF(COUNTIF('11.6'!A:A,A14)&gt;0,"Found in 11.6",IF(COUNTIF('12.4'!A:A,A14)&gt;0,"Found in 12.4",IF(COUNTIF('1.8.24'!A:A,A14)&gt;0,"Found in 1.8.24","Not Found"))))</f>
        <v>Not Found</v>
      </c>
      <c r="N14" t="str">
        <f>IF(COUNTIF('10.3'!B:B, A14) &gt; 0, "True", "False")</f>
        <v>False</v>
      </c>
      <c r="O14" t="str">
        <f>IF(COUNTIF('11.6'!A:A, A14) &gt; 0, "True", "False")</f>
        <v>False</v>
      </c>
      <c r="P14" t="str">
        <f>IF(COUNTIF('12.4'!A:A, A14) &gt; 0, "True", "False")</f>
        <v>False</v>
      </c>
      <c r="Q14" t="str">
        <f>IF(COUNTIF('1.8.24'!A:A, A14) &gt; 0, "True", "False")</f>
        <v>False</v>
      </c>
    </row>
    <row r="15" spans="1:17" hidden="1" x14ac:dyDescent="0.2">
      <c r="A15" s="2" t="s">
        <v>620</v>
      </c>
      <c r="B15" s="2" t="s">
        <v>16</v>
      </c>
      <c r="C15" s="2" t="s">
        <v>289</v>
      </c>
      <c r="D15" s="2" t="str">
        <f t="shared" si="0"/>
        <v>Jeffrey Dunham, Jr</v>
      </c>
      <c r="E15" s="11">
        <v>45303</v>
      </c>
      <c r="F15" s="2" t="s">
        <v>621</v>
      </c>
      <c r="G15" s="12">
        <v>-55.59</v>
      </c>
      <c r="H15" s="51" t="s">
        <v>86</v>
      </c>
      <c r="I15" t="s">
        <v>622</v>
      </c>
      <c r="J15" s="39" t="s">
        <v>623</v>
      </c>
      <c r="M15" t="str">
        <f>IF(COUNTIF('10.3'!B:B,A15)&gt;0,"Found in 10.3",IF(COUNTIF('11.6'!A:A,A15)&gt;0,"Found in 11.6",IF(COUNTIF('12.4'!A:A,A15)&gt;0,"Found in 12.4",IF(COUNTIF('1.8.24'!A:A,A15)&gt;0,"Found in 1.8.24","Not Found"))))</f>
        <v>Not Found</v>
      </c>
      <c r="N15" t="str">
        <f>IF(COUNTIF('10.3'!B:B, A15) &gt; 0, "True", "False")</f>
        <v>False</v>
      </c>
      <c r="O15" t="str">
        <f>IF(COUNTIF('11.6'!A:A, A15) &gt; 0, "True", "False")</f>
        <v>False</v>
      </c>
      <c r="P15" t="str">
        <f>IF(COUNTIF('12.4'!A:A, A15) &gt; 0, "True", "False")</f>
        <v>False</v>
      </c>
      <c r="Q15" t="str">
        <f>IF(COUNTIF('1.8.24'!A:A, A15) &gt; 0, "True", "False")</f>
        <v>False</v>
      </c>
    </row>
    <row r="16" spans="1:17" hidden="1" x14ac:dyDescent="0.2">
      <c r="A16" s="2" t="s">
        <v>624</v>
      </c>
      <c r="B16" s="2" t="s">
        <v>16</v>
      </c>
      <c r="C16" s="2" t="s">
        <v>289</v>
      </c>
      <c r="D16" s="2" t="str">
        <f t="shared" si="0"/>
        <v>Jeffrey Dunham, Jr</v>
      </c>
      <c r="E16" s="11">
        <v>45278</v>
      </c>
      <c r="F16" s="2" t="s">
        <v>625</v>
      </c>
      <c r="G16" s="12">
        <v>-333.9</v>
      </c>
      <c r="H16" s="51" t="s">
        <v>86</v>
      </c>
      <c r="I16" t="s">
        <v>622</v>
      </c>
      <c r="J16" s="39" t="s">
        <v>623</v>
      </c>
      <c r="M16" t="str">
        <f>IF(COUNTIF('10.3'!B:B,A16)&gt;0,"Found in 10.3",IF(COUNTIF('11.6'!A:A,A16)&gt;0,"Found in 11.6",IF(COUNTIF('12.4'!A:A,A16)&gt;0,"Found in 12.4",IF(COUNTIF('1.8.24'!A:A,A16)&gt;0,"Found in 1.8.24","Not Found"))))</f>
        <v>Not Found</v>
      </c>
      <c r="N16" t="str">
        <f>IF(COUNTIF('10.3'!B:B, A16) &gt; 0, "True", "False")</f>
        <v>False</v>
      </c>
      <c r="O16" t="str">
        <f>IF(COUNTIF('11.6'!A:A, A16) &gt; 0, "True", "False")</f>
        <v>False</v>
      </c>
      <c r="P16" t="str">
        <f>IF(COUNTIF('12.4'!A:A, A16) &gt; 0, "True", "False")</f>
        <v>False</v>
      </c>
      <c r="Q16" t="str">
        <f>IF(COUNTIF('1.8.24'!A:A, A16) &gt; 0, "True", "False")</f>
        <v>False</v>
      </c>
    </row>
    <row r="17" spans="1:17" hidden="1" x14ac:dyDescent="0.2">
      <c r="A17" s="2" t="s">
        <v>626</v>
      </c>
      <c r="B17" s="2" t="s">
        <v>16</v>
      </c>
      <c r="C17" s="2" t="s">
        <v>627</v>
      </c>
      <c r="D17" s="2" t="str">
        <f t="shared" si="0"/>
        <v>John Norris</v>
      </c>
      <c r="E17" s="11">
        <v>45296</v>
      </c>
      <c r="F17" s="2" t="s">
        <v>628</v>
      </c>
      <c r="G17" s="12">
        <v>-9.99</v>
      </c>
      <c r="H17" s="51" t="s">
        <v>53</v>
      </c>
      <c r="I17" t="s">
        <v>629</v>
      </c>
      <c r="J17" s="39" t="s">
        <v>582</v>
      </c>
      <c r="M17" t="str">
        <f>IF(COUNTIF('10.3'!B:B,A17)&gt;0,"Found in 10.3",IF(COUNTIF('11.6'!A:A,A17)&gt;0,"Found in 11.6",IF(COUNTIF('12.4'!A:A,A17)&gt;0,"Found in 12.4",IF(COUNTIF('1.8.24'!A:A,A17)&gt;0,"Found in 1.8.24","Not Found"))))</f>
        <v>Not Found</v>
      </c>
      <c r="N17" t="str">
        <f>IF(COUNTIF('10.3'!B:B, A17) &gt; 0, "True", "False")</f>
        <v>False</v>
      </c>
      <c r="O17" t="str">
        <f>IF(COUNTIF('11.6'!A:A, A17) &gt; 0, "True", "False")</f>
        <v>False</v>
      </c>
      <c r="P17" t="str">
        <f>IF(COUNTIF('12.4'!A:A, A17) &gt; 0, "True", "False")</f>
        <v>False</v>
      </c>
      <c r="Q17" t="str">
        <f>IF(COUNTIF('1.8.24'!A:A, A17) &gt; 0, "True", "False")</f>
        <v>False</v>
      </c>
    </row>
    <row r="18" spans="1:17" hidden="1" x14ac:dyDescent="0.2">
      <c r="A18" s="2" t="s">
        <v>630</v>
      </c>
      <c r="B18" s="2" t="s">
        <v>16</v>
      </c>
      <c r="C18" s="2" t="s">
        <v>631</v>
      </c>
      <c r="D18" s="2" t="str">
        <f t="shared" si="0"/>
        <v>Jonathan Richardson</v>
      </c>
      <c r="E18" s="11">
        <v>45311</v>
      </c>
      <c r="F18" s="2" t="s">
        <v>625</v>
      </c>
      <c r="G18" s="12">
        <v>-8.2799999999999994</v>
      </c>
      <c r="H18" s="51" t="s">
        <v>207</v>
      </c>
      <c r="I18" t="s">
        <v>632</v>
      </c>
      <c r="J18" s="39" t="s">
        <v>582</v>
      </c>
      <c r="M18" t="str">
        <f>IF(COUNTIF('10.3'!B:B,A18)&gt;0,"Found in 10.3",IF(COUNTIF('11.6'!A:A,A18)&gt;0,"Found in 11.6",IF(COUNTIF('12.4'!A:A,A18)&gt;0,"Found in 12.4",IF(COUNTIF('1.8.24'!A:A,A18)&gt;0,"Found in 1.8.24","Not Found"))))</f>
        <v>Not Found</v>
      </c>
      <c r="N18" t="str">
        <f>IF(COUNTIF('10.3'!B:B, A18) &gt; 0, "True", "False")</f>
        <v>False</v>
      </c>
      <c r="O18" t="str">
        <f>IF(COUNTIF('11.6'!A:A, A18) &gt; 0, "True", "False")</f>
        <v>False</v>
      </c>
      <c r="P18" t="str">
        <f>IF(COUNTIF('12.4'!A:A, A18) &gt; 0, "True", "False")</f>
        <v>False</v>
      </c>
      <c r="Q18" t="str">
        <f>IF(COUNTIF('1.8.24'!A:A, A18) &gt; 0, "True", "False")</f>
        <v>False</v>
      </c>
    </row>
    <row r="19" spans="1:17" hidden="1" x14ac:dyDescent="0.2">
      <c r="A19" s="2" t="s">
        <v>633</v>
      </c>
      <c r="B19" s="2" t="s">
        <v>16</v>
      </c>
      <c r="C19" s="2" t="s">
        <v>317</v>
      </c>
      <c r="D19" s="2" t="str">
        <f t="shared" si="0"/>
        <v>Kevin Williams</v>
      </c>
      <c r="E19" s="11">
        <v>45259</v>
      </c>
      <c r="F19" s="2" t="s">
        <v>634</v>
      </c>
      <c r="G19" s="12">
        <v>-85.4</v>
      </c>
      <c r="H19" s="51" t="s">
        <v>53</v>
      </c>
      <c r="I19" t="s">
        <v>635</v>
      </c>
      <c r="J19" s="39" t="s">
        <v>582</v>
      </c>
      <c r="M19" t="str">
        <f>IF(COUNTIF('10.3'!B:B,A19)&gt;0,"Found in 10.3",IF(COUNTIF('11.6'!A:A,A19)&gt;0,"Found in 11.6",IF(COUNTIF('12.4'!A:A,A19)&gt;0,"Found in 12.4",IF(COUNTIF('1.8.24'!A:A,A19)&gt;0,"Found in 1.8.24","Not Found"))))</f>
        <v>Not Found</v>
      </c>
      <c r="N19" t="str">
        <f>IF(COUNTIF('10.3'!B:B, A19) &gt; 0, "True", "False")</f>
        <v>False</v>
      </c>
      <c r="O19" t="str">
        <f>IF(COUNTIF('11.6'!A:A, A19) &gt; 0, "True", "False")</f>
        <v>False</v>
      </c>
      <c r="P19" t="str">
        <f>IF(COUNTIF('12.4'!A:A, A19) &gt; 0, "True", "False")</f>
        <v>False</v>
      </c>
      <c r="Q19" t="str">
        <f>IF(COUNTIF('1.8.24'!A:A, A19) &gt; 0, "True", "False")</f>
        <v>False</v>
      </c>
    </row>
    <row r="20" spans="1:17" hidden="1" x14ac:dyDescent="0.2">
      <c r="A20" s="2" t="s">
        <v>636</v>
      </c>
      <c r="B20" s="2" t="s">
        <v>16</v>
      </c>
      <c r="C20" s="2" t="s">
        <v>637</v>
      </c>
      <c r="D20" s="2" t="str">
        <f t="shared" si="0"/>
        <v>Kitty Hockaday</v>
      </c>
      <c r="E20" s="11">
        <v>45283</v>
      </c>
      <c r="F20" s="2" t="s">
        <v>422</v>
      </c>
      <c r="G20" s="12">
        <v>-5.99</v>
      </c>
      <c r="H20" s="51" t="s">
        <v>86</v>
      </c>
      <c r="I20" t="s">
        <v>259</v>
      </c>
      <c r="J20" s="39" t="s">
        <v>582</v>
      </c>
      <c r="M20" t="str">
        <f>IF(COUNTIF('10.3'!B:B,A20)&gt;0,"Found in 10.3",IF(COUNTIF('11.6'!A:A,A20)&gt;0,"Found in 11.6",IF(COUNTIF('12.4'!A:A,A20)&gt;0,"Found in 12.4",IF(COUNTIF('1.8.24'!A:A,A20)&gt;0,"Found in 1.8.24","Not Found"))))</f>
        <v>Not Found</v>
      </c>
      <c r="N20" t="str">
        <f>IF(COUNTIF('10.3'!B:B, A20) &gt; 0, "True", "False")</f>
        <v>False</v>
      </c>
      <c r="O20" t="str">
        <f>IF(COUNTIF('11.6'!A:A, A20) &gt; 0, "True", "False")</f>
        <v>False</v>
      </c>
      <c r="P20" t="str">
        <f>IF(COUNTIF('12.4'!A:A, A20) &gt; 0, "True", "False")</f>
        <v>False</v>
      </c>
      <c r="Q20" t="str">
        <f>IF(COUNTIF('1.8.24'!A:A, A20) &gt; 0, "True", "False")</f>
        <v>False</v>
      </c>
    </row>
    <row r="21" spans="1:17" hidden="1" x14ac:dyDescent="0.2">
      <c r="A21" s="2" t="s">
        <v>638</v>
      </c>
      <c r="B21" s="2" t="s">
        <v>16</v>
      </c>
      <c r="C21" s="2" t="s">
        <v>639</v>
      </c>
      <c r="D21" s="2" t="str">
        <f t="shared" si="0"/>
        <v>Kyle Robertson</v>
      </c>
      <c r="E21" s="11">
        <v>45317</v>
      </c>
      <c r="F21" s="2" t="s">
        <v>56</v>
      </c>
      <c r="G21" s="12">
        <v>-43.07</v>
      </c>
      <c r="H21" s="51" t="s">
        <v>86</v>
      </c>
      <c r="I21" t="s">
        <v>640</v>
      </c>
      <c r="J21" s="39" t="s">
        <v>582</v>
      </c>
      <c r="M21" t="str">
        <f>IF(COUNTIF('10.3'!B:B,A21)&gt;0,"Found in 10.3",IF(COUNTIF('11.6'!A:A,A21)&gt;0,"Found in 11.6",IF(COUNTIF('12.4'!A:A,A21)&gt;0,"Found in 12.4",IF(COUNTIF('1.8.24'!A:A,A21)&gt;0,"Found in 1.8.24","Not Found"))))</f>
        <v>Not Found</v>
      </c>
      <c r="N21" t="str">
        <f>IF(COUNTIF('10.3'!B:B, A21) &gt; 0, "True", "False")</f>
        <v>False</v>
      </c>
      <c r="O21" t="str">
        <f>IF(COUNTIF('11.6'!A:A, A21) &gt; 0, "True", "False")</f>
        <v>False</v>
      </c>
      <c r="P21" t="str">
        <f>IF(COUNTIF('12.4'!A:A, A21) &gt; 0, "True", "False")</f>
        <v>False</v>
      </c>
      <c r="Q21" t="str">
        <f>IF(COUNTIF('1.8.24'!A:A, A21) &gt; 0, "True", "False")</f>
        <v>False</v>
      </c>
    </row>
    <row r="22" spans="1:17" x14ac:dyDescent="0.2">
      <c r="A22" s="2" t="s">
        <v>641</v>
      </c>
      <c r="B22" s="2" t="s">
        <v>16</v>
      </c>
      <c r="C22" s="2" t="s">
        <v>131</v>
      </c>
      <c r="D22" s="2" t="str">
        <f t="shared" si="0"/>
        <v>Luis Otero</v>
      </c>
      <c r="E22" s="11">
        <v>45313</v>
      </c>
      <c r="F22" s="2" t="s">
        <v>642</v>
      </c>
      <c r="G22" s="12">
        <v>-760.1</v>
      </c>
      <c r="H22" s="51" t="s">
        <v>96</v>
      </c>
      <c r="I22" t="s">
        <v>536</v>
      </c>
      <c r="J22" s="39" t="s">
        <v>623</v>
      </c>
      <c r="M22" t="str">
        <f>IF(COUNTIF('10.3'!B:B,A22)&gt;0,"Found in 10.3",IF(COUNTIF('11.6'!A:A,A22)&gt;0,"Found in 11.6",IF(COUNTIF('12.4'!A:A,A22)&gt;0,"Found in 12.4",IF(COUNTIF('1.8.24'!A:A,A22)&gt;0,"Found in 1.8.24","Not Found"))))</f>
        <v>Not Found</v>
      </c>
      <c r="N22" t="str">
        <f>IF(COUNTIF('10.3'!B:B, A22) &gt; 0, "True", "False")</f>
        <v>False</v>
      </c>
      <c r="O22" t="str">
        <f>IF(COUNTIF('11.6'!A:A, A22) &gt; 0, "True", "False")</f>
        <v>False</v>
      </c>
      <c r="P22" t="str">
        <f>IF(COUNTIF('12.4'!A:A, A22) &gt; 0, "True", "False")</f>
        <v>False</v>
      </c>
      <c r="Q22" t="str">
        <f>IF(COUNTIF('1.8.24'!A:A, A22) &gt; 0, "True", "False")</f>
        <v>False</v>
      </c>
    </row>
    <row r="23" spans="1:17" hidden="1" x14ac:dyDescent="0.2">
      <c r="A23" s="2" t="s">
        <v>643</v>
      </c>
      <c r="B23" s="2" t="s">
        <v>16</v>
      </c>
      <c r="C23" s="2" t="s">
        <v>148</v>
      </c>
      <c r="D23" s="2" t="str">
        <f t="shared" si="0"/>
        <v>Marquis Scott</v>
      </c>
      <c r="E23" s="11">
        <v>45311</v>
      </c>
      <c r="F23" s="2" t="s">
        <v>150</v>
      </c>
      <c r="G23" s="12">
        <v>-5.99</v>
      </c>
      <c r="H23" s="51" t="s">
        <v>165</v>
      </c>
      <c r="I23" t="s">
        <v>518</v>
      </c>
      <c r="J23" s="39" t="s">
        <v>582</v>
      </c>
      <c r="M23" t="str">
        <f>IF(COUNTIF('10.3'!B:B,A23)&gt;0,"Found in 10.3",IF(COUNTIF('11.6'!A:A,A23)&gt;0,"Found in 11.6",IF(COUNTIF('12.4'!A:A,A23)&gt;0,"Found in 12.4",IF(COUNTIF('1.8.24'!A:A,A23)&gt;0,"Found in 1.8.24","Not Found"))))</f>
        <v>Not Found</v>
      </c>
      <c r="N23" t="str">
        <f>IF(COUNTIF('10.3'!B:B, A23) &gt; 0, "True", "False")</f>
        <v>False</v>
      </c>
      <c r="O23" t="str">
        <f>IF(COUNTIF('11.6'!A:A, A23) &gt; 0, "True", "False")</f>
        <v>False</v>
      </c>
      <c r="P23" t="str">
        <f>IF(COUNTIF('12.4'!A:A, A23) &gt; 0, "True", "False")</f>
        <v>False</v>
      </c>
      <c r="Q23" t="str">
        <f>IF(COUNTIF('1.8.24'!A:A, A23) &gt; 0, "True", "False")</f>
        <v>False</v>
      </c>
    </row>
    <row r="24" spans="1:17" hidden="1" x14ac:dyDescent="0.2">
      <c r="A24" s="2" t="s">
        <v>644</v>
      </c>
      <c r="B24" s="2" t="s">
        <v>16</v>
      </c>
      <c r="C24" s="2" t="s">
        <v>645</v>
      </c>
      <c r="D24" s="2" t="str">
        <f t="shared" si="0"/>
        <v>Mary Hoar</v>
      </c>
      <c r="E24" s="11">
        <v>45295</v>
      </c>
      <c r="F24" s="2" t="s">
        <v>646</v>
      </c>
      <c r="G24" s="12">
        <v>-37.58</v>
      </c>
      <c r="H24" s="51" t="s">
        <v>53</v>
      </c>
      <c r="I24" t="s">
        <v>647</v>
      </c>
      <c r="J24" s="39" t="s">
        <v>582</v>
      </c>
      <c r="M24" t="str">
        <f>IF(COUNTIF('10.3'!B:B,A24)&gt;0,"Found in 10.3",IF(COUNTIF('11.6'!A:A,A24)&gt;0,"Found in 11.6",IF(COUNTIF('12.4'!A:A,A24)&gt;0,"Found in 12.4",IF(COUNTIF('1.8.24'!A:A,A24)&gt;0,"Found in 1.8.24","Not Found"))))</f>
        <v>Not Found</v>
      </c>
      <c r="N24" t="str">
        <f>IF(COUNTIF('10.3'!B:B, A24) &gt; 0, "True", "False")</f>
        <v>False</v>
      </c>
      <c r="O24" t="str">
        <f>IF(COUNTIF('11.6'!A:A, A24) &gt; 0, "True", "False")</f>
        <v>False</v>
      </c>
      <c r="P24" t="str">
        <f>IF(COUNTIF('12.4'!A:A, A24) &gt; 0, "True", "False")</f>
        <v>False</v>
      </c>
      <c r="Q24" t="str">
        <f>IF(COUNTIF('1.8.24'!A:A, A24) &gt; 0, "True", "False")</f>
        <v>False</v>
      </c>
    </row>
    <row r="25" spans="1:17" hidden="1" x14ac:dyDescent="0.2">
      <c r="A25" s="2" t="s">
        <v>648</v>
      </c>
      <c r="B25" s="2" t="s">
        <v>16</v>
      </c>
      <c r="C25" s="2" t="s">
        <v>649</v>
      </c>
      <c r="D25" s="2" t="str">
        <f t="shared" si="0"/>
        <v>Matthew Carter</v>
      </c>
      <c r="E25" s="11">
        <v>45311</v>
      </c>
      <c r="F25" s="2" t="s">
        <v>650</v>
      </c>
      <c r="G25" s="12">
        <v>-28.78</v>
      </c>
      <c r="H25" s="51" t="s">
        <v>419</v>
      </c>
      <c r="I25" t="s">
        <v>651</v>
      </c>
      <c r="J25" s="39" t="s">
        <v>582</v>
      </c>
      <c r="M25" t="str">
        <f>IF(COUNTIF('10.3'!B:B,A25)&gt;0,"Found in 10.3",IF(COUNTIF('11.6'!A:A,A25)&gt;0,"Found in 11.6",IF(COUNTIF('12.4'!A:A,A25)&gt;0,"Found in 12.4",IF(COUNTIF('1.8.24'!A:A,A25)&gt;0,"Found in 1.8.24","Not Found"))))</f>
        <v>Not Found</v>
      </c>
      <c r="N25" t="str">
        <f>IF(COUNTIF('10.3'!B:B, A25) &gt; 0, "True", "False")</f>
        <v>False</v>
      </c>
      <c r="O25" t="str">
        <f>IF(COUNTIF('11.6'!A:A, A25) &gt; 0, "True", "False")</f>
        <v>False</v>
      </c>
      <c r="P25" t="str">
        <f>IF(COUNTIF('12.4'!A:A, A25) &gt; 0, "True", "False")</f>
        <v>False</v>
      </c>
      <c r="Q25" t="str">
        <f>IF(COUNTIF('1.8.24'!A:A, A25) &gt; 0, "True", "False")</f>
        <v>False</v>
      </c>
    </row>
    <row r="26" spans="1:17" hidden="1" x14ac:dyDescent="0.2">
      <c r="A26" s="2" t="s">
        <v>652</v>
      </c>
      <c r="B26" s="2" t="s">
        <v>16</v>
      </c>
      <c r="C26" s="2" t="s">
        <v>653</v>
      </c>
      <c r="D26" s="2" t="str">
        <f t="shared" si="0"/>
        <v>Michael Blackwell</v>
      </c>
      <c r="E26" s="11">
        <v>45280</v>
      </c>
      <c r="F26" s="2" t="s">
        <v>654</v>
      </c>
      <c r="G26" s="12">
        <v>-129.16</v>
      </c>
      <c r="H26" s="51" t="s">
        <v>21</v>
      </c>
      <c r="I26" t="s">
        <v>655</v>
      </c>
      <c r="J26" s="39" t="s">
        <v>582</v>
      </c>
      <c r="M26" t="str">
        <f>IF(COUNTIF('10.3'!B:B,A26)&gt;0,"Found in 10.3",IF(COUNTIF('11.6'!A:A,A26)&gt;0,"Found in 11.6",IF(COUNTIF('12.4'!A:A,A26)&gt;0,"Found in 12.4",IF(COUNTIF('1.8.24'!A:A,A26)&gt;0,"Found in 1.8.24","Not Found"))))</f>
        <v>Not Found</v>
      </c>
      <c r="N26" t="str">
        <f>IF(COUNTIF('10.3'!B:B, A26) &gt; 0, "True", "False")</f>
        <v>False</v>
      </c>
      <c r="O26" t="str">
        <f>IF(COUNTIF('11.6'!A:A, A26) &gt; 0, "True", "False")</f>
        <v>False</v>
      </c>
      <c r="P26" t="str">
        <f>IF(COUNTIF('12.4'!A:A, A26) &gt; 0, "True", "False")</f>
        <v>False</v>
      </c>
      <c r="Q26" t="str">
        <f>IF(COUNTIF('1.8.24'!A:A, A26) &gt; 0, "True", "False")</f>
        <v>False</v>
      </c>
    </row>
    <row r="27" spans="1:17" hidden="1" x14ac:dyDescent="0.2">
      <c r="A27" s="2" t="s">
        <v>656</v>
      </c>
      <c r="B27" s="2" t="s">
        <v>16</v>
      </c>
      <c r="C27" s="2" t="s">
        <v>332</v>
      </c>
      <c r="D27" s="2" t="str">
        <f t="shared" si="0"/>
        <v>Michael Donnelly</v>
      </c>
      <c r="E27" s="11">
        <v>45317</v>
      </c>
      <c r="F27" s="2" t="s">
        <v>657</v>
      </c>
      <c r="G27" s="12">
        <v>-28.37</v>
      </c>
      <c r="H27" s="51" t="s">
        <v>585</v>
      </c>
      <c r="I27" t="s">
        <v>658</v>
      </c>
      <c r="J27" s="39" t="s">
        <v>611</v>
      </c>
      <c r="M27" t="str">
        <f>IF(COUNTIF('10.3'!B:B,A27)&gt;0,"Found in 10.3",IF(COUNTIF('11.6'!A:A,A27)&gt;0,"Found in 11.6",IF(COUNTIF('12.4'!A:A,A27)&gt;0,"Found in 12.4",IF(COUNTIF('1.8.24'!A:A,A27)&gt;0,"Found in 1.8.24","Not Found"))))</f>
        <v>Not Found</v>
      </c>
      <c r="N27" t="str">
        <f>IF(COUNTIF('10.3'!B:B, A27) &gt; 0, "True", "False")</f>
        <v>False</v>
      </c>
      <c r="O27" t="str">
        <f>IF(COUNTIF('11.6'!A:A, A27) &gt; 0, "True", "False")</f>
        <v>False</v>
      </c>
      <c r="P27" t="str">
        <f>IF(COUNTIF('12.4'!A:A, A27) &gt; 0, "True", "False")</f>
        <v>False</v>
      </c>
      <c r="Q27" t="str">
        <f>IF(COUNTIF('1.8.24'!A:A, A27) &gt; 0, "True", "False")</f>
        <v>False</v>
      </c>
    </row>
    <row r="28" spans="1:17" hidden="1" x14ac:dyDescent="0.2">
      <c r="A28" s="2" t="s">
        <v>659</v>
      </c>
      <c r="B28" s="2" t="s">
        <v>16</v>
      </c>
      <c r="C28" s="2" t="s">
        <v>173</v>
      </c>
      <c r="D28" s="2" t="str">
        <f t="shared" si="0"/>
        <v>Patrice Morris</v>
      </c>
      <c r="E28" s="11">
        <v>45305</v>
      </c>
      <c r="F28" s="2" t="s">
        <v>660</v>
      </c>
      <c r="G28" s="12">
        <v>-26.02</v>
      </c>
      <c r="H28" s="51" t="s">
        <v>232</v>
      </c>
      <c r="I28" t="s">
        <v>661</v>
      </c>
      <c r="J28" s="39" t="s">
        <v>582</v>
      </c>
      <c r="M28" t="str">
        <f>IF(COUNTIF('10.3'!B:B,A28)&gt;0,"Found in 10.3",IF(COUNTIF('11.6'!A:A,A28)&gt;0,"Found in 11.6",IF(COUNTIF('12.4'!A:A,A28)&gt;0,"Found in 12.4",IF(COUNTIF('1.8.24'!A:A,A28)&gt;0,"Found in 1.8.24","Not Found"))))</f>
        <v>Not Found</v>
      </c>
      <c r="N28" t="str">
        <f>IF(COUNTIF('10.3'!B:B, A28) &gt; 0, "True", "False")</f>
        <v>False</v>
      </c>
      <c r="O28" t="str">
        <f>IF(COUNTIF('11.6'!A:A, A28) &gt; 0, "True", "False")</f>
        <v>False</v>
      </c>
      <c r="P28" t="str">
        <f>IF(COUNTIF('12.4'!A:A, A28) &gt; 0, "True", "False")</f>
        <v>False</v>
      </c>
      <c r="Q28" t="str">
        <f>IF(COUNTIF('1.8.24'!A:A, A28) &gt; 0, "True", "False")</f>
        <v>False</v>
      </c>
    </row>
    <row r="29" spans="1:17" hidden="1" x14ac:dyDescent="0.2">
      <c r="A29" s="2" t="s">
        <v>662</v>
      </c>
      <c r="B29" s="2" t="s">
        <v>16</v>
      </c>
      <c r="C29" s="2" t="s">
        <v>362</v>
      </c>
      <c r="D29" s="2" t="str">
        <f t="shared" si="0"/>
        <v>Rex Alvarez</v>
      </c>
      <c r="E29" s="11">
        <v>45310</v>
      </c>
      <c r="F29" s="2" t="s">
        <v>663</v>
      </c>
      <c r="G29" s="12">
        <v>-12.92</v>
      </c>
      <c r="H29" s="51" t="s">
        <v>207</v>
      </c>
      <c r="I29" t="s">
        <v>528</v>
      </c>
      <c r="J29" s="39" t="s">
        <v>582</v>
      </c>
      <c r="M29" t="str">
        <f>IF(COUNTIF('10.3'!B:B,A29)&gt;0,"Found in 10.3",IF(COUNTIF('11.6'!A:A,A29)&gt;0,"Found in 11.6",IF(COUNTIF('12.4'!A:A,A29)&gt;0,"Found in 12.4",IF(COUNTIF('1.8.24'!A:A,A29)&gt;0,"Found in 1.8.24","Not Found"))))</f>
        <v>Not Found</v>
      </c>
      <c r="N29" t="str">
        <f>IF(COUNTIF('10.3'!B:B, A29) &gt; 0, "True", "False")</f>
        <v>False</v>
      </c>
      <c r="O29" t="str">
        <f>IF(COUNTIF('11.6'!A:A, A29) &gt; 0, "True", "False")</f>
        <v>False</v>
      </c>
      <c r="P29" t="str">
        <f>IF(COUNTIF('12.4'!A:A, A29) &gt; 0, "True", "False")</f>
        <v>False</v>
      </c>
      <c r="Q29" t="str">
        <f>IF(COUNTIF('1.8.24'!A:A, A29) &gt; 0, "True", "False")</f>
        <v>False</v>
      </c>
    </row>
    <row r="30" spans="1:17" hidden="1" x14ac:dyDescent="0.2">
      <c r="A30" s="2" t="s">
        <v>664</v>
      </c>
      <c r="B30" s="2" t="s">
        <v>16</v>
      </c>
      <c r="C30" s="2" t="s">
        <v>665</v>
      </c>
      <c r="D30" s="2" t="str">
        <f t="shared" si="0"/>
        <v>Rick Thornton</v>
      </c>
      <c r="E30" s="11">
        <v>45285</v>
      </c>
      <c r="F30" s="2" t="s">
        <v>411</v>
      </c>
      <c r="G30" s="12">
        <v>-18.29</v>
      </c>
      <c r="H30" s="51" t="s">
        <v>666</v>
      </c>
      <c r="I30" t="s">
        <v>667</v>
      </c>
      <c r="J30" s="39" t="s">
        <v>582</v>
      </c>
      <c r="M30" t="str">
        <f>IF(COUNTIF('10.3'!B:B,A30)&gt;0,"Found in 10.3",IF(COUNTIF('11.6'!A:A,A30)&gt;0,"Found in 11.6",IF(COUNTIF('12.4'!A:A,A30)&gt;0,"Found in 12.4",IF(COUNTIF('1.8.24'!A:A,A30)&gt;0,"Found in 1.8.24","Not Found"))))</f>
        <v>Not Found</v>
      </c>
      <c r="N30" t="str">
        <f>IF(COUNTIF('10.3'!B:B, A30) &gt; 0, "True", "False")</f>
        <v>False</v>
      </c>
      <c r="O30" t="str">
        <f>IF(COUNTIF('11.6'!A:A, A30) &gt; 0, "True", "False")</f>
        <v>False</v>
      </c>
      <c r="P30" t="str">
        <f>IF(COUNTIF('12.4'!A:A, A30) &gt; 0, "True", "False")</f>
        <v>False</v>
      </c>
      <c r="Q30" t="str">
        <f>IF(COUNTIF('1.8.24'!A:A, A30) &gt; 0, "True", "False")</f>
        <v>False</v>
      </c>
    </row>
    <row r="31" spans="1:17" hidden="1" x14ac:dyDescent="0.2">
      <c r="A31" s="2" t="s">
        <v>668</v>
      </c>
      <c r="B31" s="2" t="s">
        <v>16</v>
      </c>
      <c r="C31" s="2" t="s">
        <v>190</v>
      </c>
      <c r="D31" s="2" t="str">
        <f t="shared" si="0"/>
        <v>Ricky Doyle</v>
      </c>
      <c r="E31" s="11">
        <v>45305</v>
      </c>
      <c r="F31" s="2" t="s">
        <v>669</v>
      </c>
      <c r="G31" s="12">
        <v>-43.28</v>
      </c>
      <c r="H31" s="51" t="s">
        <v>585</v>
      </c>
      <c r="I31" t="s">
        <v>670</v>
      </c>
      <c r="J31" s="39" t="s">
        <v>611</v>
      </c>
      <c r="M31" t="str">
        <f>IF(COUNTIF('10.3'!B:B,A31)&gt;0,"Found in 10.3",IF(COUNTIF('11.6'!A:A,A31)&gt;0,"Found in 11.6",IF(COUNTIF('12.4'!A:A,A31)&gt;0,"Found in 12.4",IF(COUNTIF('1.8.24'!A:A,A31)&gt;0,"Found in 1.8.24","Not Found"))))</f>
        <v>Not Found</v>
      </c>
      <c r="N31" t="str">
        <f>IF(COUNTIF('10.3'!B:B, A31) &gt; 0, "True", "False")</f>
        <v>False</v>
      </c>
      <c r="O31" t="str">
        <f>IF(COUNTIF('11.6'!A:A, A31) &gt; 0, "True", "False")</f>
        <v>False</v>
      </c>
      <c r="P31" t="str">
        <f>IF(COUNTIF('12.4'!A:A, A31) &gt; 0, "True", "False")</f>
        <v>False</v>
      </c>
      <c r="Q31" t="str">
        <f>IF(COUNTIF('1.8.24'!A:A, A31) &gt; 0, "True", "False")</f>
        <v>False</v>
      </c>
    </row>
    <row r="32" spans="1:17" hidden="1" x14ac:dyDescent="0.2">
      <c r="A32" s="2" t="s">
        <v>671</v>
      </c>
      <c r="B32" s="2" t="s">
        <v>16</v>
      </c>
      <c r="C32" s="2" t="s">
        <v>190</v>
      </c>
      <c r="D32" s="2" t="str">
        <f t="shared" si="0"/>
        <v>Ricky Doyle</v>
      </c>
      <c r="E32" s="11">
        <v>45271</v>
      </c>
      <c r="F32" s="2" t="s">
        <v>672</v>
      </c>
      <c r="G32" s="12">
        <v>-230.84</v>
      </c>
      <c r="H32" s="51" t="s">
        <v>585</v>
      </c>
      <c r="I32" t="s">
        <v>670</v>
      </c>
      <c r="J32" s="39" t="s">
        <v>611</v>
      </c>
      <c r="M32" t="str">
        <f>IF(COUNTIF('10.3'!B:B,A32)&gt;0,"Found in 10.3",IF(COUNTIF('11.6'!A:A,A32)&gt;0,"Found in 11.6",IF(COUNTIF('12.4'!A:A,A32)&gt;0,"Found in 12.4",IF(COUNTIF('1.8.24'!A:A,A32)&gt;0,"Found in 1.8.24","Not Found"))))</f>
        <v>Not Found</v>
      </c>
      <c r="N32" t="str">
        <f>IF(COUNTIF('10.3'!B:B, A32) &gt; 0, "True", "False")</f>
        <v>False</v>
      </c>
      <c r="O32" t="str">
        <f>IF(COUNTIF('11.6'!A:A, A32) &gt; 0, "True", "False")</f>
        <v>False</v>
      </c>
      <c r="P32" t="str">
        <f>IF(COUNTIF('12.4'!A:A, A32) &gt; 0, "True", "False")</f>
        <v>False</v>
      </c>
      <c r="Q32" t="str">
        <f>IF(COUNTIF('1.8.24'!A:A, A32) &gt; 0, "True", "False")</f>
        <v>False</v>
      </c>
    </row>
    <row r="33" spans="1:17" hidden="1" x14ac:dyDescent="0.2">
      <c r="A33" s="2" t="s">
        <v>673</v>
      </c>
      <c r="B33" s="2" t="s">
        <v>16</v>
      </c>
      <c r="C33" s="2" t="s">
        <v>674</v>
      </c>
      <c r="D33" s="2" t="str">
        <f t="shared" si="0"/>
        <v>Robert Gambino</v>
      </c>
      <c r="E33" s="11">
        <v>45311</v>
      </c>
      <c r="F33" s="2" t="s">
        <v>312</v>
      </c>
      <c r="G33" s="12">
        <v>-66.53</v>
      </c>
      <c r="H33" s="51" t="s">
        <v>675</v>
      </c>
      <c r="I33" t="s">
        <v>676</v>
      </c>
      <c r="J33" s="39" t="s">
        <v>582</v>
      </c>
      <c r="M33" t="str">
        <f>IF(COUNTIF('10.3'!B:B,A33)&gt;0,"Found in 10.3",IF(COUNTIF('11.6'!A:A,A33)&gt;0,"Found in 11.6",IF(COUNTIF('12.4'!A:A,A33)&gt;0,"Found in 12.4",IF(COUNTIF('1.8.24'!A:A,A33)&gt;0,"Found in 1.8.24","Not Found"))))</f>
        <v>Not Found</v>
      </c>
      <c r="N33" t="str">
        <f>IF(COUNTIF('10.3'!B:B, A33) &gt; 0, "True", "False")</f>
        <v>False</v>
      </c>
      <c r="O33" t="str">
        <f>IF(COUNTIF('11.6'!A:A, A33) &gt; 0, "True", "False")</f>
        <v>False</v>
      </c>
      <c r="P33" t="str">
        <f>IF(COUNTIF('12.4'!A:A, A33) &gt; 0, "True", "False")</f>
        <v>False</v>
      </c>
      <c r="Q33" t="str">
        <f>IF(COUNTIF('1.8.24'!A:A, A33) &gt; 0, "True", "False")</f>
        <v>False</v>
      </c>
    </row>
    <row r="34" spans="1:17" hidden="1" x14ac:dyDescent="0.2">
      <c r="A34" s="2" t="s">
        <v>677</v>
      </c>
      <c r="B34" s="2" t="s">
        <v>16</v>
      </c>
      <c r="C34" s="2" t="s">
        <v>678</v>
      </c>
      <c r="D34" s="2" t="str">
        <f t="shared" ref="D34:D54" si="1">TRIM(MID(C34, FIND(":", C34) + 1, LEN(C34)))</f>
        <v>Samantha Hackney</v>
      </c>
      <c r="E34" s="11">
        <v>45300</v>
      </c>
      <c r="F34" s="2" t="s">
        <v>679</v>
      </c>
      <c r="G34" s="12">
        <v>-19.36</v>
      </c>
      <c r="H34" s="51" t="s">
        <v>250</v>
      </c>
      <c r="I34" t="s">
        <v>680</v>
      </c>
      <c r="J34" s="39" t="s">
        <v>582</v>
      </c>
      <c r="M34" t="str">
        <f>IF(COUNTIF('10.3'!B:B,A34)&gt;0,"Found in 10.3",IF(COUNTIF('11.6'!A:A,A34)&gt;0,"Found in 11.6",IF(COUNTIF('12.4'!A:A,A34)&gt;0,"Found in 12.4",IF(COUNTIF('1.8.24'!A:A,A34)&gt;0,"Found in 1.8.24","Not Found"))))</f>
        <v>Not Found</v>
      </c>
      <c r="N34" t="str">
        <f>IF(COUNTIF('10.3'!B:B, A34) &gt; 0, "True", "False")</f>
        <v>False</v>
      </c>
      <c r="O34" t="str">
        <f>IF(COUNTIF('11.6'!A:A, A34) &gt; 0, "True", "False")</f>
        <v>False</v>
      </c>
      <c r="P34" t="str">
        <f>IF(COUNTIF('12.4'!A:A, A34) &gt; 0, "True", "False")</f>
        <v>False</v>
      </c>
      <c r="Q34" t="str">
        <f>IF(COUNTIF('1.8.24'!A:A, A34) &gt; 0, "True", "False")</f>
        <v>False</v>
      </c>
    </row>
    <row r="35" spans="1:17" hidden="1" x14ac:dyDescent="0.2">
      <c r="A35" s="2" t="s">
        <v>681</v>
      </c>
      <c r="B35" s="2" t="s">
        <v>16</v>
      </c>
      <c r="C35" s="2" t="s">
        <v>678</v>
      </c>
      <c r="D35" s="2" t="str">
        <f t="shared" si="1"/>
        <v>Samantha Hackney</v>
      </c>
      <c r="E35" s="11">
        <v>44943</v>
      </c>
      <c r="F35" s="2" t="s">
        <v>682</v>
      </c>
      <c r="G35" s="12">
        <v>-78.92</v>
      </c>
      <c r="H35" s="51" t="s">
        <v>102</v>
      </c>
      <c r="I35" t="s">
        <v>680</v>
      </c>
      <c r="J35" s="39" t="s">
        <v>582</v>
      </c>
      <c r="M35" t="str">
        <f>IF(COUNTIF('10.3'!B:B,A35)&gt;0,"Found in 10.3",IF(COUNTIF('11.6'!A:A,A35)&gt;0,"Found in 11.6",IF(COUNTIF('12.4'!A:A,A35)&gt;0,"Found in 12.4",IF(COUNTIF('1.8.24'!A:A,A35)&gt;0,"Found in 1.8.24","Not Found"))))</f>
        <v>Not Found</v>
      </c>
      <c r="N35" t="str">
        <f>IF(COUNTIF('10.3'!B:B, A35) &gt; 0, "True", "False")</f>
        <v>False</v>
      </c>
      <c r="O35" t="str">
        <f>IF(COUNTIF('11.6'!A:A, A35) &gt; 0, "True", "False")</f>
        <v>False</v>
      </c>
      <c r="P35" t="str">
        <f>IF(COUNTIF('12.4'!A:A, A35) &gt; 0, "True", "False")</f>
        <v>False</v>
      </c>
      <c r="Q35" t="str">
        <f>IF(COUNTIF('1.8.24'!A:A, A35) &gt; 0, "True", "False")</f>
        <v>False</v>
      </c>
    </row>
    <row r="36" spans="1:17" hidden="1" x14ac:dyDescent="0.2">
      <c r="A36" s="2" t="s">
        <v>683</v>
      </c>
      <c r="B36" s="2" t="s">
        <v>16</v>
      </c>
      <c r="C36" s="2" t="s">
        <v>684</v>
      </c>
      <c r="D36" s="2" t="str">
        <f t="shared" si="1"/>
        <v>Scott Henry</v>
      </c>
      <c r="E36" s="11">
        <v>45311</v>
      </c>
      <c r="F36" s="2" t="s">
        <v>685</v>
      </c>
      <c r="G36" s="12">
        <v>-11.6</v>
      </c>
      <c r="H36" s="51" t="s">
        <v>21</v>
      </c>
      <c r="I36" t="s">
        <v>259</v>
      </c>
      <c r="J36" s="39" t="s">
        <v>582</v>
      </c>
      <c r="M36" t="str">
        <f>IF(COUNTIF('10.3'!B:B,A36)&gt;0,"Found in 10.3",IF(COUNTIF('11.6'!A:A,A36)&gt;0,"Found in 11.6",IF(COUNTIF('12.4'!A:A,A36)&gt;0,"Found in 12.4",IF(COUNTIF('1.8.24'!A:A,A36)&gt;0,"Found in 1.8.24","Not Found"))))</f>
        <v>Not Found</v>
      </c>
      <c r="N36" t="str">
        <f>IF(COUNTIF('10.3'!B:B, A36) &gt; 0, "True", "False")</f>
        <v>False</v>
      </c>
      <c r="O36" t="str">
        <f>IF(COUNTIF('11.6'!A:A, A36) &gt; 0, "True", "False")</f>
        <v>False</v>
      </c>
      <c r="P36" t="str">
        <f>IF(COUNTIF('12.4'!A:A, A36) &gt; 0, "True", "False")</f>
        <v>False</v>
      </c>
      <c r="Q36" t="str">
        <f>IF(COUNTIF('1.8.24'!A:A, A36) &gt; 0, "True", "False")</f>
        <v>False</v>
      </c>
    </row>
    <row r="37" spans="1:17" hidden="1" x14ac:dyDescent="0.2">
      <c r="A37" s="2" t="s">
        <v>686</v>
      </c>
      <c r="B37" s="2" t="s">
        <v>16</v>
      </c>
      <c r="C37" s="2" t="s">
        <v>687</v>
      </c>
      <c r="D37" s="2" t="str">
        <f t="shared" si="1"/>
        <v>Scott Lindsey</v>
      </c>
      <c r="E37" s="11">
        <v>45307</v>
      </c>
      <c r="F37" s="2" t="s">
        <v>688</v>
      </c>
      <c r="G37" s="12">
        <v>-152.55000000000001</v>
      </c>
      <c r="H37" s="51" t="s">
        <v>419</v>
      </c>
      <c r="I37" t="s">
        <v>689</v>
      </c>
      <c r="J37" s="39" t="s">
        <v>582</v>
      </c>
      <c r="M37" t="str">
        <f>IF(COUNTIF('10.3'!B:B,A37)&gt;0,"Found in 10.3",IF(COUNTIF('11.6'!A:A,A37)&gt;0,"Found in 11.6",IF(COUNTIF('12.4'!A:A,A37)&gt;0,"Found in 12.4",IF(COUNTIF('1.8.24'!A:A,A37)&gt;0,"Found in 1.8.24","Not Found"))))</f>
        <v>Not Found</v>
      </c>
      <c r="N37" t="str">
        <f>IF(COUNTIF('10.3'!B:B, A37) &gt; 0, "True", "False")</f>
        <v>False</v>
      </c>
      <c r="O37" t="str">
        <f>IF(COUNTIF('11.6'!A:A, A37) &gt; 0, "True", "False")</f>
        <v>False</v>
      </c>
      <c r="P37" t="str">
        <f>IF(COUNTIF('12.4'!A:A, A37) &gt; 0, "True", "False")</f>
        <v>False</v>
      </c>
      <c r="Q37" t="str">
        <f>IF(COUNTIF('1.8.24'!A:A, A37) &gt; 0, "True", "False")</f>
        <v>False</v>
      </c>
    </row>
    <row r="38" spans="1:17" hidden="1" x14ac:dyDescent="0.2">
      <c r="A38" s="2" t="s">
        <v>690</v>
      </c>
      <c r="B38" s="2" t="s">
        <v>16</v>
      </c>
      <c r="C38" s="2" t="s">
        <v>691</v>
      </c>
      <c r="D38" s="2" t="str">
        <f t="shared" si="1"/>
        <v>Terry Waugh</v>
      </c>
      <c r="E38" s="11">
        <v>45308</v>
      </c>
      <c r="F38" s="2" t="s">
        <v>692</v>
      </c>
      <c r="G38" s="12">
        <v>-40.479999999999997</v>
      </c>
      <c r="H38" s="51" t="s">
        <v>232</v>
      </c>
      <c r="I38" t="s">
        <v>693</v>
      </c>
      <c r="J38" s="39" t="s">
        <v>582</v>
      </c>
      <c r="M38" t="str">
        <f>IF(COUNTIF('10.3'!B:B,A38)&gt;0,"Found in 10.3",IF(COUNTIF('11.6'!A:A,A38)&gt;0,"Found in 11.6",IF(COUNTIF('12.4'!A:A,A38)&gt;0,"Found in 12.4",IF(COUNTIF('1.8.24'!A:A,A38)&gt;0,"Found in 1.8.24","Not Found"))))</f>
        <v>Not Found</v>
      </c>
      <c r="N38" t="str">
        <f>IF(COUNTIF('10.3'!B:B, A38) &gt; 0, "True", "False")</f>
        <v>False</v>
      </c>
      <c r="O38" t="str">
        <f>IF(COUNTIF('11.6'!A:A, A38) &gt; 0, "True", "False")</f>
        <v>False</v>
      </c>
      <c r="P38" t="str">
        <f>IF(COUNTIF('12.4'!A:A, A38) &gt; 0, "True", "False")</f>
        <v>False</v>
      </c>
      <c r="Q38" t="str">
        <f>IF(COUNTIF('1.8.24'!A:A, A38) &gt; 0, "True", "False")</f>
        <v>False</v>
      </c>
    </row>
    <row r="39" spans="1:17" hidden="1" x14ac:dyDescent="0.2">
      <c r="A39" s="2" t="s">
        <v>694</v>
      </c>
      <c r="B39" s="2" t="s">
        <v>16</v>
      </c>
      <c r="C39" s="2" t="s">
        <v>467</v>
      </c>
      <c r="D39" s="2" t="str">
        <f t="shared" si="1"/>
        <v>Wesley Kurtz</v>
      </c>
      <c r="E39" s="11">
        <v>45293</v>
      </c>
      <c r="F39" s="2" t="s">
        <v>695</v>
      </c>
      <c r="G39" s="12">
        <v>-143.97</v>
      </c>
      <c r="H39" s="51" t="s">
        <v>21</v>
      </c>
      <c r="I39" t="s">
        <v>696</v>
      </c>
      <c r="J39" s="39" t="s">
        <v>611</v>
      </c>
      <c r="M39" t="str">
        <f>IF(COUNTIF('10.3'!B:B,A39)&gt;0,"Found in 10.3",IF(COUNTIF('11.6'!A:A,A39)&gt;0,"Found in 11.6",IF(COUNTIF('12.4'!A:A,A39)&gt;0,"Found in 12.4",IF(COUNTIF('1.8.24'!A:A,A39)&gt;0,"Found in 1.8.24","Not Found"))))</f>
        <v>Not Found</v>
      </c>
      <c r="N39" t="str">
        <f>IF(COUNTIF('10.3'!B:B, A39) &gt; 0, "True", "False")</f>
        <v>False</v>
      </c>
      <c r="O39" t="str">
        <f>IF(COUNTIF('11.6'!A:A, A39) &gt; 0, "True", "False")</f>
        <v>False</v>
      </c>
      <c r="P39" t="str">
        <f>IF(COUNTIF('12.4'!A:A, A39) &gt; 0, "True", "False")</f>
        <v>False</v>
      </c>
      <c r="Q39" t="str">
        <f>IF(COUNTIF('1.8.24'!A:A, A39) &gt; 0, "True", "False")</f>
        <v>False</v>
      </c>
    </row>
    <row r="40" spans="1:17" hidden="1" x14ac:dyDescent="0.2">
      <c r="A40" s="3" t="s">
        <v>697</v>
      </c>
      <c r="B40" s="3" t="s">
        <v>16</v>
      </c>
      <c r="C40" s="3" t="s">
        <v>332</v>
      </c>
      <c r="D40" s="3" t="str">
        <f t="shared" si="1"/>
        <v>Michael Donnelly</v>
      </c>
      <c r="E40" s="9">
        <v>45317</v>
      </c>
      <c r="F40" s="3" t="s">
        <v>698</v>
      </c>
      <c r="G40" s="10">
        <v>-270.41000000000003</v>
      </c>
      <c r="H40" s="52" t="s">
        <v>57</v>
      </c>
      <c r="I40" s="4" t="s">
        <v>399</v>
      </c>
      <c r="J40" s="18"/>
      <c r="K40" s="4" t="s">
        <v>699</v>
      </c>
      <c r="L40" s="4"/>
      <c r="M40" s="4" t="str">
        <f>IF(COUNTIF('10.3'!B:B,A40)&gt;0,"Found in 10.3",IF(COUNTIF('11.6'!A:A,A40)&gt;0,"Found in 11.6",IF(COUNTIF('12.4'!A:A,A40)&gt;0,"Found in 12.4",IF(COUNTIF('1.8.24'!A:A,A40)&gt;0,"Found in 1.8.24","Not Found"))))</f>
        <v>Not Found</v>
      </c>
      <c r="N40" s="4" t="str">
        <f>IF(COUNTIF('10.3'!B:B, A40) &gt; 0, "True", "False")</f>
        <v>False</v>
      </c>
      <c r="O40" s="4" t="str">
        <f>IF(COUNTIF('11.6'!A:A, A40) &gt; 0, "True", "False")</f>
        <v>False</v>
      </c>
      <c r="P40" s="4" t="str">
        <f>IF(COUNTIF('12.4'!A:A, A40) &gt; 0, "True", "False")</f>
        <v>False</v>
      </c>
      <c r="Q40" s="4" t="str">
        <f>IF(COUNTIF('1.8.24'!A:A, A40) &gt; 0, "True", "False")</f>
        <v>False</v>
      </c>
    </row>
    <row r="41" spans="1:17" hidden="1" x14ac:dyDescent="0.2">
      <c r="A41" s="3" t="s">
        <v>700</v>
      </c>
      <c r="B41" s="3" t="s">
        <v>16</v>
      </c>
      <c r="C41" s="3" t="s">
        <v>701</v>
      </c>
      <c r="D41" s="3" t="str">
        <f t="shared" si="1"/>
        <v>Angelo Addison (Terminated)</v>
      </c>
      <c r="E41" s="9">
        <v>45294</v>
      </c>
      <c r="F41" s="3" t="s">
        <v>19</v>
      </c>
      <c r="G41" s="10">
        <v>-349.55</v>
      </c>
      <c r="H41" s="52" t="s">
        <v>250</v>
      </c>
      <c r="I41" s="4" t="s">
        <v>399</v>
      </c>
      <c r="J41" s="18"/>
      <c r="K41" s="4" t="s">
        <v>699</v>
      </c>
      <c r="L41" s="4"/>
      <c r="M41" s="4" t="str">
        <f>IF(COUNTIF('10.3'!B:B,A41)&gt;0,"Found in 10.3",IF(COUNTIF('11.6'!A:A,A41)&gt;0,"Found in 11.6",IF(COUNTIF('12.4'!A:A,A41)&gt;0,"Found in 12.4",IF(COUNTIF('1.8.24'!A:A,A41)&gt;0,"Found in 1.8.24","Not Found"))))</f>
        <v>Not Found</v>
      </c>
      <c r="N41" s="4" t="str">
        <f>IF(COUNTIF('10.3'!B:B, A41) &gt; 0, "True", "False")</f>
        <v>False</v>
      </c>
      <c r="O41" s="4" t="str">
        <f>IF(COUNTIF('11.6'!A:A, A41) &gt; 0, "True", "False")</f>
        <v>False</v>
      </c>
      <c r="P41" s="4" t="str">
        <f>IF(COUNTIF('12.4'!A:A, A41) &gt; 0, "True", "False")</f>
        <v>False</v>
      </c>
      <c r="Q41" s="4" t="str">
        <f>IF(COUNTIF('1.8.24'!A:A, A41) &gt; 0, "True", "False")</f>
        <v>False</v>
      </c>
    </row>
    <row r="42" spans="1:17" hidden="1" x14ac:dyDescent="0.2">
      <c r="A42" s="3" t="s">
        <v>702</v>
      </c>
      <c r="B42" s="3" t="s">
        <v>16</v>
      </c>
      <c r="C42" s="3" t="s">
        <v>701</v>
      </c>
      <c r="D42" s="3" t="str">
        <f t="shared" si="1"/>
        <v>Angelo Addison (Terminated)</v>
      </c>
      <c r="E42" s="9">
        <v>45279</v>
      </c>
      <c r="F42" s="3" t="s">
        <v>703</v>
      </c>
      <c r="G42" s="10">
        <v>-186.76</v>
      </c>
      <c r="H42" s="52" t="s">
        <v>666</v>
      </c>
      <c r="I42" s="4" t="s">
        <v>399</v>
      </c>
      <c r="J42" s="18"/>
      <c r="K42" s="4" t="s">
        <v>699</v>
      </c>
      <c r="L42" s="4"/>
      <c r="M42" s="4" t="str">
        <f>IF(COUNTIF('10.3'!B:B,A42)&gt;0,"Found in 10.3",IF(COUNTIF('11.6'!A:A,A42)&gt;0,"Found in 11.6",IF(COUNTIF('12.4'!A:A,A42)&gt;0,"Found in 12.4",IF(COUNTIF('1.8.24'!A:A,A42)&gt;0,"Found in 1.8.24","Not Found"))))</f>
        <v>Not Found</v>
      </c>
      <c r="N42" s="4" t="str">
        <f>IF(COUNTIF('10.3'!B:B, A42) &gt; 0, "True", "False")</f>
        <v>False</v>
      </c>
      <c r="O42" s="4" t="str">
        <f>IF(COUNTIF('11.6'!A:A, A42) &gt; 0, "True", "False")</f>
        <v>False</v>
      </c>
      <c r="P42" s="4" t="str">
        <f>IF(COUNTIF('12.4'!A:A, A42) &gt; 0, "True", "False")</f>
        <v>False</v>
      </c>
      <c r="Q42" s="4" t="str">
        <f>IF(COUNTIF('1.8.24'!A:A, A42) &gt; 0, "True", "False")</f>
        <v>False</v>
      </c>
    </row>
    <row r="43" spans="1:17" hidden="1" x14ac:dyDescent="0.2">
      <c r="A43" s="3" t="s">
        <v>704</v>
      </c>
      <c r="B43" s="3" t="s">
        <v>16</v>
      </c>
      <c r="C43" s="3" t="s">
        <v>701</v>
      </c>
      <c r="D43" s="3" t="str">
        <f t="shared" si="1"/>
        <v>Angelo Addison (Terminated)</v>
      </c>
      <c r="E43" s="9">
        <v>45245</v>
      </c>
      <c r="F43" s="3" t="s">
        <v>705</v>
      </c>
      <c r="G43" s="10">
        <v>-367.55</v>
      </c>
      <c r="H43" s="52" t="s">
        <v>250</v>
      </c>
      <c r="I43" s="4" t="s">
        <v>399</v>
      </c>
      <c r="J43" s="18"/>
      <c r="K43" s="4" t="s">
        <v>699</v>
      </c>
      <c r="L43" s="4"/>
      <c r="M43" s="4" t="str">
        <f>IF(COUNTIF('10.3'!B:B,A43)&gt;0,"Found in 10.3",IF(COUNTIF('11.6'!A:A,A43)&gt;0,"Found in 11.6",IF(COUNTIF('12.4'!A:A,A43)&gt;0,"Found in 12.4",IF(COUNTIF('1.8.24'!A:A,A43)&gt;0,"Found in 1.8.24","Not Found"))))</f>
        <v>Not Found</v>
      </c>
      <c r="N43" s="4" t="str">
        <f>IF(COUNTIF('10.3'!B:B, A43) &gt; 0, "True", "False")</f>
        <v>False</v>
      </c>
      <c r="O43" s="4" t="str">
        <f>IF(COUNTIF('11.6'!A:A, A43) &gt; 0, "True", "False")</f>
        <v>False</v>
      </c>
      <c r="P43" s="4" t="str">
        <f>IF(COUNTIF('12.4'!A:A, A43) &gt; 0, "True", "False")</f>
        <v>False</v>
      </c>
      <c r="Q43" s="4" t="str">
        <f>IF(COUNTIF('1.8.24'!A:A, A43) &gt; 0, "True", "False")</f>
        <v>False</v>
      </c>
    </row>
    <row r="44" spans="1:17" hidden="1" x14ac:dyDescent="0.2">
      <c r="A44" s="3" t="s">
        <v>706</v>
      </c>
      <c r="B44" s="3" t="s">
        <v>16</v>
      </c>
      <c r="C44" s="3" t="s">
        <v>707</v>
      </c>
      <c r="D44" s="3" t="str">
        <f t="shared" si="1"/>
        <v>Brendon Hawkins (Terminated)</v>
      </c>
      <c r="E44" s="9">
        <v>45318</v>
      </c>
      <c r="F44" s="3" t="s">
        <v>708</v>
      </c>
      <c r="G44" s="10">
        <v>-69.62</v>
      </c>
      <c r="H44" s="52" t="s">
        <v>21</v>
      </c>
      <c r="I44" s="4" t="s">
        <v>399</v>
      </c>
      <c r="J44" s="18"/>
      <c r="K44" s="4" t="s">
        <v>699</v>
      </c>
      <c r="L44" s="4"/>
      <c r="M44" s="4" t="str">
        <f>IF(COUNTIF('10.3'!B:B,A44)&gt;0,"Found in 10.3",IF(COUNTIF('11.6'!A:A,A44)&gt;0,"Found in 11.6",IF(COUNTIF('12.4'!A:A,A44)&gt;0,"Found in 12.4",IF(COUNTIF('1.8.24'!A:A,A44)&gt;0,"Found in 1.8.24","Not Found"))))</f>
        <v>Not Found</v>
      </c>
      <c r="N44" s="4" t="str">
        <f>IF(COUNTIF('10.3'!B:B, A44) &gt; 0, "True", "False")</f>
        <v>False</v>
      </c>
      <c r="O44" s="4" t="str">
        <f>IF(COUNTIF('11.6'!A:A, A44) &gt; 0, "True", "False")</f>
        <v>False</v>
      </c>
      <c r="P44" s="4" t="str">
        <f>IF(COUNTIF('12.4'!A:A, A44) &gt; 0, "True", "False")</f>
        <v>False</v>
      </c>
      <c r="Q44" s="4" t="str">
        <f>IF(COUNTIF('1.8.24'!A:A, A44) &gt; 0, "True", "False")</f>
        <v>False</v>
      </c>
    </row>
    <row r="45" spans="1:17" hidden="1" x14ac:dyDescent="0.2">
      <c r="A45" s="3" t="s">
        <v>494</v>
      </c>
      <c r="B45" s="3" t="s">
        <v>16</v>
      </c>
      <c r="C45" s="3" t="s">
        <v>65</v>
      </c>
      <c r="D45" s="3" t="str">
        <f t="shared" si="1"/>
        <v>Clark Cull</v>
      </c>
      <c r="E45" s="9">
        <v>45280</v>
      </c>
      <c r="F45" s="3" t="s">
        <v>495</v>
      </c>
      <c r="G45" s="10">
        <v>-144.18</v>
      </c>
      <c r="H45" s="52" t="s">
        <v>92</v>
      </c>
      <c r="I45" s="4" t="s">
        <v>399</v>
      </c>
      <c r="J45" s="18" t="str">
        <f>VLOOKUP(A45, '1.8.24'!$A$1:$S$55, 13, 0)</f>
        <v>Deducted 1.19.24</v>
      </c>
      <c r="K45" s="4" t="str">
        <f>VLOOKUP(A45, '1.8.24'!$A$1:$S$55, 14, 0)</f>
        <v>Personal Expense</v>
      </c>
      <c r="L45" s="4" t="str">
        <f>IF(ISBLANK(VLOOKUP(A45, '1.8.24'!$A$1:$S$55, 15, 0)), "No Comment", VLOOKUP(A45, '1.8.24'!$A$1:$S$55, 15, 0))</f>
        <v>AR Processed</v>
      </c>
      <c r="M45" s="4" t="str">
        <f>IF(COUNTIF('10.3'!B:B,A45)&gt;0,"Found in 10.3",IF(COUNTIF('11.6'!A:A,A45)&gt;0,"Found in 11.6",IF(COUNTIF('12.4'!A:A,A45)&gt;0,"Found in 12.4",IF(COUNTIF('1.8.24'!A:A,A45)&gt;0,"Found in 1.8.24","Not Found"))))</f>
        <v>Found in 1.8.24</v>
      </c>
      <c r="N45" s="4" t="str">
        <f>IF(COUNTIF('10.3'!B:B, A45) &gt; 0, "True", "False")</f>
        <v>False</v>
      </c>
      <c r="O45" s="4" t="str">
        <f>IF(COUNTIF('11.6'!A:A, A45) &gt; 0, "True", "False")</f>
        <v>False</v>
      </c>
      <c r="P45" s="4" t="str">
        <f>IF(COUNTIF('12.4'!A:A, A45) &gt; 0, "True", "False")</f>
        <v>False</v>
      </c>
      <c r="Q45" s="4" t="str">
        <f>IF(COUNTIF('1.8.24'!A:A, A45) &gt; 0, "True", "False")</f>
        <v>True</v>
      </c>
    </row>
    <row r="46" spans="1:17" hidden="1" x14ac:dyDescent="0.2">
      <c r="A46" s="3" t="s">
        <v>709</v>
      </c>
      <c r="B46" s="3" t="s">
        <v>16</v>
      </c>
      <c r="C46" s="3" t="s">
        <v>248</v>
      </c>
      <c r="D46" s="3" t="str">
        <f t="shared" si="1"/>
        <v>Colin Williams</v>
      </c>
      <c r="E46" s="9">
        <v>45280</v>
      </c>
      <c r="F46" s="3" t="s">
        <v>344</v>
      </c>
      <c r="G46" s="10">
        <v>-163.77000000000001</v>
      </c>
      <c r="H46" s="52" t="s">
        <v>710</v>
      </c>
      <c r="I46" s="4" t="s">
        <v>399</v>
      </c>
      <c r="J46" s="18"/>
      <c r="K46" s="4" t="s">
        <v>699</v>
      </c>
      <c r="L46" s="4"/>
      <c r="M46" s="4" t="str">
        <f>IF(COUNTIF('10.3'!B:B,A46)&gt;0,"Found in 10.3",IF(COUNTIF('11.6'!A:A,A46)&gt;0,"Found in 11.6",IF(COUNTIF('12.4'!A:A,A46)&gt;0,"Found in 12.4",IF(COUNTIF('1.8.24'!A:A,A46)&gt;0,"Found in 1.8.24","Not Found"))))</f>
        <v>Not Found</v>
      </c>
      <c r="N46" s="4" t="str">
        <f>IF(COUNTIF('10.3'!B:B, A46) &gt; 0, "True", "False")</f>
        <v>False</v>
      </c>
      <c r="O46" s="4" t="str">
        <f>IF(COUNTIF('11.6'!A:A, A46) &gt; 0, "True", "False")</f>
        <v>False</v>
      </c>
      <c r="P46" s="4" t="str">
        <f>IF(COUNTIF('12.4'!A:A, A46) &gt; 0, "True", "False")</f>
        <v>False</v>
      </c>
      <c r="Q46" s="4" t="str">
        <f>IF(COUNTIF('1.8.24'!A:A, A46) &gt; 0, "True", "False")</f>
        <v>False</v>
      </c>
    </row>
    <row r="47" spans="1:17" hidden="1" x14ac:dyDescent="0.2">
      <c r="A47" s="3" t="s">
        <v>711</v>
      </c>
      <c r="B47" s="3" t="s">
        <v>16</v>
      </c>
      <c r="C47" s="3" t="s">
        <v>712</v>
      </c>
      <c r="D47" s="3" t="str">
        <f t="shared" si="1"/>
        <v>John Nutbrown</v>
      </c>
      <c r="E47" s="9">
        <v>45309</v>
      </c>
      <c r="F47" s="3" t="s">
        <v>713</v>
      </c>
      <c r="G47" s="10">
        <v>-57.7</v>
      </c>
      <c r="H47" s="52" t="s">
        <v>33</v>
      </c>
      <c r="I47" s="4" t="s">
        <v>399</v>
      </c>
      <c r="J47" s="18"/>
      <c r="K47" s="4" t="s">
        <v>699</v>
      </c>
      <c r="L47" s="4"/>
      <c r="M47" s="4" t="str">
        <f>IF(COUNTIF('10.3'!B:B,A47)&gt;0,"Found in 10.3",IF(COUNTIF('11.6'!A:A,A47)&gt;0,"Found in 11.6",IF(COUNTIF('12.4'!A:A,A47)&gt;0,"Found in 12.4",IF(COUNTIF('1.8.24'!A:A,A47)&gt;0,"Found in 1.8.24","Not Found"))))</f>
        <v>Not Found</v>
      </c>
      <c r="N47" s="4" t="str">
        <f>IF(COUNTIF('10.3'!B:B, A47) &gt; 0, "True", "False")</f>
        <v>False</v>
      </c>
      <c r="O47" s="4" t="str">
        <f>IF(COUNTIF('11.6'!A:A, A47) &gt; 0, "True", "False")</f>
        <v>False</v>
      </c>
      <c r="P47" s="4" t="str">
        <f>IF(COUNTIF('12.4'!A:A, A47) &gt; 0, "True", "False")</f>
        <v>False</v>
      </c>
      <c r="Q47" s="4" t="str">
        <f>IF(COUNTIF('1.8.24'!A:A, A47) &gt; 0, "True", "False")</f>
        <v>False</v>
      </c>
    </row>
    <row r="48" spans="1:17" hidden="1" x14ac:dyDescent="0.2">
      <c r="A48" s="3" t="s">
        <v>714</v>
      </c>
      <c r="B48" s="3" t="s">
        <v>16</v>
      </c>
      <c r="C48" s="3" t="s">
        <v>715</v>
      </c>
      <c r="D48" s="3" t="str">
        <f t="shared" si="1"/>
        <v>Joseph Brown (Terminated)</v>
      </c>
      <c r="E48" s="9">
        <v>45219</v>
      </c>
      <c r="F48" s="3" t="s">
        <v>716</v>
      </c>
      <c r="G48" s="10">
        <v>-12.44</v>
      </c>
      <c r="H48" s="52" t="s">
        <v>448</v>
      </c>
      <c r="I48" s="4" t="s">
        <v>399</v>
      </c>
      <c r="J48" s="18"/>
      <c r="K48" s="4" t="s">
        <v>699</v>
      </c>
      <c r="L48" s="4"/>
      <c r="M48" s="4" t="str">
        <f>IF(COUNTIF('10.3'!B:B,A48)&gt;0,"Found in 10.3",IF(COUNTIF('11.6'!A:A,A48)&gt;0,"Found in 11.6",IF(COUNTIF('12.4'!A:A,A48)&gt;0,"Found in 12.4",IF(COUNTIF('1.8.24'!A:A,A48)&gt;0,"Found in 1.8.24","Not Found"))))</f>
        <v>Not Found</v>
      </c>
      <c r="N48" s="4" t="str">
        <f>IF(COUNTIF('10.3'!B:B, A48) &gt; 0, "True", "False")</f>
        <v>False</v>
      </c>
      <c r="O48" s="4" t="str">
        <f>IF(COUNTIF('11.6'!A:A, A48) &gt; 0, "True", "False")</f>
        <v>False</v>
      </c>
      <c r="P48" s="4" t="str">
        <f>IF(COUNTIF('12.4'!A:A, A48) &gt; 0, "True", "False")</f>
        <v>False</v>
      </c>
      <c r="Q48" s="4" t="str">
        <f>IF(COUNTIF('1.8.24'!A:A, A48) &gt; 0, "True", "False")</f>
        <v>False</v>
      </c>
    </row>
    <row r="49" spans="1:17" hidden="1" x14ac:dyDescent="0.2">
      <c r="A49" s="3" t="s">
        <v>717</v>
      </c>
      <c r="B49" s="3" t="s">
        <v>16</v>
      </c>
      <c r="C49" s="3" t="s">
        <v>718</v>
      </c>
      <c r="D49" s="3" t="str">
        <f t="shared" si="1"/>
        <v>Kristjan Mason (Terminated)</v>
      </c>
      <c r="E49" s="9">
        <v>45222</v>
      </c>
      <c r="F49" s="3" t="s">
        <v>719</v>
      </c>
      <c r="G49" s="10">
        <v>-9.99</v>
      </c>
      <c r="H49" s="52" t="s">
        <v>710</v>
      </c>
      <c r="I49" s="4" t="s">
        <v>399</v>
      </c>
      <c r="J49" s="18"/>
      <c r="K49" s="4" t="s">
        <v>699</v>
      </c>
      <c r="L49" s="4"/>
      <c r="M49" s="4" t="str">
        <f>IF(COUNTIF('10.3'!B:B,A49)&gt;0,"Found in 10.3",IF(COUNTIF('11.6'!A:A,A49)&gt;0,"Found in 11.6",IF(COUNTIF('12.4'!A:A,A49)&gt;0,"Found in 12.4",IF(COUNTIF('1.8.24'!A:A,A49)&gt;0,"Found in 1.8.24","Not Found"))))</f>
        <v>Not Found</v>
      </c>
      <c r="N49" s="4" t="str">
        <f>IF(COUNTIF('10.3'!B:B, A49) &gt; 0, "True", "False")</f>
        <v>False</v>
      </c>
      <c r="O49" s="4" t="str">
        <f>IF(COUNTIF('11.6'!A:A, A49) &gt; 0, "True", "False")</f>
        <v>False</v>
      </c>
      <c r="P49" s="4" t="str">
        <f>IF(COUNTIF('12.4'!A:A, A49) &gt; 0, "True", "False")</f>
        <v>False</v>
      </c>
      <c r="Q49" s="4" t="str">
        <f>IF(COUNTIF('1.8.24'!A:A, A49) &gt; 0, "True", "False")</f>
        <v>False</v>
      </c>
    </row>
    <row r="50" spans="1:17" hidden="1" x14ac:dyDescent="0.2">
      <c r="A50" s="3" t="s">
        <v>720</v>
      </c>
      <c r="B50" s="3" t="s">
        <v>16</v>
      </c>
      <c r="C50" s="3" t="s">
        <v>721</v>
      </c>
      <c r="D50" s="3" t="str">
        <f t="shared" si="1"/>
        <v>Marcus Stowell</v>
      </c>
      <c r="E50" s="9">
        <v>45323</v>
      </c>
      <c r="F50" s="3" t="s">
        <v>722</v>
      </c>
      <c r="G50" s="10">
        <v>-36.04</v>
      </c>
      <c r="H50" s="52" t="s">
        <v>384</v>
      </c>
      <c r="I50" s="4" t="s">
        <v>399</v>
      </c>
      <c r="J50" s="18"/>
      <c r="K50" s="4" t="s">
        <v>699</v>
      </c>
      <c r="L50" s="4"/>
      <c r="M50" s="4" t="str">
        <f>IF(COUNTIF('10.3'!B:B,A50)&gt;0,"Found in 10.3",IF(COUNTIF('11.6'!A:A,A50)&gt;0,"Found in 11.6",IF(COUNTIF('12.4'!A:A,A50)&gt;0,"Found in 12.4",IF(COUNTIF('1.8.24'!A:A,A50)&gt;0,"Found in 1.8.24","Not Found"))))</f>
        <v>Not Found</v>
      </c>
      <c r="N50" s="4" t="str">
        <f>IF(COUNTIF('10.3'!B:B, A50) &gt; 0, "True", "False")</f>
        <v>False</v>
      </c>
      <c r="O50" s="4" t="str">
        <f>IF(COUNTIF('11.6'!A:A, A50) &gt; 0, "True", "False")</f>
        <v>False</v>
      </c>
      <c r="P50" s="4" t="str">
        <f>IF(COUNTIF('12.4'!A:A, A50) &gt; 0, "True", "False")</f>
        <v>False</v>
      </c>
      <c r="Q50" s="4" t="str">
        <f>IF(COUNTIF('1.8.24'!A:A, A50) &gt; 0, "True", "False")</f>
        <v>False</v>
      </c>
    </row>
    <row r="51" spans="1:17" hidden="1" x14ac:dyDescent="0.2">
      <c r="A51" s="3" t="s">
        <v>522</v>
      </c>
      <c r="B51" s="3" t="s">
        <v>16</v>
      </c>
      <c r="C51" s="3" t="s">
        <v>347</v>
      </c>
      <c r="D51" s="3" t="str">
        <f t="shared" si="1"/>
        <v>Nick Way</v>
      </c>
      <c r="E51" s="9">
        <v>45245</v>
      </c>
      <c r="F51" s="3" t="s">
        <v>523</v>
      </c>
      <c r="G51" s="10">
        <v>-27.2</v>
      </c>
      <c r="H51" s="52" t="s">
        <v>723</v>
      </c>
      <c r="I51" s="4" t="s">
        <v>399</v>
      </c>
      <c r="J51" s="18" t="str">
        <f>VLOOKUP(A51, '1.8.24'!$A$1:$S$55, 13, 0)</f>
        <v>Deducted 1.19.24</v>
      </c>
      <c r="K51" s="4" t="str">
        <f>VLOOKUP(A51, '1.8.24'!$A$1:$S$55, 14, 0)</f>
        <v>Personal Expense</v>
      </c>
      <c r="L51" s="4" t="str">
        <f>IF(ISBLANK(VLOOKUP(A51, '1.8.24'!$A$1:$S$55, 15, 0)), "No Comment", VLOOKUP(A51, '1.8.24'!$A$1:$S$55, 15, 0))</f>
        <v>AR Processed</v>
      </c>
      <c r="M51" s="4" t="str">
        <f>IF(COUNTIF('10.3'!B:B,A51)&gt;0,"Found in 10.3",IF(COUNTIF('11.6'!A:A,A51)&gt;0,"Found in 11.6",IF(COUNTIF('12.4'!A:A,A51)&gt;0,"Found in 12.4",IF(COUNTIF('1.8.24'!A:A,A51)&gt;0,"Found in 1.8.24","Not Found"))))</f>
        <v>Found in 1.8.24</v>
      </c>
      <c r="N51" s="4" t="str">
        <f>IF(COUNTIF('10.3'!B:B, A51) &gt; 0, "True", "False")</f>
        <v>False</v>
      </c>
      <c r="O51" s="4" t="str">
        <f>IF(COUNTIF('11.6'!A:A, A51) &gt; 0, "True", "False")</f>
        <v>False</v>
      </c>
      <c r="P51" s="4" t="str">
        <f>IF(COUNTIF('12.4'!A:A, A51) &gt; 0, "True", "False")</f>
        <v>False</v>
      </c>
      <c r="Q51" s="4" t="str">
        <f>IF(COUNTIF('1.8.24'!A:A, A51) &gt; 0, "True", "False")</f>
        <v>True</v>
      </c>
    </row>
    <row r="52" spans="1:17" hidden="1" x14ac:dyDescent="0.2">
      <c r="A52" s="3" t="s">
        <v>567</v>
      </c>
      <c r="B52" s="3" t="s">
        <v>16</v>
      </c>
      <c r="C52" s="3" t="s">
        <v>204</v>
      </c>
      <c r="D52" s="3" t="str">
        <f t="shared" si="1"/>
        <v>Sean Bush</v>
      </c>
      <c r="E52" s="9">
        <v>45281</v>
      </c>
      <c r="F52" s="3" t="s">
        <v>568</v>
      </c>
      <c r="G52" s="10">
        <v>-284.61</v>
      </c>
      <c r="H52" s="52" t="s">
        <v>27</v>
      </c>
      <c r="I52" s="4" t="s">
        <v>399</v>
      </c>
      <c r="J52" s="18" t="str">
        <f>VLOOKUP(A52, '1.8.24'!$A$1:$S$55, 13, 0)</f>
        <v>Deducted 1.24.24</v>
      </c>
      <c r="K52" s="4" t="str">
        <f>VLOOKUP(A52, '1.8.24'!$A$1:$S$55, 14, 0)</f>
        <v>Personal Expense</v>
      </c>
      <c r="L52" s="4" t="str">
        <f>IF(ISBLANK(VLOOKUP(A52, '1.8.24'!$A$1:$S$55, 15, 0)), "No Comment", VLOOKUP(A52, '1.8.24'!$A$1:$S$55, 15, 0))</f>
        <v>No Comment</v>
      </c>
      <c r="M52" s="4" t="str">
        <f>IF(COUNTIF('10.3'!B:B,A52)&gt;0,"Found in 10.3",IF(COUNTIF('11.6'!A:A,A52)&gt;0,"Found in 11.6",IF(COUNTIF('12.4'!A:A,A52)&gt;0,"Found in 12.4",IF(COUNTIF('1.8.24'!A:A,A52)&gt;0,"Found in 1.8.24","Not Found"))))</f>
        <v>Found in 1.8.24</v>
      </c>
      <c r="N52" s="4" t="str">
        <f>IF(COUNTIF('10.3'!B:B, A52) &gt; 0, "True", "False")</f>
        <v>False</v>
      </c>
      <c r="O52" s="4" t="str">
        <f>IF(COUNTIF('11.6'!A:A, A52) &gt; 0, "True", "False")</f>
        <v>False</v>
      </c>
      <c r="P52" s="4" t="str">
        <f>IF(COUNTIF('12.4'!A:A, A52) &gt; 0, "True", "False")</f>
        <v>False</v>
      </c>
      <c r="Q52" s="4" t="str">
        <f>IF(COUNTIF('1.8.24'!A:A, A52) &gt; 0, "True", "False")</f>
        <v>True</v>
      </c>
    </row>
    <row r="53" spans="1:17" hidden="1" x14ac:dyDescent="0.2">
      <c r="A53" s="3" t="s">
        <v>570</v>
      </c>
      <c r="B53" s="3" t="s">
        <v>16</v>
      </c>
      <c r="C53" s="3" t="s">
        <v>204</v>
      </c>
      <c r="D53" s="3" t="str">
        <f t="shared" si="1"/>
        <v>Sean Bush</v>
      </c>
      <c r="E53" s="9">
        <v>45250</v>
      </c>
      <c r="F53" s="3" t="s">
        <v>571</v>
      </c>
      <c r="G53" s="10">
        <v>-319.72000000000003</v>
      </c>
      <c r="H53" s="52" t="s">
        <v>724</v>
      </c>
      <c r="I53" s="4" t="s">
        <v>399</v>
      </c>
      <c r="J53" s="18" t="str">
        <f>VLOOKUP(A53, '1.8.24'!$A$1:$S$55, 13, 0)</f>
        <v>Deducted 1.24.24</v>
      </c>
      <c r="K53" s="4" t="str">
        <f>VLOOKUP(A53, '1.8.24'!$A$1:$S$55, 14, 0)</f>
        <v>Personal Expense</v>
      </c>
      <c r="L53" s="4" t="str">
        <f>IF(ISBLANK(VLOOKUP(A53, '1.8.24'!$A$1:$S$55, 15, 0)), "No Comment", VLOOKUP(A53, '1.8.24'!$A$1:$S$55, 15, 0))</f>
        <v>No Comment</v>
      </c>
      <c r="M53" s="4" t="str">
        <f>IF(COUNTIF('10.3'!B:B,A53)&gt;0,"Found in 10.3",IF(COUNTIF('11.6'!A:A,A53)&gt;0,"Found in 11.6",IF(COUNTIF('12.4'!A:A,A53)&gt;0,"Found in 12.4",IF(COUNTIF('1.8.24'!A:A,A53)&gt;0,"Found in 1.8.24","Not Found"))))</f>
        <v>Found in 1.8.24</v>
      </c>
      <c r="N53" s="4" t="str">
        <f>IF(COUNTIF('10.3'!B:B, A53) &gt; 0, "True", "False")</f>
        <v>False</v>
      </c>
      <c r="O53" s="4" t="str">
        <f>IF(COUNTIF('11.6'!A:A, A53) &gt; 0, "True", "False")</f>
        <v>False</v>
      </c>
      <c r="P53" s="4" t="str">
        <f>IF(COUNTIF('12.4'!A:A, A53) &gt; 0, "True", "False")</f>
        <v>False</v>
      </c>
      <c r="Q53" s="4" t="str">
        <f>IF(COUNTIF('1.8.24'!A:A, A53) &gt; 0, "True", "False")</f>
        <v>True</v>
      </c>
    </row>
    <row r="54" spans="1:17" hidden="1" x14ac:dyDescent="0.2">
      <c r="A54" s="3" t="s">
        <v>572</v>
      </c>
      <c r="B54" s="3" t="s">
        <v>16</v>
      </c>
      <c r="C54" s="3" t="s">
        <v>204</v>
      </c>
      <c r="D54" s="3" t="str">
        <f t="shared" si="1"/>
        <v>Sean Bush</v>
      </c>
      <c r="E54" s="9">
        <v>45248</v>
      </c>
      <c r="F54" s="3" t="s">
        <v>573</v>
      </c>
      <c r="G54" s="10">
        <v>-38.49</v>
      </c>
      <c r="H54" s="52" t="s">
        <v>725</v>
      </c>
      <c r="I54" s="4" t="s">
        <v>399</v>
      </c>
      <c r="J54" s="18" t="str">
        <f>VLOOKUP(A54, '1.8.24'!$A$1:$S$55, 13, 0)</f>
        <v>Deducted 1.24.24</v>
      </c>
      <c r="K54" s="4" t="str">
        <f>VLOOKUP(A54, '1.8.24'!$A$1:$S$55, 14, 0)</f>
        <v>Personal Expense</v>
      </c>
      <c r="L54" s="4" t="str">
        <f>IF(ISBLANK(VLOOKUP(A54, '1.8.24'!$A$1:$S$55, 15, 0)), "No Comment", VLOOKUP(A54, '1.8.24'!$A$1:$S$55, 15, 0))</f>
        <v>No Comment</v>
      </c>
      <c r="M54" s="4" t="str">
        <f>IF(COUNTIF('10.3'!B:B,A54)&gt;0,"Found in 10.3",IF(COUNTIF('11.6'!A:A,A54)&gt;0,"Found in 11.6",IF(COUNTIF('12.4'!A:A,A54)&gt;0,"Found in 12.4",IF(COUNTIF('1.8.24'!A:A,A54)&gt;0,"Found in 1.8.24","Not Found"))))</f>
        <v>Found in 1.8.24</v>
      </c>
      <c r="N54" s="4" t="str">
        <f>IF(COUNTIF('10.3'!B:B, A54) &gt; 0, "True", "False")</f>
        <v>False</v>
      </c>
      <c r="O54" s="4" t="str">
        <f>IF(COUNTIF('11.6'!A:A, A54) &gt; 0, "True", "False")</f>
        <v>False</v>
      </c>
      <c r="P54" s="4" t="str">
        <f>IF(COUNTIF('12.4'!A:A, A54) &gt; 0, "True", "False")</f>
        <v>False</v>
      </c>
      <c r="Q54" s="4" t="str">
        <f>IF(COUNTIF('1.8.24'!A:A, A54) &gt; 0, "True", "False")</f>
        <v>True</v>
      </c>
    </row>
  </sheetData>
  <autoFilter ref="A1:Q54" xr:uid="{5ADE8688-FE29-4E05-B360-51BC206BAB56}">
    <filterColumn colId="3">
      <filters>
        <filter val="Luis Otero"/>
      </filters>
    </filterColumn>
  </autoFilter>
  <pageMargins left="0.25" right="0" top="0.25" bottom="0.25" header="0.3" footer="0.05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7BEDA-71C6-48A1-9DCC-91DA93668FA6}">
  <sheetPr filterMode="1"/>
  <dimension ref="A1:R82"/>
  <sheetViews>
    <sheetView workbookViewId="0"/>
  </sheetViews>
  <sheetFormatPr defaultRowHeight="12.75" x14ac:dyDescent="0.2"/>
  <cols>
    <col min="1" max="1" width="23.42578125" bestFit="1" customWidth="1"/>
    <col min="2" max="2" width="25.7109375" bestFit="1" customWidth="1"/>
    <col min="3" max="3" width="36.5703125" bestFit="1" customWidth="1"/>
    <col min="4" max="4" width="26.85546875" bestFit="1" customWidth="1"/>
    <col min="5" max="5" width="20.28515625" bestFit="1" customWidth="1"/>
    <col min="6" max="6" width="32.42578125" customWidth="1"/>
    <col min="7" max="7" width="17.140625" customWidth="1"/>
    <col min="8" max="8" width="7.140625" style="41" bestFit="1" customWidth="1"/>
    <col min="9" max="9" width="35.28515625" bestFit="1" customWidth="1"/>
    <col min="10" max="10" width="32.28515625" bestFit="1" customWidth="1"/>
    <col min="11" max="11" width="20.42578125" bestFit="1" customWidth="1"/>
    <col min="12" max="12" width="25.28515625" bestFit="1" customWidth="1"/>
    <col min="13" max="13" width="15" bestFit="1" customWidth="1"/>
    <col min="14" max="16" width="8" bestFit="1" customWidth="1"/>
    <col min="17" max="17" width="9.5703125" bestFit="1" customWidth="1"/>
    <col min="18" max="18" width="10.5703125" bestFit="1" customWidth="1"/>
  </cols>
  <sheetData>
    <row r="1" spans="1:18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44" t="s">
        <v>468</v>
      </c>
      <c r="I1" s="27" t="s">
        <v>11</v>
      </c>
      <c r="J1" s="27" t="s">
        <v>12</v>
      </c>
      <c r="K1" s="27" t="s">
        <v>13</v>
      </c>
      <c r="L1" s="27" t="s">
        <v>469</v>
      </c>
      <c r="M1" s="27" t="s">
        <v>228</v>
      </c>
      <c r="N1" s="27" t="s">
        <v>394</v>
      </c>
      <c r="O1" s="27" t="s">
        <v>395</v>
      </c>
      <c r="P1" s="27" t="s">
        <v>470</v>
      </c>
      <c r="Q1" s="27" t="s">
        <v>578</v>
      </c>
      <c r="R1" s="27" t="s">
        <v>726</v>
      </c>
    </row>
    <row r="2" spans="1:18" hidden="1" x14ac:dyDescent="0.2">
      <c r="A2" s="2" t="s">
        <v>727</v>
      </c>
      <c r="B2" s="2" t="s">
        <v>16</v>
      </c>
      <c r="C2" s="2" t="s">
        <v>728</v>
      </c>
      <c r="D2" s="2" t="str">
        <f t="shared" ref="D2:D33" si="0">TRIM(MID(C2, FIND(":", C2) + 1, LEN(C2)))</f>
        <v>Abelardo Tamez</v>
      </c>
      <c r="E2" s="11">
        <v>45342</v>
      </c>
      <c r="F2" s="2" t="s">
        <v>729</v>
      </c>
      <c r="G2" s="12">
        <v>-3.59</v>
      </c>
      <c r="H2" s="42">
        <v>8</v>
      </c>
      <c r="I2" t="s">
        <v>730</v>
      </c>
      <c r="J2" t="s">
        <v>731</v>
      </c>
      <c r="K2" t="str">
        <f>IF($R2="True",VLOOKUP($A2,'2.14.24'!$A$2:$Q$54,11,0), "")</f>
        <v/>
      </c>
      <c r="L2" t="s">
        <v>403</v>
      </c>
      <c r="M2" t="str">
        <f>IF(COUNTIF('2.14.24'!A:A,A2)&gt;0,"Found in 2.14.24", IF(COUNTIF('1.8.24'!A:A,A2)&gt;0,"Found in 1.8.24",IF(COUNTIF('12.4'!A:A,A2)&gt;0,"Found in 12.4",IF(COUNTIF('11.6'!A:A,A2)&gt;0,"Found in 11.6",IF(COUNTIF('10.3'!B:B,A2)&gt;0,"Found in 10.3", "Not Found")))))</f>
        <v>Not Found</v>
      </c>
      <c r="N2" t="str">
        <f>IF(COUNTIF('10.3'!B:B, A2) &gt; 0, "True", "False")</f>
        <v>False</v>
      </c>
      <c r="O2" t="str">
        <f>IF(COUNTIF('11.6'!A:A, A2) &gt; 0, "True", "False")</f>
        <v>False</v>
      </c>
      <c r="P2" t="str">
        <f>IF(COUNTIF('12.4'!A:A, A2) &gt; 0, "True", "False")</f>
        <v>False</v>
      </c>
      <c r="Q2" t="str">
        <f>IF(COUNTIF('1.8.24'!A:A, A2) &gt; 0, "True", "False")</f>
        <v>False</v>
      </c>
      <c r="R2" t="str">
        <f>IF(COUNTIF('2.14.24'!$A:$A, $A2) &gt; 0, "True", "False")</f>
        <v>False</v>
      </c>
    </row>
    <row r="3" spans="1:18" hidden="1" x14ac:dyDescent="0.2">
      <c r="A3" s="2" t="s">
        <v>732</v>
      </c>
      <c r="B3" s="2" t="s">
        <v>16</v>
      </c>
      <c r="C3" s="2" t="s">
        <v>733</v>
      </c>
      <c r="D3" s="2" t="str">
        <f t="shared" si="0"/>
        <v>Ayite Medji</v>
      </c>
      <c r="E3" s="11">
        <v>45340</v>
      </c>
      <c r="F3" s="2" t="s">
        <v>734</v>
      </c>
      <c r="G3" s="12">
        <v>-4.5599999999999996</v>
      </c>
      <c r="H3" s="42">
        <v>15</v>
      </c>
      <c r="I3" t="s">
        <v>735</v>
      </c>
      <c r="J3" t="s">
        <v>731</v>
      </c>
      <c r="K3" t="str">
        <f>IF($R3="True",VLOOKUP($A3,'2.14.24'!$A$2:$Q$54,11,0), "")</f>
        <v/>
      </c>
      <c r="L3" t="s">
        <v>403</v>
      </c>
      <c r="M3" t="str">
        <f>IF(COUNTIF('2.14.24'!A:A,A3)&gt;0,"Found in 2.14.24", IF(COUNTIF('1.8.24'!A:A,A3)&gt;0,"Found in 1.8.24",IF(COUNTIF('12.4'!A:A,A3)&gt;0,"Found in 12.4",IF(COUNTIF('11.6'!A:A,A3)&gt;0,"Found in 11.6",IF(COUNTIF('10.3'!B:B,A3)&gt;0,"Found in 10.3", "Not Found")))))</f>
        <v>Not Found</v>
      </c>
      <c r="N3" t="str">
        <f>IF(COUNTIF('10.3'!B:B, A3) &gt; 0, "True", "False")</f>
        <v>False</v>
      </c>
      <c r="O3" t="str">
        <f>IF(COUNTIF('11.6'!A:A, A3) &gt; 0, "True", "False")</f>
        <v>False</v>
      </c>
      <c r="P3" t="str">
        <f>IF(COUNTIF('12.4'!A:A, A3) &gt; 0, "True", "False")</f>
        <v>False</v>
      </c>
      <c r="Q3" t="str">
        <f>IF(COUNTIF('1.8.24'!A:A, A3) &gt; 0, "True", "False")</f>
        <v>False</v>
      </c>
      <c r="R3" t="str">
        <f>IF(COUNTIF('2.14.24'!$A:$A, $A3) &gt; 0, "True", "False")</f>
        <v>False</v>
      </c>
    </row>
    <row r="4" spans="1:18" hidden="1" x14ac:dyDescent="0.2">
      <c r="A4" s="2" t="s">
        <v>736</v>
      </c>
      <c r="B4" s="2" t="s">
        <v>16</v>
      </c>
      <c r="C4" s="2" t="s">
        <v>733</v>
      </c>
      <c r="D4" s="2" t="str">
        <f t="shared" si="0"/>
        <v>Ayite Medji</v>
      </c>
      <c r="E4" s="11">
        <v>45333</v>
      </c>
      <c r="F4" s="2" t="s">
        <v>737</v>
      </c>
      <c r="G4" s="12">
        <v>-26.86</v>
      </c>
      <c r="H4" s="42">
        <v>15</v>
      </c>
      <c r="I4" t="s">
        <v>735</v>
      </c>
      <c r="J4" t="s">
        <v>731</v>
      </c>
      <c r="K4" t="str">
        <f>IF($R4="True",VLOOKUP($A4,'2.14.24'!$A$2:$Q$54,11,0), "")</f>
        <v/>
      </c>
      <c r="L4" t="s">
        <v>403</v>
      </c>
      <c r="M4" t="str">
        <f>IF(COUNTIF('2.14.24'!A:A,A4)&gt;0,"Found in 2.14.24", IF(COUNTIF('1.8.24'!A:A,A4)&gt;0,"Found in 1.8.24",IF(COUNTIF('12.4'!A:A,A4)&gt;0,"Found in 12.4",IF(COUNTIF('11.6'!A:A,A4)&gt;0,"Found in 11.6",IF(COUNTIF('10.3'!B:B,A4)&gt;0,"Found in 10.3", "Not Found")))))</f>
        <v>Not Found</v>
      </c>
      <c r="N4" t="str">
        <f>IF(COUNTIF('10.3'!B:B, A4) &gt; 0, "True", "False")</f>
        <v>False</v>
      </c>
      <c r="O4" t="str">
        <f>IF(COUNTIF('11.6'!A:A, A4) &gt; 0, "True", "False")</f>
        <v>False</v>
      </c>
      <c r="P4" t="str">
        <f>IF(COUNTIF('12.4'!A:A, A4) &gt; 0, "True", "False")</f>
        <v>False</v>
      </c>
      <c r="Q4" t="str">
        <f>IF(COUNTIF('1.8.24'!A:A, A4) &gt; 0, "True", "False")</f>
        <v>False</v>
      </c>
      <c r="R4" t="str">
        <f>IF(COUNTIF('2.14.24'!$A:$A, $A4) &gt; 0, "True", "False")</f>
        <v>False</v>
      </c>
    </row>
    <row r="5" spans="1:18" hidden="1" x14ac:dyDescent="0.2">
      <c r="A5" s="2" t="s">
        <v>738</v>
      </c>
      <c r="B5" s="2" t="s">
        <v>16</v>
      </c>
      <c r="C5" s="2" t="s">
        <v>739</v>
      </c>
      <c r="D5" s="2" t="str">
        <f t="shared" si="0"/>
        <v>Bobby Futch</v>
      </c>
      <c r="E5" s="11">
        <v>45357</v>
      </c>
      <c r="F5" s="2" t="s">
        <v>740</v>
      </c>
      <c r="G5" s="12">
        <v>-41.59</v>
      </c>
      <c r="H5" s="42">
        <v>1</v>
      </c>
      <c r="I5" t="s">
        <v>741</v>
      </c>
      <c r="J5" t="s">
        <v>742</v>
      </c>
      <c r="K5" t="str">
        <f>IF($R5="True",VLOOKUP($A5,'2.14.24'!$A$2:$Q$54,11,0), "")</f>
        <v/>
      </c>
      <c r="L5" t="s">
        <v>403</v>
      </c>
      <c r="M5" t="str">
        <f>IF(COUNTIF('2.14.24'!A:A,A5)&gt;0,"Found in 2.14.24", IF(COUNTIF('1.8.24'!A:A,A5)&gt;0,"Found in 1.8.24",IF(COUNTIF('12.4'!A:A,A5)&gt;0,"Found in 12.4",IF(COUNTIF('11.6'!A:A,A5)&gt;0,"Found in 11.6",IF(COUNTIF('10.3'!B:B,A5)&gt;0,"Found in 10.3", "Not Found")))))</f>
        <v>Not Found</v>
      </c>
      <c r="N5" t="str">
        <f>IF(COUNTIF('10.3'!B:B, A5) &gt; 0, "True", "False")</f>
        <v>False</v>
      </c>
      <c r="O5" t="str">
        <f>IF(COUNTIF('11.6'!A:A, A5) &gt; 0, "True", "False")</f>
        <v>False</v>
      </c>
      <c r="P5" t="str">
        <f>IF(COUNTIF('12.4'!A:A, A5) &gt; 0, "True", "False")</f>
        <v>False</v>
      </c>
      <c r="Q5" t="str">
        <f>IF(COUNTIF('1.8.24'!$A:$A, $A5) &gt; 0, "True", "False")</f>
        <v>False</v>
      </c>
      <c r="R5" t="str">
        <f>IF(COUNTIF('2.14.24'!$A:$A, $A5) &gt; 0, "True", "False")</f>
        <v>False</v>
      </c>
    </row>
    <row r="6" spans="1:18" hidden="1" x14ac:dyDescent="0.2">
      <c r="A6" s="2" t="s">
        <v>743</v>
      </c>
      <c r="B6" s="2" t="s">
        <v>16</v>
      </c>
      <c r="C6" s="2" t="s">
        <v>739</v>
      </c>
      <c r="D6" s="2" t="str">
        <f t="shared" si="0"/>
        <v>Bobby Futch</v>
      </c>
      <c r="E6" s="11">
        <v>45357</v>
      </c>
      <c r="F6" s="2" t="s">
        <v>744</v>
      </c>
      <c r="G6" s="12">
        <v>-11.86</v>
      </c>
      <c r="H6" s="43">
        <v>1</v>
      </c>
      <c r="I6" t="s">
        <v>741</v>
      </c>
      <c r="J6" t="s">
        <v>742</v>
      </c>
      <c r="K6" t="str">
        <f>IF($R6="True",VLOOKUP($A6,'2.14.24'!$A$2:$Q$54,11,0), "")</f>
        <v/>
      </c>
      <c r="L6" t="s">
        <v>403</v>
      </c>
      <c r="M6" t="str">
        <f>IF(COUNTIF('2.14.24'!A:A,A6)&gt;0,"Found in 2.14.24", IF(COUNTIF('1.8.24'!A:A,A6)&gt;0,"Found in 1.8.24",IF(COUNTIF('12.4'!A:A,A6)&gt;0,"Found in 12.4",IF(COUNTIF('11.6'!A:A,A6)&gt;0,"Found in 11.6",IF(COUNTIF('10.3'!B:B,A6)&gt;0,"Found in 10.3", "Not Found")))))</f>
        <v>Not Found</v>
      </c>
      <c r="N6" t="str">
        <f>IF(COUNTIF('10.3'!B:B, A6) &gt; 0, "True", "False")</f>
        <v>False</v>
      </c>
      <c r="O6" t="str">
        <f>IF(COUNTIF('11.6'!A:A, A6) &gt; 0, "True", "False")</f>
        <v>False</v>
      </c>
      <c r="P6" t="str">
        <f>IF(COUNTIF('12.4'!A:A, A6) &gt; 0, "True", "False")</f>
        <v>False</v>
      </c>
      <c r="Q6" t="str">
        <f>IF(COUNTIF('1.8.24'!A:A, A6) &gt; 0, "True", "False")</f>
        <v>False</v>
      </c>
      <c r="R6" t="str">
        <f>IF(COUNTIF('2.14.24'!$A:$A, $A6) &gt; 0, "True", "False")</f>
        <v>False</v>
      </c>
    </row>
    <row r="7" spans="1:18" hidden="1" x14ac:dyDescent="0.2">
      <c r="A7" s="2" t="s">
        <v>745</v>
      </c>
      <c r="B7" s="2" t="s">
        <v>16</v>
      </c>
      <c r="C7" s="2" t="s">
        <v>746</v>
      </c>
      <c r="D7" s="2" t="str">
        <f t="shared" si="0"/>
        <v>Chad Williams</v>
      </c>
      <c r="E7" s="11">
        <v>45343</v>
      </c>
      <c r="F7" s="2" t="s">
        <v>747</v>
      </c>
      <c r="G7" s="12">
        <v>-15.66</v>
      </c>
      <c r="H7" s="42">
        <v>8</v>
      </c>
      <c r="I7" t="s">
        <v>748</v>
      </c>
      <c r="J7" t="s">
        <v>731</v>
      </c>
      <c r="K7" t="str">
        <f>IF($R7="True",VLOOKUP($A7,'2.14.24'!$A$2:$Q$54,11,0), "")</f>
        <v/>
      </c>
      <c r="L7" t="s">
        <v>403</v>
      </c>
      <c r="M7" t="str">
        <f>IF(COUNTIF('2.14.24'!A:A,A7)&gt;0,"Found in 2.14.24", IF(COUNTIF('1.8.24'!A:A,A7)&gt;0,"Found in 1.8.24",IF(COUNTIF('12.4'!A:A,A7)&gt;0,"Found in 12.4",IF(COUNTIF('11.6'!A:A,A7)&gt;0,"Found in 11.6",IF(COUNTIF('10.3'!B:B,A7)&gt;0,"Found in 10.3", "Not Found")))))</f>
        <v>Not Found</v>
      </c>
      <c r="N7" t="str">
        <f>IF(COUNTIF('10.3'!B:B, A7) &gt; 0, "True", "False")</f>
        <v>False</v>
      </c>
      <c r="O7" t="str">
        <f>IF(COUNTIF('11.6'!A:A, A7) &gt; 0, "True", "False")</f>
        <v>False</v>
      </c>
      <c r="P7" t="str">
        <f>IF(COUNTIF('12.4'!A:A, A7) &gt; 0, "True", "False")</f>
        <v>False</v>
      </c>
      <c r="Q7" t="str">
        <f>IF(COUNTIF('1.8.24'!A:A, A7) &gt; 0, "True", "False")</f>
        <v>False</v>
      </c>
      <c r="R7" t="str">
        <f>IF(COUNTIF('2.14.24'!$A:$A, $A7) &gt; 0, "True", "False")</f>
        <v>False</v>
      </c>
    </row>
    <row r="8" spans="1:18" hidden="1" x14ac:dyDescent="0.2">
      <c r="A8" s="2" t="s">
        <v>749</v>
      </c>
      <c r="B8" s="2" t="s">
        <v>16</v>
      </c>
      <c r="C8" s="2" t="s">
        <v>750</v>
      </c>
      <c r="D8" s="2" t="str">
        <f t="shared" si="0"/>
        <v>Charles Hayes</v>
      </c>
      <c r="E8" s="11">
        <v>45316</v>
      </c>
      <c r="F8" s="2" t="s">
        <v>619</v>
      </c>
      <c r="G8" s="12">
        <v>-15.34</v>
      </c>
      <c r="H8" s="42">
        <v>17</v>
      </c>
      <c r="I8" t="s">
        <v>751</v>
      </c>
      <c r="J8" t="s">
        <v>731</v>
      </c>
      <c r="K8" t="str">
        <f>IF($R8="True",VLOOKUP($A8,'2.14.24'!$A$2:$Q$54,11,0), "")</f>
        <v/>
      </c>
      <c r="L8" t="s">
        <v>403</v>
      </c>
      <c r="M8" t="str">
        <f>IF(COUNTIF('2.14.24'!A:A,A8)&gt;0,"Found in 2.14.24", IF(COUNTIF('1.8.24'!A:A,A8)&gt;0,"Found in 1.8.24",IF(COUNTIF('12.4'!A:A,A8)&gt;0,"Found in 12.4",IF(COUNTIF('11.6'!A:A,A8)&gt;0,"Found in 11.6",IF(COUNTIF('10.3'!B:B,A8)&gt;0,"Found in 10.3", "Not Found")))))</f>
        <v>Not Found</v>
      </c>
      <c r="N8" t="str">
        <f>IF(COUNTIF('10.3'!B:B, A8) &gt; 0, "True", "False")</f>
        <v>False</v>
      </c>
      <c r="O8" t="str">
        <f>IF(COUNTIF('11.6'!A:A, A8) &gt; 0, "True", "False")</f>
        <v>False</v>
      </c>
      <c r="P8" t="str">
        <f>IF(COUNTIF('12.4'!A:A, A8) &gt; 0, "True", "False")</f>
        <v>False</v>
      </c>
      <c r="Q8" t="str">
        <f>IF(COUNTIF('1.8.24'!A:A, A8) &gt; 0, "True", "False")</f>
        <v>False</v>
      </c>
      <c r="R8" t="str">
        <f>IF(COUNTIF('2.14.24'!$A:$A, $A8) &gt; 0, "True", "False")</f>
        <v>False</v>
      </c>
    </row>
    <row r="9" spans="1:18" hidden="1" x14ac:dyDescent="0.2">
      <c r="A9" s="2" t="s">
        <v>752</v>
      </c>
      <c r="B9" s="2" t="s">
        <v>16</v>
      </c>
      <c r="C9" s="2" t="s">
        <v>421</v>
      </c>
      <c r="D9" s="2" t="str">
        <f t="shared" si="0"/>
        <v>Davy Cox</v>
      </c>
      <c r="E9" s="11">
        <v>45342</v>
      </c>
      <c r="F9" s="2" t="s">
        <v>753</v>
      </c>
      <c r="G9" s="12">
        <v>-8.39</v>
      </c>
      <c r="H9" s="42">
        <v>3</v>
      </c>
      <c r="I9" t="s">
        <v>754</v>
      </c>
      <c r="J9" t="s">
        <v>731</v>
      </c>
      <c r="K9" t="str">
        <f>IF($R9="True",VLOOKUP($A9,'2.14.24'!$A$2:$Q$54,11,0), "")</f>
        <v/>
      </c>
      <c r="L9" t="s">
        <v>403</v>
      </c>
      <c r="M9" t="str">
        <f>IF(COUNTIF('2.14.24'!A:A,A9)&gt;0,"Found in 2.14.24", IF(COUNTIF('1.8.24'!A:A,A9)&gt;0,"Found in 1.8.24",IF(COUNTIF('12.4'!A:A,A9)&gt;0,"Found in 12.4",IF(COUNTIF('11.6'!A:A,A9)&gt;0,"Found in 11.6",IF(COUNTIF('10.3'!B:B,A9)&gt;0,"Found in 10.3", "Not Found")))))</f>
        <v>Not Found</v>
      </c>
      <c r="N9" t="str">
        <f>IF(COUNTIF('10.3'!B:B, A9) &gt; 0, "True", "False")</f>
        <v>False</v>
      </c>
      <c r="O9" t="str">
        <f>IF(COUNTIF('11.6'!A:A, A9) &gt; 0, "True", "False")</f>
        <v>False</v>
      </c>
      <c r="P9" t="str">
        <f>IF(COUNTIF('12.4'!A:A, A9) &gt; 0, "True", "False")</f>
        <v>False</v>
      </c>
      <c r="Q9" t="str">
        <f>IF(COUNTIF('1.8.24'!A:A, A9) &gt; 0, "True", "False")</f>
        <v>False</v>
      </c>
      <c r="R9" t="str">
        <f>IF(COUNTIF('2.14.24'!$A:$A, $A9) &gt; 0, "True", "False")</f>
        <v>False</v>
      </c>
    </row>
    <row r="10" spans="1:18" hidden="1" x14ac:dyDescent="0.2">
      <c r="A10" s="2" t="s">
        <v>755</v>
      </c>
      <c r="B10" s="2" t="s">
        <v>16</v>
      </c>
      <c r="C10" s="2" t="s">
        <v>421</v>
      </c>
      <c r="D10" s="2" t="str">
        <f t="shared" si="0"/>
        <v>Davy Cox</v>
      </c>
      <c r="E10" s="11">
        <v>45317</v>
      </c>
      <c r="F10" s="2" t="s">
        <v>584</v>
      </c>
      <c r="G10" s="12">
        <v>-11.9</v>
      </c>
      <c r="H10" s="42">
        <v>3</v>
      </c>
      <c r="I10" t="s">
        <v>754</v>
      </c>
      <c r="J10" t="s">
        <v>731</v>
      </c>
      <c r="K10" t="str">
        <f>IF($R10="True",VLOOKUP($A10,'2.14.24'!$A$2:$Q$54,11,0), "")</f>
        <v/>
      </c>
      <c r="L10" t="s">
        <v>403</v>
      </c>
      <c r="M10" t="str">
        <f>IF(COUNTIF('2.14.24'!A:A,A10)&gt;0,"Found in 2.14.24", IF(COUNTIF('1.8.24'!A:A,A10)&gt;0,"Found in 1.8.24",IF(COUNTIF('12.4'!A:A,A10)&gt;0,"Found in 12.4",IF(COUNTIF('11.6'!A:A,A10)&gt;0,"Found in 11.6",IF(COUNTIF('10.3'!B:B,A10)&gt;0,"Found in 10.3", "Not Found")))))</f>
        <v>Not Found</v>
      </c>
      <c r="N10" t="str">
        <f>IF(COUNTIF('10.3'!B:B, A10) &gt; 0, "True", "False")</f>
        <v>False</v>
      </c>
      <c r="O10" t="str">
        <f>IF(COUNTIF('11.6'!A:A, A10) &gt; 0, "True", "False")</f>
        <v>False</v>
      </c>
      <c r="P10" t="str">
        <f>IF(COUNTIF('12.4'!A:A, A10) &gt; 0, "True", "False")</f>
        <v>False</v>
      </c>
      <c r="Q10" t="str">
        <f>IF(COUNTIF('1.8.24'!A:A, A10) &gt; 0, "True", "False")</f>
        <v>False</v>
      </c>
      <c r="R10" t="str">
        <f>IF(COUNTIF('2.14.24'!$A:$A, $A10) &gt; 0, "True", "False")</f>
        <v>False</v>
      </c>
    </row>
    <row r="11" spans="1:18" hidden="1" x14ac:dyDescent="0.2">
      <c r="A11" s="2" t="s">
        <v>756</v>
      </c>
      <c r="B11" s="2" t="s">
        <v>16</v>
      </c>
      <c r="C11" s="2" t="s">
        <v>604</v>
      </c>
      <c r="D11" s="2" t="str">
        <f t="shared" si="0"/>
        <v>Dennis Gallegos</v>
      </c>
      <c r="E11" s="11">
        <v>45332</v>
      </c>
      <c r="F11" s="2" t="s">
        <v>757</v>
      </c>
      <c r="G11" s="12">
        <v>-64.150000000000006</v>
      </c>
      <c r="H11" s="42">
        <v>22</v>
      </c>
      <c r="I11" t="s">
        <v>606</v>
      </c>
      <c r="J11" t="s">
        <v>731</v>
      </c>
      <c r="K11" t="str">
        <f>IF($R11="True",VLOOKUP($A11,'2.14.24'!$A$2:$Q$54,11,0), "")</f>
        <v/>
      </c>
      <c r="L11" t="s">
        <v>403</v>
      </c>
      <c r="M11" t="str">
        <f>IF(COUNTIF('2.14.24'!A:A,A11)&gt;0,"Found in 2.14.24", IF(COUNTIF('1.8.24'!A:A,A11)&gt;0,"Found in 1.8.24",IF(COUNTIF('12.4'!A:A,A11)&gt;0,"Found in 12.4",IF(COUNTIF('11.6'!A:A,A11)&gt;0,"Found in 11.6",IF(COUNTIF('10.3'!B:B,A11)&gt;0,"Found in 10.3", "Not Found")))))</f>
        <v>Not Found</v>
      </c>
      <c r="N11" t="str">
        <f>IF(COUNTIF('10.3'!B:B, A11) &gt; 0, "True", "False")</f>
        <v>False</v>
      </c>
      <c r="O11" t="str">
        <f>IF(COUNTIF('11.6'!A:A, A11) &gt; 0, "True", "False")</f>
        <v>False</v>
      </c>
      <c r="P11" t="str">
        <f>IF(COUNTIF('12.4'!A:A, A11) &gt; 0, "True", "False")</f>
        <v>False</v>
      </c>
      <c r="Q11" t="str">
        <f>IF(COUNTIF('1.8.24'!A:A, A11) &gt; 0, "True", "False")</f>
        <v>False</v>
      </c>
      <c r="R11" t="str">
        <f>IF(COUNTIF('2.14.24'!$A:$A, $A11) &gt; 0, "True", "False")</f>
        <v>False</v>
      </c>
    </row>
    <row r="12" spans="1:18" hidden="1" x14ac:dyDescent="0.2">
      <c r="A12" s="2" t="s">
        <v>758</v>
      </c>
      <c r="B12" s="2" t="s">
        <v>16</v>
      </c>
      <c r="C12" s="2" t="s">
        <v>83</v>
      </c>
      <c r="D12" s="2" t="str">
        <f t="shared" si="0"/>
        <v>INAYAH JENKINS</v>
      </c>
      <c r="E12" s="11">
        <v>45313</v>
      </c>
      <c r="F12" s="2" t="s">
        <v>759</v>
      </c>
      <c r="G12" s="12">
        <v>-33.32</v>
      </c>
      <c r="H12" s="42">
        <v>2</v>
      </c>
      <c r="I12" t="s">
        <v>617</v>
      </c>
      <c r="J12" t="s">
        <v>742</v>
      </c>
      <c r="K12" t="str">
        <f>IF($R12="True",VLOOKUP($A12,'2.14.24'!$A$2:$Q$54,11,0), "")</f>
        <v/>
      </c>
      <c r="L12" t="s">
        <v>403</v>
      </c>
      <c r="M12" t="str">
        <f>IF(COUNTIF('2.14.24'!A:A,A12)&gt;0,"Found in 2.14.24", IF(COUNTIF('1.8.24'!A:A,A12)&gt;0,"Found in 1.8.24",IF(COUNTIF('12.4'!A:A,A12)&gt;0,"Found in 12.4",IF(COUNTIF('11.6'!A:A,A12)&gt;0,"Found in 11.6",IF(COUNTIF('10.3'!B:B,A12)&gt;0,"Found in 10.3", "Not Found")))))</f>
        <v>Not Found</v>
      </c>
      <c r="N12" t="str">
        <f>IF(COUNTIF('10.3'!B:B, A12) &gt; 0, "True", "False")</f>
        <v>False</v>
      </c>
      <c r="O12" t="str">
        <f>IF(COUNTIF('11.6'!A:A, A12) &gt; 0, "True", "False")</f>
        <v>False</v>
      </c>
      <c r="P12" t="str">
        <f>IF(COUNTIF('12.4'!A:A, A12) &gt; 0, "True", "False")</f>
        <v>False</v>
      </c>
      <c r="Q12" t="str">
        <f>IF(COUNTIF('1.8.24'!A:A, A12) &gt; 0, "True", "False")</f>
        <v>False</v>
      </c>
      <c r="R12" t="str">
        <f>IF(COUNTIF('2.14.24'!$A:$A, $A12) &gt; 0, "True", "False")</f>
        <v>False</v>
      </c>
    </row>
    <row r="13" spans="1:18" hidden="1" x14ac:dyDescent="0.2">
      <c r="A13" s="2" t="s">
        <v>760</v>
      </c>
      <c r="B13" s="2" t="s">
        <v>16</v>
      </c>
      <c r="C13" s="2" t="s">
        <v>761</v>
      </c>
      <c r="D13" s="2" t="str">
        <f t="shared" si="0"/>
        <v>Jason Crouse</v>
      </c>
      <c r="E13" s="11">
        <v>45342</v>
      </c>
      <c r="F13" s="2" t="s">
        <v>762</v>
      </c>
      <c r="G13" s="12">
        <v>-7.42</v>
      </c>
      <c r="H13" s="42">
        <v>10</v>
      </c>
      <c r="I13" t="s">
        <v>763</v>
      </c>
      <c r="J13" t="s">
        <v>731</v>
      </c>
      <c r="K13" t="str">
        <f>IF($R13="True",VLOOKUP($A13,'2.14.24'!$A$2:$Q$54,11,0), "")</f>
        <v/>
      </c>
      <c r="L13" t="s">
        <v>403</v>
      </c>
      <c r="M13" t="str">
        <f>IF(COUNTIF('2.14.24'!A:A,A13)&gt;0,"Found in 2.14.24", IF(COUNTIF('1.8.24'!A:A,A13)&gt;0,"Found in 1.8.24",IF(COUNTIF('12.4'!A:A,A13)&gt;0,"Found in 12.4",IF(COUNTIF('11.6'!A:A,A13)&gt;0,"Found in 11.6",IF(COUNTIF('10.3'!B:B,A13)&gt;0,"Found in 10.3", "Not Found")))))</f>
        <v>Not Found</v>
      </c>
      <c r="N13" t="str">
        <f>IF(COUNTIF('10.3'!B:B, A13) &gt; 0, "True", "False")</f>
        <v>False</v>
      </c>
      <c r="O13" t="str">
        <f>IF(COUNTIF('11.6'!A:A, A13) &gt; 0, "True", "False")</f>
        <v>False</v>
      </c>
      <c r="P13" t="str">
        <f>IF(COUNTIF('12.4'!A:A, A13) &gt; 0, "True", "False")</f>
        <v>False</v>
      </c>
      <c r="Q13" t="str">
        <f>IF(COUNTIF('1.8.24'!A:A, A13) &gt; 0, "True", "False")</f>
        <v>False</v>
      </c>
      <c r="R13" t="str">
        <f>IF(COUNTIF('2.14.24'!$A:$A, $A13) &gt; 0, "True", "False")</f>
        <v>False</v>
      </c>
    </row>
    <row r="14" spans="1:18" hidden="1" x14ac:dyDescent="0.2">
      <c r="A14" s="2" t="s">
        <v>764</v>
      </c>
      <c r="B14" s="2" t="s">
        <v>16</v>
      </c>
      <c r="C14" s="2" t="s">
        <v>765</v>
      </c>
      <c r="D14" s="2" t="str">
        <f t="shared" si="0"/>
        <v>Joseph Peterson</v>
      </c>
      <c r="E14" s="11">
        <v>45331</v>
      </c>
      <c r="F14" s="2" t="s">
        <v>766</v>
      </c>
      <c r="G14" s="12">
        <v>-250.17</v>
      </c>
      <c r="H14" s="42">
        <v>15</v>
      </c>
      <c r="I14" t="s">
        <v>767</v>
      </c>
      <c r="J14" t="s">
        <v>768</v>
      </c>
      <c r="K14" t="str">
        <f>IF($R14="True",VLOOKUP($A14,'2.14.24'!$A$2:$Q$54,11,0), "")</f>
        <v/>
      </c>
      <c r="L14" t="s">
        <v>403</v>
      </c>
      <c r="M14" t="str">
        <f>IF(COUNTIF('2.14.24'!A:A,A14)&gt;0,"Found in 2.14.24", IF(COUNTIF('1.8.24'!A:A,A14)&gt;0,"Found in 1.8.24",IF(COUNTIF('12.4'!A:A,A14)&gt;0,"Found in 12.4",IF(COUNTIF('11.6'!A:A,A14)&gt;0,"Found in 11.6",IF(COUNTIF('10.3'!B:B,A14)&gt;0,"Found in 10.3", "Not Found")))))</f>
        <v>Not Found</v>
      </c>
      <c r="N14" t="str">
        <f>IF(COUNTIF('10.3'!B:B, A14) &gt; 0, "True", "False")</f>
        <v>False</v>
      </c>
      <c r="O14" t="str">
        <f>IF(COUNTIF('11.6'!A:A, A14) &gt; 0, "True", "False")</f>
        <v>False</v>
      </c>
      <c r="P14" t="str">
        <f>IF(COUNTIF('12.4'!A:A, A14) &gt; 0, "True", "False")</f>
        <v>False</v>
      </c>
      <c r="Q14" t="str">
        <f>IF(COUNTIF('1.8.24'!A:A, A14) &gt; 0, "True", "False")</f>
        <v>False</v>
      </c>
      <c r="R14" t="str">
        <f>IF(COUNTIF('2.14.24'!$A:$A, $A14) &gt; 0, "True", "False")</f>
        <v>False</v>
      </c>
    </row>
    <row r="15" spans="1:18" hidden="1" x14ac:dyDescent="0.2">
      <c r="A15" s="2" t="s">
        <v>769</v>
      </c>
      <c r="B15" s="2" t="s">
        <v>16</v>
      </c>
      <c r="C15" s="2" t="s">
        <v>770</v>
      </c>
      <c r="D15" s="2" t="str">
        <f t="shared" si="0"/>
        <v>Kaila Ortiz</v>
      </c>
      <c r="E15" s="11">
        <v>45337</v>
      </c>
      <c r="F15" s="2" t="s">
        <v>85</v>
      </c>
      <c r="G15" s="12">
        <v>-50.11</v>
      </c>
      <c r="H15" s="42">
        <v>7</v>
      </c>
      <c r="I15" t="s">
        <v>771</v>
      </c>
      <c r="J15" t="s">
        <v>772</v>
      </c>
      <c r="K15" t="str">
        <f>IF($R15="True",VLOOKUP($A15,'2.14.24'!$A$2:$Q$54,11,0), "")</f>
        <v/>
      </c>
      <c r="L15" t="s">
        <v>403</v>
      </c>
      <c r="M15" t="str">
        <f>IF(COUNTIF('2.14.24'!A:A,A15)&gt;0,"Found in 2.14.24", IF(COUNTIF('1.8.24'!A:A,A15)&gt;0,"Found in 1.8.24",IF(COUNTIF('12.4'!A:A,A15)&gt;0,"Found in 12.4",IF(COUNTIF('11.6'!A:A,A15)&gt;0,"Found in 11.6",IF(COUNTIF('10.3'!B:B,A15)&gt;0,"Found in 10.3", "Not Found")))))</f>
        <v>Not Found</v>
      </c>
      <c r="N15" t="str">
        <f>IF(COUNTIF('10.3'!B:B, A15) &gt; 0, "True", "False")</f>
        <v>False</v>
      </c>
      <c r="O15" t="str">
        <f>IF(COUNTIF('11.6'!A:A, A15) &gt; 0, "True", "False")</f>
        <v>False</v>
      </c>
      <c r="P15" t="str">
        <f>IF(COUNTIF('12.4'!A:A, A15) &gt; 0, "True", "False")</f>
        <v>False</v>
      </c>
      <c r="Q15" t="str">
        <f>IF(COUNTIF('1.8.24'!A:A, A15) &gt; 0, "True", "False")</f>
        <v>False</v>
      </c>
      <c r="R15" t="str">
        <f>IF(COUNTIF('2.14.24'!$A:$A, $A15) &gt; 0, "True", "False")</f>
        <v>False</v>
      </c>
    </row>
    <row r="16" spans="1:18" hidden="1" x14ac:dyDescent="0.2">
      <c r="A16" s="2" t="s">
        <v>773</v>
      </c>
      <c r="B16" s="2" t="s">
        <v>16</v>
      </c>
      <c r="C16" s="2" t="s">
        <v>774</v>
      </c>
      <c r="D16" s="2" t="str">
        <f t="shared" si="0"/>
        <v>Katherine Hockaday</v>
      </c>
      <c r="E16" s="11">
        <v>45348</v>
      </c>
      <c r="F16" s="2" t="s">
        <v>775</v>
      </c>
      <c r="G16" s="12">
        <v>-128.37</v>
      </c>
      <c r="H16" s="42">
        <v>1</v>
      </c>
      <c r="I16" t="s">
        <v>776</v>
      </c>
      <c r="J16" t="s">
        <v>731</v>
      </c>
      <c r="K16" t="str">
        <f>IF($R16="True",VLOOKUP($A16,'2.14.24'!$A$2:$Q$54,11,0), "")</f>
        <v/>
      </c>
      <c r="L16" t="s">
        <v>403</v>
      </c>
      <c r="M16" t="str">
        <f>IF(COUNTIF('2.14.24'!A:A,A16)&gt;0,"Found in 2.14.24", IF(COUNTIF('1.8.24'!A:A,A16)&gt;0,"Found in 1.8.24",IF(COUNTIF('12.4'!A:A,A16)&gt;0,"Found in 12.4",IF(COUNTIF('11.6'!A:A,A16)&gt;0,"Found in 11.6",IF(COUNTIF('10.3'!B:B,A16)&gt;0,"Found in 10.3", "Not Found")))))</f>
        <v>Not Found</v>
      </c>
      <c r="N16" t="str">
        <f>IF(COUNTIF('10.3'!B:B, A16) &gt; 0, "True", "False")</f>
        <v>False</v>
      </c>
      <c r="O16" t="str">
        <f>IF(COUNTIF('11.6'!A:A, A16) &gt; 0, "True", "False")</f>
        <v>False</v>
      </c>
      <c r="P16" t="str">
        <f>IF(COUNTIF('12.4'!A:A, A16) &gt; 0, "True", "False")</f>
        <v>False</v>
      </c>
      <c r="Q16" t="str">
        <f>IF(COUNTIF('1.8.24'!A:A, A16) &gt; 0, "True", "False")</f>
        <v>False</v>
      </c>
      <c r="R16" t="str">
        <f>IF(COUNTIF('2.14.24'!$A:$A, $A16) &gt; 0, "True", "False")</f>
        <v>False</v>
      </c>
    </row>
    <row r="17" spans="1:18" hidden="1" x14ac:dyDescent="0.2">
      <c r="A17" s="2" t="s">
        <v>777</v>
      </c>
      <c r="B17" s="2" t="s">
        <v>16</v>
      </c>
      <c r="C17" s="2" t="s">
        <v>778</v>
      </c>
      <c r="D17" s="2" t="str">
        <f t="shared" si="0"/>
        <v>Kip Frew</v>
      </c>
      <c r="E17" s="11">
        <v>45342</v>
      </c>
      <c r="F17" s="2" t="s">
        <v>779</v>
      </c>
      <c r="G17" s="12">
        <v>-7.99</v>
      </c>
      <c r="H17" s="42">
        <v>10</v>
      </c>
      <c r="I17" t="s">
        <v>780</v>
      </c>
      <c r="J17" t="s">
        <v>731</v>
      </c>
      <c r="K17" t="str">
        <f>IF($R17="True",VLOOKUP($A17,'2.14.24'!$A$2:$Q$54,11,0), "")</f>
        <v/>
      </c>
      <c r="L17" t="s">
        <v>403</v>
      </c>
      <c r="M17" t="str">
        <f>IF(COUNTIF('2.14.24'!A:A,A17)&gt;0,"Found in 2.14.24", IF(COUNTIF('1.8.24'!A:A,A17)&gt;0,"Found in 1.8.24",IF(COUNTIF('12.4'!A:A,A17)&gt;0,"Found in 12.4",IF(COUNTIF('11.6'!A:A,A17)&gt;0,"Found in 11.6",IF(COUNTIF('10.3'!B:B,A17)&gt;0,"Found in 10.3", "Not Found")))))</f>
        <v>Not Found</v>
      </c>
      <c r="N17" t="str">
        <f>IF(COUNTIF('10.3'!B:B, A17) &gt; 0, "True", "False")</f>
        <v>False</v>
      </c>
      <c r="O17" t="str">
        <f>IF(COUNTIF('11.6'!A:A, A17) &gt; 0, "True", "False")</f>
        <v>False</v>
      </c>
      <c r="P17" t="str">
        <f>IF(COUNTIF('12.4'!A:A, A17) &gt; 0, "True", "False")</f>
        <v>False</v>
      </c>
      <c r="Q17" t="str">
        <f>IF(COUNTIF('1.8.24'!A:A, A17) &gt; 0, "True", "False")</f>
        <v>False</v>
      </c>
      <c r="R17" t="str">
        <f>IF(COUNTIF('2.14.24'!$A:$A, $A17) &gt; 0, "True", "False")</f>
        <v>False</v>
      </c>
    </row>
    <row r="18" spans="1:18" hidden="1" x14ac:dyDescent="0.2">
      <c r="A18" s="2" t="s">
        <v>781</v>
      </c>
      <c r="B18" s="2" t="s">
        <v>16</v>
      </c>
      <c r="C18" s="2" t="s">
        <v>782</v>
      </c>
      <c r="D18" s="2" t="str">
        <f t="shared" si="0"/>
        <v>Leroy Sattler</v>
      </c>
      <c r="E18" s="11">
        <v>45342</v>
      </c>
      <c r="F18" s="2" t="s">
        <v>783</v>
      </c>
      <c r="G18" s="12">
        <v>-5.4</v>
      </c>
      <c r="H18" s="42">
        <v>9</v>
      </c>
      <c r="I18" t="s">
        <v>784</v>
      </c>
      <c r="J18" t="s">
        <v>731</v>
      </c>
      <c r="K18" t="str">
        <f>IF($R18="True",VLOOKUP($A18,'2.14.24'!$A$2:$Q$54,11,0), "")</f>
        <v/>
      </c>
      <c r="L18" t="s">
        <v>403</v>
      </c>
      <c r="M18" t="str">
        <f>IF(COUNTIF('2.14.24'!A:A,A18)&gt;0,"Found in 2.14.24", IF(COUNTIF('1.8.24'!A:A,A18)&gt;0,"Found in 1.8.24",IF(COUNTIF('12.4'!A:A,A18)&gt;0,"Found in 12.4",IF(COUNTIF('11.6'!A:A,A18)&gt;0,"Found in 11.6",IF(COUNTIF('10.3'!B:B,A18)&gt;0,"Found in 10.3", "Not Found")))))</f>
        <v>Not Found</v>
      </c>
      <c r="N18" t="str">
        <f>IF(COUNTIF('10.3'!B:B, A18) &gt; 0, "True", "False")</f>
        <v>False</v>
      </c>
      <c r="O18" t="str">
        <f>IF(COUNTIF('11.6'!A:A, A18) &gt; 0, "True", "False")</f>
        <v>False</v>
      </c>
      <c r="P18" t="str">
        <f>IF(COUNTIF('12.4'!A:A, A18) &gt; 0, "True", "False")</f>
        <v>False</v>
      </c>
      <c r="Q18" t="str">
        <f>IF(COUNTIF('1.8.24'!A:A, A18) &gt; 0, "True", "False")</f>
        <v>False</v>
      </c>
      <c r="R18" t="str">
        <f>IF(COUNTIF('2.14.24'!$A:$A, $A18) &gt; 0, "True", "False")</f>
        <v>False</v>
      </c>
    </row>
    <row r="19" spans="1:18" hidden="1" x14ac:dyDescent="0.2">
      <c r="A19" s="2" t="s">
        <v>785</v>
      </c>
      <c r="B19" s="2" t="s">
        <v>16</v>
      </c>
      <c r="C19" s="2" t="s">
        <v>786</v>
      </c>
      <c r="D19" s="2" t="str">
        <f t="shared" si="0"/>
        <v>Leslie Conway</v>
      </c>
      <c r="E19" s="11">
        <v>45338</v>
      </c>
      <c r="F19" s="2" t="s">
        <v>85</v>
      </c>
      <c r="G19" s="12">
        <v>-30.09</v>
      </c>
      <c r="H19" s="42">
        <v>10</v>
      </c>
      <c r="I19" t="s">
        <v>787</v>
      </c>
      <c r="J19" t="s">
        <v>731</v>
      </c>
      <c r="K19" t="str">
        <f>IF($R19="True",VLOOKUP($A19,'2.14.24'!$A$2:$Q$54,11,0), "")</f>
        <v/>
      </c>
      <c r="L19" t="s">
        <v>403</v>
      </c>
      <c r="M19" t="str">
        <f>IF(COUNTIF('2.14.24'!A:A,A19)&gt;0,"Found in 2.14.24", IF(COUNTIF('1.8.24'!A:A,A19)&gt;0,"Found in 1.8.24",IF(COUNTIF('12.4'!A:A,A19)&gt;0,"Found in 12.4",IF(COUNTIF('11.6'!A:A,A19)&gt;0,"Found in 11.6",IF(COUNTIF('10.3'!B:B,A19)&gt;0,"Found in 10.3", "Not Found")))))</f>
        <v>Not Found</v>
      </c>
      <c r="N19" t="str">
        <f>IF(COUNTIF('10.3'!B:B, A19) &gt; 0, "True", "False")</f>
        <v>False</v>
      </c>
      <c r="O19" t="str">
        <f>IF(COUNTIF('11.6'!A:A, A19) &gt; 0, "True", "False")</f>
        <v>False</v>
      </c>
      <c r="P19" t="str">
        <f>IF(COUNTIF('12.4'!A:A, A19) &gt; 0, "True", "False")</f>
        <v>False</v>
      </c>
      <c r="Q19" t="str">
        <f>IF(COUNTIF('1.8.24'!A:A, A19) &gt; 0, "True", "False")</f>
        <v>False</v>
      </c>
      <c r="R19" t="str">
        <f>IF(COUNTIF('2.14.24'!$A:$A, $A19) &gt; 0, "True", "False")</f>
        <v>False</v>
      </c>
    </row>
    <row r="20" spans="1:18" hidden="1" x14ac:dyDescent="0.2">
      <c r="A20" s="2" t="s">
        <v>788</v>
      </c>
      <c r="B20" s="2" t="s">
        <v>16</v>
      </c>
      <c r="C20" s="2" t="s">
        <v>649</v>
      </c>
      <c r="D20" s="2" t="str">
        <f t="shared" si="0"/>
        <v>Matthew Carter</v>
      </c>
      <c r="E20" s="11">
        <v>45314</v>
      </c>
      <c r="F20" s="2" t="s">
        <v>789</v>
      </c>
      <c r="G20" s="12">
        <v>-79.540000000000006</v>
      </c>
      <c r="H20" s="42">
        <v>9</v>
      </c>
      <c r="I20" t="s">
        <v>651</v>
      </c>
      <c r="J20" t="s">
        <v>731</v>
      </c>
      <c r="K20" t="str">
        <f>IF($R20="True",VLOOKUP($A20,'2.14.24'!$A$2:$Q$54,11,0), "")</f>
        <v/>
      </c>
      <c r="L20" t="s">
        <v>403</v>
      </c>
      <c r="M20" t="str">
        <f>IF(COUNTIF('2.14.24'!A:A,A20)&gt;0,"Found in 2.14.24", IF(COUNTIF('1.8.24'!A:A,A20)&gt;0,"Found in 1.8.24",IF(COUNTIF('12.4'!A:A,A20)&gt;0,"Found in 12.4",IF(COUNTIF('11.6'!A:A,A20)&gt;0,"Found in 11.6",IF(COUNTIF('10.3'!B:B,A20)&gt;0,"Found in 10.3", "Not Found")))))</f>
        <v>Not Found</v>
      </c>
      <c r="N20" t="str">
        <f>IF(COUNTIF('10.3'!B:B, A20) &gt; 0, "True", "False")</f>
        <v>False</v>
      </c>
      <c r="O20" t="str">
        <f>IF(COUNTIF('11.6'!A:A, A20) &gt; 0, "True", "False")</f>
        <v>False</v>
      </c>
      <c r="P20" t="str">
        <f>IF(COUNTIF('12.4'!A:A, A20) &gt; 0, "True", "False")</f>
        <v>False</v>
      </c>
      <c r="Q20" t="str">
        <f>IF(COUNTIF('1.8.24'!A:A, A20) &gt; 0, "True", "False")</f>
        <v>False</v>
      </c>
      <c r="R20" t="str">
        <f>IF(COUNTIF('2.14.24'!$A:$A, $A20) &gt; 0, "True", "False")</f>
        <v>False</v>
      </c>
    </row>
    <row r="21" spans="1:18" hidden="1" x14ac:dyDescent="0.2">
      <c r="A21" s="2" t="s">
        <v>790</v>
      </c>
      <c r="B21" s="2" t="s">
        <v>16</v>
      </c>
      <c r="C21" s="2" t="s">
        <v>791</v>
      </c>
      <c r="D21" s="2" t="str">
        <f t="shared" si="0"/>
        <v>Melissa Barker</v>
      </c>
      <c r="E21" s="11">
        <v>45349</v>
      </c>
      <c r="F21" s="2" t="s">
        <v>792</v>
      </c>
      <c r="G21" s="12">
        <v>-18.14</v>
      </c>
      <c r="H21" s="42">
        <v>7</v>
      </c>
      <c r="I21" t="s">
        <v>793</v>
      </c>
      <c r="J21" t="s">
        <v>731</v>
      </c>
      <c r="K21" t="str">
        <f>IF($R21="True",VLOOKUP($A21,'2.14.24'!$A$2:$Q$54,11,0), "")</f>
        <v/>
      </c>
      <c r="L21" t="s">
        <v>794</v>
      </c>
      <c r="M21" t="str">
        <f>IF(COUNTIF('2.14.24'!A:A,A21)&gt;0,"Found in 2.14.24", IF(COUNTIF('1.8.24'!A:A,A21)&gt;0,"Found in 1.8.24",IF(COUNTIF('12.4'!A:A,A21)&gt;0,"Found in 12.4",IF(COUNTIF('11.6'!A:A,A21)&gt;0,"Found in 11.6",IF(COUNTIF('10.3'!B:B,A21)&gt;0,"Found in 10.3", "Not Found")))))</f>
        <v>Not Found</v>
      </c>
      <c r="N21" t="str">
        <f>IF(COUNTIF('10.3'!B:B, A21) &gt; 0, "True", "False")</f>
        <v>False</v>
      </c>
      <c r="O21" t="str">
        <f>IF(COUNTIF('11.6'!A:A, A21) &gt; 0, "True", "False")</f>
        <v>False</v>
      </c>
      <c r="P21" t="str">
        <f>IF(COUNTIF('12.4'!A:A, A21) &gt; 0, "True", "False")</f>
        <v>False</v>
      </c>
      <c r="Q21" t="str">
        <f>IF(COUNTIF('1.8.24'!A:A, A21) &gt; 0, "True", "False")</f>
        <v>False</v>
      </c>
      <c r="R21" t="str">
        <f>IF(COUNTIF('2.14.24'!$A:$A, $A21) &gt; 0, "True", "False")</f>
        <v>False</v>
      </c>
    </row>
    <row r="22" spans="1:18" hidden="1" x14ac:dyDescent="0.2">
      <c r="A22" s="2" t="s">
        <v>795</v>
      </c>
      <c r="B22" s="2" t="s">
        <v>16</v>
      </c>
      <c r="C22" s="2" t="s">
        <v>190</v>
      </c>
      <c r="D22" s="2" t="str">
        <f t="shared" si="0"/>
        <v>Ricky Doyle</v>
      </c>
      <c r="E22" s="11">
        <v>45348</v>
      </c>
      <c r="F22" s="2" t="s">
        <v>796</v>
      </c>
      <c r="G22" s="12">
        <v>-15.97</v>
      </c>
      <c r="H22" s="42">
        <v>3</v>
      </c>
      <c r="I22" t="s">
        <v>670</v>
      </c>
      <c r="J22" t="s">
        <v>742</v>
      </c>
      <c r="K22" t="str">
        <f>IF($R22="True",VLOOKUP($A22,'2.14.24'!$A$2:$Q$54,11,0), "")</f>
        <v/>
      </c>
      <c r="L22" t="s">
        <v>403</v>
      </c>
      <c r="M22" t="str">
        <f>IF(COUNTIF('2.14.24'!A:A,A22)&gt;0,"Found in 2.14.24", IF(COUNTIF('1.8.24'!A:A,A22)&gt;0,"Found in 1.8.24",IF(COUNTIF('12.4'!A:A,A22)&gt;0,"Found in 12.4",IF(COUNTIF('11.6'!A:A,A22)&gt;0,"Found in 11.6",IF(COUNTIF('10.3'!B:B,A22)&gt;0,"Found in 10.3", "Not Found")))))</f>
        <v>Not Found</v>
      </c>
      <c r="N22" t="str">
        <f>IF(COUNTIF('10.3'!B:B, A22) &gt; 0, "True", "False")</f>
        <v>False</v>
      </c>
      <c r="O22" t="str">
        <f>IF(COUNTIF('11.6'!A:A, A22) &gt; 0, "True", "False")</f>
        <v>False</v>
      </c>
      <c r="P22" t="str">
        <f>IF(COUNTIF('12.4'!A:A, A22) &gt; 0, "True", "False")</f>
        <v>False</v>
      </c>
      <c r="Q22" t="str">
        <f>IF(COUNTIF('1.8.24'!A:A, A22) &gt; 0, "True", "False")</f>
        <v>False</v>
      </c>
      <c r="R22" t="str">
        <f>IF(COUNTIF('2.14.24'!$A:$A, $A22) &gt; 0, "True", "False")</f>
        <v>False</v>
      </c>
    </row>
    <row r="23" spans="1:18" hidden="1" x14ac:dyDescent="0.2">
      <c r="A23" s="2" t="s">
        <v>797</v>
      </c>
      <c r="B23" s="2" t="s">
        <v>16</v>
      </c>
      <c r="C23" s="2" t="s">
        <v>798</v>
      </c>
      <c r="D23" s="2" t="str">
        <f t="shared" si="0"/>
        <v>Sam Jarrell</v>
      </c>
      <c r="E23" s="11">
        <v>45342</v>
      </c>
      <c r="F23" s="2" t="s">
        <v>799</v>
      </c>
      <c r="G23" s="12">
        <v>-88.29</v>
      </c>
      <c r="H23" s="42">
        <v>3</v>
      </c>
      <c r="I23" t="s">
        <v>800</v>
      </c>
      <c r="J23" t="s">
        <v>731</v>
      </c>
      <c r="K23" t="str">
        <f>IF($R23="True",VLOOKUP($A23,'2.14.24'!$A$2:$Q$54,11,0), "")</f>
        <v/>
      </c>
      <c r="L23" t="s">
        <v>403</v>
      </c>
      <c r="M23" t="str">
        <f>IF(COUNTIF('2.14.24'!A:A,A23)&gt;0,"Found in 2.14.24", IF(COUNTIF('1.8.24'!A:A,A23)&gt;0,"Found in 1.8.24",IF(COUNTIF('12.4'!A:A,A23)&gt;0,"Found in 12.4",IF(COUNTIF('11.6'!A:A,A23)&gt;0,"Found in 11.6",IF(COUNTIF('10.3'!B:B,A23)&gt;0,"Found in 10.3", "Not Found")))))</f>
        <v>Not Found</v>
      </c>
      <c r="N23" t="str">
        <f>IF(COUNTIF('10.3'!B:B, A23) &gt; 0, "True", "False")</f>
        <v>False</v>
      </c>
      <c r="O23" t="str">
        <f>IF(COUNTIF('11.6'!A:A, A23) &gt; 0, "True", "False")</f>
        <v>False</v>
      </c>
      <c r="P23" t="str">
        <f>IF(COUNTIF('12.4'!A:A, A23) &gt; 0, "True", "False")</f>
        <v>False</v>
      </c>
      <c r="Q23" t="str">
        <f>IF(COUNTIF('1.8.24'!A:A, A23) &gt; 0, "True", "False")</f>
        <v>False</v>
      </c>
      <c r="R23" t="str">
        <f>IF(COUNTIF('2.14.24'!$A:$A, $A23) &gt; 0, "True", "False")</f>
        <v>False</v>
      </c>
    </row>
    <row r="24" spans="1:18" s="4" customFormat="1" hidden="1" x14ac:dyDescent="0.2">
      <c r="A24" s="2" t="s">
        <v>801</v>
      </c>
      <c r="B24" s="2" t="s">
        <v>16</v>
      </c>
      <c r="C24" s="2" t="s">
        <v>534</v>
      </c>
      <c r="D24" s="2" t="str">
        <f t="shared" si="0"/>
        <v>Scott Baker</v>
      </c>
      <c r="E24" s="11">
        <v>45341</v>
      </c>
      <c r="F24" s="2" t="s">
        <v>802</v>
      </c>
      <c r="G24" s="12">
        <v>-48.11</v>
      </c>
      <c r="H24" s="42">
        <v>3</v>
      </c>
      <c r="I24" t="s">
        <v>536</v>
      </c>
      <c r="J24" t="s">
        <v>731</v>
      </c>
      <c r="K24" t="str">
        <f>IF($R24="True",VLOOKUP($A24,'2.14.24'!$A$2:$Q$54,11,0), "")</f>
        <v/>
      </c>
      <c r="L24" t="s">
        <v>403</v>
      </c>
      <c r="M24" t="str">
        <f>IF(COUNTIF('2.14.24'!A:A,A24)&gt;0,"Found in 2.14.24", IF(COUNTIF('1.8.24'!A:A,A24)&gt;0,"Found in 1.8.24",IF(COUNTIF('12.4'!A:A,A24)&gt;0,"Found in 12.4",IF(COUNTIF('11.6'!A:A,A24)&gt;0,"Found in 11.6",IF(COUNTIF('10.3'!B:B,A24)&gt;0,"Found in 10.3", "Not Found")))))</f>
        <v>Not Found</v>
      </c>
      <c r="N24" t="str">
        <f>IF(COUNTIF('10.3'!B:B, A24) &gt; 0, "True", "False")</f>
        <v>False</v>
      </c>
      <c r="O24" t="str">
        <f>IF(COUNTIF('11.6'!A:A, A24) &gt; 0, "True", "False")</f>
        <v>False</v>
      </c>
      <c r="P24" t="str">
        <f>IF(COUNTIF('12.4'!A:A, A24) &gt; 0, "True", "False")</f>
        <v>False</v>
      </c>
      <c r="Q24" t="str">
        <f>IF(COUNTIF('1.8.24'!A:A, A24) &gt; 0, "True", "False")</f>
        <v>False</v>
      </c>
      <c r="R24" t="str">
        <f>IF(COUNTIF('2.14.24'!$A:$A, $A24) &gt; 0, "True", "False")</f>
        <v>False</v>
      </c>
    </row>
    <row r="25" spans="1:18" hidden="1" x14ac:dyDescent="0.2">
      <c r="A25" s="2" t="s">
        <v>803</v>
      </c>
      <c r="B25" s="2" t="s">
        <v>16</v>
      </c>
      <c r="C25" s="2" t="s">
        <v>534</v>
      </c>
      <c r="D25" s="2" t="str">
        <f t="shared" si="0"/>
        <v>Scott Baker</v>
      </c>
      <c r="E25" s="11">
        <v>45292</v>
      </c>
      <c r="F25" s="2" t="s">
        <v>804</v>
      </c>
      <c r="G25" s="12">
        <v>-262.51</v>
      </c>
      <c r="H25" s="42">
        <v>6</v>
      </c>
      <c r="I25" t="s">
        <v>536</v>
      </c>
      <c r="J25" t="s">
        <v>731</v>
      </c>
      <c r="K25" t="str">
        <f>IF($R25="True",VLOOKUP($A25,'2.14.24'!$A$2:$Q$54,11,0), "")</f>
        <v/>
      </c>
      <c r="L25" t="s">
        <v>403</v>
      </c>
      <c r="M25" t="str">
        <f>IF(COUNTIF('2.14.24'!A:A,A25)&gt;0,"Found in 2.14.24", IF(COUNTIF('1.8.24'!A:A,A25)&gt;0,"Found in 1.8.24",IF(COUNTIF('12.4'!A:A,A25)&gt;0,"Found in 12.4",IF(COUNTIF('11.6'!A:A,A25)&gt;0,"Found in 11.6",IF(COUNTIF('10.3'!B:B,A25)&gt;0,"Found in 10.3", "Not Found")))))</f>
        <v>Not Found</v>
      </c>
      <c r="N25" t="str">
        <f>IF(COUNTIF('10.3'!B:B, A25) &gt; 0, "True", "False")</f>
        <v>False</v>
      </c>
      <c r="O25" t="str">
        <f>IF(COUNTIF('11.6'!A:A, A25) &gt; 0, "True", "False")</f>
        <v>False</v>
      </c>
      <c r="P25" t="str">
        <f>IF(COUNTIF('12.4'!A:A, A25) &gt; 0, "True", "False")</f>
        <v>False</v>
      </c>
      <c r="Q25" t="str">
        <f>IF(COUNTIF('1.8.24'!A:A, A25) &gt; 0, "True", "False")</f>
        <v>False</v>
      </c>
      <c r="R25" t="str">
        <f>IF(COUNTIF('2.14.24'!$A:$A, $A25) &gt; 0, "True", "False")</f>
        <v>False</v>
      </c>
    </row>
    <row r="26" spans="1:18" s="4" customFormat="1" hidden="1" x14ac:dyDescent="0.2">
      <c r="A26" s="2" t="s">
        <v>805</v>
      </c>
      <c r="B26" s="2" t="s">
        <v>16</v>
      </c>
      <c r="C26" s="2" t="s">
        <v>204</v>
      </c>
      <c r="D26" s="2" t="str">
        <f t="shared" si="0"/>
        <v>Sean Bush</v>
      </c>
      <c r="E26" s="11">
        <v>45294</v>
      </c>
      <c r="F26" s="2" t="s">
        <v>806</v>
      </c>
      <c r="G26" s="12">
        <v>-163.13999999999999</v>
      </c>
      <c r="H26" s="42">
        <v>0</v>
      </c>
      <c r="I26" t="s">
        <v>208</v>
      </c>
      <c r="J26" t="s">
        <v>768</v>
      </c>
      <c r="K26" t="str">
        <f>IF($R26="True",VLOOKUP($A26,'2.14.24'!$A$2:$Q$54,11,0), "")</f>
        <v/>
      </c>
      <c r="L26" t="s">
        <v>403</v>
      </c>
      <c r="M26" t="str">
        <f>IF(COUNTIF('2.14.24'!A:A,A26)&gt;0,"Found in 2.14.24", IF(COUNTIF('1.8.24'!A:A,A26)&gt;0,"Found in 1.8.24",IF(COUNTIF('12.4'!A:A,A26)&gt;0,"Found in 12.4",IF(COUNTIF('11.6'!A:A,A26)&gt;0,"Found in 11.6",IF(COUNTIF('10.3'!B:B,A26)&gt;0,"Found in 10.3", "Not Found")))))</f>
        <v>Not Found</v>
      </c>
      <c r="N26" t="str">
        <f>IF(COUNTIF('10.3'!B:B, A26) &gt; 0, "True", "False")</f>
        <v>False</v>
      </c>
      <c r="O26" t="str">
        <f>IF(COUNTIF('11.6'!A:A, A26) &gt; 0, "True", "False")</f>
        <v>False</v>
      </c>
      <c r="P26" t="str">
        <f>IF(COUNTIF('12.4'!A:A, A26) &gt; 0, "True", "False")</f>
        <v>False</v>
      </c>
      <c r="Q26" t="str">
        <f>IF(COUNTIF('1.8.24'!A:A, A26) &gt; 0, "True", "False")</f>
        <v>False</v>
      </c>
      <c r="R26" t="str">
        <f>IF(COUNTIF('2.14.24'!$A:$A, $A26) &gt; 0, "True", "False")</f>
        <v>False</v>
      </c>
    </row>
    <row r="27" spans="1:18" hidden="1" x14ac:dyDescent="0.2">
      <c r="A27" s="2" t="s">
        <v>807</v>
      </c>
      <c r="B27" s="2" t="s">
        <v>16</v>
      </c>
      <c r="C27" s="2" t="s">
        <v>204</v>
      </c>
      <c r="D27" s="2" t="str">
        <f t="shared" si="0"/>
        <v>Sean Bush</v>
      </c>
      <c r="E27" s="11">
        <v>45294</v>
      </c>
      <c r="F27" s="2" t="s">
        <v>808</v>
      </c>
      <c r="G27" s="12">
        <v>-69.260000000000005</v>
      </c>
      <c r="H27" s="42">
        <v>0</v>
      </c>
      <c r="I27" t="s">
        <v>208</v>
      </c>
      <c r="J27" t="s">
        <v>768</v>
      </c>
      <c r="K27" t="str">
        <f>IF($R27="True",VLOOKUP($A27,'2.14.24'!$A$2:$Q$54,11,0), "")</f>
        <v/>
      </c>
      <c r="L27" t="s">
        <v>403</v>
      </c>
      <c r="M27" t="str">
        <f>IF(COUNTIF('2.14.24'!A:A,A27)&gt;0,"Found in 2.14.24", IF(COUNTIF('1.8.24'!A:A,A27)&gt;0,"Found in 1.8.24",IF(COUNTIF('12.4'!A:A,A27)&gt;0,"Found in 12.4",IF(COUNTIF('11.6'!A:A,A27)&gt;0,"Found in 11.6",IF(COUNTIF('10.3'!B:B,A27)&gt;0,"Found in 10.3", "Not Found")))))</f>
        <v>Not Found</v>
      </c>
      <c r="N27" t="str">
        <f>IF(COUNTIF('10.3'!B:B, A27) &gt; 0, "True", "False")</f>
        <v>False</v>
      </c>
      <c r="O27" t="str">
        <f>IF(COUNTIF('11.6'!A:A, A27) &gt; 0, "True", "False")</f>
        <v>False</v>
      </c>
      <c r="P27" t="str">
        <f>IF(COUNTIF('12.4'!A:A, A27) &gt; 0, "True", "False")</f>
        <v>False</v>
      </c>
      <c r="Q27" t="str">
        <f>IF(COUNTIF('1.8.24'!A:A, A27) &gt; 0, "True", "False")</f>
        <v>False</v>
      </c>
      <c r="R27" t="str">
        <f>IF(COUNTIF('2.14.24'!$A:$A, $A27) &gt; 0, "True", "False")</f>
        <v>False</v>
      </c>
    </row>
    <row r="28" spans="1:18" hidden="1" x14ac:dyDescent="0.2">
      <c r="A28" s="2" t="s">
        <v>809</v>
      </c>
      <c r="B28" s="2" t="s">
        <v>16</v>
      </c>
      <c r="C28" s="2" t="s">
        <v>810</v>
      </c>
      <c r="D28" s="2" t="str">
        <f t="shared" si="0"/>
        <v>Vincent Burt</v>
      </c>
      <c r="E28" s="11">
        <v>45338</v>
      </c>
      <c r="F28" s="2" t="s">
        <v>811</v>
      </c>
      <c r="G28" s="12">
        <v>-9.98</v>
      </c>
      <c r="H28" s="42">
        <v>3</v>
      </c>
      <c r="I28" t="s">
        <v>812</v>
      </c>
      <c r="J28" t="s">
        <v>731</v>
      </c>
      <c r="K28" t="str">
        <f>IF($R28="True",VLOOKUP($A28,'2.14.24'!$A$2:$Q$54,11,0), "")</f>
        <v/>
      </c>
      <c r="L28" t="s">
        <v>403</v>
      </c>
      <c r="M28" t="str">
        <f>IF(COUNTIF('2.14.24'!A:A,A28)&gt;0,"Found in 2.14.24", IF(COUNTIF('1.8.24'!A:A,A28)&gt;0,"Found in 1.8.24",IF(COUNTIF('12.4'!A:A,A28)&gt;0,"Found in 12.4",IF(COUNTIF('11.6'!A:A,A28)&gt;0,"Found in 11.6",IF(COUNTIF('10.3'!B:B,A28)&gt;0,"Found in 10.3", "Not Found")))))</f>
        <v>Not Found</v>
      </c>
      <c r="N28" t="str">
        <f>IF(COUNTIF('10.3'!B:B, A28) &gt; 0, "True", "False")</f>
        <v>False</v>
      </c>
      <c r="O28" t="str">
        <f>IF(COUNTIF('11.6'!A:A, A28) &gt; 0, "True", "False")</f>
        <v>False</v>
      </c>
      <c r="P28" t="str">
        <f>IF(COUNTIF('12.4'!A:A, A28) &gt; 0, "True", "False")</f>
        <v>False</v>
      </c>
      <c r="Q28" t="str">
        <f>IF(COUNTIF('1.8.24'!A:A, A28) &gt; 0, "True", "False")</f>
        <v>False</v>
      </c>
      <c r="R28" t="str">
        <f>IF(COUNTIF('2.14.24'!$A:$A, $A28) &gt; 0, "True", "False")</f>
        <v>False</v>
      </c>
    </row>
    <row r="29" spans="1:18" hidden="1" x14ac:dyDescent="0.2">
      <c r="A29" s="2" t="s">
        <v>813</v>
      </c>
      <c r="B29" s="2" t="s">
        <v>16</v>
      </c>
      <c r="C29" s="2" t="s">
        <v>814</v>
      </c>
      <c r="D29" s="2" t="str">
        <f t="shared" si="0"/>
        <v>Zachary Gairhan</v>
      </c>
      <c r="E29" s="11">
        <v>45339</v>
      </c>
      <c r="F29" s="2" t="s">
        <v>815</v>
      </c>
      <c r="G29" s="12">
        <v>-187.83</v>
      </c>
      <c r="H29" s="42">
        <v>8</v>
      </c>
      <c r="I29" t="s">
        <v>816</v>
      </c>
      <c r="J29" t="s">
        <v>731</v>
      </c>
      <c r="K29" t="str">
        <f>IF($R29="True",VLOOKUP($A29,'2.14.24'!$A$2:$Q$54,11,0), "")</f>
        <v/>
      </c>
      <c r="L29" t="s">
        <v>403</v>
      </c>
      <c r="M29" t="str">
        <f>IF(COUNTIF('2.14.24'!A:A,A29)&gt;0,"Found in 2.14.24", IF(COUNTIF('1.8.24'!A:A,A29)&gt;0,"Found in 1.8.24",IF(COUNTIF('12.4'!A:A,A29)&gt;0,"Found in 12.4",IF(COUNTIF('11.6'!A:A,A29)&gt;0,"Found in 11.6",IF(COUNTIF('10.3'!B:B,A29)&gt;0,"Found in 10.3", "Not Found")))))</f>
        <v>Not Found</v>
      </c>
      <c r="N29" t="str">
        <f>IF(COUNTIF('10.3'!B:B, A29) &gt; 0, "True", "False")</f>
        <v>False</v>
      </c>
      <c r="O29" t="str">
        <f>IF(COUNTIF('11.6'!A:A, A29) &gt; 0, "True", "False")</f>
        <v>False</v>
      </c>
      <c r="P29" t="str">
        <f>IF(COUNTIF('12.4'!A:A, A29) &gt; 0, "True", "False")</f>
        <v>False</v>
      </c>
      <c r="Q29" t="str">
        <f>IF(COUNTIF('1.8.24'!A:A, A29) &gt; 0, "True", "False")</f>
        <v>False</v>
      </c>
      <c r="R29" t="str">
        <f>IF(COUNTIF('2.14.24'!$A:$A, $A29) &gt; 0, "True", "False")</f>
        <v>False</v>
      </c>
    </row>
    <row r="30" spans="1:18" hidden="1" x14ac:dyDescent="0.2">
      <c r="A30" s="3" t="s">
        <v>579</v>
      </c>
      <c r="B30" s="3" t="s">
        <v>16</v>
      </c>
      <c r="C30" s="3" t="s">
        <v>728</v>
      </c>
      <c r="D30" s="3" t="str">
        <f t="shared" si="0"/>
        <v>Abelardo Tamez</v>
      </c>
      <c r="E30" s="9">
        <v>45280</v>
      </c>
      <c r="F30" s="3" t="s">
        <v>581</v>
      </c>
      <c r="G30" s="10">
        <v>-28.6</v>
      </c>
      <c r="H30" s="45">
        <v>55</v>
      </c>
      <c r="I30" s="4" t="s">
        <v>399</v>
      </c>
      <c r="J30" s="4" t="str">
        <f>IF(R30="True",VLOOKUP($A30,'2.14.24'!$A$2:$Q$54,10,0), "")</f>
        <v>Deducted 2.23.24</v>
      </c>
      <c r="K30" s="4">
        <f>IF($R30="True",VLOOKUP($A30,'2.14.24'!$A$2:$Q$54,11,0), "")</f>
        <v>0</v>
      </c>
      <c r="L30" t="s">
        <v>403</v>
      </c>
      <c r="M30" s="4" t="str">
        <f>IF(COUNTIF('2.14.24'!A:A,A30)&gt;0,"Found in 2.14.24", IF(COUNTIF('1.8.24'!A:A,A30)&gt;0,"Found in 1.8.24",IF(COUNTIF('12.4'!A:A,A30)&gt;0,"Found in 12.4",IF(COUNTIF('11.6'!A:A,A30)&gt;0,"Found in 11.6",IF(COUNTIF('10.3'!B:B,A30)&gt;0,"Found in 10.3", "Not Found")))))</f>
        <v>Found in 2.14.24</v>
      </c>
      <c r="N30" s="4" t="str">
        <f>IF(COUNTIF('10.3'!B:B, A30) &gt; 0, "True", "False")</f>
        <v>False</v>
      </c>
      <c r="O30" s="4" t="str">
        <f>IF(COUNTIF('11.6'!A:A, A30) &gt; 0, "True", "False")</f>
        <v>False</v>
      </c>
      <c r="P30" s="4" t="str">
        <f>IF(COUNTIF('12.4'!A:A, A30) &gt; 0, "True", "False")</f>
        <v>False</v>
      </c>
      <c r="Q30" s="4" t="str">
        <f>IF(COUNTIF('1.8.24'!A:A, A30) &gt; 0, "True", "False")</f>
        <v>False</v>
      </c>
      <c r="R30" s="4" t="str">
        <f>IF(COUNTIF('2.14.24'!$A:$A, $A30) &gt; 0, "True", "False")</f>
        <v>True</v>
      </c>
    </row>
    <row r="31" spans="1:18" hidden="1" x14ac:dyDescent="0.2">
      <c r="A31" s="3" t="s">
        <v>700</v>
      </c>
      <c r="B31" s="3" t="s">
        <v>16</v>
      </c>
      <c r="C31" s="3" t="s">
        <v>701</v>
      </c>
      <c r="D31" s="3" t="str">
        <f t="shared" si="0"/>
        <v>Angelo Addison (Terminated)</v>
      </c>
      <c r="E31" s="9">
        <v>45294</v>
      </c>
      <c r="F31" s="3" t="s">
        <v>19</v>
      </c>
      <c r="G31" s="10">
        <v>-349.55</v>
      </c>
      <c r="H31" s="45">
        <v>56</v>
      </c>
      <c r="I31" s="4" t="s">
        <v>399</v>
      </c>
      <c r="J31" s="4">
        <f>IF(R31="True",VLOOKUP($A31,'2.14.24'!$A$2:$Q$54,10,0), "")</f>
        <v>0</v>
      </c>
      <c r="K31" s="4" t="str">
        <f>IF($R31="True",VLOOKUP($A31,'2.14.24'!$A$2:$Q$54,11,0), "")</f>
        <v>Only Process AR</v>
      </c>
      <c r="L31" t="s">
        <v>403</v>
      </c>
      <c r="M31" s="4" t="str">
        <f>IF(COUNTIF('2.14.24'!A:A,A31)&gt;0,"Found in 2.14.24", IF(COUNTIF('1.8.24'!A:A,A31)&gt;0,"Found in 1.8.24",IF(COUNTIF('12.4'!A:A,A31)&gt;0,"Found in 12.4",IF(COUNTIF('11.6'!A:A,A31)&gt;0,"Found in 11.6",IF(COUNTIF('10.3'!B:B,A31)&gt;0,"Found in 10.3", "Not Found")))))</f>
        <v>Found in 2.14.24</v>
      </c>
      <c r="N31" s="4" t="str">
        <f>IF(COUNTIF('10.3'!B:B, A31) &gt; 0, "True", "False")</f>
        <v>False</v>
      </c>
      <c r="O31" s="4" t="str">
        <f>IF(COUNTIF('11.6'!A:A, A31) &gt; 0, "True", "False")</f>
        <v>False</v>
      </c>
      <c r="P31" s="4" t="str">
        <f>IF(COUNTIF('12.4'!A:A, A31) &gt; 0, "True", "False")</f>
        <v>False</v>
      </c>
      <c r="Q31" s="4" t="str">
        <f>IF(COUNTIF('1.8.24'!A:A, A31) &gt; 0, "True", "False")</f>
        <v>False</v>
      </c>
      <c r="R31" s="4" t="str">
        <f>IF(COUNTIF('2.14.24'!$A:$A, $A31) &gt; 0, "True", "False")</f>
        <v>True</v>
      </c>
    </row>
    <row r="32" spans="1:18" s="4" customFormat="1" hidden="1" x14ac:dyDescent="0.2">
      <c r="A32" s="3" t="s">
        <v>702</v>
      </c>
      <c r="B32" s="3" t="s">
        <v>16</v>
      </c>
      <c r="C32" s="3" t="s">
        <v>701</v>
      </c>
      <c r="D32" s="3" t="str">
        <f t="shared" si="0"/>
        <v>Angelo Addison (Terminated)</v>
      </c>
      <c r="E32" s="9">
        <v>45279</v>
      </c>
      <c r="F32" s="3" t="s">
        <v>703</v>
      </c>
      <c r="G32" s="10">
        <v>-186.76</v>
      </c>
      <c r="H32" s="45">
        <v>59</v>
      </c>
      <c r="I32" s="4" t="s">
        <v>399</v>
      </c>
      <c r="J32" s="4">
        <f>IF(R32="True",VLOOKUP($A32,'2.14.24'!$A$2:$Q$54,10,0), "")</f>
        <v>0</v>
      </c>
      <c r="K32" s="4" t="str">
        <f>IF($R32="True",VLOOKUP($A32,'2.14.24'!$A$2:$Q$54,11,0), "")</f>
        <v>Only Process AR</v>
      </c>
      <c r="L32" t="s">
        <v>403</v>
      </c>
      <c r="M32" s="4" t="str">
        <f>IF(COUNTIF('2.14.24'!A:A,A32)&gt;0,"Found in 2.14.24", IF(COUNTIF('1.8.24'!A:A,A32)&gt;0,"Found in 1.8.24",IF(COUNTIF('12.4'!A:A,A32)&gt;0,"Found in 12.4",IF(COUNTIF('11.6'!A:A,A32)&gt;0,"Found in 11.6",IF(COUNTIF('10.3'!B:B,A32)&gt;0,"Found in 10.3", "Not Found")))))</f>
        <v>Found in 2.14.24</v>
      </c>
      <c r="N32" s="4" t="str">
        <f>IF(COUNTIF('10.3'!B:B, A32) &gt; 0, "True", "False")</f>
        <v>False</v>
      </c>
      <c r="O32" s="4" t="str">
        <f>IF(COUNTIF('11.6'!A:A, A32) &gt; 0, "True", "False")</f>
        <v>False</v>
      </c>
      <c r="P32" s="4" t="str">
        <f>IF(COUNTIF('12.4'!A:A, A32) &gt; 0, "True", "False")</f>
        <v>False</v>
      </c>
      <c r="Q32" s="4" t="str">
        <f>IF(COUNTIF('1.8.24'!A:A, A32) &gt; 0, "True", "False")</f>
        <v>False</v>
      </c>
      <c r="R32" s="4" t="str">
        <f>IF(COUNTIF('2.14.24'!$A:$A, $A32) &gt; 0, "True", "False")</f>
        <v>True</v>
      </c>
    </row>
    <row r="33" spans="1:18" hidden="1" x14ac:dyDescent="0.2">
      <c r="A33" s="3" t="s">
        <v>704</v>
      </c>
      <c r="B33" s="3" t="s">
        <v>16</v>
      </c>
      <c r="C33" s="3" t="s">
        <v>701</v>
      </c>
      <c r="D33" s="3" t="str">
        <f t="shared" si="0"/>
        <v>Angelo Addison (Terminated)</v>
      </c>
      <c r="E33" s="9">
        <v>45245</v>
      </c>
      <c r="F33" s="3" t="s">
        <v>705</v>
      </c>
      <c r="G33" s="10">
        <v>-367.55</v>
      </c>
      <c r="H33" s="45">
        <v>56</v>
      </c>
      <c r="I33" s="4" t="s">
        <v>399</v>
      </c>
      <c r="J33" s="4">
        <f>IF(R33="True",VLOOKUP($A33,'2.14.24'!$A$2:$Q$54,10,0), "")</f>
        <v>0</v>
      </c>
      <c r="K33" s="4" t="str">
        <f>IF($R33="True",VLOOKUP($A33,'2.14.24'!$A$2:$Q$54,11,0), "")</f>
        <v>Only Process AR</v>
      </c>
      <c r="L33" t="s">
        <v>403</v>
      </c>
      <c r="M33" s="4" t="str">
        <f>IF(COUNTIF('2.14.24'!A:A,A33)&gt;0,"Found in 2.14.24", IF(COUNTIF('1.8.24'!A:A,A33)&gt;0,"Found in 1.8.24",IF(COUNTIF('12.4'!A:A,A33)&gt;0,"Found in 12.4",IF(COUNTIF('11.6'!A:A,A33)&gt;0,"Found in 11.6",IF(COUNTIF('10.3'!B:B,A33)&gt;0,"Found in 10.3", "Not Found")))))</f>
        <v>Found in 2.14.24</v>
      </c>
      <c r="N33" s="4" t="str">
        <f>IF(COUNTIF('10.3'!B:B, A33) &gt; 0, "True", "False")</f>
        <v>False</v>
      </c>
      <c r="O33" s="4" t="str">
        <f>IF(COUNTIF('11.6'!A:A, A33) &gt; 0, "True", "False")</f>
        <v>False</v>
      </c>
      <c r="P33" s="4" t="str">
        <f>IF(COUNTIF('12.4'!A:A, A33) &gt; 0, "True", "False")</f>
        <v>False</v>
      </c>
      <c r="Q33" s="4" t="str">
        <f>IF(COUNTIF('1.8.24'!A:A, A33) &gt; 0, "True", "False")</f>
        <v>False</v>
      </c>
      <c r="R33" s="4" t="str">
        <f>IF(COUNTIF('2.14.24'!$A:$A, $A33) &gt; 0, "True", "False")</f>
        <v>True</v>
      </c>
    </row>
    <row r="34" spans="1:18" s="4" customFormat="1" hidden="1" x14ac:dyDescent="0.2">
      <c r="A34" s="3" t="s">
        <v>583</v>
      </c>
      <c r="B34" s="3" t="s">
        <v>16</v>
      </c>
      <c r="C34" s="3" t="s">
        <v>30</v>
      </c>
      <c r="D34" s="3" t="str">
        <f t="shared" ref="D34:D65" si="1">TRIM(MID(C34, FIND(":", C34) + 1, LEN(C34)))</f>
        <v>Austin Dority</v>
      </c>
      <c r="E34" s="9">
        <v>45307</v>
      </c>
      <c r="F34" s="3" t="s">
        <v>584</v>
      </c>
      <c r="G34" s="10">
        <v>-78.599999999999994</v>
      </c>
      <c r="H34" s="45">
        <v>38</v>
      </c>
      <c r="I34" s="4" t="s">
        <v>399</v>
      </c>
      <c r="J34" s="4" t="str">
        <f>IF(R34="True",VLOOKUP($A34,'2.14.24'!$A$2:$Q$54,10,0), "")</f>
        <v>Deducted 2.23.24</v>
      </c>
      <c r="K34" s="4">
        <f>IF($R34="True",VLOOKUP($A34,'2.14.24'!$A$2:$Q$54,11,0), "")</f>
        <v>0</v>
      </c>
      <c r="L34" t="s">
        <v>403</v>
      </c>
      <c r="M34" s="4" t="str">
        <f>IF(COUNTIF('2.14.24'!A:A,A34)&gt;0,"Found in 2.14.24", IF(COUNTIF('1.8.24'!A:A,A34)&gt;0,"Found in 1.8.24",IF(COUNTIF('12.4'!A:A,A34)&gt;0,"Found in 12.4",IF(COUNTIF('11.6'!A:A,A34)&gt;0,"Found in 11.6",IF(COUNTIF('10.3'!B:B,A34)&gt;0,"Found in 10.3", "Not Found")))))</f>
        <v>Found in 2.14.24</v>
      </c>
      <c r="N34" s="4" t="str">
        <f>IF(COUNTIF('10.3'!B:B, A34) &gt; 0, "True", "False")</f>
        <v>False</v>
      </c>
      <c r="O34" s="4" t="str">
        <f>IF(COUNTIF('11.6'!A:A, A34) &gt; 0, "True", "False")</f>
        <v>False</v>
      </c>
      <c r="P34" s="4" t="str">
        <f>IF(COUNTIF('12.4'!A:A, A34) &gt; 0, "True", "False")</f>
        <v>False</v>
      </c>
      <c r="Q34" s="4" t="str">
        <f>IF(COUNTIF('1.8.24'!A:A, A34) &gt; 0, "True", "False")</f>
        <v>False</v>
      </c>
      <c r="R34" s="4" t="str">
        <f>IF(COUNTIF('2.14.24'!$A:$A, $A34) &gt; 0, "True", "False")</f>
        <v>True</v>
      </c>
    </row>
    <row r="35" spans="1:18" hidden="1" x14ac:dyDescent="0.2">
      <c r="A35" s="3" t="s">
        <v>586</v>
      </c>
      <c r="B35" s="3" t="s">
        <v>16</v>
      </c>
      <c r="C35" s="3" t="s">
        <v>36</v>
      </c>
      <c r="D35" s="3" t="str">
        <f t="shared" si="1"/>
        <v>Brandi Michal</v>
      </c>
      <c r="E35" s="9">
        <v>45308</v>
      </c>
      <c r="F35" s="3" t="s">
        <v>101</v>
      </c>
      <c r="G35" s="10">
        <v>-33.1</v>
      </c>
      <c r="H35" s="45">
        <v>49</v>
      </c>
      <c r="I35" s="4" t="s">
        <v>399</v>
      </c>
      <c r="J35" s="4" t="str">
        <f>IF(R35="True",VLOOKUP($A35,'2.14.24'!$A$2:$Q$54,10,0), "")</f>
        <v>Deducted 2.23.24</v>
      </c>
      <c r="K35" s="4">
        <f>IF($R35="True",VLOOKUP($A35,'2.14.24'!$A$2:$Q$54,11,0), "")</f>
        <v>0</v>
      </c>
      <c r="L35" t="s">
        <v>403</v>
      </c>
      <c r="M35" s="4" t="str">
        <f>IF(COUNTIF('2.14.24'!A:A,A35)&gt;0,"Found in 2.14.24", IF(COUNTIF('1.8.24'!A:A,A35)&gt;0,"Found in 1.8.24",IF(COUNTIF('12.4'!A:A,A35)&gt;0,"Found in 12.4",IF(COUNTIF('11.6'!A:A,A35)&gt;0,"Found in 11.6",IF(COUNTIF('10.3'!B:B,A35)&gt;0,"Found in 10.3", "Not Found")))))</f>
        <v>Found in 2.14.24</v>
      </c>
      <c r="N35" s="4" t="str">
        <f>IF(COUNTIF('10.3'!B:B, A35) &gt; 0, "True", "False")</f>
        <v>False</v>
      </c>
      <c r="O35" s="4" t="str">
        <f>IF(COUNTIF('11.6'!A:A, A35) &gt; 0, "True", "False")</f>
        <v>False</v>
      </c>
      <c r="P35" s="4" t="str">
        <f>IF(COUNTIF('12.4'!A:A, A35) &gt; 0, "True", "False")</f>
        <v>False</v>
      </c>
      <c r="Q35" s="4" t="str">
        <f>IF(COUNTIF('1.8.24'!A:A, A35) &gt; 0, "True", "False")</f>
        <v>False</v>
      </c>
      <c r="R35" s="4" t="str">
        <f>IF(COUNTIF('2.14.24'!$A:$A, $A35) &gt; 0, "True", "False")</f>
        <v>True</v>
      </c>
    </row>
    <row r="36" spans="1:18" s="4" customFormat="1" hidden="1" x14ac:dyDescent="0.2">
      <c r="A36" s="46" t="s">
        <v>588</v>
      </c>
      <c r="B36" s="46" t="s">
        <v>16</v>
      </c>
      <c r="C36" s="46" t="s">
        <v>589</v>
      </c>
      <c r="D36" s="46" t="str">
        <f t="shared" si="1"/>
        <v>Brandon Cobb</v>
      </c>
      <c r="E36" s="47">
        <v>45277</v>
      </c>
      <c r="F36" s="46" t="s">
        <v>590</v>
      </c>
      <c r="G36" s="48">
        <v>-2410.9</v>
      </c>
      <c r="H36" s="49">
        <v>56</v>
      </c>
      <c r="I36" s="50" t="s">
        <v>399</v>
      </c>
      <c r="J36" s="50" t="str">
        <f>IF(R36="True",VLOOKUP($A36,'2.14.24'!$A$2:$Q$54,10,0), "")</f>
        <v>Deducting $50/wk</v>
      </c>
      <c r="K36" s="50">
        <f>IF($R36="True",VLOOKUP($A36,'2.14.24'!$A$2:$Q$54,11,0), "")</f>
        <v>0</v>
      </c>
      <c r="L36" s="50">
        <f>IF($R36="True",VLOOKUP($A36,'2.14.24'!$A$2:$Q$54,12,0), "")</f>
        <v>0</v>
      </c>
      <c r="M36" s="50" t="str">
        <f>IF(COUNTIF('2.14.24'!A:A,A36)&gt;0,"Found in 2.14.24", IF(COUNTIF('1.8.24'!A:A,A36)&gt;0,"Found in 1.8.24",IF(COUNTIF('12.4'!A:A,A36)&gt;0,"Found in 12.4",IF(COUNTIF('11.6'!A:A,A36)&gt;0,"Found in 11.6",IF(COUNTIF('10.3'!B:B,A36)&gt;0,"Found in 10.3", "Not Found")))))</f>
        <v>Found in 2.14.24</v>
      </c>
      <c r="N36" s="50" t="str">
        <f>IF(COUNTIF('10.3'!B:B, A36) &gt; 0, "True", "False")</f>
        <v>False</v>
      </c>
      <c r="O36" s="50" t="str">
        <f>IF(COUNTIF('11.6'!A:A, A36) &gt; 0, "True", "False")</f>
        <v>False</v>
      </c>
      <c r="P36" s="50" t="str">
        <f>IF(COUNTIF('12.4'!A:A, A36) &gt; 0, "True", "False")</f>
        <v>False</v>
      </c>
      <c r="Q36" s="50" t="str">
        <f>IF(COUNTIF('1.8.24'!A:A, A36) &gt; 0, "True", "False")</f>
        <v>False</v>
      </c>
      <c r="R36" s="50" t="str">
        <f>IF(COUNTIF('2.14.24'!$A:$A, $A36) &gt; 0, "True", "False")</f>
        <v>True</v>
      </c>
    </row>
    <row r="37" spans="1:18" s="4" customFormat="1" hidden="1" x14ac:dyDescent="0.2">
      <c r="A37" s="3" t="s">
        <v>593</v>
      </c>
      <c r="B37" s="3" t="s">
        <v>16</v>
      </c>
      <c r="C37" s="3" t="s">
        <v>594</v>
      </c>
      <c r="D37" s="3" t="str">
        <f t="shared" si="1"/>
        <v>Brayton Swan</v>
      </c>
      <c r="E37" s="9">
        <v>45314</v>
      </c>
      <c r="F37" s="3" t="s">
        <v>380</v>
      </c>
      <c r="G37" s="10">
        <v>-103.9</v>
      </c>
      <c r="H37" s="45">
        <v>24</v>
      </c>
      <c r="I37" s="4" t="s">
        <v>399</v>
      </c>
      <c r="J37" s="4" t="str">
        <f>IF(R37="True",VLOOKUP($A37,'2.14.24'!$A$2:$Q$54,10,0), "")</f>
        <v>Deducted 2.23.24</v>
      </c>
      <c r="K37" s="4">
        <f>IF($R37="True",VLOOKUP($A37,'2.14.24'!$A$2:$Q$54,11,0), "")</f>
        <v>0</v>
      </c>
      <c r="L37" t="s">
        <v>403</v>
      </c>
      <c r="M37" s="4" t="str">
        <f>IF(COUNTIF('2.14.24'!A:A,A37)&gt;0,"Found in 2.14.24", IF(COUNTIF('1.8.24'!A:A,A37)&gt;0,"Found in 1.8.24",IF(COUNTIF('12.4'!A:A,A37)&gt;0,"Found in 12.4",IF(COUNTIF('11.6'!A:A,A37)&gt;0,"Found in 11.6",IF(COUNTIF('10.3'!B:B,A37)&gt;0,"Found in 10.3", "Not Found")))))</f>
        <v>Found in 2.14.24</v>
      </c>
      <c r="N37" s="4" t="str">
        <f>IF(COUNTIF('10.3'!B:B, A37) &gt; 0, "True", "False")</f>
        <v>False</v>
      </c>
      <c r="O37" s="4" t="str">
        <f>IF(COUNTIF('11.6'!A:A, A37) &gt; 0, "True", "False")</f>
        <v>False</v>
      </c>
      <c r="P37" s="4" t="str">
        <f>IF(COUNTIF('12.4'!A:A, A37) &gt; 0, "True", "False")</f>
        <v>False</v>
      </c>
      <c r="Q37" s="4" t="str">
        <f>IF(COUNTIF('1.8.24'!A:A, A37) &gt; 0, "True", "False")</f>
        <v>False</v>
      </c>
      <c r="R37" s="4" t="str">
        <f>IF(COUNTIF('2.14.24'!$A:$A, $A37) &gt; 0, "True", "False")</f>
        <v>True</v>
      </c>
    </row>
    <row r="38" spans="1:18" s="4" customFormat="1" hidden="1" x14ac:dyDescent="0.2">
      <c r="A38" s="3" t="s">
        <v>706</v>
      </c>
      <c r="B38" s="3" t="s">
        <v>16</v>
      </c>
      <c r="C38" s="3" t="s">
        <v>707</v>
      </c>
      <c r="D38" s="3" t="str">
        <f t="shared" si="1"/>
        <v>Brendon Hawkins (Terminated)</v>
      </c>
      <c r="E38" s="9">
        <v>45318</v>
      </c>
      <c r="F38" s="3" t="s">
        <v>708</v>
      </c>
      <c r="G38" s="10">
        <v>-69.62</v>
      </c>
      <c r="H38" s="45">
        <v>35</v>
      </c>
      <c r="I38" s="4" t="s">
        <v>399</v>
      </c>
      <c r="J38" s="4">
        <f>IF(R38="True",VLOOKUP($A38,'2.14.24'!$A$2:$Q$54,10,0), "")</f>
        <v>0</v>
      </c>
      <c r="K38" s="4" t="str">
        <f>IF($R38="True",VLOOKUP($A38,'2.14.24'!$A$2:$Q$54,11,0), "")</f>
        <v>Only Process AR</v>
      </c>
      <c r="L38" t="s">
        <v>403</v>
      </c>
      <c r="M38" s="4" t="str">
        <f>IF(COUNTIF('2.14.24'!A:A,A38)&gt;0,"Found in 2.14.24", IF(COUNTIF('1.8.24'!A:A,A38)&gt;0,"Found in 1.8.24",IF(COUNTIF('12.4'!A:A,A38)&gt;0,"Found in 12.4",IF(COUNTIF('11.6'!A:A,A38)&gt;0,"Found in 11.6",IF(COUNTIF('10.3'!B:B,A38)&gt;0,"Found in 10.3", "Not Found")))))</f>
        <v>Found in 2.14.24</v>
      </c>
      <c r="N38" s="4" t="str">
        <f>IF(COUNTIF('10.3'!B:B, A38) &gt; 0, "True", "False")</f>
        <v>False</v>
      </c>
      <c r="O38" s="4" t="str">
        <f>IF(COUNTIF('11.6'!A:A, A38) &gt; 0, "True", "False")</f>
        <v>False</v>
      </c>
      <c r="P38" s="4" t="str">
        <f>IF(COUNTIF('12.4'!A:A, A38) &gt; 0, "True", "False")</f>
        <v>False</v>
      </c>
      <c r="Q38" s="4" t="str">
        <f>IF(COUNTIF('1.8.24'!A:A, A38) &gt; 0, "True", "False")</f>
        <v>False</v>
      </c>
      <c r="R38" s="4" t="str">
        <f>IF(COUNTIF('2.14.24'!$A:$A, $A38) &gt; 0, "True", "False")</f>
        <v>True</v>
      </c>
    </row>
    <row r="39" spans="1:18" s="4" customFormat="1" hidden="1" x14ac:dyDescent="0.2">
      <c r="A39" s="3" t="s">
        <v>817</v>
      </c>
      <c r="B39" s="3" t="s">
        <v>16</v>
      </c>
      <c r="C39" s="3" t="s">
        <v>483</v>
      </c>
      <c r="D39" s="3" t="str">
        <f t="shared" si="1"/>
        <v>Brian Wilson</v>
      </c>
      <c r="E39" s="9">
        <v>45344</v>
      </c>
      <c r="F39" s="3" t="s">
        <v>598</v>
      </c>
      <c r="G39" s="10">
        <v>-121.87</v>
      </c>
      <c r="H39" s="45">
        <v>9</v>
      </c>
      <c r="I39" s="4" t="s">
        <v>485</v>
      </c>
      <c r="J39" s="4" t="str">
        <f>IF(R39="True",VLOOKUP($A39,'2.14.24'!$A$2:$Q$54,10,0), "")</f>
        <v/>
      </c>
      <c r="K39" s="4" t="s">
        <v>699</v>
      </c>
      <c r="L39" t="s">
        <v>403</v>
      </c>
      <c r="M39" s="4" t="str">
        <f>IF(COUNTIF('2.14.24'!A:A,A39)&gt;0,"Found in 2.14.24", IF(COUNTIF('1.8.24'!A:A,A39)&gt;0,"Found in 1.8.24",IF(COUNTIF('12.4'!A:A,A39)&gt;0,"Found in 12.4",IF(COUNTIF('11.6'!A:A,A39)&gt;0,"Found in 11.6",IF(COUNTIF('10.3'!B:B,A39)&gt;0,"Found in 10.3", "Not Found")))))</f>
        <v>Not Found</v>
      </c>
      <c r="N39" s="4" t="str">
        <f>IF(COUNTIF('10.3'!B:B, A39) &gt; 0, "True", "False")</f>
        <v>False</v>
      </c>
      <c r="O39" s="4" t="str">
        <f>IF(COUNTIF('11.6'!A:A, A39) &gt; 0, "True", "False")</f>
        <v>False</v>
      </c>
      <c r="P39" s="4" t="str">
        <f>IF(COUNTIF('12.4'!A:A, A39) &gt; 0, "True", "False")</f>
        <v>False</v>
      </c>
      <c r="Q39" s="4" t="str">
        <f>IF(COUNTIF('1.8.24'!A:A, A39) &gt; 0, "True", "False")</f>
        <v>False</v>
      </c>
      <c r="R39" s="4" t="str">
        <f>IF(COUNTIF('2.14.24'!$A:$A, $A39) &gt; 0, "True", "False")</f>
        <v>False</v>
      </c>
    </row>
    <row r="40" spans="1:18" s="4" customFormat="1" hidden="1" x14ac:dyDescent="0.2">
      <c r="A40" s="3" t="s">
        <v>599</v>
      </c>
      <c r="B40" s="3" t="s">
        <v>16</v>
      </c>
      <c r="C40" s="3" t="s">
        <v>483</v>
      </c>
      <c r="D40" s="3" t="str">
        <f t="shared" si="1"/>
        <v>Brian Wilson</v>
      </c>
      <c r="E40" s="9">
        <v>45299</v>
      </c>
      <c r="F40" s="3" t="s">
        <v>484</v>
      </c>
      <c r="G40" s="10">
        <v>-1.99</v>
      </c>
      <c r="H40" s="45">
        <v>57</v>
      </c>
      <c r="I40" s="4" t="s">
        <v>399</v>
      </c>
      <c r="J40" s="4" t="str">
        <f>IF(R40="True",VLOOKUP($A40,'2.14.24'!$A$2:$Q$54,10,0), "")</f>
        <v>Deducted 2.23.24</v>
      </c>
      <c r="K40" s="4">
        <f>IF($R40="True",VLOOKUP($A40,'2.14.24'!$A$2:$Q$54,11,0), "")</f>
        <v>0</v>
      </c>
      <c r="L40" t="s">
        <v>403</v>
      </c>
      <c r="M40" s="4" t="str">
        <f>IF(COUNTIF('2.14.24'!A:A,A40)&gt;0,"Found in 2.14.24", IF(COUNTIF('1.8.24'!A:A,A40)&gt;0,"Found in 1.8.24",IF(COUNTIF('12.4'!A:A,A40)&gt;0,"Found in 12.4",IF(COUNTIF('11.6'!A:A,A40)&gt;0,"Found in 11.6",IF(COUNTIF('10.3'!B:B,A40)&gt;0,"Found in 10.3", "Not Found")))))</f>
        <v>Found in 2.14.24</v>
      </c>
      <c r="N40" s="4" t="str">
        <f>IF(COUNTIF('10.3'!B:B, A40) &gt; 0, "True", "False")</f>
        <v>False</v>
      </c>
      <c r="O40" s="4" t="str">
        <f>IF(COUNTIF('11.6'!A:A, A40) &gt; 0, "True", "False")</f>
        <v>False</v>
      </c>
      <c r="P40" s="4" t="str">
        <f>IF(COUNTIF('12.4'!A:A, A40) &gt; 0, "True", "False")</f>
        <v>False</v>
      </c>
      <c r="Q40" s="4" t="str">
        <f>IF(COUNTIF('1.8.24'!A:A, A40) &gt; 0, "True", "False")</f>
        <v>False</v>
      </c>
      <c r="R40" s="4" t="str">
        <f>IF(COUNTIF('2.14.24'!$A:$A, $A40) &gt; 0, "True", "False")</f>
        <v>True</v>
      </c>
    </row>
    <row r="41" spans="1:18" s="4" customFormat="1" hidden="1" x14ac:dyDescent="0.2">
      <c r="A41" s="3" t="s">
        <v>600</v>
      </c>
      <c r="B41" s="3" t="s">
        <v>16</v>
      </c>
      <c r="C41" s="3" t="s">
        <v>487</v>
      </c>
      <c r="D41" s="3" t="str">
        <f t="shared" si="1"/>
        <v>Byron Barnes</v>
      </c>
      <c r="E41" s="9">
        <v>45286</v>
      </c>
      <c r="F41" s="3" t="s">
        <v>601</v>
      </c>
      <c r="G41" s="10">
        <v>-75.430000000000007</v>
      </c>
      <c r="H41" s="45">
        <v>51</v>
      </c>
      <c r="I41" s="4" t="s">
        <v>399</v>
      </c>
      <c r="J41" s="4" t="str">
        <f>IF(R41="True",VLOOKUP($A41,'2.14.24'!$A$2:$Q$54,10,0), "")</f>
        <v>Deducted 2.23.24</v>
      </c>
      <c r="K41" s="4">
        <f>IF($R41="True",VLOOKUP($A41,'2.14.24'!$A$2:$Q$54,11,0), "")</f>
        <v>0</v>
      </c>
      <c r="L41" t="s">
        <v>403</v>
      </c>
      <c r="M41" s="4" t="str">
        <f>IF(COUNTIF('2.14.24'!A:A,A41)&gt;0,"Found in 2.14.24", IF(COUNTIF('1.8.24'!A:A,A41)&gt;0,"Found in 1.8.24",IF(COUNTIF('12.4'!A:A,A41)&gt;0,"Found in 12.4",IF(COUNTIF('11.6'!A:A,A41)&gt;0,"Found in 11.6",IF(COUNTIF('10.3'!B:B,A41)&gt;0,"Found in 10.3", "Not Found")))))</f>
        <v>Found in 2.14.24</v>
      </c>
      <c r="N41" s="4" t="str">
        <f>IF(COUNTIF('10.3'!B:B, A41) &gt; 0, "True", "False")</f>
        <v>False</v>
      </c>
      <c r="O41" s="4" t="str">
        <f>IF(COUNTIF('11.6'!A:A, A41) &gt; 0, "True", "False")</f>
        <v>False</v>
      </c>
      <c r="P41" s="4" t="str">
        <f>IF(COUNTIF('12.4'!A:A, A41) &gt; 0, "True", "False")</f>
        <v>False</v>
      </c>
      <c r="Q41" s="4" t="str">
        <f>IF(COUNTIF('1.8.24'!A:A, A41) &gt; 0, "True", "False")</f>
        <v>False</v>
      </c>
      <c r="R41" s="4" t="str">
        <f>IF(COUNTIF('2.14.24'!$A:$A, $A41) &gt; 0, "True", "False")</f>
        <v>True</v>
      </c>
    </row>
    <row r="42" spans="1:18" s="4" customFormat="1" hidden="1" x14ac:dyDescent="0.2">
      <c r="A42" s="3" t="s">
        <v>494</v>
      </c>
      <c r="B42" s="3" t="s">
        <v>16</v>
      </c>
      <c r="C42" s="3" t="s">
        <v>818</v>
      </c>
      <c r="D42" s="3" t="str">
        <f t="shared" si="1"/>
        <v>Clark Cull (On Leave)</v>
      </c>
      <c r="E42" s="9">
        <v>45280</v>
      </c>
      <c r="F42" s="3" t="s">
        <v>495</v>
      </c>
      <c r="G42" s="10">
        <v>-144.18</v>
      </c>
      <c r="H42" s="45">
        <v>62</v>
      </c>
      <c r="I42" s="4" t="s">
        <v>399</v>
      </c>
      <c r="J42" s="4" t="str">
        <f>IF(R42="True",VLOOKUP($A42,'2.14.24'!$A$2:$Q$54,10,0), "")</f>
        <v>Deducted 1.19.24</v>
      </c>
      <c r="K42" s="4" t="str">
        <f>IF($R42="True",VLOOKUP($A42,'2.14.24'!$A$2:$Q$54,11,0), "")</f>
        <v>Personal Expense</v>
      </c>
      <c r="L42" s="4" t="str">
        <f>IF($R42="True",VLOOKUP($A42,'2.14.24'!$A$2:$Q$54,12,0), "")</f>
        <v>AR Processed</v>
      </c>
      <c r="M42" s="4" t="str">
        <f>IF(COUNTIF('2.14.24'!A:A,A42)&gt;0,"Found in 2.14.24", IF(COUNTIF('1.8.24'!A:A,A42)&gt;0,"Found in 1.8.24",IF(COUNTIF('12.4'!A:A,A42)&gt;0,"Found in 12.4",IF(COUNTIF('11.6'!A:A,A42)&gt;0,"Found in 11.6",IF(COUNTIF('10.3'!B:B,A42)&gt;0,"Found in 10.3", "Not Found")))))</f>
        <v>Found in 2.14.24</v>
      </c>
      <c r="N42" s="4" t="str">
        <f>IF(COUNTIF('10.3'!B:B, A42) &gt; 0, "True", "False")</f>
        <v>False</v>
      </c>
      <c r="O42" s="4" t="str">
        <f>IF(COUNTIF('11.6'!A:A, A42) &gt; 0, "True", "False")</f>
        <v>False</v>
      </c>
      <c r="P42" s="4" t="str">
        <f>IF(COUNTIF('12.4'!A:A, A42) &gt; 0, "True", "False")</f>
        <v>False</v>
      </c>
      <c r="Q42" s="4" t="str">
        <f>IF(COUNTIF('1.8.24'!A:A, A42) &gt; 0, "True", "False")</f>
        <v>True</v>
      </c>
      <c r="R42" s="4" t="str">
        <f>IF(COUNTIF('2.14.24'!$A:$A, $A42) &gt; 0, "True", "False")</f>
        <v>True</v>
      </c>
    </row>
    <row r="43" spans="1:18" s="4" customFormat="1" hidden="1" x14ac:dyDescent="0.2">
      <c r="A43" s="3" t="s">
        <v>709</v>
      </c>
      <c r="B43" s="3" t="s">
        <v>16</v>
      </c>
      <c r="C43" s="3" t="s">
        <v>248</v>
      </c>
      <c r="D43" s="3" t="str">
        <f t="shared" si="1"/>
        <v>Colin Williams</v>
      </c>
      <c r="E43" s="9">
        <v>45280</v>
      </c>
      <c r="F43" s="3" t="s">
        <v>344</v>
      </c>
      <c r="G43" s="10">
        <v>-163.77000000000001</v>
      </c>
      <c r="H43" s="45">
        <v>58</v>
      </c>
      <c r="I43" s="4" t="s">
        <v>399</v>
      </c>
      <c r="J43" s="4">
        <f>IF(R43="True",VLOOKUP($A43,'2.14.24'!$A$2:$Q$54,10,0), "")</f>
        <v>0</v>
      </c>
      <c r="K43" s="4" t="str">
        <f>IF($R43="True",VLOOKUP($A43,'2.14.24'!$A$2:$Q$54,11,0), "")</f>
        <v>Only Process AR</v>
      </c>
      <c r="L43" t="s">
        <v>403</v>
      </c>
      <c r="M43" s="4" t="str">
        <f>IF(COUNTIF('2.14.24'!A:A,A43)&gt;0,"Found in 2.14.24", IF(COUNTIF('1.8.24'!A:A,A43)&gt;0,"Found in 1.8.24",IF(COUNTIF('12.4'!A:A,A43)&gt;0,"Found in 12.4",IF(COUNTIF('11.6'!A:A,A43)&gt;0,"Found in 11.6",IF(COUNTIF('10.3'!B:B,A43)&gt;0,"Found in 10.3", "Not Found")))))</f>
        <v>Found in 2.14.24</v>
      </c>
      <c r="N43" s="4" t="str">
        <f>IF(COUNTIF('10.3'!B:B, A43) &gt; 0, "True", "False")</f>
        <v>False</v>
      </c>
      <c r="O43" s="4" t="str">
        <f>IF(COUNTIF('11.6'!A:A, A43) &gt; 0, "True", "False")</f>
        <v>False</v>
      </c>
      <c r="P43" s="4" t="str">
        <f>IF(COUNTIF('12.4'!A:A, A43) &gt; 0, "True", "False")</f>
        <v>False</v>
      </c>
      <c r="Q43" s="4" t="str">
        <f>IF(COUNTIF('1.8.24'!A:A, A43) &gt; 0, "True", "False")</f>
        <v>False</v>
      </c>
      <c r="R43" s="4" t="str">
        <f>IF(COUNTIF('2.14.24'!$A:$A, $A43) &gt; 0, "True", "False")</f>
        <v>True</v>
      </c>
    </row>
    <row r="44" spans="1:18" s="4" customFormat="1" hidden="1" x14ac:dyDescent="0.2">
      <c r="A44" s="3" t="s">
        <v>603</v>
      </c>
      <c r="B44" s="3" t="s">
        <v>16</v>
      </c>
      <c r="C44" s="3" t="s">
        <v>604</v>
      </c>
      <c r="D44" s="3" t="str">
        <f t="shared" si="1"/>
        <v>Dennis Gallegos</v>
      </c>
      <c r="E44" s="9">
        <v>45297</v>
      </c>
      <c r="F44" s="3" t="s">
        <v>605</v>
      </c>
      <c r="G44" s="10">
        <v>-23.98</v>
      </c>
      <c r="H44" s="45">
        <v>56</v>
      </c>
      <c r="I44" s="4" t="s">
        <v>399</v>
      </c>
      <c r="J44" s="4" t="str">
        <f>IF(R44="True",VLOOKUP($A44,'2.14.24'!$A$2:$Q$54,10,0), "")</f>
        <v>Deducted 2.23.24</v>
      </c>
      <c r="K44" s="4">
        <f>IF($R44="True",VLOOKUP($A44,'2.14.24'!$A$2:$Q$54,11,0), "")</f>
        <v>0</v>
      </c>
      <c r="L44" t="s">
        <v>403</v>
      </c>
      <c r="M44" s="4" t="str">
        <f>IF(COUNTIF('2.14.24'!A:A,A44)&gt;0,"Found in 2.14.24", IF(COUNTIF('1.8.24'!A:A,A44)&gt;0,"Found in 1.8.24",IF(COUNTIF('12.4'!A:A,A44)&gt;0,"Found in 12.4",IF(COUNTIF('11.6'!A:A,A44)&gt;0,"Found in 11.6",IF(COUNTIF('10.3'!B:B,A44)&gt;0,"Found in 10.3", "Not Found")))))</f>
        <v>Found in 2.14.24</v>
      </c>
      <c r="N44" s="4" t="str">
        <f>IF(COUNTIF('10.3'!B:B, A44) &gt; 0, "True", "False")</f>
        <v>False</v>
      </c>
      <c r="O44" s="4" t="str">
        <f>IF(COUNTIF('11.6'!A:A, A44) &gt; 0, "True", "False")</f>
        <v>False</v>
      </c>
      <c r="P44" s="4" t="str">
        <f>IF(COUNTIF('12.4'!A:A, A44) &gt; 0, "True", "False")</f>
        <v>False</v>
      </c>
      <c r="Q44" s="4" t="str">
        <f>IF(COUNTIF('1.8.24'!A:A, A44) &gt; 0, "True", "False")</f>
        <v>False</v>
      </c>
      <c r="R44" s="4" t="str">
        <f>IF(COUNTIF('2.14.24'!$A:$A, $A44) &gt; 0, "True", "False")</f>
        <v>True</v>
      </c>
    </row>
    <row r="45" spans="1:18" s="4" customFormat="1" hidden="1" x14ac:dyDescent="0.2">
      <c r="A45" s="3" t="s">
        <v>607</v>
      </c>
      <c r="B45" s="3" t="s">
        <v>16</v>
      </c>
      <c r="C45" s="3" t="s">
        <v>608</v>
      </c>
      <c r="D45" s="3" t="str">
        <f t="shared" si="1"/>
        <v>Derek Schillinger</v>
      </c>
      <c r="E45" s="9">
        <v>45281</v>
      </c>
      <c r="F45" s="3" t="s">
        <v>609</v>
      </c>
      <c r="G45" s="10">
        <v>-273.45999999999998</v>
      </c>
      <c r="H45" s="45">
        <v>38</v>
      </c>
      <c r="I45" s="4" t="s">
        <v>399</v>
      </c>
      <c r="J45" s="4" t="str">
        <f>IF(R45="True",VLOOKUP($A45,'2.14.24'!$A$2:$Q$54,10,0), "")</f>
        <v>Deducted 2.22.24</v>
      </c>
      <c r="K45" s="4">
        <f>IF($R45="True",VLOOKUP($A45,'2.14.24'!$A$2:$Q$54,11,0), "")</f>
        <v>0</v>
      </c>
      <c r="L45" t="s">
        <v>403</v>
      </c>
      <c r="M45" s="4" t="str">
        <f>IF(COUNTIF('2.14.24'!A:A,A45)&gt;0,"Found in 2.14.24", IF(COUNTIF('1.8.24'!A:A,A45)&gt;0,"Found in 1.8.24",IF(COUNTIF('12.4'!A:A,A45)&gt;0,"Found in 12.4",IF(COUNTIF('11.6'!A:A,A45)&gt;0,"Found in 11.6",IF(COUNTIF('10.3'!B:B,A45)&gt;0,"Found in 10.3", "Not Found")))))</f>
        <v>Found in 2.14.24</v>
      </c>
      <c r="N45" s="4" t="str">
        <f>IF(COUNTIF('10.3'!B:B, A45) &gt; 0, "True", "False")</f>
        <v>False</v>
      </c>
      <c r="O45" s="4" t="str">
        <f>IF(COUNTIF('11.6'!A:A, A45) &gt; 0, "True", "False")</f>
        <v>False</v>
      </c>
      <c r="P45" s="4" t="str">
        <f>IF(COUNTIF('12.4'!A:A, A45) &gt; 0, "True", "False")</f>
        <v>False</v>
      </c>
      <c r="Q45" s="4" t="str">
        <f>IF(COUNTIF('1.8.24'!A:A, A45) &gt; 0, "True", "False")</f>
        <v>False</v>
      </c>
      <c r="R45" s="4" t="str">
        <f>IF(COUNTIF('2.14.24'!$A:$A, $A45) &gt; 0, "True", "False")</f>
        <v>True</v>
      </c>
    </row>
    <row r="46" spans="1:18" s="4" customFormat="1" hidden="1" x14ac:dyDescent="0.2">
      <c r="A46" s="3" t="s">
        <v>612</v>
      </c>
      <c r="B46" s="3" t="s">
        <v>16</v>
      </c>
      <c r="C46" s="3" t="s">
        <v>261</v>
      </c>
      <c r="D46" s="3" t="str">
        <f t="shared" si="1"/>
        <v>Ericka Gosha</v>
      </c>
      <c r="E46" s="9">
        <v>45306</v>
      </c>
      <c r="F46" s="3" t="s">
        <v>613</v>
      </c>
      <c r="G46" s="10">
        <v>-5.75</v>
      </c>
      <c r="H46" s="45">
        <v>52</v>
      </c>
      <c r="I46" s="4" t="s">
        <v>399</v>
      </c>
      <c r="J46" s="4" t="str">
        <f>IF(R46="True",VLOOKUP($A46,'2.14.24'!$A$2:$Q$54,10,0), "")</f>
        <v>Deducted 2.22.24</v>
      </c>
      <c r="K46" s="4">
        <f>IF($R46="True",VLOOKUP($A46,'2.14.24'!$A$2:$Q$54,11,0), "")</f>
        <v>0</v>
      </c>
      <c r="L46" t="s">
        <v>403</v>
      </c>
      <c r="M46" s="4" t="str">
        <f>IF(COUNTIF('2.14.24'!A:A,A46)&gt;0,"Found in 2.14.24", IF(COUNTIF('1.8.24'!A:A,A46)&gt;0,"Found in 1.8.24",IF(COUNTIF('12.4'!A:A,A46)&gt;0,"Found in 12.4",IF(COUNTIF('11.6'!A:A,A46)&gt;0,"Found in 11.6",IF(COUNTIF('10.3'!B:B,A46)&gt;0,"Found in 10.3", "Not Found")))))</f>
        <v>Found in 2.14.24</v>
      </c>
      <c r="N46" s="4" t="str">
        <f>IF(COUNTIF('10.3'!B:B, A46) &gt; 0, "True", "False")</f>
        <v>False</v>
      </c>
      <c r="O46" s="4" t="str">
        <f>IF(COUNTIF('11.6'!A:A, A46) &gt; 0, "True", "False")</f>
        <v>False</v>
      </c>
      <c r="P46" s="4" t="str">
        <f>IF(COUNTIF('12.4'!A:A, A46) &gt; 0, "True", "False")</f>
        <v>False</v>
      </c>
      <c r="Q46" s="4" t="str">
        <f>IF(COUNTIF('1.8.24'!A:A, A46) &gt; 0, "True", "False")</f>
        <v>False</v>
      </c>
      <c r="R46" s="4" t="str">
        <f>IF(COUNTIF('2.14.24'!$A:$A, $A46) &gt; 0, "True", "False")</f>
        <v>True</v>
      </c>
    </row>
    <row r="47" spans="1:18" s="4" customFormat="1" hidden="1" x14ac:dyDescent="0.2">
      <c r="A47" s="3" t="s">
        <v>616</v>
      </c>
      <c r="B47" s="3" t="s">
        <v>16</v>
      </c>
      <c r="C47" s="3" t="s">
        <v>83</v>
      </c>
      <c r="D47" s="3" t="str">
        <f t="shared" si="1"/>
        <v>INAYAH JENKINS</v>
      </c>
      <c r="E47" s="9">
        <v>45306</v>
      </c>
      <c r="F47" s="3" t="s">
        <v>370</v>
      </c>
      <c r="G47" s="10">
        <v>-6.21</v>
      </c>
      <c r="H47" s="45">
        <v>48</v>
      </c>
      <c r="I47" s="4" t="s">
        <v>399</v>
      </c>
      <c r="J47" s="4" t="str">
        <f>IF(R47="True",VLOOKUP($A47,'2.14.24'!$A$2:$Q$54,10,0), "")</f>
        <v>Deducted 2.22.24</v>
      </c>
      <c r="K47" s="4">
        <f>IF($R47="True",VLOOKUP($A47,'2.14.24'!$A$2:$Q$54,11,0), "")</f>
        <v>0</v>
      </c>
      <c r="L47" t="s">
        <v>403</v>
      </c>
      <c r="M47" s="4" t="str">
        <f>IF(COUNTIF('2.14.24'!A:A,A47)&gt;0,"Found in 2.14.24", IF(COUNTIF('1.8.24'!A:A,A47)&gt;0,"Found in 1.8.24",IF(COUNTIF('12.4'!A:A,A47)&gt;0,"Found in 12.4",IF(COUNTIF('11.6'!A:A,A47)&gt;0,"Found in 11.6",IF(COUNTIF('10.3'!B:B,A47)&gt;0,"Found in 10.3", "Not Found")))))</f>
        <v>Found in 2.14.24</v>
      </c>
      <c r="N47" s="4" t="str">
        <f>IF(COUNTIF('10.3'!B:B, A47) &gt; 0, "True", "False")</f>
        <v>False</v>
      </c>
      <c r="O47" s="4" t="str">
        <f>IF(COUNTIF('11.6'!A:A, A47) &gt; 0, "True", "False")</f>
        <v>False</v>
      </c>
      <c r="P47" s="4" t="str">
        <f>IF(COUNTIF('12.4'!A:A, A47) &gt; 0, "True", "False")</f>
        <v>False</v>
      </c>
      <c r="Q47" s="4" t="str">
        <f>IF(COUNTIF('1.8.24'!A:A, A47) &gt; 0, "True", "False")</f>
        <v>False</v>
      </c>
      <c r="R47" s="4" t="str">
        <f>IF(COUNTIF('2.14.24'!$A:$A, $A47) &gt; 0, "True", "False")</f>
        <v>True</v>
      </c>
    </row>
    <row r="48" spans="1:18" s="4" customFormat="1" hidden="1" x14ac:dyDescent="0.2">
      <c r="A48" s="3" t="s">
        <v>618</v>
      </c>
      <c r="B48" s="3" t="s">
        <v>16</v>
      </c>
      <c r="C48" s="3" t="s">
        <v>83</v>
      </c>
      <c r="D48" s="3" t="str">
        <f t="shared" si="1"/>
        <v>INAYAH JENKINS</v>
      </c>
      <c r="E48" s="9">
        <v>45296</v>
      </c>
      <c r="F48" s="3" t="s">
        <v>619</v>
      </c>
      <c r="G48" s="10">
        <v>-317.63</v>
      </c>
      <c r="H48" s="45">
        <v>48</v>
      </c>
      <c r="I48" s="4" t="s">
        <v>399</v>
      </c>
      <c r="J48" s="4" t="str">
        <f>IF(R48="True",VLOOKUP($A48,'2.14.24'!$A$2:$Q$54,10,0), "")</f>
        <v>Deducted 2.22.24</v>
      </c>
      <c r="K48" s="4">
        <f>IF($R48="True",VLOOKUP($A48,'2.14.24'!$A$2:$Q$54,11,0), "")</f>
        <v>0</v>
      </c>
      <c r="L48" t="s">
        <v>403</v>
      </c>
      <c r="M48" s="4" t="str">
        <f>IF(COUNTIF('2.14.24'!A:A,A48)&gt;0,"Found in 2.14.24", IF(COUNTIF('1.8.24'!A:A,A48)&gt;0,"Found in 1.8.24",IF(COUNTIF('12.4'!A:A,A48)&gt;0,"Found in 12.4",IF(COUNTIF('11.6'!A:A,A48)&gt;0,"Found in 11.6",IF(COUNTIF('10.3'!B:B,A48)&gt;0,"Found in 10.3", "Not Found")))))</f>
        <v>Found in 2.14.24</v>
      </c>
      <c r="N48" s="4" t="str">
        <f>IF(COUNTIF('10.3'!B:B, A48) &gt; 0, "True", "False")</f>
        <v>False</v>
      </c>
      <c r="O48" s="4" t="str">
        <f>IF(COUNTIF('11.6'!A:A, A48) &gt; 0, "True", "False")</f>
        <v>False</v>
      </c>
      <c r="P48" s="4" t="str">
        <f>IF(COUNTIF('12.4'!A:A, A48) &gt; 0, "True", "False")</f>
        <v>False</v>
      </c>
      <c r="Q48" s="4" t="str">
        <f>IF(COUNTIF('1.8.24'!A:A, A48) &gt; 0, "True", "False")</f>
        <v>False</v>
      </c>
      <c r="R48" s="4" t="str">
        <f>IF(COUNTIF('2.14.24'!$A:$A, $A48) &gt; 0, "True", "False")</f>
        <v>True</v>
      </c>
    </row>
    <row r="49" spans="1:18" s="4" customFormat="1" hidden="1" x14ac:dyDescent="0.2">
      <c r="A49" s="3" t="s">
        <v>620</v>
      </c>
      <c r="B49" s="3" t="s">
        <v>16</v>
      </c>
      <c r="C49" s="3" t="s">
        <v>289</v>
      </c>
      <c r="D49" s="3" t="str">
        <f t="shared" si="1"/>
        <v>Jeffrey Dunham, Jr</v>
      </c>
      <c r="E49" s="9">
        <v>45303</v>
      </c>
      <c r="F49" s="3" t="s">
        <v>621</v>
      </c>
      <c r="G49" s="10">
        <v>-55.59</v>
      </c>
      <c r="H49" s="45">
        <v>37</v>
      </c>
      <c r="I49" s="4" t="s">
        <v>399</v>
      </c>
      <c r="J49" s="4" t="str">
        <f>IF(R49="True",VLOOKUP($A49,'2.14.24'!$A$2:$Q$54,10,0), "")</f>
        <v>Deducted 3.01.24</v>
      </c>
      <c r="K49" s="4">
        <f>IF($R49="True",VLOOKUP($A49,'2.14.24'!$A$2:$Q$54,11,0), "")</f>
        <v>0</v>
      </c>
      <c r="L49" t="s">
        <v>403</v>
      </c>
      <c r="M49" s="4" t="str">
        <f>IF(COUNTIF('2.14.24'!A:A,A49)&gt;0,"Found in 2.14.24", IF(COUNTIF('1.8.24'!A:A,A49)&gt;0,"Found in 1.8.24",IF(COUNTIF('12.4'!A:A,A49)&gt;0,"Found in 12.4",IF(COUNTIF('11.6'!A:A,A49)&gt;0,"Found in 11.6",IF(COUNTIF('10.3'!B:B,A49)&gt;0,"Found in 10.3", "Not Found")))))</f>
        <v>Found in 2.14.24</v>
      </c>
      <c r="N49" s="4" t="str">
        <f>IF(COUNTIF('10.3'!B:B, A49) &gt; 0, "True", "False")</f>
        <v>False</v>
      </c>
      <c r="O49" s="4" t="str">
        <f>IF(COUNTIF('11.6'!A:A, A49) &gt; 0, "True", "False")</f>
        <v>False</v>
      </c>
      <c r="P49" s="4" t="str">
        <f>IF(COUNTIF('12.4'!A:A, A49) &gt; 0, "True", "False")</f>
        <v>False</v>
      </c>
      <c r="Q49" s="4" t="str">
        <f>IF(COUNTIF('1.8.24'!A:A, A49) &gt; 0, "True", "False")</f>
        <v>False</v>
      </c>
      <c r="R49" s="4" t="str">
        <f>IF(COUNTIF('2.14.24'!$A:$A, $A49) &gt; 0, "True", "False")</f>
        <v>True</v>
      </c>
    </row>
    <row r="50" spans="1:18" s="4" customFormat="1" hidden="1" x14ac:dyDescent="0.2">
      <c r="A50" s="3" t="s">
        <v>624</v>
      </c>
      <c r="B50" s="3" t="s">
        <v>16</v>
      </c>
      <c r="C50" s="3" t="s">
        <v>289</v>
      </c>
      <c r="D50" s="3" t="str">
        <f t="shared" si="1"/>
        <v>Jeffrey Dunham, Jr</v>
      </c>
      <c r="E50" s="9">
        <v>45278</v>
      </c>
      <c r="F50" s="3" t="s">
        <v>625</v>
      </c>
      <c r="G50" s="10">
        <v>-333.9</v>
      </c>
      <c r="H50" s="45">
        <v>37</v>
      </c>
      <c r="I50" s="4" t="s">
        <v>399</v>
      </c>
      <c r="J50" s="4" t="str">
        <f>IF(R50="True",VLOOKUP($A50,'2.14.24'!$A$2:$Q$54,10,0), "")</f>
        <v>Deducted 3.01.24</v>
      </c>
      <c r="K50" s="4">
        <f>IF($R50="True",VLOOKUP($A50,'2.14.24'!$A$2:$Q$54,11,0), "")</f>
        <v>0</v>
      </c>
      <c r="L50" t="s">
        <v>403</v>
      </c>
      <c r="M50" s="4" t="str">
        <f>IF(COUNTIF('2.14.24'!A:A,A50)&gt;0,"Found in 2.14.24", IF(COUNTIF('1.8.24'!A:A,A50)&gt;0,"Found in 1.8.24",IF(COUNTIF('12.4'!A:A,A50)&gt;0,"Found in 12.4",IF(COUNTIF('11.6'!A:A,A50)&gt;0,"Found in 11.6",IF(COUNTIF('10.3'!B:B,A50)&gt;0,"Found in 10.3", "Not Found")))))</f>
        <v>Found in 2.14.24</v>
      </c>
      <c r="N50" s="4" t="str">
        <f>IF(COUNTIF('10.3'!B:B, A50) &gt; 0, "True", "False")</f>
        <v>False</v>
      </c>
      <c r="O50" s="4" t="str">
        <f>IF(COUNTIF('11.6'!A:A, A50) &gt; 0, "True", "False")</f>
        <v>False</v>
      </c>
      <c r="P50" s="4" t="str">
        <f>IF(COUNTIF('12.4'!A:A, A50) &gt; 0, "True", "False")</f>
        <v>False</v>
      </c>
      <c r="Q50" s="4" t="str">
        <f>IF(COUNTIF('1.8.24'!A:A, A50) &gt; 0, "True", "False")</f>
        <v>False</v>
      </c>
      <c r="R50" s="4" t="str">
        <f>IF(COUNTIF('2.14.24'!$A:$A, $A50) &gt; 0, "True", "False")</f>
        <v>True</v>
      </c>
    </row>
    <row r="51" spans="1:18" s="4" customFormat="1" hidden="1" x14ac:dyDescent="0.2">
      <c r="A51" s="3" t="s">
        <v>626</v>
      </c>
      <c r="B51" s="3" t="s">
        <v>16</v>
      </c>
      <c r="C51" s="3" t="s">
        <v>627</v>
      </c>
      <c r="D51" s="3" t="str">
        <f t="shared" si="1"/>
        <v>John Norris</v>
      </c>
      <c r="E51" s="9">
        <v>45296</v>
      </c>
      <c r="F51" s="3" t="s">
        <v>628</v>
      </c>
      <c r="G51" s="10">
        <v>-9.99</v>
      </c>
      <c r="H51" s="45">
        <v>55</v>
      </c>
      <c r="I51" s="4" t="s">
        <v>399</v>
      </c>
      <c r="J51" s="4" t="str">
        <f>IF(R51="True",VLOOKUP($A51,'2.14.24'!$A$2:$Q$54,10,0), "")</f>
        <v>Deducted 2.23.24</v>
      </c>
      <c r="K51" s="4">
        <f>IF($R51="True",VLOOKUP($A51,'2.14.24'!$A$2:$Q$54,11,0), "")</f>
        <v>0</v>
      </c>
      <c r="L51" t="s">
        <v>403</v>
      </c>
      <c r="M51" s="4" t="str">
        <f>IF(COUNTIF('2.14.24'!A:A,A51)&gt;0,"Found in 2.14.24", IF(COUNTIF('1.8.24'!A:A,A51)&gt;0,"Found in 1.8.24",IF(COUNTIF('12.4'!A:A,A51)&gt;0,"Found in 12.4",IF(COUNTIF('11.6'!A:A,A51)&gt;0,"Found in 11.6",IF(COUNTIF('10.3'!B:B,A51)&gt;0,"Found in 10.3", "Not Found")))))</f>
        <v>Found in 2.14.24</v>
      </c>
      <c r="N51" s="4" t="str">
        <f>IF(COUNTIF('10.3'!B:B, A51) &gt; 0, "True", "False")</f>
        <v>False</v>
      </c>
      <c r="O51" s="4" t="str">
        <f>IF(COUNTIF('11.6'!A:A, A51) &gt; 0, "True", "False")</f>
        <v>False</v>
      </c>
      <c r="P51" s="4" t="str">
        <f>IF(COUNTIF('12.4'!A:A, A51) &gt; 0, "True", "False")</f>
        <v>False</v>
      </c>
      <c r="Q51" s="4" t="str">
        <f>IF(COUNTIF('1.8.24'!A:A, A51) &gt; 0, "True", "False")</f>
        <v>False</v>
      </c>
      <c r="R51" s="4" t="str">
        <f>IF(COUNTIF('2.14.24'!$A:$A, $A51) &gt; 0, "True", "False")</f>
        <v>True</v>
      </c>
    </row>
    <row r="52" spans="1:18" s="4" customFormat="1" hidden="1" x14ac:dyDescent="0.2">
      <c r="A52" s="3" t="s">
        <v>711</v>
      </c>
      <c r="B52" s="3" t="s">
        <v>16</v>
      </c>
      <c r="C52" s="3" t="s">
        <v>712</v>
      </c>
      <c r="D52" s="3" t="str">
        <f t="shared" si="1"/>
        <v>John Nutbrown</v>
      </c>
      <c r="E52" s="9">
        <v>45309</v>
      </c>
      <c r="F52" s="3" t="s">
        <v>713</v>
      </c>
      <c r="G52" s="10">
        <v>-57.7</v>
      </c>
      <c r="H52" s="45">
        <v>34</v>
      </c>
      <c r="I52" s="4" t="s">
        <v>399</v>
      </c>
      <c r="J52" s="4">
        <f>IF(R52="True",VLOOKUP($A52,'2.14.24'!$A$2:$Q$54,10,0), "")</f>
        <v>0</v>
      </c>
      <c r="K52" s="4" t="str">
        <f>IF($R52="True",VLOOKUP($A52,'2.14.24'!$A$2:$Q$54,11,0), "")</f>
        <v>Only Process AR</v>
      </c>
      <c r="L52" t="s">
        <v>403</v>
      </c>
      <c r="M52" s="4" t="str">
        <f>IF(COUNTIF('2.14.24'!A:A,A52)&gt;0,"Found in 2.14.24", IF(COUNTIF('1.8.24'!A:A,A52)&gt;0,"Found in 1.8.24",IF(COUNTIF('12.4'!A:A,A52)&gt;0,"Found in 12.4",IF(COUNTIF('11.6'!A:A,A52)&gt;0,"Found in 11.6",IF(COUNTIF('10.3'!B:B,A52)&gt;0,"Found in 10.3", "Not Found")))))</f>
        <v>Found in 2.14.24</v>
      </c>
      <c r="N52" s="4" t="str">
        <f>IF(COUNTIF('10.3'!B:B, A52) &gt; 0, "True", "False")</f>
        <v>False</v>
      </c>
      <c r="O52" s="4" t="str">
        <f>IF(COUNTIF('11.6'!A:A, A52) &gt; 0, "True", "False")</f>
        <v>False</v>
      </c>
      <c r="P52" s="4" t="str">
        <f>IF(COUNTIF('12.4'!A:A, A52) &gt; 0, "True", "False")</f>
        <v>False</v>
      </c>
      <c r="Q52" s="4" t="str">
        <f>IF(COUNTIF('1.8.24'!A:A, A52) &gt; 0, "True", "False")</f>
        <v>False</v>
      </c>
      <c r="R52" s="4" t="str">
        <f>IF(COUNTIF('2.14.24'!$A:$A, $A52) &gt; 0, "True", "False")</f>
        <v>True</v>
      </c>
    </row>
    <row r="53" spans="1:18" s="4" customFormat="1" hidden="1" x14ac:dyDescent="0.2">
      <c r="A53" s="3" t="s">
        <v>630</v>
      </c>
      <c r="B53" s="3" t="s">
        <v>16</v>
      </c>
      <c r="C53" s="3" t="s">
        <v>631</v>
      </c>
      <c r="D53" s="3" t="str">
        <f t="shared" si="1"/>
        <v>Jonathan Richardson</v>
      </c>
      <c r="E53" s="9">
        <v>45311</v>
      </c>
      <c r="F53" s="3" t="s">
        <v>625</v>
      </c>
      <c r="G53" s="10">
        <v>-8.2799999999999994</v>
      </c>
      <c r="H53" s="45">
        <v>23</v>
      </c>
      <c r="I53" s="4" t="s">
        <v>399</v>
      </c>
      <c r="J53" s="4" t="str">
        <f>IF(R53="True",VLOOKUP($A53,'2.14.24'!$A$2:$Q$54,10,0), "")</f>
        <v>Deducted 2.23.24</v>
      </c>
      <c r="K53" s="4">
        <f>IF($R53="True",VLOOKUP($A53,'2.14.24'!$A$2:$Q$54,11,0), "")</f>
        <v>0</v>
      </c>
      <c r="L53" t="s">
        <v>403</v>
      </c>
      <c r="M53" s="4" t="str">
        <f>IF(COUNTIF('2.14.24'!A:A,A53)&gt;0,"Found in 2.14.24", IF(COUNTIF('1.8.24'!A:A,A53)&gt;0,"Found in 1.8.24",IF(COUNTIF('12.4'!A:A,A53)&gt;0,"Found in 12.4",IF(COUNTIF('11.6'!A:A,A53)&gt;0,"Found in 11.6",IF(COUNTIF('10.3'!B:B,A53)&gt;0,"Found in 10.3", "Not Found")))))</f>
        <v>Found in 2.14.24</v>
      </c>
      <c r="N53" s="4" t="str">
        <f>IF(COUNTIF('10.3'!B:B, A53) &gt; 0, "True", "False")</f>
        <v>False</v>
      </c>
      <c r="O53" s="4" t="str">
        <f>IF(COUNTIF('11.6'!A:A, A53) &gt; 0, "True", "False")</f>
        <v>False</v>
      </c>
      <c r="P53" s="4" t="str">
        <f>IF(COUNTIF('12.4'!A:A, A53) &gt; 0, "True", "False")</f>
        <v>False</v>
      </c>
      <c r="Q53" s="4" t="str">
        <f>IF(COUNTIF('1.8.24'!A:A, A53) &gt; 0, "True", "False")</f>
        <v>False</v>
      </c>
      <c r="R53" s="4" t="str">
        <f>IF(COUNTIF('2.14.24'!$A:$A, $A53) &gt; 0, "True", "False")</f>
        <v>True</v>
      </c>
    </row>
    <row r="54" spans="1:18" s="4" customFormat="1" hidden="1" x14ac:dyDescent="0.2">
      <c r="A54" s="3" t="s">
        <v>714</v>
      </c>
      <c r="B54" s="3" t="s">
        <v>16</v>
      </c>
      <c r="C54" s="3" t="s">
        <v>715</v>
      </c>
      <c r="D54" s="3" t="str">
        <f t="shared" si="1"/>
        <v>Joseph Brown (Terminated)</v>
      </c>
      <c r="E54" s="9">
        <v>45219</v>
      </c>
      <c r="F54" s="3" t="s">
        <v>716</v>
      </c>
      <c r="G54" s="10">
        <v>-12.44</v>
      </c>
      <c r="H54" s="45">
        <v>57</v>
      </c>
      <c r="I54" s="4" t="s">
        <v>399</v>
      </c>
      <c r="J54" s="4">
        <f>IF(R54="True",VLOOKUP($A54,'2.14.24'!$A$2:$Q$54,10,0), "")</f>
        <v>0</v>
      </c>
      <c r="K54" s="4" t="str">
        <f>IF($R54="True",VLOOKUP($A54,'2.14.24'!$A$2:$Q$54,11,0), "")</f>
        <v>Only Process AR</v>
      </c>
      <c r="L54" t="s">
        <v>403</v>
      </c>
      <c r="M54" s="4" t="str">
        <f>IF(COUNTIF('2.14.24'!A:A,A54)&gt;0,"Found in 2.14.24", IF(COUNTIF('1.8.24'!A:A,A54)&gt;0,"Found in 1.8.24",IF(COUNTIF('12.4'!A:A,A54)&gt;0,"Found in 12.4",IF(COUNTIF('11.6'!A:A,A54)&gt;0,"Found in 11.6",IF(COUNTIF('10.3'!B:B,A54)&gt;0,"Found in 10.3", "Not Found")))))</f>
        <v>Found in 2.14.24</v>
      </c>
      <c r="N54" s="4" t="str">
        <f>IF(COUNTIF('10.3'!B:B, A54) &gt; 0, "True", "False")</f>
        <v>False</v>
      </c>
      <c r="O54" s="4" t="str">
        <f>IF(COUNTIF('11.6'!A:A, A54) &gt; 0, "True", "False")</f>
        <v>False</v>
      </c>
      <c r="P54" s="4" t="str">
        <f>IF(COUNTIF('12.4'!A:A, A54) &gt; 0, "True", "False")</f>
        <v>False</v>
      </c>
      <c r="Q54" s="4" t="str">
        <f>IF(COUNTIF('1.8.24'!A:A, A54) &gt; 0, "True", "False")</f>
        <v>False</v>
      </c>
      <c r="R54" s="4" t="str">
        <f>IF(COUNTIF('2.14.24'!$A:$A, $A54) &gt; 0, "True", "False")</f>
        <v>True</v>
      </c>
    </row>
    <row r="55" spans="1:18" s="4" customFormat="1" hidden="1" x14ac:dyDescent="0.2">
      <c r="A55" s="3" t="s">
        <v>636</v>
      </c>
      <c r="B55" s="3" t="s">
        <v>16</v>
      </c>
      <c r="C55" s="3" t="s">
        <v>774</v>
      </c>
      <c r="D55" s="3" t="str">
        <f t="shared" si="1"/>
        <v>Katherine Hockaday</v>
      </c>
      <c r="E55" s="9">
        <v>45283</v>
      </c>
      <c r="F55" s="3" t="s">
        <v>422</v>
      </c>
      <c r="G55" s="10">
        <v>-5.99</v>
      </c>
      <c r="H55" s="45">
        <v>37</v>
      </c>
      <c r="I55" s="4" t="s">
        <v>399</v>
      </c>
      <c r="J55" s="4" t="str">
        <f>IF(R55="True",VLOOKUP($A55,'2.14.24'!$A$2:$Q$54,10,0), "")</f>
        <v>Deducted 2.23.24</v>
      </c>
      <c r="K55" s="4">
        <f>IF($R55="True",VLOOKUP($A55,'2.14.24'!$A$2:$Q$54,11,0), "")</f>
        <v>0</v>
      </c>
      <c r="L55" t="s">
        <v>403</v>
      </c>
      <c r="M55" s="4" t="str">
        <f>IF(COUNTIF('2.14.24'!A:A,A55)&gt;0,"Found in 2.14.24", IF(COUNTIF('1.8.24'!A:A,A55)&gt;0,"Found in 1.8.24",IF(COUNTIF('12.4'!A:A,A55)&gt;0,"Found in 12.4",IF(COUNTIF('11.6'!A:A,A55)&gt;0,"Found in 11.6",IF(COUNTIF('10.3'!B:B,A55)&gt;0,"Found in 10.3", "Not Found")))))</f>
        <v>Found in 2.14.24</v>
      </c>
      <c r="N55" s="4" t="str">
        <f>IF(COUNTIF('10.3'!B:B, A55) &gt; 0, "True", "False")</f>
        <v>False</v>
      </c>
      <c r="O55" s="4" t="str">
        <f>IF(COUNTIF('11.6'!A:A, A55) &gt; 0, "True", "False")</f>
        <v>False</v>
      </c>
      <c r="P55" s="4" t="str">
        <f>IF(COUNTIF('12.4'!A:A, A55) &gt; 0, "True", "False")</f>
        <v>False</v>
      </c>
      <c r="Q55" s="4" t="str">
        <f>IF(COUNTIF('1.8.24'!A:A, A55) &gt; 0, "True", "False")</f>
        <v>False</v>
      </c>
      <c r="R55" s="4" t="str">
        <f>IF(COUNTIF('2.14.24'!$A:$A, $A55) &gt; 0, "True", "False")</f>
        <v>True</v>
      </c>
    </row>
    <row r="56" spans="1:18" s="4" customFormat="1" hidden="1" x14ac:dyDescent="0.2">
      <c r="A56" s="3" t="s">
        <v>633</v>
      </c>
      <c r="B56" s="3" t="s">
        <v>16</v>
      </c>
      <c r="C56" s="3" t="s">
        <v>317</v>
      </c>
      <c r="D56" s="3" t="str">
        <f t="shared" si="1"/>
        <v>Kevin Williams</v>
      </c>
      <c r="E56" s="9">
        <v>45259</v>
      </c>
      <c r="F56" s="3" t="s">
        <v>634</v>
      </c>
      <c r="G56" s="10">
        <v>-85.4</v>
      </c>
      <c r="H56" s="45">
        <v>55</v>
      </c>
      <c r="I56" s="4" t="s">
        <v>399</v>
      </c>
      <c r="J56" s="4" t="str">
        <f>IF(R56="True",VLOOKUP($A56,'2.14.24'!$A$2:$Q$54,10,0), "")</f>
        <v>Deducted 2.23.24</v>
      </c>
      <c r="K56" s="4">
        <f>IF($R56="True",VLOOKUP($A56,'2.14.24'!$A$2:$Q$54,11,0), "")</f>
        <v>0</v>
      </c>
      <c r="L56" t="s">
        <v>403</v>
      </c>
      <c r="M56" s="4" t="str">
        <f>IF(COUNTIF('2.14.24'!A:A,A56)&gt;0,"Found in 2.14.24", IF(COUNTIF('1.8.24'!A:A,A56)&gt;0,"Found in 1.8.24",IF(COUNTIF('12.4'!A:A,A56)&gt;0,"Found in 12.4",IF(COUNTIF('11.6'!A:A,A56)&gt;0,"Found in 11.6",IF(COUNTIF('10.3'!B:B,A56)&gt;0,"Found in 10.3", "Not Found")))))</f>
        <v>Found in 2.14.24</v>
      </c>
      <c r="N56" s="4" t="str">
        <f>IF(COUNTIF('10.3'!B:B, A56) &gt; 0, "True", "False")</f>
        <v>False</v>
      </c>
      <c r="O56" s="4" t="str">
        <f>IF(COUNTIF('11.6'!A:A, A56) &gt; 0, "True", "False")</f>
        <v>False</v>
      </c>
      <c r="P56" s="4" t="str">
        <f>IF(COUNTIF('12.4'!A:A, A56) &gt; 0, "True", "False")</f>
        <v>False</v>
      </c>
      <c r="Q56" s="4" t="str">
        <f>IF(COUNTIF('1.8.24'!A:A, A56) &gt; 0, "True", "False")</f>
        <v>False</v>
      </c>
      <c r="R56" s="4" t="str">
        <f>IF(COUNTIF('2.14.24'!$A:$A, $A56) &gt; 0, "True", "False")</f>
        <v>True</v>
      </c>
    </row>
    <row r="57" spans="1:18" hidden="1" x14ac:dyDescent="0.2">
      <c r="A57" s="3" t="s">
        <v>717</v>
      </c>
      <c r="B57" s="3" t="s">
        <v>16</v>
      </c>
      <c r="C57" s="3" t="s">
        <v>718</v>
      </c>
      <c r="D57" s="3" t="str">
        <f t="shared" si="1"/>
        <v>Kristjan Mason (Terminated)</v>
      </c>
      <c r="E57" s="9">
        <v>45222</v>
      </c>
      <c r="F57" s="3" t="s">
        <v>719</v>
      </c>
      <c r="G57" s="10">
        <v>-9.99</v>
      </c>
      <c r="H57" s="45">
        <v>58</v>
      </c>
      <c r="I57" s="4" t="s">
        <v>399</v>
      </c>
      <c r="J57" s="4">
        <f>IF(R57="True",VLOOKUP($A57,'2.14.24'!$A$2:$Q$54,10,0), "")</f>
        <v>0</v>
      </c>
      <c r="K57" s="4" t="str">
        <f>IF($R57="True",VLOOKUP($A57,'2.14.24'!$A$2:$Q$54,11,0), "")</f>
        <v>Only Process AR</v>
      </c>
      <c r="L57" t="s">
        <v>403</v>
      </c>
      <c r="M57" s="4" t="str">
        <f>IF(COUNTIF('2.14.24'!A:A,A57)&gt;0,"Found in 2.14.24", IF(COUNTIF('1.8.24'!A:A,A57)&gt;0,"Found in 1.8.24",IF(COUNTIF('12.4'!A:A,A57)&gt;0,"Found in 12.4",IF(COUNTIF('11.6'!A:A,A57)&gt;0,"Found in 11.6",IF(COUNTIF('10.3'!B:B,A57)&gt;0,"Found in 10.3", "Not Found")))))</f>
        <v>Found in 2.14.24</v>
      </c>
      <c r="N57" s="4" t="str">
        <f>IF(COUNTIF('10.3'!B:B, A57) &gt; 0, "True", "False")</f>
        <v>False</v>
      </c>
      <c r="O57" s="4" t="str">
        <f>IF(COUNTIF('11.6'!A:A, A57) &gt; 0, "True", "False")</f>
        <v>False</v>
      </c>
      <c r="P57" s="4" t="str">
        <f>IF(COUNTIF('12.4'!A:A, A57) &gt; 0, "True", "False")</f>
        <v>False</v>
      </c>
      <c r="Q57" s="4" t="str">
        <f>IF(COUNTIF('1.8.24'!A:A, A57) &gt; 0, "True", "False")</f>
        <v>False</v>
      </c>
      <c r="R57" s="4" t="str">
        <f>IF(COUNTIF('2.14.24'!$A:$A, $A57) &gt; 0, "True", "False")</f>
        <v>True</v>
      </c>
    </row>
    <row r="58" spans="1:18" hidden="1" x14ac:dyDescent="0.2">
      <c r="A58" s="3" t="s">
        <v>638</v>
      </c>
      <c r="B58" s="3" t="s">
        <v>16</v>
      </c>
      <c r="C58" s="3" t="s">
        <v>639</v>
      </c>
      <c r="D58" s="3" t="str">
        <f t="shared" si="1"/>
        <v>Kyle Robertson</v>
      </c>
      <c r="E58" s="9">
        <v>45317</v>
      </c>
      <c r="F58" s="3" t="s">
        <v>56</v>
      </c>
      <c r="G58" s="10">
        <v>-43.07</v>
      </c>
      <c r="H58" s="45">
        <v>37</v>
      </c>
      <c r="I58" s="4" t="s">
        <v>399</v>
      </c>
      <c r="J58" s="4" t="str">
        <f>IF(R58="True",VLOOKUP($A58,'2.14.24'!$A$2:$Q$54,10,0), "")</f>
        <v>Deducted 2.23.24</v>
      </c>
      <c r="K58" s="4">
        <f>IF($R58="True",VLOOKUP($A58,'2.14.24'!$A$2:$Q$54,11,0), "")</f>
        <v>0</v>
      </c>
      <c r="L58" t="s">
        <v>403</v>
      </c>
      <c r="M58" s="4" t="str">
        <f>IF(COUNTIF('2.14.24'!A:A,A58)&gt;0,"Found in 2.14.24", IF(COUNTIF('1.8.24'!A:A,A58)&gt;0,"Found in 1.8.24",IF(COUNTIF('12.4'!A:A,A58)&gt;0,"Found in 12.4",IF(COUNTIF('11.6'!A:A,A58)&gt;0,"Found in 11.6",IF(COUNTIF('10.3'!B:B,A58)&gt;0,"Found in 10.3", "Not Found")))))</f>
        <v>Found in 2.14.24</v>
      </c>
      <c r="N58" s="4" t="str">
        <f>IF(COUNTIF('10.3'!B:B, A58) &gt; 0, "True", "False")</f>
        <v>False</v>
      </c>
      <c r="O58" s="4" t="str">
        <f>IF(COUNTIF('11.6'!A:A, A58) &gt; 0, "True", "False")</f>
        <v>False</v>
      </c>
      <c r="P58" s="4" t="str">
        <f>IF(COUNTIF('12.4'!A:A, A58) &gt; 0, "True", "False")</f>
        <v>False</v>
      </c>
      <c r="Q58" s="4" t="str">
        <f>IF(COUNTIF('1.8.24'!A:A, A58) &gt; 0, "True", "False")</f>
        <v>False</v>
      </c>
      <c r="R58" s="4" t="str">
        <f>IF(COUNTIF('2.14.24'!$A:$A, $A58) &gt; 0, "True", "False")</f>
        <v>True</v>
      </c>
    </row>
    <row r="59" spans="1:18" s="4" customFormat="1" x14ac:dyDescent="0.2">
      <c r="A59" s="3" t="s">
        <v>641</v>
      </c>
      <c r="B59" s="3" t="s">
        <v>16</v>
      </c>
      <c r="C59" s="3" t="s">
        <v>131</v>
      </c>
      <c r="D59" s="3" t="str">
        <f t="shared" si="1"/>
        <v>Luis Otero</v>
      </c>
      <c r="E59" s="9">
        <v>45313</v>
      </c>
      <c r="F59" s="3" t="s">
        <v>642</v>
      </c>
      <c r="G59" s="10">
        <v>-760.1</v>
      </c>
      <c r="H59" s="45">
        <v>28</v>
      </c>
      <c r="I59" s="4" t="s">
        <v>399</v>
      </c>
      <c r="J59" s="4" t="str">
        <f>IF(R59="True",VLOOKUP($A59,'2.14.24'!$A$2:$Q$54,10,0), "")</f>
        <v>Deducted 3.01.24</v>
      </c>
      <c r="K59" s="4">
        <f>IF($R59="True",VLOOKUP($A59,'2.14.24'!$A$2:$Q$54,11,0), "")</f>
        <v>0</v>
      </c>
      <c r="L59" t="s">
        <v>403</v>
      </c>
      <c r="M59" s="4" t="str">
        <f>IF(COUNTIF('2.14.24'!A:A,A59)&gt;0,"Found in 2.14.24", IF(COUNTIF('1.8.24'!A:A,A59)&gt;0,"Found in 1.8.24",IF(COUNTIF('12.4'!A:A,A59)&gt;0,"Found in 12.4",IF(COUNTIF('11.6'!A:A,A59)&gt;0,"Found in 11.6",IF(COUNTIF('10.3'!B:B,A59)&gt;0,"Found in 10.3", "Not Found")))))</f>
        <v>Found in 2.14.24</v>
      </c>
      <c r="N59" s="4" t="str">
        <f>IF(COUNTIF('10.3'!B:B, A59) &gt; 0, "True", "False")</f>
        <v>False</v>
      </c>
      <c r="O59" s="4" t="str">
        <f>IF(COUNTIF('11.6'!A:A, A59) &gt; 0, "True", "False")</f>
        <v>False</v>
      </c>
      <c r="P59" s="4" t="str">
        <f>IF(COUNTIF('12.4'!A:A, A59) &gt; 0, "True", "False")</f>
        <v>False</v>
      </c>
      <c r="Q59" s="4" t="str">
        <f>IF(COUNTIF('1.8.24'!A:A, A59) &gt; 0, "True", "False")</f>
        <v>False</v>
      </c>
      <c r="R59" s="4" t="str">
        <f>IF(COUNTIF('2.14.24'!$A:$A, $A59) &gt; 0, "True", "False")</f>
        <v>True</v>
      </c>
    </row>
    <row r="60" spans="1:18" s="4" customFormat="1" hidden="1" x14ac:dyDescent="0.2">
      <c r="A60" s="3" t="s">
        <v>720</v>
      </c>
      <c r="B60" s="3" t="s">
        <v>16</v>
      </c>
      <c r="C60" s="3" t="s">
        <v>721</v>
      </c>
      <c r="D60" s="3" t="str">
        <f t="shared" si="1"/>
        <v>Marcus Stowell</v>
      </c>
      <c r="E60" s="9">
        <v>45323</v>
      </c>
      <c r="F60" s="3" t="s">
        <v>722</v>
      </c>
      <c r="G60" s="10">
        <v>-36.04</v>
      </c>
      <c r="H60" s="45">
        <v>27</v>
      </c>
      <c r="I60" s="4" t="s">
        <v>399</v>
      </c>
      <c r="J60" s="4">
        <f>IF(R60="True",VLOOKUP($A60,'2.14.24'!$A$2:$Q$54,10,0), "")</f>
        <v>0</v>
      </c>
      <c r="K60" s="4" t="str">
        <f>IF($R60="True",VLOOKUP($A60,'2.14.24'!$A$2:$Q$54,11,0), "")</f>
        <v>Only Process AR</v>
      </c>
      <c r="L60" t="s">
        <v>403</v>
      </c>
      <c r="M60" s="4" t="str">
        <f>IF(COUNTIF('2.14.24'!A:A,A60)&gt;0,"Found in 2.14.24", IF(COUNTIF('1.8.24'!A:A,A60)&gt;0,"Found in 1.8.24",IF(COUNTIF('12.4'!A:A,A60)&gt;0,"Found in 12.4",IF(COUNTIF('11.6'!A:A,A60)&gt;0,"Found in 11.6",IF(COUNTIF('10.3'!B:B,A60)&gt;0,"Found in 10.3", "Not Found")))))</f>
        <v>Found in 2.14.24</v>
      </c>
      <c r="N60" s="4" t="str">
        <f>IF(COUNTIF('10.3'!B:B, A60) &gt; 0, "True", "False")</f>
        <v>False</v>
      </c>
      <c r="O60" s="4" t="str">
        <f>IF(COUNTIF('11.6'!A:A, A60) &gt; 0, "True", "False")</f>
        <v>False</v>
      </c>
      <c r="P60" s="4" t="str">
        <f>IF(COUNTIF('12.4'!A:A, A60) &gt; 0, "True", "False")</f>
        <v>False</v>
      </c>
      <c r="Q60" s="4" t="str">
        <f>IF(COUNTIF('1.8.24'!A:A, A60) &gt; 0, "True", "False")</f>
        <v>False</v>
      </c>
      <c r="R60" s="4" t="str">
        <f>IF(COUNTIF('2.14.24'!$A:$A, $A60) &gt; 0, "True", "False")</f>
        <v>True</v>
      </c>
    </row>
    <row r="61" spans="1:18" s="59" customFormat="1" hidden="1" x14ac:dyDescent="0.2">
      <c r="A61" s="53" t="s">
        <v>819</v>
      </c>
      <c r="B61" s="53" t="s">
        <v>16</v>
      </c>
      <c r="C61" s="53" t="s">
        <v>820</v>
      </c>
      <c r="D61" s="54" t="str">
        <f t="shared" si="1"/>
        <v>Mark Ramirez</v>
      </c>
      <c r="E61" s="55">
        <v>45320</v>
      </c>
      <c r="F61" s="54" t="s">
        <v>821</v>
      </c>
      <c r="G61" s="56">
        <v>-1107.47</v>
      </c>
      <c r="H61" s="57">
        <v>17</v>
      </c>
      <c r="I61" s="58" t="s">
        <v>399</v>
      </c>
      <c r="J61" s="58" t="str">
        <f>IF(R61="True",VLOOKUP($A61,'2.14.24'!$A$2:$Q$54,10,0), "")</f>
        <v/>
      </c>
      <c r="K61" s="4" t="s">
        <v>699</v>
      </c>
      <c r="L61" s="58" t="str">
        <f>IF($R61="True",VLOOKUP($A61,'2.14.24'!$A$2:$Q$54,12,0), "")</f>
        <v/>
      </c>
      <c r="M61" s="58" t="str">
        <f>IF(COUNTIF('2.14.24'!A:A,A61)&gt;0,"Found in 2.14.24", IF(COUNTIF('1.8.24'!A:A,A61)&gt;0,"Found in 1.8.24",IF(COUNTIF('12.4'!A:A,A61)&gt;0,"Found in 12.4",IF(COUNTIF('11.6'!A:A,A61)&gt;0,"Found in 11.6",IF(COUNTIF('10.3'!B:B,A61)&gt;0,"Found in 10.3", "Not Found")))))</f>
        <v>Not Found</v>
      </c>
      <c r="N61" s="58" t="str">
        <f>IF(COUNTIF('10.3'!B:B, A61) &gt; 0, "True", "False")</f>
        <v>False</v>
      </c>
      <c r="O61" s="58" t="str">
        <f>IF(COUNTIF('11.6'!A:A, A61) &gt; 0, "True", "False")</f>
        <v>False</v>
      </c>
      <c r="P61" s="58" t="str">
        <f>IF(COUNTIF('12.4'!A:A, A61) &gt; 0, "True", "False")</f>
        <v>False</v>
      </c>
      <c r="Q61" s="58" t="str">
        <f>IF(COUNTIF('1.8.24'!A:A, A61) &gt; 0, "True", "False")</f>
        <v>False</v>
      </c>
      <c r="R61" s="58" t="str">
        <f>IF(COUNTIF('2.14.24'!$A:$A, $A61) &gt; 0, "True", "False")</f>
        <v>False</v>
      </c>
    </row>
    <row r="62" spans="1:18" s="4" customFormat="1" hidden="1" x14ac:dyDescent="0.2">
      <c r="A62" s="3" t="s">
        <v>643</v>
      </c>
      <c r="B62" s="3" t="s">
        <v>16</v>
      </c>
      <c r="C62" s="3" t="s">
        <v>148</v>
      </c>
      <c r="D62" s="3" t="str">
        <f t="shared" si="1"/>
        <v>Marquis Scott</v>
      </c>
      <c r="E62" s="9">
        <v>45311</v>
      </c>
      <c r="F62" s="3" t="s">
        <v>150</v>
      </c>
      <c r="G62" s="10">
        <v>-5.99</v>
      </c>
      <c r="H62" s="45">
        <v>44</v>
      </c>
      <c r="I62" s="4" t="s">
        <v>399</v>
      </c>
      <c r="J62" s="4" t="str">
        <f>IF(R62="True",VLOOKUP($A62,'2.14.24'!$A$2:$Q$54,10,0), "")</f>
        <v>Deducted 2.23.24</v>
      </c>
      <c r="K62" s="4">
        <f>IF($R62="True",VLOOKUP($A62,'2.14.24'!$A$2:$Q$54,11,0), "")</f>
        <v>0</v>
      </c>
      <c r="L62" t="s">
        <v>403</v>
      </c>
      <c r="M62" s="4" t="str">
        <f>IF(COUNTIF('2.14.24'!A:A,A62)&gt;0,"Found in 2.14.24", IF(COUNTIF('1.8.24'!A:A,A62)&gt;0,"Found in 1.8.24",IF(COUNTIF('12.4'!A:A,A62)&gt;0,"Found in 12.4",IF(COUNTIF('11.6'!A:A,A62)&gt;0,"Found in 11.6",IF(COUNTIF('10.3'!B:B,A62)&gt;0,"Found in 10.3", "Not Found")))))</f>
        <v>Found in 2.14.24</v>
      </c>
      <c r="N62" s="4" t="str">
        <f>IF(COUNTIF('10.3'!B:B, A62) &gt; 0, "True", "False")</f>
        <v>False</v>
      </c>
      <c r="O62" s="4" t="str">
        <f>IF(COUNTIF('11.6'!A:A, A62) &gt; 0, "True", "False")</f>
        <v>False</v>
      </c>
      <c r="P62" s="4" t="str">
        <f>IF(COUNTIF('12.4'!A:A, A62) &gt; 0, "True", "False")</f>
        <v>False</v>
      </c>
      <c r="Q62" s="4" t="str">
        <f>IF(COUNTIF('1.8.24'!A:A, A62) &gt; 0, "True", "False")</f>
        <v>False</v>
      </c>
      <c r="R62" s="4" t="str">
        <f>IF(COUNTIF('2.14.24'!$A:$A, $A62) &gt; 0, "True", "False")</f>
        <v>True</v>
      </c>
    </row>
    <row r="63" spans="1:18" s="4" customFormat="1" hidden="1" x14ac:dyDescent="0.2">
      <c r="A63" s="3" t="s">
        <v>644</v>
      </c>
      <c r="B63" s="3" t="s">
        <v>16</v>
      </c>
      <c r="C63" s="3" t="s">
        <v>645</v>
      </c>
      <c r="D63" s="3" t="str">
        <f t="shared" si="1"/>
        <v>Mary Hoar</v>
      </c>
      <c r="E63" s="9">
        <v>45295</v>
      </c>
      <c r="F63" s="3" t="s">
        <v>646</v>
      </c>
      <c r="G63" s="10">
        <v>-37.58</v>
      </c>
      <c r="H63" s="45">
        <v>55</v>
      </c>
      <c r="I63" s="4" t="s">
        <v>399</v>
      </c>
      <c r="J63" s="4" t="str">
        <f>IF(R63="True",VLOOKUP($A63,'2.14.24'!$A$2:$Q$54,10,0), "")</f>
        <v>Deducted 2.23.24</v>
      </c>
      <c r="K63" s="4">
        <f>IF($R63="True",VLOOKUP($A63,'2.14.24'!$A$2:$Q$54,11,0), "")</f>
        <v>0</v>
      </c>
      <c r="L63" t="s">
        <v>403</v>
      </c>
      <c r="M63" s="4" t="str">
        <f>IF(COUNTIF('2.14.24'!A:A,A63)&gt;0,"Found in 2.14.24", IF(COUNTIF('1.8.24'!A:A,A63)&gt;0,"Found in 1.8.24",IF(COUNTIF('12.4'!A:A,A63)&gt;0,"Found in 12.4",IF(COUNTIF('11.6'!A:A,A63)&gt;0,"Found in 11.6",IF(COUNTIF('10.3'!B:B,A63)&gt;0,"Found in 10.3", "Not Found")))))</f>
        <v>Found in 2.14.24</v>
      </c>
      <c r="N63" s="4" t="str">
        <f>IF(COUNTIF('10.3'!B:B, A63) &gt; 0, "True", "False")</f>
        <v>False</v>
      </c>
      <c r="O63" s="4" t="str">
        <f>IF(COUNTIF('11.6'!A:A, A63) &gt; 0, "True", "False")</f>
        <v>False</v>
      </c>
      <c r="P63" s="4" t="str">
        <f>IF(COUNTIF('12.4'!A:A, A63) &gt; 0, "True", "False")</f>
        <v>False</v>
      </c>
      <c r="Q63" s="4" t="str">
        <f>IF(COUNTIF('1.8.24'!A:A, A63) &gt; 0, "True", "False")</f>
        <v>False</v>
      </c>
      <c r="R63" s="4" t="str">
        <f>IF(COUNTIF('2.14.24'!$A:$A, $A63) &gt; 0, "True", "False")</f>
        <v>True</v>
      </c>
    </row>
    <row r="64" spans="1:18" s="4" customFormat="1" hidden="1" x14ac:dyDescent="0.2">
      <c r="A64" s="3" t="s">
        <v>648</v>
      </c>
      <c r="B64" s="3" t="s">
        <v>16</v>
      </c>
      <c r="C64" s="3" t="s">
        <v>649</v>
      </c>
      <c r="D64" s="3" t="str">
        <f t="shared" si="1"/>
        <v>Matthew Carter</v>
      </c>
      <c r="E64" s="9">
        <v>45311</v>
      </c>
      <c r="F64" s="3" t="s">
        <v>650</v>
      </c>
      <c r="G64" s="10">
        <v>-28.78</v>
      </c>
      <c r="H64" s="45">
        <v>41</v>
      </c>
      <c r="I64" s="4" t="s">
        <v>399</v>
      </c>
      <c r="J64" s="4" t="str">
        <f>IF(R64="True",VLOOKUP($A64,'2.14.24'!$A$2:$Q$54,10,0), "")</f>
        <v>Deducted 2.23.24</v>
      </c>
      <c r="K64" s="4">
        <f>IF($R64="True",VLOOKUP($A64,'2.14.24'!$A$2:$Q$54,11,0), "")</f>
        <v>0</v>
      </c>
      <c r="L64" t="s">
        <v>403</v>
      </c>
      <c r="M64" s="4" t="str">
        <f>IF(COUNTIF('2.14.24'!A:A,A64)&gt;0,"Found in 2.14.24", IF(COUNTIF('1.8.24'!A:A,A64)&gt;0,"Found in 1.8.24",IF(COUNTIF('12.4'!A:A,A64)&gt;0,"Found in 12.4",IF(COUNTIF('11.6'!A:A,A64)&gt;0,"Found in 11.6",IF(COUNTIF('10.3'!B:B,A64)&gt;0,"Found in 10.3", "Not Found")))))</f>
        <v>Found in 2.14.24</v>
      </c>
      <c r="N64" s="4" t="str">
        <f>IF(COUNTIF('10.3'!B:B, A64) &gt; 0, "True", "False")</f>
        <v>False</v>
      </c>
      <c r="O64" s="4" t="str">
        <f>IF(COUNTIF('11.6'!A:A, A64) &gt; 0, "True", "False")</f>
        <v>False</v>
      </c>
      <c r="P64" s="4" t="str">
        <f>IF(COUNTIF('12.4'!A:A, A64) &gt; 0, "True", "False")</f>
        <v>False</v>
      </c>
      <c r="Q64" s="4" t="str">
        <f>IF(COUNTIF('1.8.24'!A:A, A64) &gt; 0, "True", "False")</f>
        <v>False</v>
      </c>
      <c r="R64" s="4" t="str">
        <f>IF(COUNTIF('2.14.24'!$A:$A, $A64) &gt; 0, "True", "False")</f>
        <v>True</v>
      </c>
    </row>
    <row r="65" spans="1:18" s="4" customFormat="1" hidden="1" x14ac:dyDescent="0.2">
      <c r="A65" s="3" t="s">
        <v>652</v>
      </c>
      <c r="B65" s="3" t="s">
        <v>16</v>
      </c>
      <c r="C65" s="3" t="s">
        <v>653</v>
      </c>
      <c r="D65" s="3" t="str">
        <f t="shared" si="1"/>
        <v>Michael Blackwell</v>
      </c>
      <c r="E65" s="9">
        <v>45280</v>
      </c>
      <c r="F65" s="3" t="s">
        <v>654</v>
      </c>
      <c r="G65" s="10">
        <v>-129.16</v>
      </c>
      <c r="H65" s="45">
        <v>35</v>
      </c>
      <c r="I65" s="4" t="s">
        <v>399</v>
      </c>
      <c r="J65" s="4" t="str">
        <f>IF(R65="True",VLOOKUP($A65,'2.14.24'!$A$2:$Q$54,10,0), "")</f>
        <v>Deducted 2.23.24</v>
      </c>
      <c r="K65" s="4">
        <f>IF($R65="True",VLOOKUP($A65,'2.14.24'!$A$2:$Q$54,11,0), "")</f>
        <v>0</v>
      </c>
      <c r="L65" t="s">
        <v>403</v>
      </c>
      <c r="M65" s="4" t="str">
        <f>IF(COUNTIF('2.14.24'!A:A,A65)&gt;0,"Found in 2.14.24", IF(COUNTIF('1.8.24'!A:A,A65)&gt;0,"Found in 1.8.24",IF(COUNTIF('12.4'!A:A,A65)&gt;0,"Found in 12.4",IF(COUNTIF('11.6'!A:A,A65)&gt;0,"Found in 11.6",IF(COUNTIF('10.3'!B:B,A65)&gt;0,"Found in 10.3", "Not Found")))))</f>
        <v>Found in 2.14.24</v>
      </c>
      <c r="N65" s="4" t="str">
        <f>IF(COUNTIF('10.3'!B:B, A65) &gt; 0, "True", "False")</f>
        <v>False</v>
      </c>
      <c r="O65" s="4" t="str">
        <f>IF(COUNTIF('11.6'!A:A, A65) &gt; 0, "True", "False")</f>
        <v>False</v>
      </c>
      <c r="P65" s="4" t="str">
        <f>IF(COUNTIF('12.4'!A:A, A65) &gt; 0, "True", "False")</f>
        <v>False</v>
      </c>
      <c r="Q65" s="4" t="str">
        <f>IF(COUNTIF('1.8.24'!A:A, A65) &gt; 0, "True", "False")</f>
        <v>False</v>
      </c>
      <c r="R65" s="4" t="str">
        <f>IF(COUNTIF('2.14.24'!$A:$A, $A65) &gt; 0, "True", "False")</f>
        <v>True</v>
      </c>
    </row>
    <row r="66" spans="1:18" s="4" customFormat="1" hidden="1" x14ac:dyDescent="0.2">
      <c r="A66" s="3" t="s">
        <v>656</v>
      </c>
      <c r="B66" s="3" t="s">
        <v>16</v>
      </c>
      <c r="C66" s="3" t="s">
        <v>332</v>
      </c>
      <c r="D66" s="3" t="str">
        <f t="shared" ref="D66:D82" si="2">TRIM(MID(C66, FIND(":", C66) + 1, LEN(C66)))</f>
        <v>Michael Donnelly</v>
      </c>
      <c r="E66" s="9">
        <v>45317</v>
      </c>
      <c r="F66" s="3" t="s">
        <v>657</v>
      </c>
      <c r="G66" s="10">
        <v>-28.37</v>
      </c>
      <c r="H66" s="45">
        <v>38</v>
      </c>
      <c r="I66" s="4" t="s">
        <v>399</v>
      </c>
      <c r="J66" s="4" t="str">
        <f>IF(R66="True",VLOOKUP($A66,'2.14.24'!$A$2:$Q$54,10,0), "")</f>
        <v>Deducted 2.22.24</v>
      </c>
      <c r="K66" s="4">
        <f>IF($R66="True",VLOOKUP($A66,'2.14.24'!$A$2:$Q$54,11,0), "")</f>
        <v>0</v>
      </c>
      <c r="L66" t="s">
        <v>403</v>
      </c>
      <c r="M66" s="4" t="str">
        <f>IF(COUNTIF('2.14.24'!A:A,A66)&gt;0,"Found in 2.14.24", IF(COUNTIF('1.8.24'!A:A,A66)&gt;0,"Found in 1.8.24",IF(COUNTIF('12.4'!A:A,A66)&gt;0,"Found in 12.4",IF(COUNTIF('11.6'!A:A,A66)&gt;0,"Found in 11.6",IF(COUNTIF('10.3'!B:B,A66)&gt;0,"Found in 10.3", "Not Found")))))</f>
        <v>Found in 2.14.24</v>
      </c>
      <c r="N66" s="4" t="str">
        <f>IF(COUNTIF('10.3'!B:B, A66) &gt; 0, "True", "False")</f>
        <v>False</v>
      </c>
      <c r="O66" s="4" t="str">
        <f>IF(COUNTIF('11.6'!A:A, A66) &gt; 0, "True", "False")</f>
        <v>False</v>
      </c>
      <c r="P66" s="4" t="str">
        <f>IF(COUNTIF('12.4'!A:A, A66) &gt; 0, "True", "False")</f>
        <v>False</v>
      </c>
      <c r="Q66" s="4" t="str">
        <f>IF(COUNTIF('1.8.24'!A:A, A66) &gt; 0, "True", "False")</f>
        <v>False</v>
      </c>
      <c r="R66" s="4" t="str">
        <f>IF(COUNTIF('2.14.24'!$A:$A, $A66) &gt; 0, "True", "False")</f>
        <v>True</v>
      </c>
    </row>
    <row r="67" spans="1:18" s="4" customFormat="1" hidden="1" x14ac:dyDescent="0.2">
      <c r="A67" s="3" t="s">
        <v>697</v>
      </c>
      <c r="B67" s="3" t="s">
        <v>16</v>
      </c>
      <c r="C67" s="3" t="s">
        <v>332</v>
      </c>
      <c r="D67" s="3" t="str">
        <f t="shared" si="2"/>
        <v>Michael Donnelly</v>
      </c>
      <c r="E67" s="9">
        <v>45317</v>
      </c>
      <c r="F67" s="3" t="s">
        <v>698</v>
      </c>
      <c r="G67" s="10">
        <v>-270.41000000000003</v>
      </c>
      <c r="H67" s="45">
        <v>36</v>
      </c>
      <c r="I67" s="4" t="s">
        <v>399</v>
      </c>
      <c r="J67" s="4">
        <f>IF(R67="True",VLOOKUP($A67,'2.14.24'!$A$2:$Q$54,10,0), "")</f>
        <v>0</v>
      </c>
      <c r="K67" s="4" t="str">
        <f>IF($R67="True",VLOOKUP($A67,'2.14.24'!$A$2:$Q$54,11,0), "")</f>
        <v>Only Process AR</v>
      </c>
      <c r="L67" t="s">
        <v>403</v>
      </c>
      <c r="M67" s="4" t="str">
        <f>IF(COUNTIF('2.14.24'!A:A,A67)&gt;0,"Found in 2.14.24", IF(COUNTIF('1.8.24'!A:A,A67)&gt;0,"Found in 1.8.24",IF(COUNTIF('12.4'!A:A,A67)&gt;0,"Found in 12.4",IF(COUNTIF('11.6'!A:A,A67)&gt;0,"Found in 11.6",IF(COUNTIF('10.3'!B:B,A67)&gt;0,"Found in 10.3", "Not Found")))))</f>
        <v>Found in 2.14.24</v>
      </c>
      <c r="N67" s="4" t="str">
        <f>IF(COUNTIF('10.3'!B:B, A67) &gt; 0, "True", "False")</f>
        <v>False</v>
      </c>
      <c r="O67" s="4" t="str">
        <f>IF(COUNTIF('11.6'!A:A, A67) &gt; 0, "True", "False")</f>
        <v>False</v>
      </c>
      <c r="P67" s="4" t="str">
        <f>IF(COUNTIF('12.4'!A:A, A67) &gt; 0, "True", "False")</f>
        <v>False</v>
      </c>
      <c r="Q67" s="4" t="str">
        <f>IF(COUNTIF('1.8.24'!A:A, A67) &gt; 0, "True", "False")</f>
        <v>False</v>
      </c>
      <c r="R67" s="4" t="str">
        <f>IF(COUNTIF('2.14.24'!$A:$A, $A67) &gt; 0, "True", "False")</f>
        <v>True</v>
      </c>
    </row>
    <row r="68" spans="1:18" s="4" customFormat="1" hidden="1" x14ac:dyDescent="0.2">
      <c r="A68" s="3" t="s">
        <v>683</v>
      </c>
      <c r="B68" s="3" t="s">
        <v>16</v>
      </c>
      <c r="C68" s="3" t="s">
        <v>822</v>
      </c>
      <c r="D68" s="3" t="str">
        <f t="shared" si="2"/>
        <v>Michael Henry</v>
      </c>
      <c r="E68" s="9">
        <v>45311</v>
      </c>
      <c r="F68" s="3" t="s">
        <v>685</v>
      </c>
      <c r="G68" s="10">
        <v>-11.6</v>
      </c>
      <c r="H68" s="45">
        <v>35</v>
      </c>
      <c r="I68" s="4" t="s">
        <v>399</v>
      </c>
      <c r="J68" s="4" t="str">
        <f>IF(R68="True",VLOOKUP($A68,'2.14.24'!$A$2:$Q$54,10,0), "")</f>
        <v>Deducted 2.23.24</v>
      </c>
      <c r="K68" s="4">
        <f>IF($R68="True",VLOOKUP($A68,'2.14.24'!$A$2:$Q$54,11,0), "")</f>
        <v>0</v>
      </c>
      <c r="L68" t="s">
        <v>403</v>
      </c>
      <c r="M68" s="4" t="str">
        <f>IF(COUNTIF('2.14.24'!A:A,A68)&gt;0,"Found in 2.14.24", IF(COUNTIF('1.8.24'!A:A,A68)&gt;0,"Found in 1.8.24",IF(COUNTIF('12.4'!A:A,A68)&gt;0,"Found in 12.4",IF(COUNTIF('11.6'!A:A,A68)&gt;0,"Found in 11.6",IF(COUNTIF('10.3'!B:B,A68)&gt;0,"Found in 10.3", "Not Found")))))</f>
        <v>Found in 2.14.24</v>
      </c>
      <c r="N68" s="4" t="str">
        <f>IF(COUNTIF('10.3'!B:B, A68) &gt; 0, "True", "False")</f>
        <v>False</v>
      </c>
      <c r="O68" s="4" t="str">
        <f>IF(COUNTIF('11.6'!A:A, A68) &gt; 0, "True", "False")</f>
        <v>False</v>
      </c>
      <c r="P68" s="4" t="str">
        <f>IF(COUNTIF('12.4'!A:A, A68) &gt; 0, "True", "False")</f>
        <v>False</v>
      </c>
      <c r="Q68" s="4" t="str">
        <f>IF(COUNTIF('1.8.24'!A:A, A68) &gt; 0, "True", "False")</f>
        <v>False</v>
      </c>
      <c r="R68" s="4" t="str">
        <f>IF(COUNTIF('2.14.24'!$A:$A, $A68) &gt; 0, "True", "False")</f>
        <v>True</v>
      </c>
    </row>
    <row r="69" spans="1:18" s="4" customFormat="1" hidden="1" x14ac:dyDescent="0.2">
      <c r="A69" s="3" t="s">
        <v>659</v>
      </c>
      <c r="B69" s="3" t="s">
        <v>16</v>
      </c>
      <c r="C69" s="3" t="s">
        <v>173</v>
      </c>
      <c r="D69" s="3" t="str">
        <f t="shared" si="2"/>
        <v>Patrice Morris</v>
      </c>
      <c r="E69" s="9">
        <v>45305</v>
      </c>
      <c r="F69" s="3" t="s">
        <v>660</v>
      </c>
      <c r="G69" s="10">
        <v>-26.02</v>
      </c>
      <c r="H69" s="45">
        <v>49</v>
      </c>
      <c r="I69" s="4" t="s">
        <v>399</v>
      </c>
      <c r="J69" s="4" t="str">
        <f>IF(R69="True",VLOOKUP($A69,'2.14.24'!$A$2:$Q$54,10,0), "")</f>
        <v>Deducted 2.23.24</v>
      </c>
      <c r="K69" s="4">
        <f>IF($R69="True",VLOOKUP($A69,'2.14.24'!$A$2:$Q$54,11,0), "")</f>
        <v>0</v>
      </c>
      <c r="L69" t="s">
        <v>403</v>
      </c>
      <c r="M69" s="4" t="str">
        <f>IF(COUNTIF('2.14.24'!A:A,A69)&gt;0,"Found in 2.14.24", IF(COUNTIF('1.8.24'!A:A,A69)&gt;0,"Found in 1.8.24",IF(COUNTIF('12.4'!A:A,A69)&gt;0,"Found in 12.4",IF(COUNTIF('11.6'!A:A,A69)&gt;0,"Found in 11.6",IF(COUNTIF('10.3'!B:B,A69)&gt;0,"Found in 10.3", "Not Found")))))</f>
        <v>Found in 2.14.24</v>
      </c>
      <c r="N69" s="4" t="str">
        <f>IF(COUNTIF('10.3'!B:B, A69) &gt; 0, "True", "False")</f>
        <v>False</v>
      </c>
      <c r="O69" s="4" t="str">
        <f>IF(COUNTIF('11.6'!A:A, A69) &gt; 0, "True", "False")</f>
        <v>False</v>
      </c>
      <c r="P69" s="4" t="str">
        <f>IF(COUNTIF('12.4'!A:A, A69) &gt; 0, "True", "False")</f>
        <v>False</v>
      </c>
      <c r="Q69" s="4" t="str">
        <f>IF(COUNTIF('1.8.24'!A:A, A69) &gt; 0, "True", "False")</f>
        <v>False</v>
      </c>
      <c r="R69" s="4" t="str">
        <f>IF(COUNTIF('2.14.24'!$A:$A, $A69) &gt; 0, "True", "False")</f>
        <v>True</v>
      </c>
    </row>
    <row r="70" spans="1:18" s="4" customFormat="1" hidden="1" x14ac:dyDescent="0.2">
      <c r="A70" s="3" t="s">
        <v>662</v>
      </c>
      <c r="B70" s="3" t="s">
        <v>16</v>
      </c>
      <c r="C70" s="3" t="s">
        <v>362</v>
      </c>
      <c r="D70" s="3" t="str">
        <f t="shared" si="2"/>
        <v>Rex Alvarez</v>
      </c>
      <c r="E70" s="9">
        <v>45310</v>
      </c>
      <c r="F70" s="3" t="s">
        <v>663</v>
      </c>
      <c r="G70" s="10">
        <v>-12.92</v>
      </c>
      <c r="H70" s="45">
        <v>23</v>
      </c>
      <c r="I70" s="4" t="s">
        <v>399</v>
      </c>
      <c r="J70" s="4" t="str">
        <f>IF(R70="True",VLOOKUP($A70,'2.14.24'!$A$2:$Q$54,10,0), "")</f>
        <v>Deducted 2.23.24</v>
      </c>
      <c r="K70" s="4">
        <f>IF($R70="True",VLOOKUP($A70,'2.14.24'!$A$2:$Q$54,11,0), "")</f>
        <v>0</v>
      </c>
      <c r="L70" t="s">
        <v>403</v>
      </c>
      <c r="M70" s="4" t="str">
        <f>IF(COUNTIF('2.14.24'!A:A,A70)&gt;0,"Found in 2.14.24", IF(COUNTIF('1.8.24'!A:A,A70)&gt;0,"Found in 1.8.24",IF(COUNTIF('12.4'!A:A,A70)&gt;0,"Found in 12.4",IF(COUNTIF('11.6'!A:A,A70)&gt;0,"Found in 11.6",IF(COUNTIF('10.3'!B:B,A70)&gt;0,"Found in 10.3", "Not Found")))))</f>
        <v>Found in 2.14.24</v>
      </c>
      <c r="N70" s="4" t="str">
        <f>IF(COUNTIF('10.3'!B:B, A70) &gt; 0, "True", "False")</f>
        <v>False</v>
      </c>
      <c r="O70" s="4" t="str">
        <f>IF(COUNTIF('11.6'!A:A, A70) &gt; 0, "True", "False")</f>
        <v>False</v>
      </c>
      <c r="P70" s="4" t="str">
        <f>IF(COUNTIF('12.4'!A:A, A70) &gt; 0, "True", "False")</f>
        <v>False</v>
      </c>
      <c r="Q70" s="4" t="str">
        <f>IF(COUNTIF('1.8.24'!A:A, A70) &gt; 0, "True", "False")</f>
        <v>False</v>
      </c>
      <c r="R70" s="4" t="str">
        <f>IF(COUNTIF('2.14.24'!$A:$A, $A70) &gt; 0, "True", "False")</f>
        <v>True</v>
      </c>
    </row>
    <row r="71" spans="1:18" s="4" customFormat="1" hidden="1" x14ac:dyDescent="0.2">
      <c r="A71" s="3" t="s">
        <v>664</v>
      </c>
      <c r="B71" s="3" t="s">
        <v>16</v>
      </c>
      <c r="C71" s="3" t="s">
        <v>665</v>
      </c>
      <c r="D71" s="3" t="str">
        <f>TRIM(MID(C71, FIND(":", C71) + 1, LEN(C71)))</f>
        <v>Rick Thornton</v>
      </c>
      <c r="E71" s="9">
        <v>45285</v>
      </c>
      <c r="F71" s="3" t="s">
        <v>411</v>
      </c>
      <c r="G71" s="10">
        <v>-18.29</v>
      </c>
      <c r="H71" s="45">
        <v>59</v>
      </c>
      <c r="I71" s="4" t="s">
        <v>399</v>
      </c>
      <c r="J71" s="4" t="str">
        <f>IF(R71="True",VLOOKUP($A71,'2.14.24'!$A$2:$Q$54,10,0), "")</f>
        <v>Deducted 2.23.24</v>
      </c>
      <c r="K71" s="4">
        <f>IF($R71="True",VLOOKUP($A71,'2.14.24'!$A$2:$Q$54,11,0), "")</f>
        <v>0</v>
      </c>
      <c r="L71" t="s">
        <v>403</v>
      </c>
      <c r="M71" s="4" t="str">
        <f>IF(COUNTIF('2.14.24'!A:A,A71)&gt;0,"Found in 2.14.24", IF(COUNTIF('1.8.24'!A:A,A71)&gt;0,"Found in 1.8.24",IF(COUNTIF('12.4'!A:A,A71)&gt;0,"Found in 12.4",IF(COUNTIF('11.6'!A:A,A71)&gt;0,"Found in 11.6",IF(COUNTIF('10.3'!B:B,A71)&gt;0,"Found in 10.3", "Not Found")))))</f>
        <v>Found in 2.14.24</v>
      </c>
      <c r="N71" s="4" t="str">
        <f>IF(COUNTIF('10.3'!B:B, A71) &gt; 0, "True", "False")</f>
        <v>False</v>
      </c>
      <c r="O71" s="4" t="str">
        <f>IF(COUNTIF('11.6'!A:A, A71) &gt; 0, "True", "False")</f>
        <v>False</v>
      </c>
      <c r="P71" s="4" t="str">
        <f>IF(COUNTIF('12.4'!A:A, A71) &gt; 0, "True", "False")</f>
        <v>False</v>
      </c>
      <c r="Q71" s="4" t="str">
        <f>IF(COUNTIF('1.8.24'!A:A, A71) &gt; 0, "True", "False")</f>
        <v>False</v>
      </c>
      <c r="R71" s="4" t="str">
        <f>IF(COUNTIF('2.14.24'!$A:$A, $A71) &gt; 0, "True", "False")</f>
        <v>True</v>
      </c>
    </row>
    <row r="72" spans="1:18" s="4" customFormat="1" hidden="1" x14ac:dyDescent="0.2">
      <c r="A72" s="3" t="s">
        <v>668</v>
      </c>
      <c r="B72" s="3" t="s">
        <v>16</v>
      </c>
      <c r="C72" s="3" t="s">
        <v>190</v>
      </c>
      <c r="D72" s="3" t="str">
        <f t="shared" si="2"/>
        <v>Ricky Doyle</v>
      </c>
      <c r="E72" s="9">
        <v>45305</v>
      </c>
      <c r="F72" s="3" t="s">
        <v>669</v>
      </c>
      <c r="G72" s="10">
        <v>-43.28</v>
      </c>
      <c r="H72" s="45">
        <v>38</v>
      </c>
      <c r="I72" s="4" t="s">
        <v>399</v>
      </c>
      <c r="J72" s="4" t="str">
        <f>IF(R72="True",VLOOKUP($A72,'2.14.24'!$A$2:$Q$54,10,0), "")</f>
        <v>Deducted 2.22.24</v>
      </c>
      <c r="K72" s="4">
        <f>IF($R72="True",VLOOKUP($A72,'2.14.24'!$A$2:$Q$54,11,0), "")</f>
        <v>0</v>
      </c>
      <c r="L72" t="s">
        <v>403</v>
      </c>
      <c r="M72" s="4" t="str">
        <f>IF(COUNTIF('2.14.24'!A:A,A72)&gt;0,"Found in 2.14.24", IF(COUNTIF('1.8.24'!A:A,A72)&gt;0,"Found in 1.8.24",IF(COUNTIF('12.4'!A:A,A72)&gt;0,"Found in 12.4",IF(COUNTIF('11.6'!A:A,A72)&gt;0,"Found in 11.6",IF(COUNTIF('10.3'!B:B,A72)&gt;0,"Found in 10.3", "Not Found")))))</f>
        <v>Found in 2.14.24</v>
      </c>
      <c r="N72" s="4" t="str">
        <f>IF(COUNTIF('10.3'!B:B, A72) &gt; 0, "True", "False")</f>
        <v>False</v>
      </c>
      <c r="O72" s="4" t="str">
        <f>IF(COUNTIF('11.6'!A:A, A72) &gt; 0, "True", "False")</f>
        <v>False</v>
      </c>
      <c r="P72" s="4" t="str">
        <f>IF(COUNTIF('12.4'!A:A, A72) &gt; 0, "True", "False")</f>
        <v>False</v>
      </c>
      <c r="Q72" s="4" t="str">
        <f>IF(COUNTIF('1.8.24'!A:A, A72) &gt; 0, "True", "False")</f>
        <v>False</v>
      </c>
      <c r="R72" s="4" t="str">
        <f>IF(COUNTIF('2.14.24'!$A:$A, $A72) &gt; 0, "True", "False")</f>
        <v>True</v>
      </c>
    </row>
    <row r="73" spans="1:18" s="4" customFormat="1" hidden="1" x14ac:dyDescent="0.2">
      <c r="A73" s="3" t="s">
        <v>671</v>
      </c>
      <c r="B73" s="3" t="s">
        <v>16</v>
      </c>
      <c r="C73" s="3" t="s">
        <v>190</v>
      </c>
      <c r="D73" s="3" t="str">
        <f t="shared" si="2"/>
        <v>Ricky Doyle</v>
      </c>
      <c r="E73" s="9">
        <v>45271</v>
      </c>
      <c r="F73" s="3" t="s">
        <v>672</v>
      </c>
      <c r="G73" s="10">
        <v>-230.84</v>
      </c>
      <c r="H73" s="45">
        <v>38</v>
      </c>
      <c r="I73" s="4" t="s">
        <v>399</v>
      </c>
      <c r="J73" s="4" t="str">
        <f>IF(R73="True",VLOOKUP($A73,'2.14.24'!$A$2:$Q$54,10,0), "")</f>
        <v>Deducted 2.22.24</v>
      </c>
      <c r="K73" s="4">
        <f>IF($R73="True",VLOOKUP($A73,'2.14.24'!$A$2:$Q$54,11,0), "")</f>
        <v>0</v>
      </c>
      <c r="L73" t="s">
        <v>403</v>
      </c>
      <c r="M73" s="4" t="str">
        <f>IF(COUNTIF('2.14.24'!A:A,A73)&gt;0,"Found in 2.14.24", IF(COUNTIF('1.8.24'!A:A,A73)&gt;0,"Found in 1.8.24",IF(COUNTIF('12.4'!A:A,A73)&gt;0,"Found in 12.4",IF(COUNTIF('11.6'!A:A,A73)&gt;0,"Found in 11.6",IF(COUNTIF('10.3'!B:B,A73)&gt;0,"Found in 10.3", "Not Found")))))</f>
        <v>Found in 2.14.24</v>
      </c>
      <c r="N73" s="4" t="str">
        <f>IF(COUNTIF('10.3'!B:B, A73) &gt; 0, "True", "False")</f>
        <v>False</v>
      </c>
      <c r="O73" s="4" t="str">
        <f>IF(COUNTIF('11.6'!A:A, A73) &gt; 0, "True", "False")</f>
        <v>False</v>
      </c>
      <c r="P73" s="4" t="str">
        <f>IF(COUNTIF('12.4'!A:A, A73) &gt; 0, "True", "False")</f>
        <v>False</v>
      </c>
      <c r="Q73" s="4" t="str">
        <f>IF(COUNTIF('1.8.24'!A:A, A73) &gt; 0, "True", "False")</f>
        <v>False</v>
      </c>
      <c r="R73" s="4" t="str">
        <f>IF(COUNTIF('2.14.24'!$A:$A, $A73) &gt; 0, "True", "False")</f>
        <v>True</v>
      </c>
    </row>
    <row r="74" spans="1:18" s="4" customFormat="1" hidden="1" x14ac:dyDescent="0.2">
      <c r="A74" s="3" t="s">
        <v>673</v>
      </c>
      <c r="B74" s="3" t="s">
        <v>16</v>
      </c>
      <c r="C74" s="3" t="s">
        <v>674</v>
      </c>
      <c r="D74" s="3" t="str">
        <f t="shared" si="2"/>
        <v>Robert Gambino</v>
      </c>
      <c r="E74" s="9">
        <v>45311</v>
      </c>
      <c r="F74" s="3" t="s">
        <v>312</v>
      </c>
      <c r="G74" s="10">
        <v>-66.53</v>
      </c>
      <c r="H74" s="45">
        <v>45</v>
      </c>
      <c r="I74" s="4" t="s">
        <v>399</v>
      </c>
      <c r="J74" s="4" t="str">
        <f>IF(R74="True",VLOOKUP($A74,'2.14.24'!$A$2:$Q$54,10,0), "")</f>
        <v>Deducted 2.23.24</v>
      </c>
      <c r="K74" s="4">
        <f>IF($R74="True",VLOOKUP($A74,'2.14.24'!$A$2:$Q$54,11,0), "")</f>
        <v>0</v>
      </c>
      <c r="L74" t="s">
        <v>403</v>
      </c>
      <c r="M74" s="4" t="str">
        <f>IF(COUNTIF('2.14.24'!A:A,A74)&gt;0,"Found in 2.14.24", IF(COUNTIF('1.8.24'!A:A,A74)&gt;0,"Found in 1.8.24",IF(COUNTIF('12.4'!A:A,A74)&gt;0,"Found in 12.4",IF(COUNTIF('11.6'!A:A,A74)&gt;0,"Found in 11.6",IF(COUNTIF('10.3'!B:B,A74)&gt;0,"Found in 10.3", "Not Found")))))</f>
        <v>Found in 2.14.24</v>
      </c>
      <c r="N74" s="4" t="str">
        <f>IF(COUNTIF('10.3'!B:B, A74) &gt; 0, "True", "False")</f>
        <v>False</v>
      </c>
      <c r="O74" s="4" t="str">
        <f>IF(COUNTIF('11.6'!A:A, A74) &gt; 0, "True", "False")</f>
        <v>False</v>
      </c>
      <c r="P74" s="4" t="str">
        <f>IF(COUNTIF('12.4'!A:A, A74) &gt; 0, "True", "False")</f>
        <v>False</v>
      </c>
      <c r="Q74" s="4" t="str">
        <f>IF(COUNTIF('1.8.24'!A:A, A74) &gt; 0, "True", "False")</f>
        <v>False</v>
      </c>
      <c r="R74" s="4" t="str">
        <f>IF(COUNTIF('2.14.24'!$A:$A, $A74) &gt; 0, "True", "False")</f>
        <v>True</v>
      </c>
    </row>
    <row r="75" spans="1:18" s="50" customFormat="1" hidden="1" x14ac:dyDescent="0.2">
      <c r="A75" s="3" t="s">
        <v>677</v>
      </c>
      <c r="B75" s="3" t="s">
        <v>16</v>
      </c>
      <c r="C75" s="3" t="s">
        <v>678</v>
      </c>
      <c r="D75" s="3" t="str">
        <f t="shared" si="2"/>
        <v>Samantha Hackney</v>
      </c>
      <c r="E75" s="9">
        <v>45300</v>
      </c>
      <c r="F75" s="3" t="s">
        <v>679</v>
      </c>
      <c r="G75" s="10">
        <v>-19.36</v>
      </c>
      <c r="H75" s="45">
        <v>56</v>
      </c>
      <c r="I75" s="4" t="s">
        <v>399</v>
      </c>
      <c r="J75" s="4" t="str">
        <f>IF(R75="True",VLOOKUP($A75,'2.14.24'!$A$2:$Q$54,10,0), "")</f>
        <v>Deducted 2.23.24</v>
      </c>
      <c r="K75" s="4">
        <f>IF($R75="True",VLOOKUP($A75,'2.14.24'!$A$2:$Q$54,11,0), "")</f>
        <v>0</v>
      </c>
      <c r="L75" t="s">
        <v>403</v>
      </c>
      <c r="M75" s="4" t="str">
        <f>IF(COUNTIF('2.14.24'!A:A,A75)&gt;0,"Found in 2.14.24", IF(COUNTIF('1.8.24'!A:A,A75)&gt;0,"Found in 1.8.24",IF(COUNTIF('12.4'!A:A,A75)&gt;0,"Found in 12.4",IF(COUNTIF('11.6'!A:A,A75)&gt;0,"Found in 11.6",IF(COUNTIF('10.3'!B:B,A75)&gt;0,"Found in 10.3", "Not Found")))))</f>
        <v>Found in 2.14.24</v>
      </c>
      <c r="N75" s="4" t="str">
        <f>IF(COUNTIF('10.3'!B:B, A75) &gt; 0, "True", "False")</f>
        <v>False</v>
      </c>
      <c r="O75" s="4" t="str">
        <f>IF(COUNTIF('11.6'!A:A, A75) &gt; 0, "True", "False")</f>
        <v>False</v>
      </c>
      <c r="P75" s="4" t="str">
        <f>IF(COUNTIF('12.4'!A:A, A75) &gt; 0, "True", "False")</f>
        <v>False</v>
      </c>
      <c r="Q75" s="4" t="str">
        <f>IF(COUNTIF('1.8.24'!A:A, A75) &gt; 0, "True", "False")</f>
        <v>False</v>
      </c>
      <c r="R75" s="4" t="str">
        <f>IF(COUNTIF('2.14.24'!$A:$A, $A75) &gt; 0, "True", "False")</f>
        <v>True</v>
      </c>
    </row>
    <row r="76" spans="1:18" s="4" customFormat="1" hidden="1" x14ac:dyDescent="0.2">
      <c r="A76" s="3" t="s">
        <v>681</v>
      </c>
      <c r="B76" s="3" t="s">
        <v>16</v>
      </c>
      <c r="C76" s="3" t="s">
        <v>678</v>
      </c>
      <c r="D76" s="3" t="str">
        <f t="shared" si="2"/>
        <v>Samantha Hackney</v>
      </c>
      <c r="E76" s="9">
        <v>44943</v>
      </c>
      <c r="F76" s="3" t="s">
        <v>682</v>
      </c>
      <c r="G76" s="10">
        <v>-78.92</v>
      </c>
      <c r="H76" s="45">
        <v>43</v>
      </c>
      <c r="I76" s="4" t="s">
        <v>399</v>
      </c>
      <c r="J76" s="4" t="str">
        <f>IF(R76="True",VLOOKUP($A76,'2.14.24'!$A$2:$Q$54,10,0), "")</f>
        <v>Deducted 2.23.24</v>
      </c>
      <c r="K76" s="4">
        <f>IF($R76="True",VLOOKUP($A76,'2.14.24'!$A$2:$Q$54,11,0), "")</f>
        <v>0</v>
      </c>
      <c r="L76" t="s">
        <v>403</v>
      </c>
      <c r="M76" s="4" t="str">
        <f>IF(COUNTIF('2.14.24'!A:A,A76)&gt;0,"Found in 2.14.24", IF(COUNTIF('1.8.24'!A:A,A76)&gt;0,"Found in 1.8.24",IF(COUNTIF('12.4'!A:A,A76)&gt;0,"Found in 12.4",IF(COUNTIF('11.6'!A:A,A76)&gt;0,"Found in 11.6",IF(COUNTIF('10.3'!B:B,A76)&gt;0,"Found in 10.3", "Not Found")))))</f>
        <v>Found in 2.14.24</v>
      </c>
      <c r="N76" s="4" t="str">
        <f>IF(COUNTIF('10.3'!B:B, A76) &gt; 0, "True", "False")</f>
        <v>False</v>
      </c>
      <c r="O76" s="4" t="str">
        <f>IF(COUNTIF('11.6'!A:A, A76) &gt; 0, "True", "False")</f>
        <v>False</v>
      </c>
      <c r="P76" s="4" t="str">
        <f>IF(COUNTIF('12.4'!A:A, A76) &gt; 0, "True", "False")</f>
        <v>False</v>
      </c>
      <c r="Q76" s="4" t="str">
        <f>IF(COUNTIF('1.8.24'!A:A, A76) &gt; 0, "True", "False")</f>
        <v>False</v>
      </c>
      <c r="R76" s="4" t="str">
        <f>IF(COUNTIF('2.14.24'!$A:$A, $A76) &gt; 0, "True", "False")</f>
        <v>True</v>
      </c>
    </row>
    <row r="77" spans="1:18" s="4" customFormat="1" hidden="1" x14ac:dyDescent="0.2">
      <c r="A77" s="3" t="s">
        <v>686</v>
      </c>
      <c r="B77" s="3" t="s">
        <v>16</v>
      </c>
      <c r="C77" s="3" t="s">
        <v>687</v>
      </c>
      <c r="D77" s="3" t="str">
        <f t="shared" si="2"/>
        <v>Scott Lindsey</v>
      </c>
      <c r="E77" s="9">
        <v>45307</v>
      </c>
      <c r="F77" s="3" t="s">
        <v>688</v>
      </c>
      <c r="G77" s="10">
        <v>-152.55000000000001</v>
      </c>
      <c r="H77" s="45">
        <v>41</v>
      </c>
      <c r="I77" s="4" t="s">
        <v>399</v>
      </c>
      <c r="J77" s="4" t="str">
        <f>IF(R77="True",VLOOKUP($A77,'2.14.24'!$A$2:$Q$54,10,0), "")</f>
        <v>Deducted 2.23.24</v>
      </c>
      <c r="K77" s="4">
        <f>IF($R77="True",VLOOKUP($A77,'2.14.24'!$A$2:$Q$54,11,0), "")</f>
        <v>0</v>
      </c>
      <c r="L77" t="s">
        <v>403</v>
      </c>
      <c r="M77" s="4" t="str">
        <f>IF(COUNTIF('2.14.24'!A:A,A77)&gt;0,"Found in 2.14.24", IF(COUNTIF('1.8.24'!A:A,A77)&gt;0,"Found in 1.8.24",IF(COUNTIF('12.4'!A:A,A77)&gt;0,"Found in 12.4",IF(COUNTIF('11.6'!A:A,A77)&gt;0,"Found in 11.6",IF(COUNTIF('10.3'!B:B,A77)&gt;0,"Found in 10.3", "Not Found")))))</f>
        <v>Found in 2.14.24</v>
      </c>
      <c r="N77" s="4" t="str">
        <f>IF(COUNTIF('10.3'!B:B, A77) &gt; 0, "True", "False")</f>
        <v>False</v>
      </c>
      <c r="O77" s="4" t="str">
        <f>IF(COUNTIF('11.6'!A:A, A77) &gt; 0, "True", "False")</f>
        <v>False</v>
      </c>
      <c r="P77" s="4" t="str">
        <f>IF(COUNTIF('12.4'!A:A, A77) &gt; 0, "True", "False")</f>
        <v>False</v>
      </c>
      <c r="Q77" s="4" t="str">
        <f>IF(COUNTIF('1.8.24'!A:A, A77) &gt; 0, "True", "False")</f>
        <v>False</v>
      </c>
      <c r="R77" s="4" t="str">
        <f>IF(COUNTIF('2.14.24'!$A:$A, $A77) &gt; 0, "True", "False")</f>
        <v>True</v>
      </c>
    </row>
    <row r="78" spans="1:18" s="4" customFormat="1" hidden="1" x14ac:dyDescent="0.2">
      <c r="A78" s="3" t="s">
        <v>567</v>
      </c>
      <c r="B78" s="3" t="s">
        <v>16</v>
      </c>
      <c r="C78" s="3" t="s">
        <v>204</v>
      </c>
      <c r="D78" s="3" t="str">
        <f t="shared" si="2"/>
        <v>Sean Bush</v>
      </c>
      <c r="E78" s="9">
        <v>45281</v>
      </c>
      <c r="F78" s="3" t="s">
        <v>568</v>
      </c>
      <c r="G78" s="10">
        <v>-284.61</v>
      </c>
      <c r="H78" s="45">
        <v>69</v>
      </c>
      <c r="I78" s="4" t="s">
        <v>399</v>
      </c>
      <c r="J78" s="4" t="str">
        <f>IF(R78="True",VLOOKUP($A78,'2.14.24'!$A$2:$Q$54,10,0), "")</f>
        <v>Deducted 1.24.24</v>
      </c>
      <c r="K78" s="4" t="str">
        <f>IF($R78="True",VLOOKUP($A78,'2.14.24'!$A$2:$Q$54,11,0), "")</f>
        <v>Personal Expense</v>
      </c>
      <c r="L78" t="s">
        <v>403</v>
      </c>
      <c r="M78" s="4" t="str">
        <f>IF(COUNTIF('2.14.24'!A:A,A78)&gt;0,"Found in 2.14.24", IF(COUNTIF('1.8.24'!A:A,A78)&gt;0,"Found in 1.8.24",IF(COUNTIF('12.4'!A:A,A78)&gt;0,"Found in 12.4",IF(COUNTIF('11.6'!A:A,A78)&gt;0,"Found in 11.6",IF(COUNTIF('10.3'!B:B,A78)&gt;0,"Found in 10.3", "Not Found")))))</f>
        <v>Found in 2.14.24</v>
      </c>
      <c r="N78" s="4" t="str">
        <f>IF(COUNTIF('10.3'!B:B, A78) &gt; 0, "True", "False")</f>
        <v>False</v>
      </c>
      <c r="O78" s="4" t="str">
        <f>IF(COUNTIF('11.6'!A:A, A78) &gt; 0, "True", "False")</f>
        <v>False</v>
      </c>
      <c r="P78" s="4" t="str">
        <f>IF(COUNTIF('12.4'!A:A, A78) &gt; 0, "True", "False")</f>
        <v>False</v>
      </c>
      <c r="Q78" s="4" t="str">
        <f>IF(COUNTIF('1.8.24'!A:A, A78) &gt; 0, "True", "False")</f>
        <v>True</v>
      </c>
      <c r="R78" s="4" t="str">
        <f>IF(COUNTIF('2.14.24'!$A:$A, $A78) &gt; 0, "True", "False")</f>
        <v>True</v>
      </c>
    </row>
    <row r="79" spans="1:18" s="4" customFormat="1" hidden="1" x14ac:dyDescent="0.2">
      <c r="A79" s="3" t="s">
        <v>570</v>
      </c>
      <c r="B79" s="3" t="s">
        <v>16</v>
      </c>
      <c r="C79" s="3" t="s">
        <v>204</v>
      </c>
      <c r="D79" s="3" t="str">
        <f t="shared" si="2"/>
        <v>Sean Bush</v>
      </c>
      <c r="E79" s="9">
        <v>45250</v>
      </c>
      <c r="F79" s="3" t="s">
        <v>571</v>
      </c>
      <c r="G79" s="10">
        <v>-319.72000000000003</v>
      </c>
      <c r="H79" s="45">
        <v>86</v>
      </c>
      <c r="I79" s="4" t="s">
        <v>399</v>
      </c>
      <c r="J79" s="4" t="str">
        <f>IF(R79="True",VLOOKUP($A79,'2.14.24'!$A$2:$Q$54,10,0), "")</f>
        <v>Deducted 1.24.24</v>
      </c>
      <c r="K79" s="4" t="str">
        <f>IF($R79="True",VLOOKUP($A79,'2.14.24'!$A$2:$Q$54,11,0), "")</f>
        <v>Personal Expense</v>
      </c>
      <c r="L79" t="s">
        <v>403</v>
      </c>
      <c r="M79" s="4" t="str">
        <f>IF(COUNTIF('2.14.24'!A:A,A79)&gt;0,"Found in 2.14.24", IF(COUNTIF('1.8.24'!A:A,A79)&gt;0,"Found in 1.8.24",IF(COUNTIF('12.4'!A:A,A79)&gt;0,"Found in 12.4",IF(COUNTIF('11.6'!A:A,A79)&gt;0,"Found in 11.6",IF(COUNTIF('10.3'!B:B,A79)&gt;0,"Found in 10.3", "Not Found")))))</f>
        <v>Found in 2.14.24</v>
      </c>
      <c r="N79" s="4" t="str">
        <f>IF(COUNTIF('10.3'!B:B, A79) &gt; 0, "True", "False")</f>
        <v>False</v>
      </c>
      <c r="O79" s="4" t="str">
        <f>IF(COUNTIF('11.6'!A:A, A79) &gt; 0, "True", "False")</f>
        <v>False</v>
      </c>
      <c r="P79" s="4" t="str">
        <f>IF(COUNTIF('12.4'!A:A, A79) &gt; 0, "True", "False")</f>
        <v>False</v>
      </c>
      <c r="Q79" s="4" t="str">
        <f>IF(COUNTIF('1.8.24'!A:A, A79) &gt; 0, "True", "False")</f>
        <v>True</v>
      </c>
      <c r="R79" s="4" t="str">
        <f>IF(COUNTIF('2.14.24'!$A:$A, $A79) &gt; 0, "True", "False")</f>
        <v>True</v>
      </c>
    </row>
    <row r="80" spans="1:18" s="4" customFormat="1" hidden="1" x14ac:dyDescent="0.2">
      <c r="A80" s="3" t="s">
        <v>572</v>
      </c>
      <c r="B80" s="3" t="s">
        <v>16</v>
      </c>
      <c r="C80" s="3" t="s">
        <v>204</v>
      </c>
      <c r="D80" s="3" t="str">
        <f t="shared" si="2"/>
        <v>Sean Bush</v>
      </c>
      <c r="E80" s="9">
        <v>45248</v>
      </c>
      <c r="F80" s="3" t="s">
        <v>573</v>
      </c>
      <c r="G80" s="10">
        <v>-38.49</v>
      </c>
      <c r="H80" s="45">
        <v>65</v>
      </c>
      <c r="I80" s="4" t="s">
        <v>399</v>
      </c>
      <c r="J80" s="4" t="str">
        <f>IF(R80="True",VLOOKUP($A80,'2.14.24'!$A$2:$Q$54,10,0), "")</f>
        <v>Deducted 1.24.24</v>
      </c>
      <c r="K80" s="4" t="str">
        <f>IF($R80="True",VLOOKUP($A80,'2.14.24'!$A$2:$Q$54,11,0), "")</f>
        <v>Personal Expense</v>
      </c>
      <c r="L80" t="s">
        <v>403</v>
      </c>
      <c r="M80" s="4" t="str">
        <f>IF(COUNTIF('2.14.24'!A:A,A80)&gt;0,"Found in 2.14.24", IF(COUNTIF('1.8.24'!A:A,A80)&gt;0,"Found in 1.8.24",IF(COUNTIF('12.4'!A:A,A80)&gt;0,"Found in 12.4",IF(COUNTIF('11.6'!A:A,A80)&gt;0,"Found in 11.6",IF(COUNTIF('10.3'!B:B,A80)&gt;0,"Found in 10.3", "Not Found")))))</f>
        <v>Found in 2.14.24</v>
      </c>
      <c r="N80" s="4" t="str">
        <f>IF(COUNTIF('10.3'!B:B, A80) &gt; 0, "True", "False")</f>
        <v>False</v>
      </c>
      <c r="O80" s="4" t="str">
        <f>IF(COUNTIF('11.6'!A:A, A80) &gt; 0, "True", "False")</f>
        <v>False</v>
      </c>
      <c r="P80" s="4" t="str">
        <f>IF(COUNTIF('12.4'!A:A, A80) &gt; 0, "True", "False")</f>
        <v>False</v>
      </c>
      <c r="Q80" s="4" t="str">
        <f>IF(COUNTIF('1.8.24'!A:A, A80) &gt; 0, "True", "False")</f>
        <v>True</v>
      </c>
      <c r="R80" s="4" t="str">
        <f>IF(COUNTIF('2.14.24'!$A:$A, $A80) &gt; 0, "True", "False")</f>
        <v>True</v>
      </c>
    </row>
    <row r="81" spans="1:18" s="4" customFormat="1" hidden="1" x14ac:dyDescent="0.2">
      <c r="A81" s="3" t="s">
        <v>690</v>
      </c>
      <c r="B81" s="3" t="s">
        <v>16</v>
      </c>
      <c r="C81" s="3" t="s">
        <v>691</v>
      </c>
      <c r="D81" s="3" t="str">
        <f t="shared" si="2"/>
        <v>Terry Waugh</v>
      </c>
      <c r="E81" s="9">
        <v>45308</v>
      </c>
      <c r="F81" s="3" t="s">
        <v>692</v>
      </c>
      <c r="G81" s="10">
        <v>-40.479999999999997</v>
      </c>
      <c r="H81" s="45">
        <v>49</v>
      </c>
      <c r="I81" s="4" t="s">
        <v>399</v>
      </c>
      <c r="J81" s="4" t="str">
        <f>IF(R81="True",VLOOKUP($A81,'2.14.24'!$A$2:$Q$54,10,0), "")</f>
        <v>Deducted 2.23.24</v>
      </c>
      <c r="K81" s="4">
        <f>IF($R81="True",VLOOKUP($A81,'2.14.24'!$A$2:$Q$54,11,0), "")</f>
        <v>0</v>
      </c>
      <c r="L81" t="s">
        <v>403</v>
      </c>
      <c r="M81" s="4" t="str">
        <f>IF(COUNTIF('2.14.24'!A:A,A81)&gt;0,"Found in 2.14.24", IF(COUNTIF('1.8.24'!A:A,A81)&gt;0,"Found in 1.8.24",IF(COUNTIF('12.4'!A:A,A81)&gt;0,"Found in 12.4",IF(COUNTIF('11.6'!A:A,A81)&gt;0,"Found in 11.6",IF(COUNTIF('10.3'!B:B,A81)&gt;0,"Found in 10.3", "Not Found")))))</f>
        <v>Found in 2.14.24</v>
      </c>
      <c r="N81" s="4" t="str">
        <f>IF(COUNTIF('10.3'!B:B, A81) &gt; 0, "True", "False")</f>
        <v>False</v>
      </c>
      <c r="O81" s="4" t="str">
        <f>IF(COUNTIF('11.6'!A:A, A81) &gt; 0, "True", "False")</f>
        <v>False</v>
      </c>
      <c r="P81" s="4" t="str">
        <f>IF(COUNTIF('12.4'!A:A, A81) &gt; 0, "True", "False")</f>
        <v>False</v>
      </c>
      <c r="Q81" s="4" t="str">
        <f>IF(COUNTIF('1.8.24'!A:A, A81) &gt; 0, "True", "False")</f>
        <v>False</v>
      </c>
      <c r="R81" s="4" t="str">
        <f>IF(COUNTIF('2.14.24'!$A:$A, $A81) &gt; 0, "True", "False")</f>
        <v>True</v>
      </c>
    </row>
    <row r="82" spans="1:18" s="4" customFormat="1" hidden="1" x14ac:dyDescent="0.2">
      <c r="A82" s="3" t="s">
        <v>694</v>
      </c>
      <c r="B82" s="3" t="s">
        <v>16</v>
      </c>
      <c r="C82" s="3" t="s">
        <v>467</v>
      </c>
      <c r="D82" s="3" t="str">
        <f t="shared" si="2"/>
        <v>Wesley Kurtz</v>
      </c>
      <c r="E82" s="9">
        <v>45293</v>
      </c>
      <c r="F82" s="3" t="s">
        <v>695</v>
      </c>
      <c r="G82" s="10">
        <v>-143.97</v>
      </c>
      <c r="H82" s="45">
        <v>35</v>
      </c>
      <c r="I82" s="4" t="s">
        <v>399</v>
      </c>
      <c r="J82" s="4" t="str">
        <f>IF(R82="True",VLOOKUP($A82,'2.14.24'!$A$2:$Q$54,10,0), "")</f>
        <v>Deducted 2.22.24</v>
      </c>
      <c r="K82" s="4">
        <f>IF($R82="True",VLOOKUP($A82,'2.14.24'!$A$2:$Q$54,11,0), "")</f>
        <v>0</v>
      </c>
      <c r="L82" t="s">
        <v>403</v>
      </c>
      <c r="M82" s="4" t="str">
        <f>IF(COUNTIF('2.14.24'!A:A,A82)&gt;0,"Found in 2.14.24", IF(COUNTIF('1.8.24'!A:A,A82)&gt;0,"Found in 1.8.24",IF(COUNTIF('12.4'!A:A,A82)&gt;0,"Found in 12.4",IF(COUNTIF('11.6'!A:A,A82)&gt;0,"Found in 11.6",IF(COUNTIF('10.3'!B:B,A82)&gt;0,"Found in 10.3", "Not Found")))))</f>
        <v>Found in 2.14.24</v>
      </c>
      <c r="N82" s="4" t="str">
        <f>IF(COUNTIF('10.3'!B:B, A82) &gt; 0, "True", "False")</f>
        <v>False</v>
      </c>
      <c r="O82" s="4" t="str">
        <f>IF(COUNTIF('11.6'!A:A, A82) &gt; 0, "True", "False")</f>
        <v>False</v>
      </c>
      <c r="P82" s="4" t="str">
        <f>IF(COUNTIF('12.4'!A:A, A82) &gt; 0, "True", "False")</f>
        <v>False</v>
      </c>
      <c r="Q82" s="4" t="str">
        <f>IF(COUNTIF('1.8.24'!A:A, A82) &gt; 0, "True", "False")</f>
        <v>False</v>
      </c>
      <c r="R82" s="4" t="str">
        <f>IF(COUNTIF('2.14.24'!$A:$A, $A82) &gt; 0, "True", "False")</f>
        <v>True</v>
      </c>
    </row>
  </sheetData>
  <autoFilter ref="A1:R82" xr:uid="{00000000-0001-0000-0000-000000000000}">
    <filterColumn colId="3">
      <filters>
        <filter val="Luis Otero"/>
      </filters>
    </filterColumn>
    <sortState xmlns:xlrd2="http://schemas.microsoft.com/office/spreadsheetml/2017/richdata2" ref="A2:R82">
      <sortCondition sortBy="cellColor" ref="D2:D82" dxfId="21"/>
      <sortCondition ref="D2:D8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88E9-11A4-490D-BD2B-290E3025FEFF}">
  <sheetPr filterMode="1"/>
  <dimension ref="A1:Q30"/>
  <sheetViews>
    <sheetView workbookViewId="0"/>
  </sheetViews>
  <sheetFormatPr defaultColWidth="27" defaultRowHeight="12.75" x14ac:dyDescent="0.2"/>
  <cols>
    <col min="1" max="1" width="26.85546875" bestFit="1" customWidth="1"/>
    <col min="2" max="2" width="34" bestFit="1" customWidth="1"/>
    <col min="3" max="3" width="24.7109375" bestFit="1" customWidth="1"/>
    <col min="4" max="4" width="23.7109375" bestFit="1" customWidth="1"/>
    <col min="5" max="5" width="33.85546875" bestFit="1" customWidth="1"/>
    <col min="6" max="6" width="24.28515625" bestFit="1" customWidth="1"/>
    <col min="7" max="7" width="34" bestFit="1" customWidth="1"/>
    <col min="8" max="8" width="33.7109375" customWidth="1"/>
    <col min="9" max="9" width="15.42578125" bestFit="1" customWidth="1"/>
    <col min="10" max="10" width="16" bestFit="1" customWidth="1"/>
    <col min="11" max="11" width="16.140625" bestFit="1" customWidth="1"/>
    <col min="12" max="14" width="7.5703125" bestFit="1" customWidth="1"/>
    <col min="15" max="15" width="9.140625" bestFit="1" customWidth="1"/>
    <col min="16" max="16" width="10.140625" bestFit="1" customWidth="1"/>
    <col min="17" max="17" width="9.140625" bestFit="1" customWidth="1"/>
  </cols>
  <sheetData>
    <row r="1" spans="1:17" x14ac:dyDescent="0.2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7" t="s">
        <v>11</v>
      </c>
      <c r="H1" s="27" t="s">
        <v>12</v>
      </c>
      <c r="I1" s="27" t="s">
        <v>13</v>
      </c>
      <c r="J1" s="27" t="s">
        <v>469</v>
      </c>
      <c r="K1" s="27" t="s">
        <v>228</v>
      </c>
      <c r="L1" s="27" t="s">
        <v>394</v>
      </c>
      <c r="M1" s="27" t="s">
        <v>395</v>
      </c>
      <c r="N1" s="27" t="s">
        <v>470</v>
      </c>
      <c r="O1" s="27" t="s">
        <v>578</v>
      </c>
      <c r="P1" s="27" t="s">
        <v>726</v>
      </c>
      <c r="Q1" s="27" t="s">
        <v>823</v>
      </c>
    </row>
    <row r="2" spans="1:17" hidden="1" x14ac:dyDescent="0.2">
      <c r="A2" s="61" t="s">
        <v>824</v>
      </c>
      <c r="B2" s="2" t="s">
        <v>825</v>
      </c>
      <c r="C2" s="2" t="str">
        <f t="shared" ref="C2:C30" si="0">TRIM(MID(B2, FIND(":", B2) + 1, LEN(B2)))</f>
        <v>Adam Hicks</v>
      </c>
      <c r="D2" s="11">
        <v>45356</v>
      </c>
      <c r="E2" s="2" t="s">
        <v>826</v>
      </c>
      <c r="F2" s="12">
        <v>-29.88</v>
      </c>
      <c r="G2" t="e">
        <f>IF($Q2="False",VLOOKUP($C2,#REF!, 16, 0), "No")</f>
        <v>#REF!</v>
      </c>
      <c r="H2" t="s">
        <v>827</v>
      </c>
      <c r="I2" t="str">
        <f t="shared" ref="I2:I24" si="1">IF($Q2="True","Only Process AR","")</f>
        <v/>
      </c>
      <c r="J2" t="str">
        <f>IF(Q2="True", VLOOKUP($A2,'3.7.24'!$A$2:$R$1048576, 12,0), "")</f>
        <v/>
      </c>
      <c r="K2" t="str">
        <f>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</f>
        <v>Not Found</v>
      </c>
      <c r="L2" t="str">
        <f>IF(COUNTIF('10.3'!$B:$B, A2) &gt; 0, "True", "False")</f>
        <v>False</v>
      </c>
      <c r="M2" t="str">
        <f>IF(COUNTIF('11.6'!$A:$A, A2) &gt; 0, "True", "False")</f>
        <v>False</v>
      </c>
      <c r="N2" t="str">
        <f>IF(COUNTIF('12.4'!$A:$A, A2) &gt; 0, "True", "False")</f>
        <v>False</v>
      </c>
      <c r="O2" t="str">
        <f>IF(COUNTIF('1.8.24'!$A:$A, A2) &gt; 0, "True", "False")</f>
        <v>False</v>
      </c>
      <c r="P2" t="str">
        <f>IF(COUNTIF('2.14.24'!$A:$A, $A2) &gt; 0, "True", "False")</f>
        <v>False</v>
      </c>
      <c r="Q2" t="str">
        <f>IF(COUNTIF('3.7.24'!$A:$A, $A2) &gt; 0, "True", "False")</f>
        <v>False</v>
      </c>
    </row>
    <row r="3" spans="1:17" hidden="1" x14ac:dyDescent="0.2">
      <c r="A3" s="61" t="s">
        <v>828</v>
      </c>
      <c r="B3" s="2" t="s">
        <v>829</v>
      </c>
      <c r="C3" s="2" t="str">
        <f t="shared" si="0"/>
        <v>Anthony Pitera</v>
      </c>
      <c r="D3" s="11">
        <v>45372</v>
      </c>
      <c r="E3" s="2" t="s">
        <v>830</v>
      </c>
      <c r="F3" s="12">
        <v>-72.02</v>
      </c>
      <c r="G3" t="e">
        <f>IF($Q3="False",VLOOKUP($C3,#REF!, 16, 0), "No")</f>
        <v>#REF!</v>
      </c>
      <c r="H3" t="s">
        <v>827</v>
      </c>
      <c r="I3" t="str">
        <f t="shared" si="1"/>
        <v/>
      </c>
      <c r="J3" t="str">
        <f>IF(Q3="True", VLOOKUP($A3,'3.7.24'!$A$2:$R$1048576, 12,0), "")</f>
        <v/>
      </c>
      <c r="K3" t="str">
        <f>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</f>
        <v>Not Found</v>
      </c>
      <c r="L3" t="str">
        <f>IF(COUNTIF('10.3'!$B:$B, A3) &gt; 0, "True", "False")</f>
        <v>False</v>
      </c>
      <c r="M3" t="str">
        <f>IF(COUNTIF('11.6'!$A:$A, A3) &gt; 0, "True", "False")</f>
        <v>False</v>
      </c>
      <c r="N3" t="str">
        <f>IF(COUNTIF('12.4'!$A:$A, A3) &gt; 0, "True", "False")</f>
        <v>False</v>
      </c>
      <c r="O3" t="str">
        <f>IF(COUNTIF('1.8.24'!$A:$A, A3) &gt; 0, "True", "False")</f>
        <v>False</v>
      </c>
      <c r="P3" t="str">
        <f>IF(COUNTIF('2.14.24'!$A:$A, $A3) &gt; 0, "True", "False")</f>
        <v>False</v>
      </c>
      <c r="Q3" t="str">
        <f>IF(COUNTIF('3.7.24'!$A:$A, $A3) &gt; 0, "True", "False")</f>
        <v>False</v>
      </c>
    </row>
    <row r="4" spans="1:17" hidden="1" x14ac:dyDescent="0.2">
      <c r="A4" s="61" t="s">
        <v>831</v>
      </c>
      <c r="B4" s="2" t="s">
        <v>30</v>
      </c>
      <c r="C4" s="2" t="str">
        <f t="shared" si="0"/>
        <v>Austin Dority</v>
      </c>
      <c r="D4" s="11">
        <v>45371</v>
      </c>
      <c r="E4" s="2" t="s">
        <v>111</v>
      </c>
      <c r="F4" s="12">
        <v>-32.840000000000003</v>
      </c>
      <c r="G4" t="e">
        <f>IF($Q4="False",VLOOKUP($C4,#REF!, 16, 0), "No")</f>
        <v>#REF!</v>
      </c>
      <c r="H4" t="s">
        <v>827</v>
      </c>
      <c r="I4" t="str">
        <f t="shared" si="1"/>
        <v/>
      </c>
      <c r="J4" t="str">
        <f>IF(Q4="True", VLOOKUP($A4,'3.7.24'!$A$2:$R$1048576, 12,0), "")</f>
        <v/>
      </c>
      <c r="K4" t="str">
        <f>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</f>
        <v>Not Found</v>
      </c>
      <c r="L4" t="str">
        <f>IF(COUNTIF('10.3'!$B:$B, A4) &gt; 0, "True", "False")</f>
        <v>False</v>
      </c>
      <c r="M4" t="str">
        <f>IF(COUNTIF('11.6'!$A:$A, A4) &gt; 0, "True", "False")</f>
        <v>False</v>
      </c>
      <c r="N4" t="str">
        <f>IF(COUNTIF('12.4'!$A:$A, A4) &gt; 0, "True", "False")</f>
        <v>False</v>
      </c>
      <c r="O4" t="str">
        <f>IF(COUNTIF('1.8.24'!$A:$A, A4) &gt; 0, "True", "False")</f>
        <v>False</v>
      </c>
      <c r="P4" t="str">
        <f>IF(COUNTIF('2.14.24'!$A:$A, $A4) &gt; 0, "True", "False")</f>
        <v>False</v>
      </c>
      <c r="Q4" t="str">
        <f>IF(COUNTIF('3.7.24'!$A:$A, $A4) &gt; 0, "True", "False")</f>
        <v>False</v>
      </c>
    </row>
    <row r="5" spans="1:17" hidden="1" x14ac:dyDescent="0.2">
      <c r="A5" s="61" t="s">
        <v>832</v>
      </c>
      <c r="B5" s="2" t="s">
        <v>833</v>
      </c>
      <c r="C5" s="2" t="str">
        <f t="shared" si="0"/>
        <v>Brian Buttram</v>
      </c>
      <c r="D5" s="11">
        <v>45371</v>
      </c>
      <c r="E5" s="2" t="s">
        <v>834</v>
      </c>
      <c r="F5" s="12">
        <v>-573.34</v>
      </c>
      <c r="G5" t="e">
        <f>IF($Q5="False",VLOOKUP($C5,#REF!, 16, 0), "No")</f>
        <v>#REF!</v>
      </c>
      <c r="H5" t="s">
        <v>835</v>
      </c>
      <c r="I5" t="str">
        <f t="shared" si="1"/>
        <v/>
      </c>
      <c r="J5" t="str">
        <f>IF(Q5="True", VLOOKUP($A5,'3.7.24'!$A$2:$R$1048576, 12,0), "")</f>
        <v/>
      </c>
      <c r="K5" t="str">
        <f>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</f>
        <v>Not Found</v>
      </c>
      <c r="L5" t="str">
        <f>IF(COUNTIF('10.3'!$B:$B, A5) &gt; 0, "True", "False")</f>
        <v>False</v>
      </c>
      <c r="M5" t="str">
        <f>IF(COUNTIF('11.6'!$A:$A, A5) &gt; 0, "True", "False")</f>
        <v>False</v>
      </c>
      <c r="N5" t="str">
        <f>IF(COUNTIF('12.4'!$A:$A, A5) &gt; 0, "True", "False")</f>
        <v>False</v>
      </c>
      <c r="O5" t="str">
        <f>IF(COUNTIF('1.8.24'!$A:$A, A5) &gt; 0, "True", "False")</f>
        <v>False</v>
      </c>
      <c r="P5" t="str">
        <f>IF(COUNTIF('2.14.24'!$A:$A, $A5) &gt; 0, "True", "False")</f>
        <v>False</v>
      </c>
      <c r="Q5" t="str">
        <f>IF(COUNTIF('3.7.24'!$A:$A, $A5) &gt; 0, "True", "False")</f>
        <v>False</v>
      </c>
    </row>
    <row r="6" spans="1:17" hidden="1" x14ac:dyDescent="0.2">
      <c r="A6" s="61" t="s">
        <v>836</v>
      </c>
      <c r="B6" s="2" t="s">
        <v>837</v>
      </c>
      <c r="C6" s="2" t="str">
        <f t="shared" si="0"/>
        <v>Brian Hodge</v>
      </c>
      <c r="D6" s="11">
        <v>45357</v>
      </c>
      <c r="E6" s="2" t="s">
        <v>838</v>
      </c>
      <c r="F6" s="12">
        <v>-2.74</v>
      </c>
      <c r="G6" t="e">
        <f>IF($Q6="False",VLOOKUP($C6,#REF!, 16, 0), "No")</f>
        <v>#REF!</v>
      </c>
      <c r="H6" t="s">
        <v>827</v>
      </c>
      <c r="I6" t="str">
        <f t="shared" si="1"/>
        <v/>
      </c>
      <c r="J6" t="str">
        <f>IF(Q6="True", VLOOKUP($A6,'3.7.24'!$A$2:$R$1048576, 12,0), "")</f>
        <v/>
      </c>
      <c r="K6" t="str">
        <f>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</f>
        <v>Not Found</v>
      </c>
      <c r="L6" t="str">
        <f>IF(COUNTIF('10.3'!$B:$B, A6) &gt; 0, "True", "False")</f>
        <v>False</v>
      </c>
      <c r="M6" t="str">
        <f>IF(COUNTIF('11.6'!$A:$A, A6) &gt; 0, "True", "False")</f>
        <v>False</v>
      </c>
      <c r="N6" t="str">
        <f>IF(COUNTIF('12.4'!$A:$A, A6) &gt; 0, "True", "False")</f>
        <v>False</v>
      </c>
      <c r="O6" t="str">
        <f>IF(COUNTIF('1.8.24'!$A:$A, A6) &gt; 0, "True", "False")</f>
        <v>False</v>
      </c>
      <c r="P6" t="str">
        <f>IF(COUNTIF('2.14.24'!$A:$A, $A6) &gt; 0, "True", "False")</f>
        <v>False</v>
      </c>
      <c r="Q6" t="str">
        <f>IF(COUNTIF('3.7.24'!$A:$A, $A6) &gt; 0, "True", "False")</f>
        <v>False</v>
      </c>
    </row>
    <row r="7" spans="1:17" hidden="1" x14ac:dyDescent="0.2">
      <c r="A7" s="61" t="s">
        <v>839</v>
      </c>
      <c r="B7" s="2" t="s">
        <v>414</v>
      </c>
      <c r="C7" s="2" t="str">
        <f t="shared" si="0"/>
        <v>Christopher George</v>
      </c>
      <c r="D7" s="11">
        <v>45366</v>
      </c>
      <c r="E7" s="2" t="s">
        <v>840</v>
      </c>
      <c r="F7" s="12">
        <v>-25</v>
      </c>
      <c r="G7" t="e">
        <f>IF($Q7="False",VLOOKUP($C7,#REF!, 16, 0), "No")</f>
        <v>#REF!</v>
      </c>
      <c r="H7" t="s">
        <v>841</v>
      </c>
      <c r="I7" t="str">
        <f t="shared" si="1"/>
        <v/>
      </c>
      <c r="J7" t="str">
        <f>IF(Q7="True", VLOOKUP($A7,'3.7.24'!$A$2:$R$1048576, 12,0), "")</f>
        <v/>
      </c>
      <c r="K7" t="str">
        <f>IF(COUNTIF('3.7.24'!A:A,A7)&gt;0,"Found in 3.7.24",IF(COUNTIF('2.14.24'!A:A,A7)&gt;0,"Found in 2.14.24",IF(COUNTIF('1.8.24'!A:A,A7)&gt;0,"Found in 1.8.24",IF(COUNTIF('12.4'!A:A,A7)&gt;0,"Found in 12.4",IF(COUNTIF('11.6'!A:A,A7)&gt;0,"Found in 11.6",IF(COUNTIF('10.3'!B:B,A7)&gt;0,"Found in 10.3","Not Found"))))))</f>
        <v>Not Found</v>
      </c>
      <c r="L7" t="str">
        <f>IF(COUNTIF('10.3'!$B:$B, A7) &gt; 0, "True", "False")</f>
        <v>False</v>
      </c>
      <c r="M7" t="str">
        <f>IF(COUNTIF('11.6'!$A:$A, A7) &gt; 0, "True", "False")</f>
        <v>False</v>
      </c>
      <c r="N7" t="str">
        <f>IF(COUNTIF('12.4'!$A:$A, A7) &gt; 0, "True", "False")</f>
        <v>False</v>
      </c>
      <c r="O7" t="str">
        <f>IF(COUNTIF('1.8.24'!$A:$A, A7) &gt; 0, "True", "False")</f>
        <v>False</v>
      </c>
      <c r="P7" t="str">
        <f>IF(COUNTIF('2.14.24'!$A:$A, $A7) &gt; 0, "True", "False")</f>
        <v>False</v>
      </c>
      <c r="Q7" t="str">
        <f>IF(COUNTIF('3.7.24'!$A:$A, $A7) &gt; 0, "True", "False")</f>
        <v>False</v>
      </c>
    </row>
    <row r="8" spans="1:17" hidden="1" x14ac:dyDescent="0.2">
      <c r="A8" s="61" t="s">
        <v>842</v>
      </c>
      <c r="B8" s="2" t="s">
        <v>608</v>
      </c>
      <c r="C8" s="2" t="str">
        <f t="shared" si="0"/>
        <v>Derek Schillinger</v>
      </c>
      <c r="D8" s="11">
        <v>45357</v>
      </c>
      <c r="E8" s="2" t="s">
        <v>843</v>
      </c>
      <c r="F8" s="12">
        <v>-108.78</v>
      </c>
      <c r="G8" t="e">
        <f>IF($Q8="False",VLOOKUP($C8,#REF!, 16, 0), "No")</f>
        <v>#REF!</v>
      </c>
      <c r="H8" t="s">
        <v>841</v>
      </c>
      <c r="I8" t="str">
        <f t="shared" si="1"/>
        <v/>
      </c>
      <c r="J8" t="str">
        <f>IF(Q8="True", VLOOKUP($A8,'3.7.24'!$A$2:$R$1048576, 12,0), "")</f>
        <v/>
      </c>
      <c r="K8" t="str">
        <f>IF(COUNTIF('3.7.24'!A:A,A8)&gt;0,"Found in 3.7.24",IF(COUNTIF('2.14.24'!A:A,A8)&gt;0,"Found in 2.14.24",IF(COUNTIF('1.8.24'!A:A,A8)&gt;0,"Found in 1.8.24",IF(COUNTIF('12.4'!A:A,A8)&gt;0,"Found in 12.4",IF(COUNTIF('11.6'!A:A,A8)&gt;0,"Found in 11.6",IF(COUNTIF('10.3'!B:B,A8)&gt;0,"Found in 10.3","Not Found"))))))</f>
        <v>Not Found</v>
      </c>
      <c r="L8" t="str">
        <f>IF(COUNTIF('10.3'!$B:$B, A8) &gt; 0, "True", "False")</f>
        <v>False</v>
      </c>
      <c r="M8" t="str">
        <f>IF(COUNTIF('11.6'!$A:$A, A8) &gt; 0, "True", "False")</f>
        <v>False</v>
      </c>
      <c r="N8" t="str">
        <f>IF(COUNTIF('12.4'!$A:$A, A8) &gt; 0, "True", "False")</f>
        <v>False</v>
      </c>
      <c r="O8" t="str">
        <f>IF(COUNTIF('1.8.24'!$A:$A, A8) &gt; 0, "True", "False")</f>
        <v>False</v>
      </c>
      <c r="P8" t="str">
        <f>IF(COUNTIF('2.14.24'!$A:$A, $A8) &gt; 0, "True", "False")</f>
        <v>False</v>
      </c>
      <c r="Q8" t="str">
        <f>IF(COUNTIF('3.7.24'!$A:$A, $A8) &gt; 0, "True", "False")</f>
        <v>False</v>
      </c>
    </row>
    <row r="9" spans="1:17" hidden="1" x14ac:dyDescent="0.2">
      <c r="A9" s="61" t="s">
        <v>844</v>
      </c>
      <c r="B9" s="2" t="s">
        <v>845</v>
      </c>
      <c r="C9" s="2" t="str">
        <f t="shared" si="0"/>
        <v>Felicia Slager</v>
      </c>
      <c r="D9" s="11">
        <v>45303</v>
      </c>
      <c r="E9" s="2" t="s">
        <v>846</v>
      </c>
      <c r="F9" s="12">
        <v>-14.03</v>
      </c>
      <c r="G9" t="e">
        <f>IF($Q9="False",VLOOKUP($C9,#REF!, 16, 0), "No")</f>
        <v>#REF!</v>
      </c>
      <c r="H9" t="s">
        <v>827</v>
      </c>
      <c r="I9" t="str">
        <f t="shared" si="1"/>
        <v/>
      </c>
      <c r="J9" t="str">
        <f>IF(Q9="True", VLOOKUP($A9,'3.7.24'!$A$2:$R$1048576, 12,0), "")</f>
        <v/>
      </c>
      <c r="K9" t="str">
        <f>IF(COUNTIF('3.7.24'!A:A,A9)&gt;0,"Found in 3.7.24",IF(COUNTIF('2.14.24'!A:A,A9)&gt;0,"Found in 2.14.24",IF(COUNTIF('1.8.24'!A:A,A9)&gt;0,"Found in 1.8.24",IF(COUNTIF('12.4'!A:A,A9)&gt;0,"Found in 12.4",IF(COUNTIF('11.6'!A:A,A9)&gt;0,"Found in 11.6",IF(COUNTIF('10.3'!B:B,A9)&gt;0,"Found in 10.3","Not Found"))))))</f>
        <v>Not Found</v>
      </c>
      <c r="L9" t="str">
        <f>IF(COUNTIF('10.3'!$B:$B, A9) &gt; 0, "True", "False")</f>
        <v>False</v>
      </c>
      <c r="M9" t="str">
        <f>IF(COUNTIF('11.6'!$A:$A, A9) &gt; 0, "True", "False")</f>
        <v>False</v>
      </c>
      <c r="N9" t="str">
        <f>IF(COUNTIF('12.4'!$A:$A, A9) &gt; 0, "True", "False")</f>
        <v>False</v>
      </c>
      <c r="O9" t="str">
        <f>IF(COUNTIF('1.8.24'!$A:$A, A9) &gt; 0, "True", "False")</f>
        <v>False</v>
      </c>
      <c r="P9" t="str">
        <f>IF(COUNTIF('2.14.24'!$A:$A, $A9) &gt; 0, "True", "False")</f>
        <v>False</v>
      </c>
      <c r="Q9" t="str">
        <f>IF(COUNTIF('3.7.24'!$A:$A, $A9) &gt; 0, "True", "False")</f>
        <v>False</v>
      </c>
    </row>
    <row r="10" spans="1:17" hidden="1" x14ac:dyDescent="0.2">
      <c r="A10" s="61" t="s">
        <v>847</v>
      </c>
      <c r="B10" s="2" t="s">
        <v>282</v>
      </c>
      <c r="C10" s="2" t="str">
        <f t="shared" si="0"/>
        <v>Janell Campbell</v>
      </c>
      <c r="D10" s="11">
        <v>45366</v>
      </c>
      <c r="E10" s="2" t="s">
        <v>848</v>
      </c>
      <c r="F10" s="12">
        <v>-23.81</v>
      </c>
      <c r="G10" t="e">
        <f>IF($Q10="False",VLOOKUP($C10,#REF!, 16, 0), "No")</f>
        <v>#REF!</v>
      </c>
      <c r="H10" t="s">
        <v>827</v>
      </c>
      <c r="I10" t="str">
        <f t="shared" si="1"/>
        <v/>
      </c>
      <c r="J10" t="str">
        <f>IF(Q10="True", VLOOKUP($A10,'3.7.24'!$A$2:$R$1048576, 12,0), "")</f>
        <v/>
      </c>
      <c r="K10" t="str">
        <f>IF(COUNTIF('3.7.24'!A:A,A10)&gt;0,"Found in 3.7.24",IF(COUNTIF('2.14.24'!A:A,A10)&gt;0,"Found in 2.14.24",IF(COUNTIF('1.8.24'!A:A,A10)&gt;0,"Found in 1.8.24",IF(COUNTIF('12.4'!A:A,A10)&gt;0,"Found in 12.4",IF(COUNTIF('11.6'!A:A,A10)&gt;0,"Found in 11.6",IF(COUNTIF('10.3'!B:B,A10)&gt;0,"Found in 10.3","Not Found"))))))</f>
        <v>Not Found</v>
      </c>
      <c r="L10" t="str">
        <f>IF(COUNTIF('10.3'!$B:$B, A10) &gt; 0, "True", "False")</f>
        <v>False</v>
      </c>
      <c r="M10" t="str">
        <f>IF(COUNTIF('11.6'!$A:$A, A10) &gt; 0, "True", "False")</f>
        <v>False</v>
      </c>
      <c r="N10" t="str">
        <f>IF(COUNTIF('12.4'!$A:$A, A10) &gt; 0, "True", "False")</f>
        <v>False</v>
      </c>
      <c r="O10" t="str">
        <f>IF(COUNTIF('1.8.24'!$A:$A, A10) &gt; 0, "True", "False")</f>
        <v>False</v>
      </c>
      <c r="P10" t="str">
        <f>IF(COUNTIF('2.14.24'!$A:$A, $A10) &gt; 0, "True", "False")</f>
        <v>False</v>
      </c>
      <c r="Q10" t="str">
        <f>IF(COUNTIF('3.7.24'!$A:$A, $A10) &gt; 0, "True", "False")</f>
        <v>False</v>
      </c>
    </row>
    <row r="11" spans="1:17" hidden="1" x14ac:dyDescent="0.2">
      <c r="A11" s="61" t="s">
        <v>849</v>
      </c>
      <c r="B11" s="2" t="s">
        <v>89</v>
      </c>
      <c r="C11" s="2" t="str">
        <f t="shared" si="0"/>
        <v>Jeff Mathis</v>
      </c>
      <c r="D11" s="11">
        <v>45361</v>
      </c>
      <c r="E11" s="2" t="s">
        <v>850</v>
      </c>
      <c r="F11" s="12">
        <v>-23.57</v>
      </c>
      <c r="G11" t="e">
        <f>IF($Q11="False",VLOOKUP($C11,#REF!, 16, 0), "No")</f>
        <v>#REF!</v>
      </c>
      <c r="H11" t="s">
        <v>841</v>
      </c>
      <c r="I11" t="str">
        <f t="shared" si="1"/>
        <v/>
      </c>
      <c r="J11" t="str">
        <f>IF(Q11="True", VLOOKUP($A11,'3.7.24'!$A$2:$R$1048576, 12,0), "")</f>
        <v/>
      </c>
      <c r="K11" t="str">
        <f>IF(COUNTIF('3.7.24'!A:A,A11)&gt;0,"Found in 3.7.24",IF(COUNTIF('2.14.24'!A:A,A11)&gt;0,"Found in 2.14.24",IF(COUNTIF('1.8.24'!A:A,A11)&gt;0,"Found in 1.8.24",IF(COUNTIF('12.4'!A:A,A11)&gt;0,"Found in 12.4",IF(COUNTIF('11.6'!A:A,A11)&gt;0,"Found in 11.6",IF(COUNTIF('10.3'!B:B,A11)&gt;0,"Found in 10.3","Not Found"))))))</f>
        <v>Not Found</v>
      </c>
      <c r="L11" t="str">
        <f>IF(COUNTIF('10.3'!$B:$B, A11) &gt; 0, "True", "False")</f>
        <v>False</v>
      </c>
      <c r="M11" t="str">
        <f>IF(COUNTIF('11.6'!$A:$A, A11) &gt; 0, "True", "False")</f>
        <v>False</v>
      </c>
      <c r="N11" t="str">
        <f>IF(COUNTIF('12.4'!$A:$A, A11) &gt; 0, "True", "False")</f>
        <v>False</v>
      </c>
      <c r="O11" t="str">
        <f>IF(COUNTIF('1.8.24'!$A:$A, A11) &gt; 0, "True", "False")</f>
        <v>False</v>
      </c>
      <c r="P11" t="str">
        <f>IF(COUNTIF('2.14.24'!$A:$A, $A11) &gt; 0, "True", "False")</f>
        <v>False</v>
      </c>
      <c r="Q11" t="str">
        <f>IF(COUNTIF('3.7.24'!$A:$A, $A11) &gt; 0, "True", "False")</f>
        <v>False</v>
      </c>
    </row>
    <row r="12" spans="1:17" hidden="1" x14ac:dyDescent="0.2">
      <c r="A12" s="61" t="s">
        <v>851</v>
      </c>
      <c r="B12" s="2" t="s">
        <v>436</v>
      </c>
      <c r="C12" s="2" t="str">
        <f t="shared" si="0"/>
        <v>Jennifer Paris</v>
      </c>
      <c r="D12" s="11">
        <v>45371</v>
      </c>
      <c r="E12" s="2" t="s">
        <v>852</v>
      </c>
      <c r="F12" s="12">
        <v>-75.06</v>
      </c>
      <c r="G12" t="e">
        <f>IF($Q12="False",VLOOKUP($C12,#REF!, 16, 0), "No")</f>
        <v>#REF!</v>
      </c>
      <c r="H12" t="s">
        <v>841</v>
      </c>
      <c r="I12" t="str">
        <f t="shared" si="1"/>
        <v/>
      </c>
      <c r="J12" t="str">
        <f>IF(Q12="True", VLOOKUP($A12,'3.7.24'!$A$2:$R$1048576, 12,0), "")</f>
        <v/>
      </c>
      <c r="K12" t="str">
        <f>IF(COUNTIF('3.7.24'!A:A,A12)&gt;0,"Found in 3.7.24",IF(COUNTIF('2.14.24'!A:A,A12)&gt;0,"Found in 2.14.24",IF(COUNTIF('1.8.24'!A:A,A12)&gt;0,"Found in 1.8.24",IF(COUNTIF('12.4'!A:A,A12)&gt;0,"Found in 12.4",IF(COUNTIF('11.6'!A:A,A12)&gt;0,"Found in 11.6",IF(COUNTIF('10.3'!B:B,A12)&gt;0,"Found in 10.3","Not Found"))))))</f>
        <v>Not Found</v>
      </c>
      <c r="L12" t="str">
        <f>IF(COUNTIF('10.3'!$B:$B, A12) &gt; 0, "True", "False")</f>
        <v>False</v>
      </c>
      <c r="M12" t="str">
        <f>IF(COUNTIF('11.6'!$A:$A, A12) &gt; 0, "True", "False")</f>
        <v>False</v>
      </c>
      <c r="N12" t="str">
        <f>IF(COUNTIF('12.4'!$A:$A, A12) &gt; 0, "True", "False")</f>
        <v>False</v>
      </c>
      <c r="O12" t="str">
        <f>IF(COUNTIF('1.8.24'!$A:$A, A12) &gt; 0, "True", "False")</f>
        <v>False</v>
      </c>
      <c r="P12" t="str">
        <f>IF(COUNTIF('2.14.24'!$A:$A, $A12) &gt; 0, "True", "False")</f>
        <v>False</v>
      </c>
      <c r="Q12" t="str">
        <f>IF(COUNTIF('3.7.24'!$A:$A, $A12) &gt; 0, "True", "False")</f>
        <v>False</v>
      </c>
    </row>
    <row r="13" spans="1:17" hidden="1" x14ac:dyDescent="0.2">
      <c r="A13" s="61" t="s">
        <v>853</v>
      </c>
      <c r="B13" s="2" t="s">
        <v>854</v>
      </c>
      <c r="C13" s="2" t="str">
        <f t="shared" si="0"/>
        <v>Jensen Shearin</v>
      </c>
      <c r="D13" s="11">
        <v>45310</v>
      </c>
      <c r="E13" s="2" t="s">
        <v>855</v>
      </c>
      <c r="F13" s="12">
        <v>-19.14</v>
      </c>
      <c r="G13" t="e">
        <f>IF($Q13="False",VLOOKUP($C13,#REF!, 16, 0), "No")</f>
        <v>#REF!</v>
      </c>
      <c r="H13" t="s">
        <v>827</v>
      </c>
      <c r="I13" t="str">
        <f t="shared" si="1"/>
        <v/>
      </c>
      <c r="J13" t="str">
        <f>IF(Q13="True", VLOOKUP($A13,'3.7.24'!$A$2:$R$1048576, 12,0), "")</f>
        <v/>
      </c>
      <c r="K13" t="str">
        <f>IF(COUNTIF('3.7.24'!A:A,A13)&gt;0,"Found in 3.7.24",IF(COUNTIF('2.14.24'!A:A,A13)&gt;0,"Found in 2.14.24",IF(COUNTIF('1.8.24'!A:A,A13)&gt;0,"Found in 1.8.24",IF(COUNTIF('12.4'!A:A,A13)&gt;0,"Found in 12.4",IF(COUNTIF('11.6'!A:A,A13)&gt;0,"Found in 11.6",IF(COUNTIF('10.3'!B:B,A13)&gt;0,"Found in 10.3","Not Found"))))))</f>
        <v>Not Found</v>
      </c>
      <c r="L13" t="str">
        <f>IF(COUNTIF('10.3'!$B:$B, A13) &gt; 0, "True", "False")</f>
        <v>False</v>
      </c>
      <c r="M13" t="str">
        <f>IF(COUNTIF('11.6'!$A:$A, A13) &gt; 0, "True", "False")</f>
        <v>False</v>
      </c>
      <c r="N13" t="str">
        <f>IF(COUNTIF('12.4'!$A:$A, A13) &gt; 0, "True", "False")</f>
        <v>False</v>
      </c>
      <c r="O13" t="str">
        <f>IF(COUNTIF('1.8.24'!$A:$A, A13) &gt; 0, "True", "False")</f>
        <v>False</v>
      </c>
      <c r="P13" t="str">
        <f>IF(COUNTIF('2.14.24'!$A:$A, $A13) &gt; 0, "True", "False")</f>
        <v>False</v>
      </c>
      <c r="Q13" t="str">
        <f>IF(COUNTIF('3.7.24'!$A:$A, $A13) &gt; 0, "True", "False")</f>
        <v>False</v>
      </c>
    </row>
    <row r="14" spans="1:17" hidden="1" x14ac:dyDescent="0.2">
      <c r="A14" s="61" t="s">
        <v>856</v>
      </c>
      <c r="B14" s="2" t="s">
        <v>627</v>
      </c>
      <c r="C14" s="2" t="str">
        <f t="shared" si="0"/>
        <v>John Norris</v>
      </c>
      <c r="D14" s="11">
        <v>45371</v>
      </c>
      <c r="E14" s="2" t="s">
        <v>857</v>
      </c>
      <c r="F14" s="12">
        <v>-95.79</v>
      </c>
      <c r="G14" t="e">
        <f>IF($Q14="False",VLOOKUP($C14,#REF!, 16, 0), "No")</f>
        <v>#REF!</v>
      </c>
      <c r="H14" t="s">
        <v>827</v>
      </c>
      <c r="I14" t="str">
        <f t="shared" si="1"/>
        <v/>
      </c>
      <c r="J14" t="str">
        <f>IF(Q14="True", VLOOKUP($A14,'3.7.24'!$A$2:$R$1048576, 12,0), "")</f>
        <v/>
      </c>
      <c r="K14" t="str">
        <f>IF(COUNTIF('3.7.24'!A:A,A14)&gt;0,"Found in 3.7.24",IF(COUNTIF('2.14.24'!A:A,A14)&gt;0,"Found in 2.14.24",IF(COUNTIF('1.8.24'!A:A,A14)&gt;0,"Found in 1.8.24",IF(COUNTIF('12.4'!A:A,A14)&gt;0,"Found in 12.4",IF(COUNTIF('11.6'!A:A,A14)&gt;0,"Found in 11.6",IF(COUNTIF('10.3'!B:B,A14)&gt;0,"Found in 10.3","Not Found"))))))</f>
        <v>Not Found</v>
      </c>
      <c r="L14" t="str">
        <f>IF(COUNTIF('10.3'!$B:$B, A14) &gt; 0, "True", "False")</f>
        <v>False</v>
      </c>
      <c r="M14" t="str">
        <f>IF(COUNTIF('11.6'!$A:$A, A14) &gt; 0, "True", "False")</f>
        <v>False</v>
      </c>
      <c r="N14" t="str">
        <f>IF(COUNTIF('12.4'!$A:$A, A14) &gt; 0, "True", "False")</f>
        <v>False</v>
      </c>
      <c r="O14" t="str">
        <f>IF(COUNTIF('1.8.24'!$A:$A, A14) &gt; 0, "True", "False")</f>
        <v>False</v>
      </c>
      <c r="P14" t="str">
        <f>IF(COUNTIF('2.14.24'!$A:$A, $A14) &gt; 0, "True", "False")</f>
        <v>False</v>
      </c>
      <c r="Q14" t="str">
        <f>IF(COUNTIF('3.7.24'!$A:$A, $A14) &gt; 0, "True", "False")</f>
        <v>False</v>
      </c>
    </row>
    <row r="15" spans="1:17" hidden="1" x14ac:dyDescent="0.2">
      <c r="A15" s="61" t="s">
        <v>858</v>
      </c>
      <c r="B15" s="2" t="s">
        <v>774</v>
      </c>
      <c r="C15" s="2" t="str">
        <f t="shared" si="0"/>
        <v>Katherine Hockaday</v>
      </c>
      <c r="D15" s="11">
        <v>45365</v>
      </c>
      <c r="E15" s="2" t="s">
        <v>859</v>
      </c>
      <c r="F15" s="12">
        <v>-25.93</v>
      </c>
      <c r="G15" t="e">
        <f>IF($Q15="False",VLOOKUP($C15,#REF!, 16, 0), "No")</f>
        <v>#REF!</v>
      </c>
      <c r="H15" t="s">
        <v>827</v>
      </c>
      <c r="I15" t="str">
        <f t="shared" si="1"/>
        <v/>
      </c>
      <c r="J15" t="str">
        <f>IF(Q15="True", VLOOKUP($A15,'3.7.24'!$A$2:$R$1048576, 12,0), "")</f>
        <v/>
      </c>
      <c r="K15" t="str">
        <f>IF(COUNTIF('3.7.24'!A:A,A15)&gt;0,"Found in 3.7.24",IF(COUNTIF('2.14.24'!A:A,A15)&gt;0,"Found in 2.14.24",IF(COUNTIF('1.8.24'!A:A,A15)&gt;0,"Found in 1.8.24",IF(COUNTIF('12.4'!A:A,A15)&gt;0,"Found in 12.4",IF(COUNTIF('11.6'!A:A,A15)&gt;0,"Found in 11.6",IF(COUNTIF('10.3'!B:B,A15)&gt;0,"Found in 10.3","Not Found"))))))</f>
        <v>Not Found</v>
      </c>
      <c r="L15" t="str">
        <f>IF(COUNTIF('10.3'!$B:$B, A15) &gt; 0, "True", "False")</f>
        <v>False</v>
      </c>
      <c r="M15" t="str">
        <f>IF(COUNTIF('11.6'!$A:$A, A15) &gt; 0, "True", "False")</f>
        <v>False</v>
      </c>
      <c r="N15" t="str">
        <f>IF(COUNTIF('12.4'!$A:$A, A15) &gt; 0, "True", "False")</f>
        <v>False</v>
      </c>
      <c r="O15" t="str">
        <f>IF(COUNTIF('1.8.24'!$A:$A, A15) &gt; 0, "True", "False")</f>
        <v>False</v>
      </c>
      <c r="P15" t="str">
        <f>IF(COUNTIF('2.14.24'!$A:$A, $A15) &gt; 0, "True", "False")</f>
        <v>False</v>
      </c>
      <c r="Q15" t="str">
        <f>IF(COUNTIF('3.7.24'!$A:$A, $A15) &gt; 0, "True", "False")</f>
        <v>False</v>
      </c>
    </row>
    <row r="16" spans="1:17" hidden="1" x14ac:dyDescent="0.2">
      <c r="A16" s="61" t="s">
        <v>860</v>
      </c>
      <c r="B16" s="2" t="s">
        <v>513</v>
      </c>
      <c r="C16" s="2" t="str">
        <f t="shared" si="0"/>
        <v>Kevin Brake</v>
      </c>
      <c r="D16" s="11">
        <v>45371</v>
      </c>
      <c r="E16" s="2" t="s">
        <v>101</v>
      </c>
      <c r="F16" s="12">
        <v>-36.57</v>
      </c>
      <c r="G16" t="e">
        <f>IF($Q16="False",VLOOKUP($C16,#REF!, 16, 0), "No")</f>
        <v>#REF!</v>
      </c>
      <c r="H16" t="s">
        <v>827</v>
      </c>
      <c r="I16" t="str">
        <f t="shared" si="1"/>
        <v/>
      </c>
      <c r="J16" t="str">
        <f>IF(Q16="True", VLOOKUP($A16,'3.7.24'!$A$2:$R$1048576, 12,0), "")</f>
        <v/>
      </c>
      <c r="K16" t="str">
        <f>IF(COUNTIF('3.7.24'!A:A,A16)&gt;0,"Found in 3.7.24",IF(COUNTIF('2.14.24'!A:A,A16)&gt;0,"Found in 2.14.24",IF(COUNTIF('1.8.24'!A:A,A16)&gt;0,"Found in 1.8.24",IF(COUNTIF('12.4'!A:A,A16)&gt;0,"Found in 12.4",IF(COUNTIF('11.6'!A:A,A16)&gt;0,"Found in 11.6",IF(COUNTIF('10.3'!B:B,A16)&gt;0,"Found in 10.3","Not Found"))))))</f>
        <v>Not Found</v>
      </c>
      <c r="L16" t="str">
        <f>IF(COUNTIF('10.3'!$B:$B, A16) &gt; 0, "True", "False")</f>
        <v>False</v>
      </c>
      <c r="M16" t="str">
        <f>IF(COUNTIF('11.6'!$A:$A, A16) &gt; 0, "True", "False")</f>
        <v>False</v>
      </c>
      <c r="N16" t="str">
        <f>IF(COUNTIF('12.4'!$A:$A, A16) &gt; 0, "True", "False")</f>
        <v>False</v>
      </c>
      <c r="O16" t="str">
        <f>IF(COUNTIF('1.8.24'!$A:$A, A16) &gt; 0, "True", "False")</f>
        <v>False</v>
      </c>
      <c r="P16" t="str">
        <f>IF(COUNTIF('2.14.24'!$A:$A, $A16) &gt; 0, "True", "False")</f>
        <v>False</v>
      </c>
      <c r="Q16" t="str">
        <f>IF(COUNTIF('3.7.24'!$A:$A, $A16) &gt; 0, "True", "False")</f>
        <v>False</v>
      </c>
    </row>
    <row r="17" spans="1:17" hidden="1" x14ac:dyDescent="0.2">
      <c r="A17" s="61" t="s">
        <v>861</v>
      </c>
      <c r="B17" s="2" t="s">
        <v>778</v>
      </c>
      <c r="C17" s="2" t="str">
        <f t="shared" si="0"/>
        <v>Kip Frew</v>
      </c>
      <c r="D17" s="11">
        <v>45368</v>
      </c>
      <c r="E17" s="2" t="s">
        <v>862</v>
      </c>
      <c r="F17" s="12">
        <v>-7.47</v>
      </c>
      <c r="G17" t="e">
        <f>IF($Q17="False",VLOOKUP($C17,#REF!, 16, 0), "No")</f>
        <v>#REF!</v>
      </c>
      <c r="H17" t="s">
        <v>827</v>
      </c>
      <c r="I17" t="str">
        <f t="shared" si="1"/>
        <v/>
      </c>
      <c r="J17" t="str">
        <f>IF(Q17="True", VLOOKUP($A17,'3.7.24'!$A$2:$R$1048576, 12,0), "")</f>
        <v/>
      </c>
      <c r="K17" t="str">
        <f>IF(COUNTIF('3.7.24'!A:A,A17)&gt;0,"Found in 3.7.24",IF(COUNTIF('2.14.24'!A:A,A17)&gt;0,"Found in 2.14.24",IF(COUNTIF('1.8.24'!A:A,A17)&gt;0,"Found in 1.8.24",IF(COUNTIF('12.4'!A:A,A17)&gt;0,"Found in 12.4",IF(COUNTIF('11.6'!A:A,A17)&gt;0,"Found in 11.6",IF(COUNTIF('10.3'!B:B,A17)&gt;0,"Found in 10.3","Not Found"))))))</f>
        <v>Not Found</v>
      </c>
      <c r="L17" t="str">
        <f>IF(COUNTIF('10.3'!$B:$B, A17) &gt; 0, "True", "False")</f>
        <v>False</v>
      </c>
      <c r="M17" t="str">
        <f>IF(COUNTIF('11.6'!$A:$A, A17) &gt; 0, "True", "False")</f>
        <v>False</v>
      </c>
      <c r="N17" t="str">
        <f>IF(COUNTIF('12.4'!$A:$A, A17) &gt; 0, "True", "False")</f>
        <v>False</v>
      </c>
      <c r="O17" t="str">
        <f>IF(COUNTIF('1.8.24'!$A:$A, A17) &gt; 0, "True", "False")</f>
        <v>False</v>
      </c>
      <c r="P17" t="str">
        <f>IF(COUNTIF('2.14.24'!$A:$A, $A17) &gt; 0, "True", "False")</f>
        <v>False</v>
      </c>
      <c r="Q17" t="str">
        <f>IF(COUNTIF('3.7.24'!$A:$A, $A17) &gt; 0, "True", "False")</f>
        <v>False</v>
      </c>
    </row>
    <row r="18" spans="1:17" hidden="1" x14ac:dyDescent="0.2">
      <c r="A18" s="61" t="s">
        <v>863</v>
      </c>
      <c r="B18" s="2" t="s">
        <v>864</v>
      </c>
      <c r="C18" s="2" t="str">
        <f t="shared" si="0"/>
        <v>Kristina Callow</v>
      </c>
      <c r="D18" s="11">
        <v>45366</v>
      </c>
      <c r="E18" s="2" t="s">
        <v>865</v>
      </c>
      <c r="F18" s="12">
        <v>-107.91</v>
      </c>
      <c r="G18" t="e">
        <f>IF($Q18="False",VLOOKUP($C18,#REF!, 16, 0), "No")</f>
        <v>#REF!</v>
      </c>
      <c r="H18" t="s">
        <v>841</v>
      </c>
      <c r="I18" t="str">
        <f t="shared" si="1"/>
        <v/>
      </c>
      <c r="J18" t="str">
        <f>IF(Q18="True", VLOOKUP($A18,'3.7.24'!$A$2:$R$1048576, 12,0), "")</f>
        <v/>
      </c>
      <c r="K18" t="str">
        <f>IF(COUNTIF('3.7.24'!A:A,A18)&gt;0,"Found in 3.7.24",IF(COUNTIF('2.14.24'!A:A,A18)&gt;0,"Found in 2.14.24",IF(COUNTIF('1.8.24'!A:A,A18)&gt;0,"Found in 1.8.24",IF(COUNTIF('12.4'!A:A,A18)&gt;0,"Found in 12.4",IF(COUNTIF('11.6'!A:A,A18)&gt;0,"Found in 11.6",IF(COUNTIF('10.3'!B:B,A18)&gt;0,"Found in 10.3","Not Found"))))))</f>
        <v>Not Found</v>
      </c>
      <c r="L18" t="str">
        <f>IF(COUNTIF('10.3'!$B:$B, A18) &gt; 0, "True", "False")</f>
        <v>False</v>
      </c>
      <c r="M18" t="str">
        <f>IF(COUNTIF('11.6'!$A:$A, A18) &gt; 0, "True", "False")</f>
        <v>False</v>
      </c>
      <c r="N18" t="str">
        <f>IF(COUNTIF('12.4'!$A:$A, A18) &gt; 0, "True", "False")</f>
        <v>False</v>
      </c>
      <c r="O18" t="str">
        <f>IF(COUNTIF('1.8.24'!$A:$A, A18) &gt; 0, "True", "False")</f>
        <v>False</v>
      </c>
      <c r="P18" t="str">
        <f>IF(COUNTIF('2.14.24'!$A:$A, $A18) &gt; 0, "True", "False")</f>
        <v>False</v>
      </c>
      <c r="Q18" t="str">
        <f>IF(COUNTIF('3.7.24'!$A:$A, $A18) &gt; 0, "True", "False")</f>
        <v>False</v>
      </c>
    </row>
    <row r="19" spans="1:17" hidden="1" x14ac:dyDescent="0.2">
      <c r="A19" s="61" t="s">
        <v>866</v>
      </c>
      <c r="B19" s="2" t="s">
        <v>867</v>
      </c>
      <c r="C19" s="2" t="str">
        <f t="shared" si="0"/>
        <v>Kyle Baker</v>
      </c>
      <c r="D19" s="11">
        <v>45374</v>
      </c>
      <c r="E19" s="2" t="s">
        <v>848</v>
      </c>
      <c r="F19" s="60">
        <v>-12</v>
      </c>
      <c r="G19" t="e">
        <f>IF($Q19="False",VLOOKUP($C19,#REF!, 16, 0), "No")</f>
        <v>#REF!</v>
      </c>
      <c r="H19" t="s">
        <v>827</v>
      </c>
      <c r="I19" t="str">
        <f t="shared" si="1"/>
        <v/>
      </c>
      <c r="J19" t="str">
        <f>IF(Q19="True", VLOOKUP($A19,'3.7.24'!$A$2:$R$1048576, 12,0), "")</f>
        <v/>
      </c>
      <c r="K19" t="str">
        <f>IF(COUNTIF('3.7.24'!A:A,A19)&gt;0,"Found in 3.7.24",IF(COUNTIF('2.14.24'!A:A,A19)&gt;0,"Found in 2.14.24",IF(COUNTIF('1.8.24'!A:A,A19)&gt;0,"Found in 1.8.24",IF(COUNTIF('12.4'!A:A,A19)&gt;0,"Found in 12.4",IF(COUNTIF('11.6'!A:A,A19)&gt;0,"Found in 11.6",IF(COUNTIF('10.3'!B:B,A19)&gt;0,"Found in 10.3","Not Found"))))))</f>
        <v>Not Found</v>
      </c>
      <c r="L19" t="str">
        <f>IF(COUNTIF('10.3'!$B:$B, A19) &gt; 0, "True", "False")</f>
        <v>False</v>
      </c>
      <c r="M19" t="str">
        <f>IF(COUNTIF('11.6'!$A:$A, A19) &gt; 0, "True", "False")</f>
        <v>False</v>
      </c>
      <c r="N19" t="str">
        <f>IF(COUNTIF('12.4'!$A:$A, A19) &gt; 0, "True", "False")</f>
        <v>False</v>
      </c>
      <c r="O19" t="str">
        <f>IF(COUNTIF('1.8.24'!$A:$A, A19) &gt; 0, "True", "False")</f>
        <v>False</v>
      </c>
      <c r="P19" t="str">
        <f>IF(COUNTIF('2.14.24'!$A:$A, $A19) &gt; 0, "True", "False")</f>
        <v>False</v>
      </c>
      <c r="Q19" t="str">
        <f>IF(COUNTIF('3.7.24'!$A:$A, $A19) &gt; 0, "True", "False")</f>
        <v>False</v>
      </c>
    </row>
    <row r="20" spans="1:17" hidden="1" x14ac:dyDescent="0.2">
      <c r="A20" s="61" t="s">
        <v>868</v>
      </c>
      <c r="B20" s="2" t="s">
        <v>649</v>
      </c>
      <c r="C20" s="2" t="str">
        <f t="shared" si="0"/>
        <v>Matthew Carter</v>
      </c>
      <c r="D20" s="11">
        <v>45371</v>
      </c>
      <c r="E20" s="2" t="s">
        <v>869</v>
      </c>
      <c r="F20" s="12">
        <v>-78.489999999999995</v>
      </c>
      <c r="G20" t="e">
        <f>IF($Q20="False",VLOOKUP($C20,#REF!, 16, 0), "No")</f>
        <v>#REF!</v>
      </c>
      <c r="H20" t="s">
        <v>827</v>
      </c>
      <c r="I20" t="str">
        <f t="shared" si="1"/>
        <v/>
      </c>
      <c r="J20" t="str">
        <f>IF(Q20="True", VLOOKUP($A20,'3.7.24'!$A$2:$R$1048576, 12,0), "")</f>
        <v/>
      </c>
      <c r="K20" t="str">
        <f>IF(COUNTIF('3.7.24'!A:A,A20)&gt;0,"Found in 3.7.24",IF(COUNTIF('2.14.24'!A:A,A20)&gt;0,"Found in 2.14.24",IF(COUNTIF('1.8.24'!A:A,A20)&gt;0,"Found in 1.8.24",IF(COUNTIF('12.4'!A:A,A20)&gt;0,"Found in 12.4",IF(COUNTIF('11.6'!A:A,A20)&gt;0,"Found in 11.6",IF(COUNTIF('10.3'!B:B,A20)&gt;0,"Found in 10.3","Not Found"))))))</f>
        <v>Not Found</v>
      </c>
      <c r="L20" t="str">
        <f>IF(COUNTIF('10.3'!$B:$B, A20) &gt; 0, "True", "False")</f>
        <v>False</v>
      </c>
      <c r="M20" t="str">
        <f>IF(COUNTIF('11.6'!$A:$A, A20) &gt; 0, "True", "False")</f>
        <v>False</v>
      </c>
      <c r="N20" t="str">
        <f>IF(COUNTIF('12.4'!$A:$A, A20) &gt; 0, "True", "False")</f>
        <v>False</v>
      </c>
      <c r="O20" t="str">
        <f>IF(COUNTIF('1.8.24'!$A:$A, A20) &gt; 0, "True", "False")</f>
        <v>False</v>
      </c>
      <c r="P20" t="str">
        <f>IF(COUNTIF('2.14.24'!$A:$A, $A20) &gt; 0, "True", "False")</f>
        <v>False</v>
      </c>
      <c r="Q20" t="str">
        <f>IF(COUNTIF('3.7.24'!$A:$A, $A20) &gt; 0, "True", "False")</f>
        <v>False</v>
      </c>
    </row>
    <row r="21" spans="1:17" hidden="1" x14ac:dyDescent="0.2">
      <c r="A21" s="61" t="s">
        <v>870</v>
      </c>
      <c r="B21" s="2" t="s">
        <v>871</v>
      </c>
      <c r="C21" s="2" t="str">
        <f t="shared" si="0"/>
        <v>Rebecca McCallum-Cameron</v>
      </c>
      <c r="D21" s="11">
        <v>45364</v>
      </c>
      <c r="E21" s="2" t="s">
        <v>872</v>
      </c>
      <c r="F21" s="12">
        <v>-12.57</v>
      </c>
      <c r="G21" t="e">
        <f>IF($Q21="False",VLOOKUP($C21,#REF!, 16, 0), "No")</f>
        <v>#REF!</v>
      </c>
      <c r="H21" t="s">
        <v>827</v>
      </c>
      <c r="I21" t="str">
        <f t="shared" si="1"/>
        <v/>
      </c>
      <c r="J21" t="str">
        <f>IF(Q21="True", VLOOKUP($A21,'3.7.24'!$A$2:$R$1048576, 12,0), "")</f>
        <v/>
      </c>
      <c r="K21" t="str">
        <f>IF(COUNTIF('3.7.24'!A:A,A21)&gt;0,"Found in 3.7.24",IF(COUNTIF('2.14.24'!A:A,A21)&gt;0,"Found in 2.14.24",IF(COUNTIF('1.8.24'!A:A,A21)&gt;0,"Found in 1.8.24",IF(COUNTIF('12.4'!A:A,A21)&gt;0,"Found in 12.4",IF(COUNTIF('11.6'!A:A,A21)&gt;0,"Found in 11.6",IF(COUNTIF('10.3'!B:B,A21)&gt;0,"Found in 10.3","Not Found"))))))</f>
        <v>Not Found</v>
      </c>
      <c r="L21" t="str">
        <f>IF(COUNTIF('10.3'!$B:$B, A21) &gt; 0, "True", "False")</f>
        <v>False</v>
      </c>
      <c r="M21" t="str">
        <f>IF(COUNTIF('11.6'!$A:$A, A21) &gt; 0, "True", "False")</f>
        <v>False</v>
      </c>
      <c r="N21" t="str">
        <f>IF(COUNTIF('12.4'!$A:$A, A21) &gt; 0, "True", "False")</f>
        <v>False</v>
      </c>
      <c r="O21" t="str">
        <f>IF(COUNTIF('1.8.24'!$A:$A, A21) &gt; 0, "True", "False")</f>
        <v>False</v>
      </c>
      <c r="P21" t="str">
        <f>IF(COUNTIF('2.14.24'!$A:$A, $A21) &gt; 0, "True", "False")</f>
        <v>False</v>
      </c>
      <c r="Q21" t="str">
        <f>IF(COUNTIF('3.7.24'!$A:$A, $A21) &gt; 0, "True", "False")</f>
        <v>False</v>
      </c>
    </row>
    <row r="22" spans="1:17" hidden="1" x14ac:dyDescent="0.2">
      <c r="A22" s="61" t="s">
        <v>873</v>
      </c>
      <c r="B22" s="2" t="s">
        <v>874</v>
      </c>
      <c r="C22" s="2" t="str">
        <f t="shared" si="0"/>
        <v>William Wolfenbarger</v>
      </c>
      <c r="D22" s="11">
        <v>45369</v>
      </c>
      <c r="E22" s="2" t="s">
        <v>875</v>
      </c>
      <c r="F22" s="12">
        <v>-2.68</v>
      </c>
      <c r="G22" t="e">
        <f>IF($Q22="False",VLOOKUP($C22,#REF!, 16, 0), "No")</f>
        <v>#REF!</v>
      </c>
      <c r="H22" t="s">
        <v>827</v>
      </c>
      <c r="I22" t="str">
        <f t="shared" si="1"/>
        <v/>
      </c>
      <c r="J22" t="str">
        <f>IF(Q22="True", VLOOKUP($A22,'3.7.24'!$A$2:$R$1048576, 12,0), "")</f>
        <v/>
      </c>
      <c r="K22" t="str">
        <f>IF(COUNTIF('3.7.24'!A:A,A22)&gt;0,"Found in 3.7.24",IF(COUNTIF('2.14.24'!A:A,A22)&gt;0,"Found in 2.14.24",IF(COUNTIF('1.8.24'!A:A,A22)&gt;0,"Found in 1.8.24",IF(COUNTIF('12.4'!A:A,A22)&gt;0,"Found in 12.4",IF(COUNTIF('11.6'!A:A,A22)&gt;0,"Found in 11.6",IF(COUNTIF('10.3'!B:B,A22)&gt;0,"Found in 10.3","Not Found"))))))</f>
        <v>Not Found</v>
      </c>
      <c r="L22" t="str">
        <f>IF(COUNTIF('10.3'!$B:$B, A22) &gt; 0, "True", "False")</f>
        <v>False</v>
      </c>
      <c r="M22" t="str">
        <f>IF(COUNTIF('11.6'!$A:$A, A22) &gt; 0, "True", "False")</f>
        <v>False</v>
      </c>
      <c r="N22" t="str">
        <f>IF(COUNTIF('12.4'!$A:$A, A22) &gt; 0, "True", "False")</f>
        <v>False</v>
      </c>
      <c r="O22" t="str">
        <f>IF(COUNTIF('1.8.24'!$A:$A, A22) &gt; 0, "True", "False")</f>
        <v>False</v>
      </c>
      <c r="P22" t="str">
        <f>IF(COUNTIF('2.14.24'!$A:$A, $A22) &gt; 0, "True", "False")</f>
        <v>False</v>
      </c>
      <c r="Q22" t="str">
        <f>IF(COUNTIF('3.7.24'!$A:$A, $A22) &gt; 0, "True", "False")</f>
        <v>False</v>
      </c>
    </row>
    <row r="23" spans="1:17" hidden="1" x14ac:dyDescent="0.2">
      <c r="A23" s="3" t="s">
        <v>588</v>
      </c>
      <c r="B23" s="3" t="s">
        <v>589</v>
      </c>
      <c r="C23" s="3" t="str">
        <f t="shared" si="0"/>
        <v>Brandon Cobb</v>
      </c>
      <c r="D23" s="9">
        <v>45277</v>
      </c>
      <c r="E23" s="3" t="s">
        <v>590</v>
      </c>
      <c r="F23" s="10">
        <v>-2410.9</v>
      </c>
      <c r="G23" s="4" t="str">
        <f>IF($Q23="False",VLOOKUP($C23,#REF!, 16, 0), "No")</f>
        <v>No</v>
      </c>
      <c r="H23" s="4" t="str">
        <f>IF(Q23="True", VLOOKUP($A23,'3.7.24'!$A$2:$R$1048576, 10,0), "")</f>
        <v>Deducting $50/wk</v>
      </c>
      <c r="I23" s="4" t="str">
        <f t="shared" si="1"/>
        <v>Only Process AR</v>
      </c>
      <c r="J23" s="4">
        <f>IF(Q23="True", VLOOKUP($A23,'3.7.24'!$A$2:$R$1048576, 12,0), "")</f>
        <v>0</v>
      </c>
      <c r="K23" s="4" t="str">
        <f>IF(COUNTIF('3.7.24'!A:A,A23)&gt;0,"Found in 3.7.24",IF(COUNTIF('2.14.24'!A:A,A23)&gt;0,"Found in 2.14.24",IF(COUNTIF('1.8.24'!A:A,A23)&gt;0,"Found in 1.8.24",IF(COUNTIF('12.4'!A:A,A23)&gt;0,"Found in 12.4",IF(COUNTIF('11.6'!A:A,A23)&gt;0,"Found in 11.6",IF(COUNTIF('10.3'!B:B,A23)&gt;0,"Found in 10.3","Not Found"))))))</f>
        <v>Found in 3.7.24</v>
      </c>
      <c r="L23" s="4" t="str">
        <f>IF(COUNTIF('10.3'!$B:$B, A23) &gt; 0, "True", "False")</f>
        <v>False</v>
      </c>
      <c r="M23" s="4" t="str">
        <f>IF(COUNTIF('11.6'!$A:$A, A23) &gt; 0, "True", "False")</f>
        <v>False</v>
      </c>
      <c r="N23" s="4" t="str">
        <f>IF(COUNTIF('12.4'!$A:$A, A23) &gt; 0, "True", "False")</f>
        <v>False</v>
      </c>
      <c r="O23" s="4" t="str">
        <f>IF(COUNTIF('1.8.24'!$A:$A, A23) &gt; 0, "True", "False")</f>
        <v>False</v>
      </c>
      <c r="P23" s="4" t="str">
        <f>IF(COUNTIF('2.14.24'!$A:$A, $A23) &gt; 0, "True", "False")</f>
        <v>True</v>
      </c>
      <c r="Q23" s="4" t="str">
        <f>IF(COUNTIF('3.7.24'!$A:$A, $A23) &gt; 0, "True", "False")</f>
        <v>True</v>
      </c>
    </row>
    <row r="24" spans="1:17" hidden="1" x14ac:dyDescent="0.2">
      <c r="A24" s="3" t="s">
        <v>494</v>
      </c>
      <c r="B24" s="3" t="s">
        <v>65</v>
      </c>
      <c r="C24" s="3" t="str">
        <f t="shared" si="0"/>
        <v>Clark Cull</v>
      </c>
      <c r="D24" s="9">
        <v>45280</v>
      </c>
      <c r="E24" s="3" t="s">
        <v>495</v>
      </c>
      <c r="F24" s="10">
        <v>-144.18</v>
      </c>
      <c r="G24" s="4" t="str">
        <f>IF($Q24="False",VLOOKUP($C24,#REF!, 16, 0), "No")</f>
        <v>No</v>
      </c>
      <c r="H24" s="4" t="str">
        <f>IF(Q24="True", VLOOKUP($A24,'3.7.24'!$A$2:$R$1048576, 10,0), "")</f>
        <v>Deducted 1.19.24</v>
      </c>
      <c r="I24" s="4" t="str">
        <f t="shared" si="1"/>
        <v>Only Process AR</v>
      </c>
      <c r="J24" s="4" t="str">
        <f>IF(Q24="True", VLOOKUP($A24,'3.7.24'!$A$2:$R$1048576, 12,0), "")</f>
        <v>AR Processed</v>
      </c>
      <c r="K24" s="4" t="str">
        <f>IF(COUNTIF('3.7.24'!A:A,A24)&gt;0,"Found in 3.7.24",IF(COUNTIF('2.14.24'!A:A,A24)&gt;0,"Found in 2.14.24",IF(COUNTIF('1.8.24'!A:A,A24)&gt;0,"Found in 1.8.24",IF(COUNTIF('12.4'!A:A,A24)&gt;0,"Found in 12.4",IF(COUNTIF('11.6'!A:A,A24)&gt;0,"Found in 11.6",IF(COUNTIF('10.3'!B:B,A24)&gt;0,"Found in 10.3","Not Found"))))))</f>
        <v>Found in 3.7.24</v>
      </c>
      <c r="L24" s="4" t="str">
        <f>IF(COUNTIF('10.3'!$B:$B, A24) &gt; 0, "True", "False")</f>
        <v>False</v>
      </c>
      <c r="M24" s="4" t="str">
        <f>IF(COUNTIF('11.6'!$A:$A, A24) &gt; 0, "True", "False")</f>
        <v>False</v>
      </c>
      <c r="N24" s="4" t="str">
        <f>IF(COUNTIF('12.4'!$A:$A, A24) &gt; 0, "True", "False")</f>
        <v>False</v>
      </c>
      <c r="O24" s="4" t="str">
        <f>IF(COUNTIF('1.8.24'!$A:$A, A24) &gt; 0, "True", "False")</f>
        <v>True</v>
      </c>
      <c r="P24" s="4" t="str">
        <f>IF(COUNTIF('2.14.24'!$A:$A, $A24) &gt; 0, "True", "False")</f>
        <v>True</v>
      </c>
      <c r="Q24" s="4" t="str">
        <f>IF(COUNTIF('3.7.24'!$A:$A, $A24) &gt; 0, "True", "False")</f>
        <v>True</v>
      </c>
    </row>
    <row r="25" spans="1:17" hidden="1" x14ac:dyDescent="0.2">
      <c r="A25" s="3" t="s">
        <v>876</v>
      </c>
      <c r="B25" s="3" t="s">
        <v>877</v>
      </c>
      <c r="C25" s="3" t="str">
        <f t="shared" si="0"/>
        <v>Dennis Thompson</v>
      </c>
      <c r="D25" s="9">
        <v>45356</v>
      </c>
      <c r="E25" s="3" t="s">
        <v>878</v>
      </c>
      <c r="F25" s="10">
        <v>-137.35</v>
      </c>
      <c r="G25" s="4" t="s">
        <v>399</v>
      </c>
      <c r="H25" s="4" t="str">
        <f>IF(Q25="True", VLOOKUP($A25,'3.7.24'!$A$2:$R$1048576, 10,0), "")</f>
        <v/>
      </c>
      <c r="I25" s="4" t="s">
        <v>699</v>
      </c>
      <c r="J25" s="4" t="str">
        <f>IF(Q25="True", VLOOKUP($A25,'3.7.24'!$A$2:$R$1048576, 12,0), "")</f>
        <v/>
      </c>
      <c r="K25" s="4" t="str">
        <f>IF(COUNTIF('3.7.24'!A:A,A25)&gt;0,"Found in 3.7.24",IF(COUNTIF('2.14.24'!A:A,A25)&gt;0,"Found in 2.14.24",IF(COUNTIF('1.8.24'!A:A,A25)&gt;0,"Found in 1.8.24",IF(COUNTIF('12.4'!A:A,A25)&gt;0,"Found in 12.4",IF(COUNTIF('11.6'!A:A,A25)&gt;0,"Found in 11.6",IF(COUNTIF('10.3'!B:B,A25)&gt;0,"Found in 10.3","Not Found"))))))</f>
        <v>Not Found</v>
      </c>
      <c r="L25" s="4" t="str">
        <f>IF(COUNTIF('10.3'!$B:$B, A25) &gt; 0, "True", "False")</f>
        <v>False</v>
      </c>
      <c r="M25" s="4" t="str">
        <f>IF(COUNTIF('11.6'!$A:$A, A25) &gt; 0, "True", "False")</f>
        <v>False</v>
      </c>
      <c r="N25" s="4" t="str">
        <f>IF(COUNTIF('12.4'!$A:$A, A25) &gt; 0, "True", "False")</f>
        <v>False</v>
      </c>
      <c r="O25" s="4" t="str">
        <f>IF(COUNTIF('1.8.24'!$A:$A, A25) &gt; 0, "True", "False")</f>
        <v>False</v>
      </c>
      <c r="P25" s="4" t="str">
        <f>IF(COUNTIF('2.14.24'!$A:$A, $A25) &gt; 0, "True", "False")</f>
        <v>False</v>
      </c>
      <c r="Q25" s="4" t="str">
        <f>IF(COUNTIF('3.7.24'!$A:$A, $A25) &gt; 0, "True", "False")</f>
        <v>False</v>
      </c>
    </row>
    <row r="26" spans="1:17" hidden="1" x14ac:dyDescent="0.2">
      <c r="A26" s="3" t="s">
        <v>879</v>
      </c>
      <c r="B26" s="3" t="s">
        <v>439</v>
      </c>
      <c r="C26" s="3" t="str">
        <f t="shared" si="0"/>
        <v>Jessica Peevy</v>
      </c>
      <c r="D26" s="9">
        <v>45287</v>
      </c>
      <c r="E26" s="3" t="s">
        <v>880</v>
      </c>
      <c r="F26" s="10">
        <v>-144.97</v>
      </c>
      <c r="G26" s="4" t="s">
        <v>399</v>
      </c>
      <c r="H26" s="4" t="str">
        <f>IF(Q26="True", VLOOKUP($A26,'3.7.24'!$A$2:$R$1048576, 10,0), "")</f>
        <v/>
      </c>
      <c r="I26" s="4" t="s">
        <v>699</v>
      </c>
      <c r="J26" s="4" t="str">
        <f>IF(Q26="True", VLOOKUP($A26,'3.7.24'!$A$2:$R$1048576, 12,0), "")</f>
        <v/>
      </c>
      <c r="K26" s="4" t="str">
        <f>IF(COUNTIF('3.7.24'!A:A,A26)&gt;0,"Found in 3.7.24",IF(COUNTIF('2.14.24'!A:A,A26)&gt;0,"Found in 2.14.24",IF(COUNTIF('1.8.24'!A:A,A26)&gt;0,"Found in 1.8.24",IF(COUNTIF('12.4'!A:A,A26)&gt;0,"Found in 12.4",IF(COUNTIF('11.6'!A:A,A26)&gt;0,"Found in 11.6",IF(COUNTIF('10.3'!B:B,A26)&gt;0,"Found in 10.3","Not Found"))))))</f>
        <v>Not Found</v>
      </c>
      <c r="L26" s="4" t="str">
        <f>IF(COUNTIF('10.3'!$B:$B, A26) &gt; 0, "True", "False")</f>
        <v>False</v>
      </c>
      <c r="M26" s="4" t="str">
        <f>IF(COUNTIF('11.6'!$A:$A, A26) &gt; 0, "True", "False")</f>
        <v>False</v>
      </c>
      <c r="N26" s="4" t="str">
        <f>IF(COUNTIF('12.4'!$A:$A, A26) &gt; 0, "True", "False")</f>
        <v>False</v>
      </c>
      <c r="O26" s="4" t="str">
        <f>IF(COUNTIF('1.8.24'!$A:$A, A26) &gt; 0, "True", "False")</f>
        <v>False</v>
      </c>
      <c r="P26" s="4" t="str">
        <f>IF(COUNTIF('2.14.24'!$A:$A, $A26) &gt; 0, "True", "False")</f>
        <v>False</v>
      </c>
      <c r="Q26" s="4" t="str">
        <f>IF(COUNTIF('3.7.24'!$A:$A, $A26) &gt; 0, "True", "False")</f>
        <v>False</v>
      </c>
    </row>
    <row r="27" spans="1:17" hidden="1" x14ac:dyDescent="0.2">
      <c r="A27" s="3" t="s">
        <v>881</v>
      </c>
      <c r="B27" s="3" t="s">
        <v>882</v>
      </c>
      <c r="C27" s="3" t="str">
        <f t="shared" si="0"/>
        <v>Kane Campbell</v>
      </c>
      <c r="D27" s="9">
        <v>45342</v>
      </c>
      <c r="E27" s="3" t="s">
        <v>753</v>
      </c>
      <c r="F27" s="10">
        <v>-25.64</v>
      </c>
      <c r="G27" s="4" t="s">
        <v>399</v>
      </c>
      <c r="H27" s="4" t="str">
        <f>IF(Q27="True", VLOOKUP($A27,'3.7.24'!$A$2:$R$1048576, 10,0), "")</f>
        <v/>
      </c>
      <c r="I27" s="4" t="s">
        <v>699</v>
      </c>
      <c r="J27" s="4" t="str">
        <f>IF(Q27="True", VLOOKUP($A27,'3.7.24'!$A$2:$R$1048576, 12,0), "")</f>
        <v/>
      </c>
      <c r="K27" s="4" t="str">
        <f>IF(COUNTIF('3.7.24'!A:A,A27)&gt;0,"Found in 3.7.24",IF(COUNTIF('2.14.24'!A:A,A27)&gt;0,"Found in 2.14.24",IF(COUNTIF('1.8.24'!A:A,A27)&gt;0,"Found in 1.8.24",IF(COUNTIF('12.4'!A:A,A27)&gt;0,"Found in 12.4",IF(COUNTIF('11.6'!A:A,A27)&gt;0,"Found in 11.6",IF(COUNTIF('10.3'!B:B,A27)&gt;0,"Found in 10.3","Not Found"))))))</f>
        <v>Not Found</v>
      </c>
      <c r="L27" s="4" t="str">
        <f>IF(COUNTIF('10.3'!$B:$B, A27) &gt; 0, "True", "False")</f>
        <v>False</v>
      </c>
      <c r="M27" s="4" t="str">
        <f>IF(COUNTIF('11.6'!$A:$A, A27) &gt; 0, "True", "False")</f>
        <v>False</v>
      </c>
      <c r="N27" s="4" t="str">
        <f>IF(COUNTIF('12.4'!$A:$A, A27) &gt; 0, "True", "False")</f>
        <v>False</v>
      </c>
      <c r="O27" s="4" t="str">
        <f>IF(COUNTIF('1.8.24'!$A:$A, A27) &gt; 0, "True", "False")</f>
        <v>False</v>
      </c>
      <c r="P27" s="4" t="str">
        <f>IF(COUNTIF('2.14.24'!$A:$A, $A27) &gt; 0, "True", "False")</f>
        <v>False</v>
      </c>
      <c r="Q27" s="4" t="str">
        <f>IF(COUNTIF('3.7.24'!$A:$A, $A27) &gt; 0, "True", "False")</f>
        <v>False</v>
      </c>
    </row>
    <row r="28" spans="1:17" hidden="1" x14ac:dyDescent="0.2">
      <c r="A28" s="3" t="s">
        <v>883</v>
      </c>
      <c r="B28" s="3" t="s">
        <v>782</v>
      </c>
      <c r="C28" s="3" t="str">
        <f t="shared" si="0"/>
        <v>Leroy Sattler</v>
      </c>
      <c r="D28" s="9">
        <v>45365</v>
      </c>
      <c r="E28" s="3" t="s">
        <v>884</v>
      </c>
      <c r="F28" s="10">
        <v>-1155.46</v>
      </c>
      <c r="G28" s="4" t="s">
        <v>399</v>
      </c>
      <c r="H28" s="4" t="str">
        <f>IF(Q28="True", VLOOKUP($A28,'3.7.24'!$A$2:$R$1048576, 10,0), "")</f>
        <v/>
      </c>
      <c r="I28" s="4" t="s">
        <v>699</v>
      </c>
      <c r="J28" s="4" t="str">
        <f>IF(Q28="True", VLOOKUP($A28,'3.7.24'!$A$2:$R$1048576, 12,0), "")</f>
        <v/>
      </c>
      <c r="K28" s="4" t="str">
        <f>IF(COUNTIF('3.7.24'!A:A,A28)&gt;0,"Found in 3.7.24",IF(COUNTIF('2.14.24'!A:A,A28)&gt;0,"Found in 2.14.24",IF(COUNTIF('1.8.24'!A:A,A28)&gt;0,"Found in 1.8.24",IF(COUNTIF('12.4'!A:A,A28)&gt;0,"Found in 12.4",IF(COUNTIF('11.6'!A:A,A28)&gt;0,"Found in 11.6",IF(COUNTIF('10.3'!B:B,A28)&gt;0,"Found in 10.3","Not Found"))))))</f>
        <v>Not Found</v>
      </c>
      <c r="L28" s="4" t="str">
        <f>IF(COUNTIF('10.3'!$B:$B, A28) &gt; 0, "True", "False")</f>
        <v>False</v>
      </c>
      <c r="M28" s="4" t="str">
        <f>IF(COUNTIF('11.6'!$A:$A, A28) &gt; 0, "True", "False")</f>
        <v>False</v>
      </c>
      <c r="N28" s="4" t="str">
        <f>IF(COUNTIF('12.4'!$A:$A, A28) &gt; 0, "True", "False")</f>
        <v>False</v>
      </c>
      <c r="O28" s="4" t="str">
        <f>IF(COUNTIF('1.8.24'!$A:$A, A28) &gt; 0, "True", "False")</f>
        <v>False</v>
      </c>
      <c r="P28" s="4" t="str">
        <f>IF(COUNTIF('2.14.24'!$A:$A, $A28) &gt; 0, "True", "False")</f>
        <v>False</v>
      </c>
      <c r="Q28" s="4" t="str">
        <f>IF(COUNTIF('3.7.24'!$A:$A, $A28) &gt; 0, "True", "False")</f>
        <v>False</v>
      </c>
    </row>
    <row r="29" spans="1:17" x14ac:dyDescent="0.2">
      <c r="A29" s="3" t="s">
        <v>885</v>
      </c>
      <c r="B29" s="3" t="s">
        <v>131</v>
      </c>
      <c r="C29" s="3" t="str">
        <f t="shared" si="0"/>
        <v>Luis Otero</v>
      </c>
      <c r="D29" s="9">
        <v>45326</v>
      </c>
      <c r="E29" s="3" t="s">
        <v>886</v>
      </c>
      <c r="F29" s="10">
        <v>-47.3</v>
      </c>
      <c r="G29" s="4" t="s">
        <v>399</v>
      </c>
      <c r="H29" s="4" t="str">
        <f>IF(Q29="True", VLOOKUP($A29,'3.7.24'!$A$2:$R$1048576, 10,0), "")</f>
        <v/>
      </c>
      <c r="I29" s="4" t="s">
        <v>699</v>
      </c>
      <c r="J29" s="4" t="str">
        <f>IF(Q29="True", VLOOKUP($A29,'3.7.24'!$A$2:$R$1048576, 12,0), "")</f>
        <v/>
      </c>
      <c r="K29" s="4" t="str">
        <f>IF(COUNTIF('3.7.24'!A:A,A29)&gt;0,"Found in 3.7.24",IF(COUNTIF('2.14.24'!A:A,A29)&gt;0,"Found in 2.14.24",IF(COUNTIF('1.8.24'!A:A,A29)&gt;0,"Found in 1.8.24",IF(COUNTIF('12.4'!A:A,A29)&gt;0,"Found in 12.4",IF(COUNTIF('11.6'!A:A,A29)&gt;0,"Found in 11.6",IF(COUNTIF('10.3'!B:B,A29)&gt;0,"Found in 10.3","Not Found"))))))</f>
        <v>Not Found</v>
      </c>
      <c r="L29" s="4" t="str">
        <f>IF(COUNTIF('10.3'!$B:$B, A29) &gt; 0, "True", "False")</f>
        <v>False</v>
      </c>
      <c r="M29" s="4" t="str">
        <f>IF(COUNTIF('11.6'!$A:$A, A29) &gt; 0, "True", "False")</f>
        <v>False</v>
      </c>
      <c r="N29" s="4" t="str">
        <f>IF(COUNTIF('12.4'!$A:$A, A29) &gt; 0, "True", "False")</f>
        <v>False</v>
      </c>
      <c r="O29" s="4" t="str">
        <f>IF(COUNTIF('1.8.24'!$A:$A, A29) &gt; 0, "True", "False")</f>
        <v>False</v>
      </c>
      <c r="P29" s="4" t="str">
        <f>IF(COUNTIF('2.14.24'!$A:$A, $A29) &gt; 0, "True", "False")</f>
        <v>False</v>
      </c>
      <c r="Q29" s="4" t="str">
        <f>IF(COUNTIF('3.7.24'!$A:$A, $A29) &gt; 0, "True", "False")</f>
        <v>False</v>
      </c>
    </row>
    <row r="30" spans="1:17" hidden="1" x14ac:dyDescent="0.2">
      <c r="A30" s="3" t="s">
        <v>819</v>
      </c>
      <c r="B30" s="3" t="s">
        <v>820</v>
      </c>
      <c r="C30" s="3" t="str">
        <f t="shared" si="0"/>
        <v>Mark Ramirez</v>
      </c>
      <c r="D30" s="9">
        <v>45320</v>
      </c>
      <c r="E30" s="3" t="s">
        <v>821</v>
      </c>
      <c r="F30" s="10">
        <v>-1107.47</v>
      </c>
      <c r="G30" s="4" t="str">
        <f>IF($Q30="False",VLOOKUP($C30,#REF!, 16, 0), "No")</f>
        <v>No</v>
      </c>
      <c r="H30" s="4" t="str">
        <f>IF(Q30="True", VLOOKUP($A30,'3.7.24'!$A$2:$R$1048576, 10,0), "")</f>
        <v/>
      </c>
      <c r="I30" s="4" t="str">
        <f>IF($Q30="True","Only Process AR","")</f>
        <v>Only Process AR</v>
      </c>
      <c r="J30" s="4" t="str">
        <f>IF(Q30="True", VLOOKUP($A30,'3.7.24'!$A$2:$R$1048576, 12,0), "")</f>
        <v/>
      </c>
      <c r="K30" s="4" t="str">
        <f>IF(COUNTIF('3.7.24'!A:A,A30)&gt;0,"Found in 3.7.24",IF(COUNTIF('2.14.24'!A:A,A30)&gt;0,"Found in 2.14.24",IF(COUNTIF('1.8.24'!A:A,A30)&gt;0,"Found in 1.8.24",IF(COUNTIF('12.4'!A:A,A30)&gt;0,"Found in 12.4",IF(COUNTIF('11.6'!A:A,A30)&gt;0,"Found in 11.6",IF(COUNTIF('10.3'!B:B,A30)&gt;0,"Found in 10.3","Not Found"))))))</f>
        <v>Found in 3.7.24</v>
      </c>
      <c r="L30" s="4" t="str">
        <f>IF(COUNTIF('10.3'!$B:$B, A30) &gt; 0, "True", "False")</f>
        <v>False</v>
      </c>
      <c r="M30" s="4" t="str">
        <f>IF(COUNTIF('11.6'!$A:$A, A30) &gt; 0, "True", "False")</f>
        <v>False</v>
      </c>
      <c r="N30" s="4" t="str">
        <f>IF(COUNTIF('12.4'!$A:$A, A30) &gt; 0, "True", "False")</f>
        <v>False</v>
      </c>
      <c r="O30" s="4" t="str">
        <f>IF(COUNTIF('1.8.24'!$A:$A, A30) &gt; 0, "True", "False")</f>
        <v>False</v>
      </c>
      <c r="P30" s="4" t="str">
        <f>IF(COUNTIF('2.14.24'!$A:$A, $A30) &gt; 0, "True", "False")</f>
        <v>False</v>
      </c>
      <c r="Q30" s="4" t="str">
        <f>IF(COUNTIF('3.7.24'!$A:$A, $A30) &gt; 0, "True", "False")</f>
        <v>True</v>
      </c>
    </row>
  </sheetData>
  <autoFilter ref="A1:Q30" xr:uid="{4DFE88E9-11A4-490D-BD2B-290E3025FEFF}">
    <filterColumn colId="2">
      <filters>
        <filter val="Luis Otero"/>
      </filters>
    </filterColumn>
    <sortState xmlns:xlrd2="http://schemas.microsoft.com/office/spreadsheetml/2017/richdata2" ref="A2:Q30">
      <sortCondition sortBy="cellColor" ref="A2:A30" dxfId="20"/>
      <sortCondition ref="C2:C30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E45E-A357-462A-8DB4-72272B719DAC}">
  <sheetPr filterMode="1"/>
  <dimension ref="A1:N38"/>
  <sheetViews>
    <sheetView workbookViewId="0"/>
  </sheetViews>
  <sheetFormatPr defaultRowHeight="12.75" x14ac:dyDescent="0.2"/>
  <cols>
    <col min="1" max="1" width="23.42578125" bestFit="1" customWidth="1"/>
    <col min="2" max="2" width="25.7109375" bestFit="1" customWidth="1"/>
    <col min="3" max="3" width="35.42578125" bestFit="1" customWidth="1"/>
    <col min="4" max="4" width="25.7109375" bestFit="1" customWidth="1"/>
    <col min="5" max="5" width="20.28515625" bestFit="1" customWidth="1"/>
    <col min="6" max="6" width="35.140625" bestFit="1" customWidth="1"/>
    <col min="7" max="7" width="20.7109375" bestFit="1" customWidth="1"/>
    <col min="8" max="8" width="37.140625" bestFit="1" customWidth="1"/>
    <col min="9" max="9" width="32.42578125" bestFit="1" customWidth="1"/>
    <col min="10" max="10" width="20.42578125" bestFit="1" customWidth="1"/>
    <col min="11" max="11" width="16.28515625" bestFit="1" customWidth="1"/>
    <col min="12" max="12" width="15" bestFit="1" customWidth="1"/>
    <col min="13" max="13" width="14.140625" bestFit="1" customWidth="1"/>
    <col min="14" max="14" width="10.5703125" bestFit="1" customWidth="1"/>
  </cols>
  <sheetData>
    <row r="1" spans="1:1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27" t="s">
        <v>11</v>
      </c>
      <c r="I1" s="27" t="s">
        <v>12</v>
      </c>
      <c r="J1" s="27" t="s">
        <v>13</v>
      </c>
      <c r="K1" s="27" t="s">
        <v>469</v>
      </c>
      <c r="L1" s="27" t="s">
        <v>228</v>
      </c>
      <c r="M1" s="27" t="s">
        <v>823</v>
      </c>
      <c r="N1" s="27" t="s">
        <v>887</v>
      </c>
    </row>
    <row r="2" spans="1:14" hidden="1" x14ac:dyDescent="0.2">
      <c r="A2" s="2" t="s">
        <v>888</v>
      </c>
      <c r="B2" s="2" t="s">
        <v>16</v>
      </c>
      <c r="C2" s="2" t="s">
        <v>889</v>
      </c>
      <c r="D2" s="2" t="str">
        <f t="shared" ref="D2:D38" si="0">TRIM(MID(C2, FIND(":", C2) + 1, LEN(C2)))</f>
        <v>Amanda Thompson</v>
      </c>
      <c r="E2" s="11">
        <v>45377</v>
      </c>
      <c r="F2" s="2" t="s">
        <v>875</v>
      </c>
      <c r="G2" s="12">
        <v>-549.99</v>
      </c>
      <c r="H2" t="e">
        <f>IF($N2="False",VLOOKUP($D2,#REF!, 16, 0), "No")</f>
        <v>#REF!</v>
      </c>
      <c r="I2" t="s">
        <v>890</v>
      </c>
      <c r="J2" t="s">
        <v>891</v>
      </c>
      <c r="K2" t="str">
        <f>IF($N2="True", VLOOKUP($A2,'3.28.24'!$A$2:$Q$1048576, 10,0), "")</f>
        <v/>
      </c>
      <c r="L2" t="str">
        <f>IF(COUNTIF('3.28.24'!A:A,A2)&gt;0,"Found in 3.28.24",IF(COUNTIF('3.7.24'!A:A,A2)&gt;0,"Found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Found")))))))</f>
        <v>Not Found</v>
      </c>
      <c r="M2" t="str">
        <f>IF(COUNTIF('3.7.24'!$A:$A, $A2) &gt; 0, "True", "False")</f>
        <v>False</v>
      </c>
      <c r="N2" t="str">
        <f>IF(COUNTIF('3.28.24'!$A:$A, $A2) &gt; 0, "True", "False")</f>
        <v>False</v>
      </c>
    </row>
    <row r="3" spans="1:14" hidden="1" x14ac:dyDescent="0.2">
      <c r="A3" s="2" t="s">
        <v>892</v>
      </c>
      <c r="B3" s="2" t="s">
        <v>16</v>
      </c>
      <c r="C3" s="2" t="s">
        <v>30</v>
      </c>
      <c r="D3" s="2" t="str">
        <f t="shared" si="0"/>
        <v>Austin Dority</v>
      </c>
      <c r="E3" s="11">
        <v>45391</v>
      </c>
      <c r="F3" s="2" t="s">
        <v>893</v>
      </c>
      <c r="G3" s="12">
        <v>-20.21</v>
      </c>
      <c r="H3" t="e">
        <f>IF($N3="False",VLOOKUP($D3,#REF!, 16, 0), "No")</f>
        <v>#REF!</v>
      </c>
      <c r="I3" t="s">
        <v>894</v>
      </c>
      <c r="J3" t="str">
        <f>IF($N3="True", VLOOKUP($A3,'3.28.24'!$A$2:$Q$1048576, 9,0), "")</f>
        <v/>
      </c>
      <c r="K3" t="str">
        <f>IF($N3="True", VLOOKUP($A3,'3.28.24'!$A$2:$Q$1048576, 10,0), "")</f>
        <v/>
      </c>
      <c r="L3" t="str">
        <f>IF(COUNTIF('3.28.24'!A:A,A3)&gt;0,"Found in 3.28.24",IF(COUNTIF('3.7.24'!A:A,A3)&gt;0,"Found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Found")))))))</f>
        <v>Not Found</v>
      </c>
      <c r="M3" t="str">
        <f>IF(COUNTIF('3.7.24'!$A:$A, $A3) &gt; 0, "True", "False")</f>
        <v>False</v>
      </c>
      <c r="N3" t="str">
        <f>IF(COUNTIF('3.28.24'!$A:$A, $A3) &gt; 0, "True", "False")</f>
        <v>False</v>
      </c>
    </row>
    <row r="4" spans="1:14" hidden="1" x14ac:dyDescent="0.2">
      <c r="A4" s="2" t="s">
        <v>895</v>
      </c>
      <c r="B4" s="2" t="s">
        <v>16</v>
      </c>
      <c r="C4" s="2" t="s">
        <v>845</v>
      </c>
      <c r="D4" s="2" t="str">
        <f t="shared" si="0"/>
        <v>Felicia Slager</v>
      </c>
      <c r="E4" s="11">
        <v>45373</v>
      </c>
      <c r="F4" s="2" t="s">
        <v>896</v>
      </c>
      <c r="G4" s="12">
        <v>-3</v>
      </c>
      <c r="H4" t="e">
        <f>IF($N4="False",VLOOKUP($D4,#REF!, 16, 0), "No")</f>
        <v>#REF!</v>
      </c>
      <c r="I4" t="s">
        <v>894</v>
      </c>
      <c r="J4" t="str">
        <f>IF($N4="True", VLOOKUP($A4,'3.28.24'!$A$2:$Q$1048576, 9,0), "")</f>
        <v/>
      </c>
      <c r="K4" t="str">
        <f>IF($N4="True", VLOOKUP($A4,'3.28.24'!$A$2:$Q$1048576, 10,0), "")</f>
        <v/>
      </c>
      <c r="L4" t="str">
        <f>IF(COUNTIF('3.28.24'!A:A,A4)&gt;0,"Found in 3.28.24",IF(COUNTIF('3.7.24'!A:A,A4)&gt;0,"Found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Found")))))))</f>
        <v>Not Found</v>
      </c>
      <c r="M4" t="str">
        <f>IF(COUNTIF('3.7.24'!$A:$A, $A4) &gt; 0, "True", "False")</f>
        <v>False</v>
      </c>
      <c r="N4" t="str">
        <f>IF(COUNTIF('3.28.24'!$A:$A, $A4) &gt; 0, "True", "False")</f>
        <v>False</v>
      </c>
    </row>
    <row r="5" spans="1:14" hidden="1" x14ac:dyDescent="0.2">
      <c r="A5" s="2" t="s">
        <v>897</v>
      </c>
      <c r="B5" s="2" t="s">
        <v>16</v>
      </c>
      <c r="C5" s="2" t="s">
        <v>774</v>
      </c>
      <c r="D5" s="2" t="str">
        <f t="shared" si="0"/>
        <v>Katherine Hockaday</v>
      </c>
      <c r="E5" s="11">
        <v>45376</v>
      </c>
      <c r="F5" s="2" t="s">
        <v>898</v>
      </c>
      <c r="G5" s="12">
        <v>-19</v>
      </c>
      <c r="H5" t="e">
        <f>IF($N5="False",VLOOKUP($D5,#REF!, 16, 0), "No")</f>
        <v>#REF!</v>
      </c>
      <c r="I5" t="s">
        <v>894</v>
      </c>
      <c r="J5" t="str">
        <f>IF($N5="True", VLOOKUP($A5,'3.28.24'!$A$2:$Q$1048576, 9,0), "")</f>
        <v/>
      </c>
      <c r="K5" t="str">
        <f>IF($N5="True", VLOOKUP($A5,'3.28.24'!$A$2:$Q$1048576, 10,0), "")</f>
        <v/>
      </c>
      <c r="L5" t="str">
        <f>IF(COUNTIF('3.28.24'!A:A,A5)&gt;0,"Found in 3.28.24",IF(COUNTIF('3.7.24'!A:A,A5)&gt;0,"Found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Found")))))))</f>
        <v>Not Found</v>
      </c>
      <c r="M5" t="str">
        <f>IF(COUNTIF('3.7.24'!$A:$A, $A5) &gt; 0, "True", "False")</f>
        <v>False</v>
      </c>
      <c r="N5" t="str">
        <f>IF(COUNTIF('3.28.24'!$A:$A, $A5) &gt; 0, "True", "False")</f>
        <v>False</v>
      </c>
    </row>
    <row r="6" spans="1:14" hidden="1" x14ac:dyDescent="0.2">
      <c r="A6" s="2" t="s">
        <v>899</v>
      </c>
      <c r="B6" s="2" t="s">
        <v>16</v>
      </c>
      <c r="C6" s="2" t="s">
        <v>900</v>
      </c>
      <c r="D6" s="2" t="str">
        <f t="shared" si="0"/>
        <v>Todd Haley</v>
      </c>
      <c r="E6" s="11">
        <v>45361</v>
      </c>
      <c r="F6" s="2" t="s">
        <v>901</v>
      </c>
      <c r="G6" s="12">
        <v>-119.34</v>
      </c>
      <c r="H6" t="e">
        <f>IF($N6="False",VLOOKUP($D6,#REF!, 16, 0), "No")</f>
        <v>#REF!</v>
      </c>
      <c r="I6" t="s">
        <v>902</v>
      </c>
      <c r="J6" t="str">
        <f>IF($N6="True", VLOOKUP($A6,'3.28.24'!$A$2:$Q$1048576, 9,0), "")</f>
        <v/>
      </c>
      <c r="K6" t="str">
        <f>IF($N6="True", VLOOKUP($A6,'3.28.24'!$A$2:$Q$1048576, 10,0), "")</f>
        <v/>
      </c>
      <c r="L6" t="str">
        <f>IF(COUNTIF('3.28.24'!A:A,A6)&gt;0,"Found in 3.28.24",IF(COUNTIF('3.7.24'!A:A,A6)&gt;0,"Found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Found")))))))</f>
        <v>Not Found</v>
      </c>
      <c r="M6" t="str">
        <f>IF(COUNTIF('3.7.24'!$A:$A, $A6) &gt; 0, "True", "False")</f>
        <v>False</v>
      </c>
      <c r="N6" t="str">
        <f>IF(COUNTIF('3.28.24'!$A:$A, $A6) &gt; 0, "True", "False")</f>
        <v>False</v>
      </c>
    </row>
    <row r="7" spans="1:14" hidden="1" x14ac:dyDescent="0.2">
      <c r="A7" s="2" t="s">
        <v>903</v>
      </c>
      <c r="B7" s="2" t="s">
        <v>16</v>
      </c>
      <c r="C7" s="2" t="s">
        <v>904</v>
      </c>
      <c r="D7" s="2" t="str">
        <f t="shared" si="0"/>
        <v>Tristan Luther</v>
      </c>
      <c r="E7" s="11">
        <v>45379</v>
      </c>
      <c r="F7" s="2" t="s">
        <v>905</v>
      </c>
      <c r="G7" s="12">
        <v>-150</v>
      </c>
      <c r="H7" t="e">
        <f>IF($N7="False",VLOOKUP($D7,#REF!, 16, 0), "No")</f>
        <v>#REF!</v>
      </c>
      <c r="I7" t="s">
        <v>894</v>
      </c>
      <c r="J7" t="str">
        <f>IF($N7="True", VLOOKUP($A7,'3.28.24'!$A$2:$Q$1048576, 9,0), "")</f>
        <v/>
      </c>
      <c r="K7" t="str">
        <f>IF($N7="True", VLOOKUP($A7,'3.28.24'!$A$2:$Q$1048576, 10,0), "")</f>
        <v/>
      </c>
      <c r="L7" t="str">
        <f>IF(COUNTIF('3.28.24'!A:A,A7)&gt;0,"Found in 3.28.24",IF(COUNTIF('3.7.24'!A:A,A7)&gt;0,"Found in 3.7.24",IF(COUNTIF('2.14.24'!A:A,A7)&gt;0,"Found in 2.14.24",IF(COUNTIF('1.8.24'!A:A,A7)&gt;0,"Found in 1.8.24",IF(COUNTIF('12.4'!A:A,A7)&gt;0,"Found in 12.4",IF(COUNTIF('11.6'!A:A,A7)&gt;0,"Found in 11.6",IF(COUNTIF('10.3'!B:B,A7)&gt;0,"Found in 10.3","Not Found")))))))</f>
        <v>Not Found</v>
      </c>
      <c r="M7" t="str">
        <f>IF(COUNTIF('3.7.24'!$A:$A, $A7) &gt; 0, "True", "False")</f>
        <v>False</v>
      </c>
      <c r="N7" t="str">
        <f>IF(COUNTIF('3.28.24'!$A:$A, $A7) &gt; 0, "True", "False")</f>
        <v>False</v>
      </c>
    </row>
    <row r="8" spans="1:14" hidden="1" x14ac:dyDescent="0.2">
      <c r="A8" s="2" t="s">
        <v>906</v>
      </c>
      <c r="B8" s="2" t="s">
        <v>16</v>
      </c>
      <c r="C8" s="2" t="s">
        <v>810</v>
      </c>
      <c r="D8" s="2" t="str">
        <f t="shared" si="0"/>
        <v>Vincent Burt</v>
      </c>
      <c r="E8" s="11">
        <v>45360</v>
      </c>
      <c r="F8" s="2" t="s">
        <v>811</v>
      </c>
      <c r="G8" s="12">
        <v>-4.99</v>
      </c>
      <c r="H8" t="e">
        <f>IF($N8="False",VLOOKUP($D8,#REF!, 16, 0), "No")</f>
        <v>#REF!</v>
      </c>
      <c r="I8" t="s">
        <v>894</v>
      </c>
      <c r="J8" t="str">
        <f>IF($N8="True", VLOOKUP($A8,'3.28.24'!$A$2:$Q$1048576, 9,0), "")</f>
        <v/>
      </c>
      <c r="K8" t="str">
        <f>IF($N8="True", VLOOKUP($A8,'3.28.24'!$A$2:$Q$1048576, 10,0), "")</f>
        <v/>
      </c>
      <c r="L8" t="str">
        <f>IF(COUNTIF('3.28.24'!A:A,A8)&gt;0,"Found in 3.28.24",IF(COUNTIF('3.7.24'!A:A,A8)&gt;0,"Found in 3.7.24",IF(COUNTIF('2.14.24'!A:A,A8)&gt;0,"Found in 2.14.24",IF(COUNTIF('1.8.24'!A:A,A8)&gt;0,"Found in 1.8.24",IF(COUNTIF('12.4'!A:A,A8)&gt;0,"Found in 12.4",IF(COUNTIF('11.6'!A:A,A8)&gt;0,"Found in 11.6",IF(COUNTIF('10.3'!B:B,A8)&gt;0,"Found in 10.3","Not Found")))))))</f>
        <v>Not Found</v>
      </c>
      <c r="M8" t="str">
        <f>IF(COUNTIF('3.7.24'!$A:$A, $A8) &gt; 0, "True", "False")</f>
        <v>False</v>
      </c>
      <c r="N8" t="str">
        <f>IF(COUNTIF('3.28.24'!$A:$A, $A8) &gt; 0, "True", "False")</f>
        <v>False</v>
      </c>
    </row>
    <row r="9" spans="1:14" hidden="1" x14ac:dyDescent="0.2">
      <c r="A9" s="2" t="s">
        <v>907</v>
      </c>
      <c r="B9" s="2" t="s">
        <v>16</v>
      </c>
      <c r="C9" s="2" t="s">
        <v>390</v>
      </c>
      <c r="D9" s="2" t="str">
        <f t="shared" si="0"/>
        <v>William Wilson</v>
      </c>
      <c r="E9" s="11">
        <v>45384</v>
      </c>
      <c r="F9" s="2" t="s">
        <v>848</v>
      </c>
      <c r="G9" s="12">
        <v>-80.239999999999995</v>
      </c>
      <c r="H9" t="e">
        <f>IF($N9="False",VLOOKUP($D9,#REF!, 16, 0), "No")</f>
        <v>#REF!</v>
      </c>
      <c r="I9" t="s">
        <v>894</v>
      </c>
      <c r="J9" t="str">
        <f>IF($N9="True", VLOOKUP($A9,'3.28.24'!$A$2:$Q$1048576, 9,0), "")</f>
        <v/>
      </c>
      <c r="K9" t="str">
        <f>IF($N9="True", VLOOKUP($A9,'3.28.24'!$A$2:$Q$1048576, 10,0), "")</f>
        <v/>
      </c>
      <c r="L9" t="str">
        <f>IF(COUNTIF('3.28.24'!A:A,A9)&gt;0,"Found in 3.28.24",IF(COUNTIF('3.7.24'!A:A,A9)&gt;0,"Found in 3.7.24",IF(COUNTIF('2.14.24'!A:A,A9)&gt;0,"Found in 2.14.24",IF(COUNTIF('1.8.24'!A:A,A9)&gt;0,"Found in 1.8.24",IF(COUNTIF('12.4'!A:A,A9)&gt;0,"Found in 12.4",IF(COUNTIF('11.6'!A:A,A9)&gt;0,"Found in 11.6",IF(COUNTIF('10.3'!B:B,A9)&gt;0,"Found in 10.3","Not Found")))))))</f>
        <v>Not Found</v>
      </c>
      <c r="M9" t="str">
        <f>IF(COUNTIF('3.7.24'!$A:$A, $A9) &gt; 0, "True", "False")</f>
        <v>False</v>
      </c>
      <c r="N9" t="str">
        <f>IF(COUNTIF('3.28.24'!$A:$A, $A9) &gt; 0, "True", "False")</f>
        <v>False</v>
      </c>
    </row>
    <row r="10" spans="1:14" hidden="1" x14ac:dyDescent="0.2">
      <c r="A10" s="2" t="s">
        <v>824</v>
      </c>
      <c r="B10" s="2" t="s">
        <v>16</v>
      </c>
      <c r="C10" s="2" t="s">
        <v>825</v>
      </c>
      <c r="D10" s="2" t="str">
        <f t="shared" si="0"/>
        <v>Adam Hicks</v>
      </c>
      <c r="E10" s="11">
        <v>45356</v>
      </c>
      <c r="F10" s="2" t="s">
        <v>826</v>
      </c>
      <c r="G10" s="12">
        <v>-29.88</v>
      </c>
      <c r="H10" t="str">
        <f>IF($N10="False",VLOOKUP($D10,#REF!, 16, 0), "No")</f>
        <v>No</v>
      </c>
      <c r="I10" t="str">
        <f>IF($N10="True", VLOOKUP($A10,'3.28.24'!$A$2:$Q$1048576, 8,0), "")</f>
        <v>Deducted 4.12.24</v>
      </c>
      <c r="J10" t="s">
        <v>908</v>
      </c>
      <c r="K10" t="str">
        <f>IF($N10="True", VLOOKUP($A10,'3.28.24'!$A$2:$Q$1048576, 10,0), "")</f>
        <v/>
      </c>
      <c r="L10" t="str">
        <f>IF(COUNTIF('3.28.24'!A:A,A10)&gt;0,"Found in 3.28.24",IF(COUNTIF('3.7.24'!A:A,A10)&gt;0,"Found in 3.7.24",IF(COUNTIF('2.14.24'!A:A,A10)&gt;0,"Found in 2.14.24",IF(COUNTIF('1.8.24'!A:A,A10)&gt;0,"Found in 1.8.24",IF(COUNTIF('12.4'!A:A,A10)&gt;0,"Found in 12.4",IF(COUNTIF('11.6'!A:A,A10)&gt;0,"Found in 11.6",IF(COUNTIF('10.3'!B:B,A10)&gt;0,"Found in 10.3","Not Found")))))))</f>
        <v>Found in 3.28.24</v>
      </c>
      <c r="M10" t="str">
        <f>IF(COUNTIF('3.7.24'!$A:$A, $A10) &gt; 0, "True", "False")</f>
        <v>False</v>
      </c>
      <c r="N10" t="str">
        <f>IF(COUNTIF('3.28.24'!$A:$A, $A10) &gt; 0, "True", "False")</f>
        <v>True</v>
      </c>
    </row>
    <row r="11" spans="1:14" hidden="1" x14ac:dyDescent="0.2">
      <c r="A11" s="2" t="s">
        <v>828</v>
      </c>
      <c r="B11" s="2" t="s">
        <v>16</v>
      </c>
      <c r="C11" s="2" t="s">
        <v>829</v>
      </c>
      <c r="D11" s="2" t="str">
        <f t="shared" si="0"/>
        <v>Anthony Pitera</v>
      </c>
      <c r="E11" s="11">
        <v>45372</v>
      </c>
      <c r="F11" s="2" t="s">
        <v>830</v>
      </c>
      <c r="G11" s="12">
        <v>-72.02</v>
      </c>
      <c r="H11" t="str">
        <f>IF($N11="False",VLOOKUP($D11,#REF!, 16, 0), "No")</f>
        <v>No</v>
      </c>
      <c r="I11" t="str">
        <f>IF($N11="True", VLOOKUP($A11,'3.28.24'!$A$2:$Q$1048576, 8,0), "")</f>
        <v>Deducted 4.12.24</v>
      </c>
      <c r="J11" t="s">
        <v>908</v>
      </c>
      <c r="K11" t="str">
        <f>IF($N11="True", VLOOKUP($A11,'3.28.24'!$A$2:$Q$1048576, 10,0), "")</f>
        <v/>
      </c>
      <c r="L11" t="str">
        <f>IF(COUNTIF('3.28.24'!A:A,A11)&gt;0,"Found in 3.28.24",IF(COUNTIF('3.7.24'!A:A,A11)&gt;0,"Found in 3.7.24",IF(COUNTIF('2.14.24'!A:A,A11)&gt;0,"Found in 2.14.24",IF(COUNTIF('1.8.24'!A:A,A11)&gt;0,"Found in 1.8.24",IF(COUNTIF('12.4'!A:A,A11)&gt;0,"Found in 12.4",IF(COUNTIF('11.6'!A:A,A11)&gt;0,"Found in 11.6",IF(COUNTIF('10.3'!B:B,A11)&gt;0,"Found in 10.3","Not Found")))))))</f>
        <v>Found in 3.28.24</v>
      </c>
      <c r="M11" t="str">
        <f>IF(COUNTIF('3.7.24'!$A:$A, $A11) &gt; 0, "True", "False")</f>
        <v>False</v>
      </c>
      <c r="N11" t="str">
        <f>IF(COUNTIF('3.28.24'!$A:$A, $A11) &gt; 0, "True", "False")</f>
        <v>True</v>
      </c>
    </row>
    <row r="12" spans="1:14" hidden="1" x14ac:dyDescent="0.2">
      <c r="A12" s="2" t="s">
        <v>831</v>
      </c>
      <c r="B12" s="2" t="s">
        <v>16</v>
      </c>
      <c r="C12" s="2" t="s">
        <v>30</v>
      </c>
      <c r="D12" s="2" t="str">
        <f t="shared" si="0"/>
        <v>Austin Dority</v>
      </c>
      <c r="E12" s="11">
        <v>45371</v>
      </c>
      <c r="F12" s="2" t="s">
        <v>111</v>
      </c>
      <c r="G12" s="12">
        <v>-32.840000000000003</v>
      </c>
      <c r="H12" t="str">
        <f>IF($N12="False",VLOOKUP($D12,#REF!, 16, 0), "No")</f>
        <v>No</v>
      </c>
      <c r="I12" t="str">
        <f>IF($N12="True", VLOOKUP($A12,'3.28.24'!$A$2:$Q$1048576, 8,0), "")</f>
        <v>Deducted 4.12.24</v>
      </c>
      <c r="J12" t="s">
        <v>908</v>
      </c>
      <c r="K12" t="str">
        <f>IF($N12="True", VLOOKUP($A12,'3.28.24'!$A$2:$Q$1048576, 10,0), "")</f>
        <v/>
      </c>
      <c r="L12" t="str">
        <f>IF(COUNTIF('3.28.24'!A:A,A12)&gt;0,"Found in 3.28.24",IF(COUNTIF('3.7.24'!A:A,A12)&gt;0,"Found in 3.7.24",IF(COUNTIF('2.14.24'!A:A,A12)&gt;0,"Found in 2.14.24",IF(COUNTIF('1.8.24'!A:A,A12)&gt;0,"Found in 1.8.24",IF(COUNTIF('12.4'!A:A,A12)&gt;0,"Found in 12.4",IF(COUNTIF('11.6'!A:A,A12)&gt;0,"Found in 11.6",IF(COUNTIF('10.3'!B:B,A12)&gt;0,"Found in 10.3","Not Found")))))))</f>
        <v>Found in 3.28.24</v>
      </c>
      <c r="M12" t="str">
        <f>IF(COUNTIF('3.7.24'!$A:$A, $A12) &gt; 0, "True", "False")</f>
        <v>False</v>
      </c>
      <c r="N12" t="str">
        <f>IF(COUNTIF('3.28.24'!$A:$A, $A12) &gt; 0, "True", "False")</f>
        <v>True</v>
      </c>
    </row>
    <row r="13" spans="1:14" hidden="1" x14ac:dyDescent="0.2">
      <c r="A13" s="2" t="s">
        <v>588</v>
      </c>
      <c r="B13" s="2" t="s">
        <v>16</v>
      </c>
      <c r="C13" s="2" t="s">
        <v>589</v>
      </c>
      <c r="D13" s="2" t="str">
        <f t="shared" si="0"/>
        <v>Brandon Cobb</v>
      </c>
      <c r="E13" s="11">
        <v>45277</v>
      </c>
      <c r="F13" s="2" t="s">
        <v>590</v>
      </c>
      <c r="G13" s="12">
        <v>-2410.9</v>
      </c>
      <c r="H13" t="str">
        <f>IF($N13="False",VLOOKUP($D13,#REF!, 16, 0), "No")</f>
        <v>No</v>
      </c>
      <c r="I13" t="str">
        <f>IF($N13="True", VLOOKUP($A13,'3.28.24'!$A$2:$Q$1048576, 8,0), "")</f>
        <v>Deducting $50/wk</v>
      </c>
      <c r="J13" t="s">
        <v>908</v>
      </c>
      <c r="K13">
        <f>IF($N13="True", VLOOKUP($A13,'3.28.24'!$A$2:$Q$1048576, 10,0), "")</f>
        <v>0</v>
      </c>
      <c r="L13" t="str">
        <f>IF(COUNTIF('3.28.24'!A:A,A13)&gt;0,"Found in 3.28.24",IF(COUNTIF('3.7.24'!A:A,A13)&gt;0,"Found in 3.7.24",IF(COUNTIF('2.14.24'!A:A,A13)&gt;0,"Found in 2.14.24",IF(COUNTIF('1.8.24'!A:A,A13)&gt;0,"Found in 1.8.24",IF(COUNTIF('12.4'!A:A,A13)&gt;0,"Found in 12.4",IF(COUNTIF('11.6'!A:A,A13)&gt;0,"Found in 11.6",IF(COUNTIF('10.3'!B:B,A13)&gt;0,"Found in 10.3","Not Found")))))))</f>
        <v>Found in 3.28.24</v>
      </c>
      <c r="M13" t="str">
        <f>IF(COUNTIF('3.7.24'!$A:$A, $A13) &gt; 0, "True", "False")</f>
        <v>True</v>
      </c>
      <c r="N13" t="str">
        <f>IF(COUNTIF('3.28.24'!$A:$A, $A13) &gt; 0, "True", "False")</f>
        <v>True</v>
      </c>
    </row>
    <row r="14" spans="1:14" hidden="1" x14ac:dyDescent="0.2">
      <c r="A14" s="2" t="s">
        <v>832</v>
      </c>
      <c r="B14" s="2" t="s">
        <v>16</v>
      </c>
      <c r="C14" s="2" t="s">
        <v>833</v>
      </c>
      <c r="D14" s="2" t="str">
        <f t="shared" si="0"/>
        <v>Brian Buttram</v>
      </c>
      <c r="E14" s="11">
        <v>45371</v>
      </c>
      <c r="F14" s="2" t="s">
        <v>834</v>
      </c>
      <c r="G14" s="12">
        <v>-573.34</v>
      </c>
      <c r="H14" t="str">
        <f>IF($N14="False",VLOOKUP($D14,#REF!, 16, 0), "No")</f>
        <v>No</v>
      </c>
      <c r="I14" t="str">
        <f>IF($N14="True", VLOOKUP($A14,'3.28.24'!$A$2:$Q$1048576, 8,0), "")</f>
        <v>Split into 2 - Deducted in Full 4.19.24</v>
      </c>
      <c r="J14" t="s">
        <v>908</v>
      </c>
      <c r="K14" t="str">
        <f>IF($N14="True", VLOOKUP($A14,'3.28.24'!$A$2:$Q$1048576, 10,0), "")</f>
        <v/>
      </c>
      <c r="L14" t="str">
        <f>IF(COUNTIF('3.28.24'!A:A,A14)&gt;0,"Found in 3.28.24",IF(COUNTIF('3.7.24'!A:A,A14)&gt;0,"Found in 3.7.24",IF(COUNTIF('2.14.24'!A:A,A14)&gt;0,"Found in 2.14.24",IF(COUNTIF('1.8.24'!A:A,A14)&gt;0,"Found in 1.8.24",IF(COUNTIF('12.4'!A:A,A14)&gt;0,"Found in 12.4",IF(COUNTIF('11.6'!A:A,A14)&gt;0,"Found in 11.6",IF(COUNTIF('10.3'!B:B,A14)&gt;0,"Found in 10.3","Not Found")))))))</f>
        <v>Found in 3.28.24</v>
      </c>
      <c r="M14" t="str">
        <f>IF(COUNTIF('3.7.24'!$A:$A, $A14) &gt; 0, "True", "False")</f>
        <v>False</v>
      </c>
      <c r="N14" t="str">
        <f>IF(COUNTIF('3.28.24'!$A:$A, $A14) &gt; 0, "True", "False")</f>
        <v>True</v>
      </c>
    </row>
    <row r="15" spans="1:14" hidden="1" x14ac:dyDescent="0.2">
      <c r="A15" s="2" t="s">
        <v>836</v>
      </c>
      <c r="B15" s="2" t="s">
        <v>16</v>
      </c>
      <c r="C15" s="2" t="s">
        <v>837</v>
      </c>
      <c r="D15" s="2" t="str">
        <f t="shared" si="0"/>
        <v>Brian Hodge</v>
      </c>
      <c r="E15" s="11">
        <v>45357</v>
      </c>
      <c r="F15" s="2" t="s">
        <v>838</v>
      </c>
      <c r="G15" s="12">
        <v>-2.74</v>
      </c>
      <c r="H15" t="str">
        <f>IF($N15="False",VLOOKUP($D15,#REF!, 16, 0), "No")</f>
        <v>No</v>
      </c>
      <c r="I15" t="str">
        <f>IF($N15="True", VLOOKUP($A15,'3.28.24'!$A$2:$Q$1048576, 8,0), "")</f>
        <v>Deducted 4.12.24</v>
      </c>
      <c r="J15" t="s">
        <v>908</v>
      </c>
      <c r="K15" t="str">
        <f>IF($N15="True", VLOOKUP($A15,'3.28.24'!$A$2:$Q$1048576, 10,0), "")</f>
        <v/>
      </c>
      <c r="L15" t="str">
        <f>IF(COUNTIF('3.28.24'!A:A,A15)&gt;0,"Found in 3.28.24",IF(COUNTIF('3.7.24'!A:A,A15)&gt;0,"Found in 3.7.24",IF(COUNTIF('2.14.24'!A:A,A15)&gt;0,"Found in 2.14.24",IF(COUNTIF('1.8.24'!A:A,A15)&gt;0,"Found in 1.8.24",IF(COUNTIF('12.4'!A:A,A15)&gt;0,"Found in 12.4",IF(COUNTIF('11.6'!A:A,A15)&gt;0,"Found in 11.6",IF(COUNTIF('10.3'!B:B,A15)&gt;0,"Found in 10.3","Not Found")))))))</f>
        <v>Found in 3.28.24</v>
      </c>
      <c r="M15" t="str">
        <f>IF(COUNTIF('3.7.24'!$A:$A, $A15) &gt; 0, "True", "False")</f>
        <v>False</v>
      </c>
      <c r="N15" t="str">
        <f>IF(COUNTIF('3.28.24'!$A:$A, $A15) &gt; 0, "True", "False")</f>
        <v>True</v>
      </c>
    </row>
    <row r="16" spans="1:14" hidden="1" x14ac:dyDescent="0.2">
      <c r="A16" s="2" t="s">
        <v>839</v>
      </c>
      <c r="B16" s="2" t="s">
        <v>16</v>
      </c>
      <c r="C16" s="2" t="s">
        <v>414</v>
      </c>
      <c r="D16" s="2" t="str">
        <f t="shared" si="0"/>
        <v>Christopher George</v>
      </c>
      <c r="E16" s="11">
        <v>45366</v>
      </c>
      <c r="F16" s="2" t="s">
        <v>840</v>
      </c>
      <c r="G16" s="12">
        <v>-25</v>
      </c>
      <c r="H16" t="str">
        <f>IF($N16="False",VLOOKUP($D16,#REF!, 16, 0), "No")</f>
        <v>No</v>
      </c>
      <c r="I16" t="str">
        <f>IF($N16="True", VLOOKUP($A16,'3.28.24'!$A$2:$Q$1048576, 8,0), "")</f>
        <v>Deducted 4.11.24</v>
      </c>
      <c r="J16" t="s">
        <v>908</v>
      </c>
      <c r="K16" t="str">
        <f>IF($N16="True", VLOOKUP($A16,'3.28.24'!$A$2:$Q$1048576, 10,0), "")</f>
        <v/>
      </c>
      <c r="L16" t="str">
        <f>IF(COUNTIF('3.28.24'!A:A,A16)&gt;0,"Found in 3.28.24",IF(COUNTIF('3.7.24'!A:A,A16)&gt;0,"Found in 3.7.24",IF(COUNTIF('2.14.24'!A:A,A16)&gt;0,"Found in 2.14.24",IF(COUNTIF('1.8.24'!A:A,A16)&gt;0,"Found in 1.8.24",IF(COUNTIF('12.4'!A:A,A16)&gt;0,"Found in 12.4",IF(COUNTIF('11.6'!A:A,A16)&gt;0,"Found in 11.6",IF(COUNTIF('10.3'!B:B,A16)&gt;0,"Found in 10.3","Not Found")))))))</f>
        <v>Found in 3.28.24</v>
      </c>
      <c r="M16" t="str">
        <f>IF(COUNTIF('3.7.24'!$A:$A, $A16) &gt; 0, "True", "False")</f>
        <v>False</v>
      </c>
      <c r="N16" t="str">
        <f>IF(COUNTIF('3.28.24'!$A:$A, $A16) &gt; 0, "True", "False")</f>
        <v>True</v>
      </c>
    </row>
    <row r="17" spans="1:14" hidden="1" x14ac:dyDescent="0.2">
      <c r="A17" s="2" t="s">
        <v>494</v>
      </c>
      <c r="B17" s="2" t="s">
        <v>16</v>
      </c>
      <c r="C17" s="2" t="s">
        <v>65</v>
      </c>
      <c r="D17" s="2" t="str">
        <f t="shared" si="0"/>
        <v>Clark Cull</v>
      </c>
      <c r="E17" s="11">
        <v>45280</v>
      </c>
      <c r="F17" s="2" t="s">
        <v>495</v>
      </c>
      <c r="G17" s="12">
        <v>-144.18</v>
      </c>
      <c r="H17" t="str">
        <f>IF($N17="False",VLOOKUP($D17,#REF!, 16, 0), "No")</f>
        <v>No</v>
      </c>
      <c r="I17" t="str">
        <f>IF($N17="True", VLOOKUP($A17,'3.28.24'!$A$2:$Q$1048576, 8,0), "")</f>
        <v>Deducted 1.19.24</v>
      </c>
      <c r="J17" t="s">
        <v>908</v>
      </c>
      <c r="K17" t="str">
        <f>IF($N17="True", VLOOKUP($A17,'3.28.24'!$A$2:$Q$1048576, 10,0), "")</f>
        <v>AR Processed</v>
      </c>
      <c r="L17" t="str">
        <f>IF(COUNTIF('3.28.24'!A:A,A17)&gt;0,"Found in 3.28.24",IF(COUNTIF('3.7.24'!A:A,A17)&gt;0,"Found in 3.7.24",IF(COUNTIF('2.14.24'!A:A,A17)&gt;0,"Found in 2.14.24",IF(COUNTIF('1.8.24'!A:A,A17)&gt;0,"Found in 1.8.24",IF(COUNTIF('12.4'!A:A,A17)&gt;0,"Found in 12.4",IF(COUNTIF('11.6'!A:A,A17)&gt;0,"Found in 11.6",IF(COUNTIF('10.3'!B:B,A17)&gt;0,"Found in 10.3","Not Found")))))))</f>
        <v>Found in 3.28.24</v>
      </c>
      <c r="M17" t="str">
        <f>IF(COUNTIF('3.7.24'!$A:$A, $A17) &gt; 0, "True", "False")</f>
        <v>True</v>
      </c>
      <c r="N17" t="str">
        <f>IF(COUNTIF('3.28.24'!$A:$A, $A17) &gt; 0, "True", "False")</f>
        <v>True</v>
      </c>
    </row>
    <row r="18" spans="1:14" hidden="1" x14ac:dyDescent="0.2">
      <c r="A18" s="2" t="s">
        <v>876</v>
      </c>
      <c r="B18" s="2" t="s">
        <v>16</v>
      </c>
      <c r="C18" s="2" t="s">
        <v>877</v>
      </c>
      <c r="D18" s="2" t="str">
        <f t="shared" si="0"/>
        <v>Dennis Thompson</v>
      </c>
      <c r="E18" s="11">
        <v>45356</v>
      </c>
      <c r="F18" s="2" t="s">
        <v>878</v>
      </c>
      <c r="G18" s="12">
        <v>-137.35</v>
      </c>
      <c r="H18" t="str">
        <f>IF($N18="False",VLOOKUP($D18,#REF!, 16, 0), "No")</f>
        <v>No</v>
      </c>
      <c r="I18" t="str">
        <f>IF($N18="True", VLOOKUP($A18,'3.28.24'!$A$2:$Q$1048576, 8,0), "")</f>
        <v/>
      </c>
      <c r="J18" t="s">
        <v>908</v>
      </c>
      <c r="K18" t="str">
        <f>IF($N18="True", VLOOKUP($A18,'3.28.24'!$A$2:$Q$1048576, 10,0), "")</f>
        <v/>
      </c>
      <c r="L18" t="str">
        <f>IF(COUNTIF('3.28.24'!A:A,A18)&gt;0,"Found in 3.28.24",IF(COUNTIF('3.7.24'!A:A,A18)&gt;0,"Found in 3.7.24",IF(COUNTIF('2.14.24'!A:A,A18)&gt;0,"Found in 2.14.24",IF(COUNTIF('1.8.24'!A:A,A18)&gt;0,"Found in 1.8.24",IF(COUNTIF('12.4'!A:A,A18)&gt;0,"Found in 12.4",IF(COUNTIF('11.6'!A:A,A18)&gt;0,"Found in 11.6",IF(COUNTIF('10.3'!B:B,A18)&gt;0,"Found in 10.3","Not Found")))))))</f>
        <v>Found in 3.28.24</v>
      </c>
      <c r="M18" t="str">
        <f>IF(COUNTIF('3.7.24'!$A:$A, $A18) &gt; 0, "True", "False")</f>
        <v>False</v>
      </c>
      <c r="N18" t="str">
        <f>IF(COUNTIF('3.28.24'!$A:$A, $A18) &gt; 0, "True", "False")</f>
        <v>True</v>
      </c>
    </row>
    <row r="19" spans="1:14" hidden="1" x14ac:dyDescent="0.2">
      <c r="A19" s="2" t="s">
        <v>842</v>
      </c>
      <c r="B19" s="2" t="s">
        <v>16</v>
      </c>
      <c r="C19" s="2" t="s">
        <v>608</v>
      </c>
      <c r="D19" s="2" t="str">
        <f t="shared" si="0"/>
        <v>Derek Schillinger</v>
      </c>
      <c r="E19" s="11">
        <v>45357</v>
      </c>
      <c r="F19" s="2" t="s">
        <v>843</v>
      </c>
      <c r="G19" s="12">
        <v>-108.78</v>
      </c>
      <c r="H19" t="str">
        <f>IF($N19="False",VLOOKUP($D19,#REF!, 16, 0), "No")</f>
        <v>No</v>
      </c>
      <c r="I19" t="str">
        <f>IF($N19="True", VLOOKUP($A19,'3.28.24'!$A$2:$Q$1048576, 8,0), "")</f>
        <v>Deducted 4.11.24</v>
      </c>
      <c r="J19" t="s">
        <v>908</v>
      </c>
      <c r="K19" t="str">
        <f>IF($N19="True", VLOOKUP($A19,'3.28.24'!$A$2:$Q$1048576, 10,0), "")</f>
        <v/>
      </c>
      <c r="L19" t="str">
        <f>IF(COUNTIF('3.28.24'!A:A,A19)&gt;0,"Found in 3.28.24",IF(COUNTIF('3.7.24'!A:A,A19)&gt;0,"Found in 3.7.24",IF(COUNTIF('2.14.24'!A:A,A19)&gt;0,"Found in 2.14.24",IF(COUNTIF('1.8.24'!A:A,A19)&gt;0,"Found in 1.8.24",IF(COUNTIF('12.4'!A:A,A19)&gt;0,"Found in 12.4",IF(COUNTIF('11.6'!A:A,A19)&gt;0,"Found in 11.6",IF(COUNTIF('10.3'!B:B,A19)&gt;0,"Found in 10.3","Not Found")))))))</f>
        <v>Found in 3.28.24</v>
      </c>
      <c r="M19" t="str">
        <f>IF(COUNTIF('3.7.24'!$A:$A, $A19) &gt; 0, "True", "False")</f>
        <v>False</v>
      </c>
      <c r="N19" t="str">
        <f>IF(COUNTIF('3.28.24'!$A:$A, $A19) &gt; 0, "True", "False")</f>
        <v>True</v>
      </c>
    </row>
    <row r="20" spans="1:14" hidden="1" x14ac:dyDescent="0.2">
      <c r="A20" s="2" t="s">
        <v>844</v>
      </c>
      <c r="B20" s="2" t="s">
        <v>16</v>
      </c>
      <c r="C20" s="2" t="s">
        <v>845</v>
      </c>
      <c r="D20" s="2" t="str">
        <f t="shared" si="0"/>
        <v>Felicia Slager</v>
      </c>
      <c r="E20" s="11">
        <v>45303</v>
      </c>
      <c r="F20" s="2" t="s">
        <v>846</v>
      </c>
      <c r="G20" s="12">
        <v>-14.03</v>
      </c>
      <c r="H20" t="str">
        <f>IF($N20="False",VLOOKUP($D20,#REF!, 16, 0), "No")</f>
        <v>No</v>
      </c>
      <c r="I20" t="str">
        <f>IF($N20="True", VLOOKUP($A20,'3.28.24'!$A$2:$Q$1048576, 8,0), "")</f>
        <v>Deducted 4.12.24</v>
      </c>
      <c r="J20" t="s">
        <v>908</v>
      </c>
      <c r="K20" t="str">
        <f>IF($N20="True", VLOOKUP($A20,'3.28.24'!$A$2:$Q$1048576, 10,0), "")</f>
        <v/>
      </c>
      <c r="L20" t="str">
        <f>IF(COUNTIF('3.28.24'!A:A,A20)&gt;0,"Found in 3.28.24",IF(COUNTIF('3.7.24'!A:A,A20)&gt;0,"Found in 3.7.24",IF(COUNTIF('2.14.24'!A:A,A20)&gt;0,"Found in 2.14.24",IF(COUNTIF('1.8.24'!A:A,A20)&gt;0,"Found in 1.8.24",IF(COUNTIF('12.4'!A:A,A20)&gt;0,"Found in 12.4",IF(COUNTIF('11.6'!A:A,A20)&gt;0,"Found in 11.6",IF(COUNTIF('10.3'!B:B,A20)&gt;0,"Found in 10.3","Not Found")))))))</f>
        <v>Found in 3.28.24</v>
      </c>
      <c r="M20" t="str">
        <f>IF(COUNTIF('3.7.24'!$A:$A, $A20) &gt; 0, "True", "False")</f>
        <v>False</v>
      </c>
      <c r="N20" t="str">
        <f>IF(COUNTIF('3.28.24'!$A:$A, $A20) &gt; 0, "True", "False")</f>
        <v>True</v>
      </c>
    </row>
    <row r="21" spans="1:14" hidden="1" x14ac:dyDescent="0.2">
      <c r="A21" s="2" t="s">
        <v>847</v>
      </c>
      <c r="B21" s="2" t="s">
        <v>16</v>
      </c>
      <c r="C21" s="2" t="s">
        <v>282</v>
      </c>
      <c r="D21" s="2" t="str">
        <f t="shared" si="0"/>
        <v>Janell Campbell</v>
      </c>
      <c r="E21" s="11">
        <v>45366</v>
      </c>
      <c r="F21" s="2" t="s">
        <v>848</v>
      </c>
      <c r="G21" s="12">
        <v>-23.81</v>
      </c>
      <c r="H21" t="str">
        <f>IF($N21="False",VLOOKUP($D21,#REF!, 16, 0), "No")</f>
        <v>No</v>
      </c>
      <c r="I21" t="str">
        <f>IF($N21="True", VLOOKUP($A21,'3.28.24'!$A$2:$Q$1048576, 8,0), "")</f>
        <v>Deducted 4.12.24</v>
      </c>
      <c r="J21" t="s">
        <v>908</v>
      </c>
      <c r="K21" t="str">
        <f>IF($N21="True", VLOOKUP($A21,'3.28.24'!$A$2:$Q$1048576, 10,0), "")</f>
        <v/>
      </c>
      <c r="L21" t="str">
        <f>IF(COUNTIF('3.28.24'!A:A,A21)&gt;0,"Found in 3.28.24",IF(COUNTIF('3.7.24'!A:A,A21)&gt;0,"Found in 3.7.24",IF(COUNTIF('2.14.24'!A:A,A21)&gt;0,"Found in 2.14.24",IF(COUNTIF('1.8.24'!A:A,A21)&gt;0,"Found in 1.8.24",IF(COUNTIF('12.4'!A:A,A21)&gt;0,"Found in 12.4",IF(COUNTIF('11.6'!A:A,A21)&gt;0,"Found in 11.6",IF(COUNTIF('10.3'!B:B,A21)&gt;0,"Found in 10.3","Not Found")))))))</f>
        <v>Found in 3.28.24</v>
      </c>
      <c r="M21" t="str">
        <f>IF(COUNTIF('3.7.24'!$A:$A, $A21) &gt; 0, "True", "False")</f>
        <v>False</v>
      </c>
      <c r="N21" t="str">
        <f>IF(COUNTIF('3.28.24'!$A:$A, $A21) &gt; 0, "True", "False")</f>
        <v>True</v>
      </c>
    </row>
    <row r="22" spans="1:14" hidden="1" x14ac:dyDescent="0.2">
      <c r="A22" s="2" t="s">
        <v>849</v>
      </c>
      <c r="B22" s="2" t="s">
        <v>16</v>
      </c>
      <c r="C22" s="2" t="s">
        <v>89</v>
      </c>
      <c r="D22" s="2" t="str">
        <f t="shared" si="0"/>
        <v>Jeff Mathis</v>
      </c>
      <c r="E22" s="11">
        <v>45361</v>
      </c>
      <c r="F22" s="2" t="s">
        <v>850</v>
      </c>
      <c r="G22" s="12">
        <v>-23.57</v>
      </c>
      <c r="H22" t="str">
        <f>IF($N22="False",VLOOKUP($D22,#REF!, 16, 0), "No")</f>
        <v>No</v>
      </c>
      <c r="I22" t="str">
        <f>IF($N22="True", VLOOKUP($A22,'3.28.24'!$A$2:$Q$1048576, 8,0), "")</f>
        <v>Deducted 4.11.24</v>
      </c>
      <c r="J22" t="s">
        <v>908</v>
      </c>
      <c r="K22" t="str">
        <f>IF($N22="True", VLOOKUP($A22,'3.28.24'!$A$2:$Q$1048576, 10,0), "")</f>
        <v/>
      </c>
      <c r="L22" t="str">
        <f>IF(COUNTIF('3.28.24'!A:A,A22)&gt;0,"Found in 3.28.24",IF(COUNTIF('3.7.24'!A:A,A22)&gt;0,"Found in 3.7.24",IF(COUNTIF('2.14.24'!A:A,A22)&gt;0,"Found in 2.14.24",IF(COUNTIF('1.8.24'!A:A,A22)&gt;0,"Found in 1.8.24",IF(COUNTIF('12.4'!A:A,A22)&gt;0,"Found in 12.4",IF(COUNTIF('11.6'!A:A,A22)&gt;0,"Found in 11.6",IF(COUNTIF('10.3'!B:B,A22)&gt;0,"Found in 10.3","Not Found")))))))</f>
        <v>Found in 3.28.24</v>
      </c>
      <c r="M22" t="str">
        <f>IF(COUNTIF('3.7.24'!$A:$A, $A22) &gt; 0, "True", "False")</f>
        <v>False</v>
      </c>
      <c r="N22" t="str">
        <f>IF(COUNTIF('3.28.24'!$A:$A, $A22) &gt; 0, "True", "False")</f>
        <v>True</v>
      </c>
    </row>
    <row r="23" spans="1:14" hidden="1" x14ac:dyDescent="0.2">
      <c r="A23" s="2" t="s">
        <v>851</v>
      </c>
      <c r="B23" s="2" t="s">
        <v>16</v>
      </c>
      <c r="C23" s="2" t="s">
        <v>436</v>
      </c>
      <c r="D23" s="2" t="str">
        <f t="shared" si="0"/>
        <v>Jennifer Paris</v>
      </c>
      <c r="E23" s="11">
        <v>45371</v>
      </c>
      <c r="F23" s="2" t="s">
        <v>852</v>
      </c>
      <c r="G23" s="12">
        <v>-75.06</v>
      </c>
      <c r="H23" t="str">
        <f>IF($N23="False",VLOOKUP($D23,#REF!, 16, 0), "No")</f>
        <v>No</v>
      </c>
      <c r="I23" t="str">
        <f>IF($N23="True", VLOOKUP($A23,'3.28.24'!$A$2:$Q$1048576, 8,0), "")</f>
        <v>Deducted 4.11.24</v>
      </c>
      <c r="J23" t="s">
        <v>908</v>
      </c>
      <c r="K23" t="str">
        <f>IF($N23="True", VLOOKUP($A23,'3.28.24'!$A$2:$Q$1048576, 10,0), "")</f>
        <v/>
      </c>
      <c r="L23" t="str">
        <f>IF(COUNTIF('3.28.24'!A:A,A23)&gt;0,"Found in 3.28.24",IF(COUNTIF('3.7.24'!A:A,A23)&gt;0,"Found in 3.7.24",IF(COUNTIF('2.14.24'!A:A,A23)&gt;0,"Found in 2.14.24",IF(COUNTIF('1.8.24'!A:A,A23)&gt;0,"Found in 1.8.24",IF(COUNTIF('12.4'!A:A,A23)&gt;0,"Found in 12.4",IF(COUNTIF('11.6'!A:A,A23)&gt;0,"Found in 11.6",IF(COUNTIF('10.3'!B:B,A23)&gt;0,"Found in 10.3","Not Found")))))))</f>
        <v>Found in 3.28.24</v>
      </c>
      <c r="M23" t="str">
        <f>IF(COUNTIF('3.7.24'!$A:$A, $A23) &gt; 0, "True", "False")</f>
        <v>False</v>
      </c>
      <c r="N23" t="str">
        <f>IF(COUNTIF('3.28.24'!$A:$A, $A23) &gt; 0, "True", "False")</f>
        <v>True</v>
      </c>
    </row>
    <row r="24" spans="1:14" hidden="1" x14ac:dyDescent="0.2">
      <c r="A24" s="2" t="s">
        <v>853</v>
      </c>
      <c r="B24" s="2" t="s">
        <v>16</v>
      </c>
      <c r="C24" s="2" t="s">
        <v>854</v>
      </c>
      <c r="D24" s="2" t="str">
        <f t="shared" si="0"/>
        <v>Jensen Shearin</v>
      </c>
      <c r="E24" s="11">
        <v>45310</v>
      </c>
      <c r="F24" s="2" t="s">
        <v>855</v>
      </c>
      <c r="G24" s="12">
        <v>-19.14</v>
      </c>
      <c r="H24" t="str">
        <f>IF($N24="False",VLOOKUP($D24,#REF!, 16, 0), "No")</f>
        <v>No</v>
      </c>
      <c r="I24" t="str">
        <f>IF($N24="True", VLOOKUP($A24,'3.28.24'!$A$2:$Q$1048576, 8,0), "")</f>
        <v>Deducted 4.12.24</v>
      </c>
      <c r="J24" t="s">
        <v>908</v>
      </c>
      <c r="K24" t="str">
        <f>IF($N24="True", VLOOKUP($A24,'3.28.24'!$A$2:$Q$1048576, 10,0), "")</f>
        <v/>
      </c>
      <c r="L24" t="str">
        <f>IF(COUNTIF('3.28.24'!A:A,A24)&gt;0,"Found in 3.28.24",IF(COUNTIF('3.7.24'!A:A,A24)&gt;0,"Found in 3.7.24",IF(COUNTIF('2.14.24'!A:A,A24)&gt;0,"Found in 2.14.24",IF(COUNTIF('1.8.24'!A:A,A24)&gt;0,"Found in 1.8.24",IF(COUNTIF('12.4'!A:A,A24)&gt;0,"Found in 12.4",IF(COUNTIF('11.6'!A:A,A24)&gt;0,"Found in 11.6",IF(COUNTIF('10.3'!B:B,A24)&gt;0,"Found in 10.3","Not Found")))))))</f>
        <v>Found in 3.28.24</v>
      </c>
      <c r="M24" t="str">
        <f>IF(COUNTIF('3.7.24'!$A:$A, $A24) &gt; 0, "True", "False")</f>
        <v>False</v>
      </c>
      <c r="N24" t="str">
        <f>IF(COUNTIF('3.28.24'!$A:$A, $A24) &gt; 0, "True", "False")</f>
        <v>True</v>
      </c>
    </row>
    <row r="25" spans="1:14" hidden="1" x14ac:dyDescent="0.2">
      <c r="A25" s="2" t="s">
        <v>879</v>
      </c>
      <c r="B25" s="2" t="s">
        <v>16</v>
      </c>
      <c r="C25" s="2" t="s">
        <v>439</v>
      </c>
      <c r="D25" s="2" t="str">
        <f t="shared" si="0"/>
        <v>Jessica Peevy</v>
      </c>
      <c r="E25" s="11">
        <v>45287</v>
      </c>
      <c r="F25" s="2" t="s">
        <v>880</v>
      </c>
      <c r="G25" s="12">
        <v>-144.97</v>
      </c>
      <c r="H25" t="str">
        <f>IF($N25="False",VLOOKUP($D25,#REF!, 16, 0), "No")</f>
        <v>No</v>
      </c>
      <c r="I25" t="str">
        <f>IF($N25="True", VLOOKUP($A25,'3.28.24'!$A$2:$Q$1048576, 8,0), "")</f>
        <v/>
      </c>
      <c r="J25" t="s">
        <v>908</v>
      </c>
      <c r="K25" t="str">
        <f>IF($N25="True", VLOOKUP($A25,'3.28.24'!$A$2:$Q$1048576, 10,0), "")</f>
        <v/>
      </c>
      <c r="L25" t="str">
        <f>IF(COUNTIF('3.28.24'!A:A,A25)&gt;0,"Found in 3.28.24",IF(COUNTIF('3.7.24'!A:A,A25)&gt;0,"Found in 3.7.24",IF(COUNTIF('2.14.24'!A:A,A25)&gt;0,"Found in 2.14.24",IF(COUNTIF('1.8.24'!A:A,A25)&gt;0,"Found in 1.8.24",IF(COUNTIF('12.4'!A:A,A25)&gt;0,"Found in 12.4",IF(COUNTIF('11.6'!A:A,A25)&gt;0,"Found in 11.6",IF(COUNTIF('10.3'!B:B,A25)&gt;0,"Found in 10.3","Not Found")))))))</f>
        <v>Found in 3.28.24</v>
      </c>
      <c r="M25" t="str">
        <f>IF(COUNTIF('3.7.24'!$A:$A, $A25) &gt; 0, "True", "False")</f>
        <v>False</v>
      </c>
      <c r="N25" t="str">
        <f>IF(COUNTIF('3.28.24'!$A:$A, $A25) &gt; 0, "True", "False")</f>
        <v>True</v>
      </c>
    </row>
    <row r="26" spans="1:14" hidden="1" x14ac:dyDescent="0.2">
      <c r="A26" s="2" t="s">
        <v>856</v>
      </c>
      <c r="B26" s="2" t="s">
        <v>16</v>
      </c>
      <c r="C26" s="2" t="s">
        <v>627</v>
      </c>
      <c r="D26" s="2" t="str">
        <f t="shared" si="0"/>
        <v>John Norris</v>
      </c>
      <c r="E26" s="11">
        <v>45371</v>
      </c>
      <c r="F26" s="2" t="s">
        <v>857</v>
      </c>
      <c r="G26" s="12">
        <v>-95.79</v>
      </c>
      <c r="H26" t="str">
        <f>IF($N26="False",VLOOKUP($D26,#REF!, 16, 0), "No")</f>
        <v>No</v>
      </c>
      <c r="I26" t="str">
        <f>IF($N26="True", VLOOKUP($A26,'3.28.24'!$A$2:$Q$1048576, 8,0), "")</f>
        <v>Deducted 4.12.24</v>
      </c>
      <c r="J26" t="s">
        <v>908</v>
      </c>
      <c r="K26" t="str">
        <f>IF($N26="True", VLOOKUP($A26,'3.28.24'!$A$2:$Q$1048576, 10,0), "")</f>
        <v/>
      </c>
      <c r="L26" t="str">
        <f>IF(COUNTIF('3.28.24'!A:A,A26)&gt;0,"Found in 3.28.24",IF(COUNTIF('3.7.24'!A:A,A26)&gt;0,"Found in 3.7.24",IF(COUNTIF('2.14.24'!A:A,A26)&gt;0,"Found in 2.14.24",IF(COUNTIF('1.8.24'!A:A,A26)&gt;0,"Found in 1.8.24",IF(COUNTIF('12.4'!A:A,A26)&gt;0,"Found in 12.4",IF(COUNTIF('11.6'!A:A,A26)&gt;0,"Found in 11.6",IF(COUNTIF('10.3'!B:B,A26)&gt;0,"Found in 10.3","Not Found")))))))</f>
        <v>Found in 3.28.24</v>
      </c>
      <c r="M26" t="str">
        <f>IF(COUNTIF('3.7.24'!$A:$A, $A26) &gt; 0, "True", "False")</f>
        <v>False</v>
      </c>
      <c r="N26" t="str">
        <f>IF(COUNTIF('3.28.24'!$A:$A, $A26) &gt; 0, "True", "False")</f>
        <v>True</v>
      </c>
    </row>
    <row r="27" spans="1:14" hidden="1" x14ac:dyDescent="0.2">
      <c r="A27" s="2" t="s">
        <v>881</v>
      </c>
      <c r="B27" s="2" t="s">
        <v>16</v>
      </c>
      <c r="C27" s="2" t="s">
        <v>882</v>
      </c>
      <c r="D27" s="2" t="str">
        <f t="shared" si="0"/>
        <v>Kane Campbell</v>
      </c>
      <c r="E27" s="11">
        <v>45342</v>
      </c>
      <c r="F27" s="2" t="s">
        <v>753</v>
      </c>
      <c r="G27" s="12">
        <v>-25.64</v>
      </c>
      <c r="H27" t="str">
        <f>IF($N27="False",VLOOKUP($D27,#REF!, 16, 0), "No")</f>
        <v>No</v>
      </c>
      <c r="I27" t="str">
        <f>IF($N27="True", VLOOKUP($A27,'3.28.24'!$A$2:$Q$1048576, 8,0), "")</f>
        <v/>
      </c>
      <c r="J27" t="s">
        <v>908</v>
      </c>
      <c r="K27" t="str">
        <f>IF($N27="True", VLOOKUP($A27,'3.28.24'!$A$2:$Q$1048576, 10,0), "")</f>
        <v/>
      </c>
      <c r="L27" t="str">
        <f>IF(COUNTIF('3.28.24'!A:A,A27)&gt;0,"Found in 3.28.24",IF(COUNTIF('3.7.24'!A:A,A27)&gt;0,"Found in 3.7.24",IF(COUNTIF('2.14.24'!A:A,A27)&gt;0,"Found in 2.14.24",IF(COUNTIF('1.8.24'!A:A,A27)&gt;0,"Found in 1.8.24",IF(COUNTIF('12.4'!A:A,A27)&gt;0,"Found in 12.4",IF(COUNTIF('11.6'!A:A,A27)&gt;0,"Found in 11.6",IF(COUNTIF('10.3'!B:B,A27)&gt;0,"Found in 10.3","Not Found")))))))</f>
        <v>Found in 3.28.24</v>
      </c>
      <c r="M27" t="str">
        <f>IF(COUNTIF('3.7.24'!$A:$A, $A27) &gt; 0, "True", "False")</f>
        <v>False</v>
      </c>
      <c r="N27" t="str">
        <f>IF(COUNTIF('3.28.24'!$A:$A, $A27) &gt; 0, "True", "False")</f>
        <v>True</v>
      </c>
    </row>
    <row r="28" spans="1:14" hidden="1" x14ac:dyDescent="0.2">
      <c r="A28" s="2" t="s">
        <v>858</v>
      </c>
      <c r="B28" s="2" t="s">
        <v>16</v>
      </c>
      <c r="C28" s="2" t="s">
        <v>774</v>
      </c>
      <c r="D28" s="2" t="str">
        <f t="shared" si="0"/>
        <v>Katherine Hockaday</v>
      </c>
      <c r="E28" s="11">
        <v>45365</v>
      </c>
      <c r="F28" s="2" t="s">
        <v>859</v>
      </c>
      <c r="G28" s="12">
        <v>-25.93</v>
      </c>
      <c r="H28" t="str">
        <f>IF($N28="False",VLOOKUP($D28,#REF!, 16, 0), "No")</f>
        <v>No</v>
      </c>
      <c r="I28" t="str">
        <f>IF($N28="True", VLOOKUP($A28,'3.28.24'!$A$2:$Q$1048576, 8,0), "")</f>
        <v>Deducted 4.12.24</v>
      </c>
      <c r="J28" t="s">
        <v>908</v>
      </c>
      <c r="K28" t="str">
        <f>IF($N28="True", VLOOKUP($A28,'3.28.24'!$A$2:$Q$1048576, 10,0), "")</f>
        <v/>
      </c>
      <c r="L28" t="str">
        <f>IF(COUNTIF('3.28.24'!A:A,A28)&gt;0,"Found in 3.28.24",IF(COUNTIF('3.7.24'!A:A,A28)&gt;0,"Found in 3.7.24",IF(COUNTIF('2.14.24'!A:A,A28)&gt;0,"Found in 2.14.24",IF(COUNTIF('1.8.24'!A:A,A28)&gt;0,"Found in 1.8.24",IF(COUNTIF('12.4'!A:A,A28)&gt;0,"Found in 12.4",IF(COUNTIF('11.6'!A:A,A28)&gt;0,"Found in 11.6",IF(COUNTIF('10.3'!B:B,A28)&gt;0,"Found in 10.3","Not Found")))))))</f>
        <v>Found in 3.28.24</v>
      </c>
      <c r="M28" t="str">
        <f>IF(COUNTIF('3.7.24'!$A:$A, $A28) &gt; 0, "True", "False")</f>
        <v>False</v>
      </c>
      <c r="N28" t="str">
        <f>IF(COUNTIF('3.28.24'!$A:$A, $A28) &gt; 0, "True", "False")</f>
        <v>True</v>
      </c>
    </row>
    <row r="29" spans="1:14" hidden="1" x14ac:dyDescent="0.2">
      <c r="A29" s="2" t="s">
        <v>860</v>
      </c>
      <c r="B29" s="2" t="s">
        <v>16</v>
      </c>
      <c r="C29" s="2" t="s">
        <v>513</v>
      </c>
      <c r="D29" s="2" t="str">
        <f t="shared" si="0"/>
        <v>Kevin Brake</v>
      </c>
      <c r="E29" s="11">
        <v>45371</v>
      </c>
      <c r="F29" s="2" t="s">
        <v>101</v>
      </c>
      <c r="G29" s="12">
        <v>-36.57</v>
      </c>
      <c r="H29" t="str">
        <f>IF($N29="False",VLOOKUP($D29,#REF!, 16, 0), "No")</f>
        <v>No</v>
      </c>
      <c r="I29" t="str">
        <f>IF($N29="True", VLOOKUP($A29,'3.28.24'!$A$2:$Q$1048576, 8,0), "")</f>
        <v>Deducted 4.12.24</v>
      </c>
      <c r="J29" t="s">
        <v>908</v>
      </c>
      <c r="K29" t="str">
        <f>IF($N29="True", VLOOKUP($A29,'3.28.24'!$A$2:$Q$1048576, 10,0), "")</f>
        <v/>
      </c>
      <c r="L29" t="str">
        <f>IF(COUNTIF('3.28.24'!A:A,A29)&gt;0,"Found in 3.28.24",IF(COUNTIF('3.7.24'!A:A,A29)&gt;0,"Found in 3.7.24",IF(COUNTIF('2.14.24'!A:A,A29)&gt;0,"Found in 2.14.24",IF(COUNTIF('1.8.24'!A:A,A29)&gt;0,"Found in 1.8.24",IF(COUNTIF('12.4'!A:A,A29)&gt;0,"Found in 12.4",IF(COUNTIF('11.6'!A:A,A29)&gt;0,"Found in 11.6",IF(COUNTIF('10.3'!B:B,A29)&gt;0,"Found in 10.3","Not Found")))))))</f>
        <v>Found in 3.28.24</v>
      </c>
      <c r="M29" t="str">
        <f>IF(COUNTIF('3.7.24'!$A:$A, $A29) &gt; 0, "True", "False")</f>
        <v>False</v>
      </c>
      <c r="N29" t="str">
        <f>IF(COUNTIF('3.28.24'!$A:$A, $A29) &gt; 0, "True", "False")</f>
        <v>True</v>
      </c>
    </row>
    <row r="30" spans="1:14" hidden="1" x14ac:dyDescent="0.2">
      <c r="A30" s="2" t="s">
        <v>861</v>
      </c>
      <c r="B30" s="2" t="s">
        <v>16</v>
      </c>
      <c r="C30" s="2" t="s">
        <v>778</v>
      </c>
      <c r="D30" s="2" t="str">
        <f t="shared" si="0"/>
        <v>Kip Frew</v>
      </c>
      <c r="E30" s="11">
        <v>45368</v>
      </c>
      <c r="F30" s="2" t="s">
        <v>862</v>
      </c>
      <c r="G30" s="12">
        <v>-7.47</v>
      </c>
      <c r="H30" t="str">
        <f>IF($N30="False",VLOOKUP($D30,#REF!, 16, 0), "No")</f>
        <v>No</v>
      </c>
      <c r="I30" t="str">
        <f>IF($N30="True", VLOOKUP($A30,'3.28.24'!$A$2:$Q$1048576, 8,0), "")</f>
        <v>Deducted 4.12.24</v>
      </c>
      <c r="J30" t="s">
        <v>908</v>
      </c>
      <c r="K30" t="str">
        <f>IF($N30="True", VLOOKUP($A30,'3.28.24'!$A$2:$Q$1048576, 10,0), "")</f>
        <v/>
      </c>
      <c r="L30" t="str">
        <f>IF(COUNTIF('3.28.24'!A:A,A30)&gt;0,"Found in 3.28.24",IF(COUNTIF('3.7.24'!A:A,A30)&gt;0,"Found in 3.7.24",IF(COUNTIF('2.14.24'!A:A,A30)&gt;0,"Found in 2.14.24",IF(COUNTIF('1.8.24'!A:A,A30)&gt;0,"Found in 1.8.24",IF(COUNTIF('12.4'!A:A,A30)&gt;0,"Found in 12.4",IF(COUNTIF('11.6'!A:A,A30)&gt;0,"Found in 11.6",IF(COUNTIF('10.3'!B:B,A30)&gt;0,"Found in 10.3","Not Found")))))))</f>
        <v>Found in 3.28.24</v>
      </c>
      <c r="M30" t="str">
        <f>IF(COUNTIF('3.7.24'!$A:$A, $A30) &gt; 0, "True", "False")</f>
        <v>False</v>
      </c>
      <c r="N30" t="str">
        <f>IF(COUNTIF('3.28.24'!$A:$A, $A30) &gt; 0, "True", "False")</f>
        <v>True</v>
      </c>
    </row>
    <row r="31" spans="1:14" hidden="1" x14ac:dyDescent="0.2">
      <c r="A31" s="2" t="s">
        <v>863</v>
      </c>
      <c r="B31" s="2" t="s">
        <v>16</v>
      </c>
      <c r="C31" s="2" t="s">
        <v>864</v>
      </c>
      <c r="D31" s="2" t="str">
        <f t="shared" si="0"/>
        <v>Kristina Callow</v>
      </c>
      <c r="E31" s="11">
        <v>45366</v>
      </c>
      <c r="F31" s="2" t="s">
        <v>865</v>
      </c>
      <c r="G31" s="12">
        <v>-107.91</v>
      </c>
      <c r="H31" t="str">
        <f>IF($N31="False",VLOOKUP($D31,#REF!, 16, 0), "No")</f>
        <v>No</v>
      </c>
      <c r="I31" t="str">
        <f>IF($N31="True", VLOOKUP($A31,'3.28.24'!$A$2:$Q$1048576, 8,0), "")</f>
        <v>Deducted 4.11.24</v>
      </c>
      <c r="J31" t="s">
        <v>908</v>
      </c>
      <c r="K31" t="str">
        <f>IF($N31="True", VLOOKUP($A31,'3.28.24'!$A$2:$Q$1048576, 10,0), "")</f>
        <v/>
      </c>
      <c r="L31" t="str">
        <f>IF(COUNTIF('3.28.24'!A:A,A31)&gt;0,"Found in 3.28.24",IF(COUNTIF('3.7.24'!A:A,A31)&gt;0,"Found in 3.7.24",IF(COUNTIF('2.14.24'!A:A,A31)&gt;0,"Found in 2.14.24",IF(COUNTIF('1.8.24'!A:A,A31)&gt;0,"Found in 1.8.24",IF(COUNTIF('12.4'!A:A,A31)&gt;0,"Found in 12.4",IF(COUNTIF('11.6'!A:A,A31)&gt;0,"Found in 11.6",IF(COUNTIF('10.3'!B:B,A31)&gt;0,"Found in 10.3","Not Found")))))))</f>
        <v>Found in 3.28.24</v>
      </c>
      <c r="M31" t="str">
        <f>IF(COUNTIF('3.7.24'!$A:$A, $A31) &gt; 0, "True", "False")</f>
        <v>False</v>
      </c>
      <c r="N31" t="str">
        <f>IF(COUNTIF('3.28.24'!$A:$A, $A31) &gt; 0, "True", "False")</f>
        <v>True</v>
      </c>
    </row>
    <row r="32" spans="1:14" hidden="1" x14ac:dyDescent="0.2">
      <c r="A32" s="2" t="s">
        <v>866</v>
      </c>
      <c r="B32" s="2" t="s">
        <v>16</v>
      </c>
      <c r="C32" s="2" t="s">
        <v>867</v>
      </c>
      <c r="D32" s="2" t="str">
        <f t="shared" si="0"/>
        <v>Kyle Baker</v>
      </c>
      <c r="E32" s="11">
        <v>45374</v>
      </c>
      <c r="F32" s="2" t="s">
        <v>848</v>
      </c>
      <c r="G32" s="12">
        <v>-12</v>
      </c>
      <c r="H32" t="str">
        <f>IF($N32="False",VLOOKUP($D32,#REF!, 16, 0), "No")</f>
        <v>No</v>
      </c>
      <c r="I32" t="str">
        <f>IF($N32="True", VLOOKUP($A32,'3.28.24'!$A$2:$Q$1048576, 8,0), "")</f>
        <v>Deducted 4.12.24</v>
      </c>
      <c r="J32" t="s">
        <v>908</v>
      </c>
      <c r="K32" t="str">
        <f>IF($N32="True", VLOOKUP($A32,'3.28.24'!$A$2:$Q$1048576, 10,0), "")</f>
        <v/>
      </c>
      <c r="L32" t="str">
        <f>IF(COUNTIF('3.28.24'!A:A,A32)&gt;0,"Found in 3.28.24",IF(COUNTIF('3.7.24'!A:A,A32)&gt;0,"Found in 3.7.24",IF(COUNTIF('2.14.24'!A:A,A32)&gt;0,"Found in 2.14.24",IF(COUNTIF('1.8.24'!A:A,A32)&gt;0,"Found in 1.8.24",IF(COUNTIF('12.4'!A:A,A32)&gt;0,"Found in 12.4",IF(COUNTIF('11.6'!A:A,A32)&gt;0,"Found in 11.6",IF(COUNTIF('10.3'!B:B,A32)&gt;0,"Found in 10.3","Not Found")))))))</f>
        <v>Found in 3.28.24</v>
      </c>
      <c r="M32" t="str">
        <f>IF(COUNTIF('3.7.24'!$A:$A, $A32) &gt; 0, "True", "False")</f>
        <v>False</v>
      </c>
      <c r="N32" t="str">
        <f>IF(COUNTIF('3.28.24'!$A:$A, $A32) &gt; 0, "True", "False")</f>
        <v>True</v>
      </c>
    </row>
    <row r="33" spans="1:14" hidden="1" x14ac:dyDescent="0.2">
      <c r="A33" s="2" t="s">
        <v>883</v>
      </c>
      <c r="B33" s="2" t="s">
        <v>16</v>
      </c>
      <c r="C33" s="2" t="s">
        <v>782</v>
      </c>
      <c r="D33" s="2" t="str">
        <f t="shared" si="0"/>
        <v>Leroy Sattler</v>
      </c>
      <c r="E33" s="11">
        <v>45365</v>
      </c>
      <c r="F33" s="2" t="s">
        <v>884</v>
      </c>
      <c r="G33" s="12">
        <v>-1155.46</v>
      </c>
      <c r="H33" t="str">
        <f>IF($N33="False",VLOOKUP($D33,#REF!, 16, 0), "No")</f>
        <v>No</v>
      </c>
      <c r="I33" t="str">
        <f>IF($N33="True", VLOOKUP($A33,'3.28.24'!$A$2:$Q$1048576, 8,0), "")</f>
        <v/>
      </c>
      <c r="J33" t="s">
        <v>908</v>
      </c>
      <c r="K33" t="str">
        <f>IF($N33="True", VLOOKUP($A33,'3.28.24'!$A$2:$Q$1048576, 10,0), "")</f>
        <v/>
      </c>
      <c r="L33" t="str">
        <f>IF(COUNTIF('3.28.24'!A:A,A33)&gt;0,"Found in 3.28.24",IF(COUNTIF('3.7.24'!A:A,A33)&gt;0,"Found in 3.7.24",IF(COUNTIF('2.14.24'!A:A,A33)&gt;0,"Found in 2.14.24",IF(COUNTIF('1.8.24'!A:A,A33)&gt;0,"Found in 1.8.24",IF(COUNTIF('12.4'!A:A,A33)&gt;0,"Found in 12.4",IF(COUNTIF('11.6'!A:A,A33)&gt;0,"Found in 11.6",IF(COUNTIF('10.3'!B:B,A33)&gt;0,"Found in 10.3","Not Found")))))))</f>
        <v>Found in 3.28.24</v>
      </c>
      <c r="M33" t="str">
        <f>IF(COUNTIF('3.7.24'!$A:$A, $A33) &gt; 0, "True", "False")</f>
        <v>False</v>
      </c>
      <c r="N33" t="str">
        <f>IF(COUNTIF('3.28.24'!$A:$A, $A33) &gt; 0, "True", "False")</f>
        <v>True</v>
      </c>
    </row>
    <row r="34" spans="1:14" x14ac:dyDescent="0.2">
      <c r="A34" s="2" t="s">
        <v>885</v>
      </c>
      <c r="B34" s="2" t="s">
        <v>16</v>
      </c>
      <c r="C34" s="2" t="s">
        <v>131</v>
      </c>
      <c r="D34" s="2" t="str">
        <f t="shared" si="0"/>
        <v>Luis Otero</v>
      </c>
      <c r="E34" s="11">
        <v>45326</v>
      </c>
      <c r="F34" s="2" t="s">
        <v>886</v>
      </c>
      <c r="G34" s="12">
        <v>-47.3</v>
      </c>
      <c r="H34" t="str">
        <f>IF($N34="False",VLOOKUP($D34,#REF!, 16, 0), "No")</f>
        <v>No</v>
      </c>
      <c r="I34" t="str">
        <f>IF($N34="True", VLOOKUP($A34,'3.28.24'!$A$2:$Q$1048576, 8,0), "")</f>
        <v/>
      </c>
      <c r="J34" t="s">
        <v>908</v>
      </c>
      <c r="K34" t="str">
        <f>IF($N34="True", VLOOKUP($A34,'3.28.24'!$A$2:$Q$1048576, 10,0), "")</f>
        <v/>
      </c>
      <c r="L34" t="str">
        <f>IF(COUNTIF('3.28.24'!A:A,A34)&gt;0,"Found in 3.28.24",IF(COUNTIF('3.7.24'!A:A,A34)&gt;0,"Found in 3.7.24",IF(COUNTIF('2.14.24'!A:A,A34)&gt;0,"Found in 2.14.24",IF(COUNTIF('1.8.24'!A:A,A34)&gt;0,"Found in 1.8.24",IF(COUNTIF('12.4'!A:A,A34)&gt;0,"Found in 12.4",IF(COUNTIF('11.6'!A:A,A34)&gt;0,"Found in 11.6",IF(COUNTIF('10.3'!B:B,A34)&gt;0,"Found in 10.3","Not Found")))))))</f>
        <v>Found in 3.28.24</v>
      </c>
      <c r="M34" t="str">
        <f>IF(COUNTIF('3.7.24'!$A:$A, $A34) &gt; 0, "True", "False")</f>
        <v>False</v>
      </c>
      <c r="N34" t="str">
        <f>IF(COUNTIF('3.28.24'!$A:$A, $A34) &gt; 0, "True", "False")</f>
        <v>True</v>
      </c>
    </row>
    <row r="35" spans="1:14" hidden="1" x14ac:dyDescent="0.2">
      <c r="A35" s="2" t="s">
        <v>819</v>
      </c>
      <c r="B35" s="2" t="s">
        <v>16</v>
      </c>
      <c r="C35" s="2" t="s">
        <v>820</v>
      </c>
      <c r="D35" s="2" t="str">
        <f t="shared" si="0"/>
        <v>Mark Ramirez</v>
      </c>
      <c r="E35" s="11">
        <v>45320</v>
      </c>
      <c r="F35" s="2" t="s">
        <v>821</v>
      </c>
      <c r="G35" s="12">
        <v>-1107.47</v>
      </c>
      <c r="H35" t="str">
        <f>IF($N35="False",VLOOKUP($D35,#REF!, 16, 0), "No")</f>
        <v>No</v>
      </c>
      <c r="I35" t="str">
        <f>IF($N35="True", VLOOKUP($A35,'3.28.24'!$A$2:$Q$1048576, 8,0), "")</f>
        <v/>
      </c>
      <c r="J35" t="s">
        <v>908</v>
      </c>
      <c r="K35" t="str">
        <f>IF($N35="True", VLOOKUP($A35,'3.28.24'!$A$2:$Q$1048576, 10,0), "")</f>
        <v/>
      </c>
      <c r="L35" t="str">
        <f>IF(COUNTIF('3.28.24'!A:A,A35)&gt;0,"Found in 3.28.24",IF(COUNTIF('3.7.24'!A:A,A35)&gt;0,"Found in 3.7.24",IF(COUNTIF('2.14.24'!A:A,A35)&gt;0,"Found in 2.14.24",IF(COUNTIF('1.8.24'!A:A,A35)&gt;0,"Found in 1.8.24",IF(COUNTIF('12.4'!A:A,A35)&gt;0,"Found in 12.4",IF(COUNTIF('11.6'!A:A,A35)&gt;0,"Found in 11.6",IF(COUNTIF('10.3'!B:B,A35)&gt;0,"Found in 10.3","Not Found")))))))</f>
        <v>Found in 3.28.24</v>
      </c>
      <c r="M35" t="str">
        <f>IF(COUNTIF('3.7.24'!$A:$A, $A35) &gt; 0, "True", "False")</f>
        <v>True</v>
      </c>
      <c r="N35" t="str">
        <f>IF(COUNTIF('3.28.24'!$A:$A, $A35) &gt; 0, "True", "False")</f>
        <v>True</v>
      </c>
    </row>
    <row r="36" spans="1:14" hidden="1" x14ac:dyDescent="0.2">
      <c r="A36" s="2" t="s">
        <v>868</v>
      </c>
      <c r="B36" s="2" t="s">
        <v>16</v>
      </c>
      <c r="C36" s="2" t="s">
        <v>649</v>
      </c>
      <c r="D36" s="2" t="str">
        <f t="shared" si="0"/>
        <v>Matthew Carter</v>
      </c>
      <c r="E36" s="11">
        <v>45371</v>
      </c>
      <c r="F36" s="2" t="s">
        <v>869</v>
      </c>
      <c r="G36" s="12">
        <v>-78.489999999999995</v>
      </c>
      <c r="H36" t="str">
        <f>IF($N36="False",VLOOKUP($D36,#REF!, 16, 0), "No")</f>
        <v>No</v>
      </c>
      <c r="I36" t="str">
        <f>IF($N36="True", VLOOKUP($A36,'3.28.24'!$A$2:$Q$1048576, 8,0), "")</f>
        <v>Deducted 4.12.24</v>
      </c>
      <c r="J36" t="s">
        <v>908</v>
      </c>
      <c r="K36" t="str">
        <f>IF($N36="True", VLOOKUP($A36,'3.28.24'!$A$2:$Q$1048576, 10,0), "")</f>
        <v/>
      </c>
      <c r="L36" t="str">
        <f>IF(COUNTIF('3.28.24'!A:A,A36)&gt;0,"Found in 3.28.24",IF(COUNTIF('3.7.24'!A:A,A36)&gt;0,"Found in 3.7.24",IF(COUNTIF('2.14.24'!A:A,A36)&gt;0,"Found in 2.14.24",IF(COUNTIF('1.8.24'!A:A,A36)&gt;0,"Found in 1.8.24",IF(COUNTIF('12.4'!A:A,A36)&gt;0,"Found in 12.4",IF(COUNTIF('11.6'!A:A,A36)&gt;0,"Found in 11.6",IF(COUNTIF('10.3'!B:B,A36)&gt;0,"Found in 10.3","Not Found")))))))</f>
        <v>Found in 3.28.24</v>
      </c>
      <c r="M36" t="str">
        <f>IF(COUNTIF('3.7.24'!$A:$A, $A36) &gt; 0, "True", "False")</f>
        <v>False</v>
      </c>
      <c r="N36" t="str">
        <f>IF(COUNTIF('3.28.24'!$A:$A, $A36) &gt; 0, "True", "False")</f>
        <v>True</v>
      </c>
    </row>
    <row r="37" spans="1:14" hidden="1" x14ac:dyDescent="0.2">
      <c r="A37" s="2" t="s">
        <v>870</v>
      </c>
      <c r="B37" s="2" t="s">
        <v>16</v>
      </c>
      <c r="C37" s="2" t="s">
        <v>871</v>
      </c>
      <c r="D37" s="2" t="str">
        <f t="shared" si="0"/>
        <v>Rebecca McCallum-Cameron</v>
      </c>
      <c r="E37" s="11">
        <v>45364</v>
      </c>
      <c r="F37" s="2" t="s">
        <v>872</v>
      </c>
      <c r="G37" s="12">
        <v>-12.57</v>
      </c>
      <c r="H37" t="str">
        <f>IF($N37="False",VLOOKUP($D37,#REF!, 16, 0), "No")</f>
        <v>No</v>
      </c>
      <c r="I37" t="str">
        <f>IF($N37="True", VLOOKUP($A37,'3.28.24'!$A$2:$Q$1048576, 8,0), "")</f>
        <v>Deducted 4.12.24</v>
      </c>
      <c r="J37" t="s">
        <v>908</v>
      </c>
      <c r="K37" t="str">
        <f>IF($N37="True", VLOOKUP($A37,'3.28.24'!$A$2:$Q$1048576, 10,0), "")</f>
        <v/>
      </c>
      <c r="L37" t="str">
        <f>IF(COUNTIF('3.28.24'!A:A,A37)&gt;0,"Found in 3.28.24",IF(COUNTIF('3.7.24'!A:A,A37)&gt;0,"Found in 3.7.24",IF(COUNTIF('2.14.24'!A:A,A37)&gt;0,"Found in 2.14.24",IF(COUNTIF('1.8.24'!A:A,A37)&gt;0,"Found in 1.8.24",IF(COUNTIF('12.4'!A:A,A37)&gt;0,"Found in 12.4",IF(COUNTIF('11.6'!A:A,A37)&gt;0,"Found in 11.6",IF(COUNTIF('10.3'!B:B,A37)&gt;0,"Found in 10.3","Not Found")))))))</f>
        <v>Found in 3.28.24</v>
      </c>
      <c r="M37" t="str">
        <f>IF(COUNTIF('3.7.24'!$A:$A, $A37) &gt; 0, "True", "False")</f>
        <v>False</v>
      </c>
      <c r="N37" t="str">
        <f>IF(COUNTIF('3.28.24'!$A:$A, $A37) &gt; 0, "True", "False")</f>
        <v>True</v>
      </c>
    </row>
    <row r="38" spans="1:14" hidden="1" x14ac:dyDescent="0.2">
      <c r="A38" s="2" t="s">
        <v>873</v>
      </c>
      <c r="B38" s="2" t="s">
        <v>16</v>
      </c>
      <c r="C38" s="2" t="s">
        <v>874</v>
      </c>
      <c r="D38" s="2" t="str">
        <f t="shared" si="0"/>
        <v>William Wolfenbarger</v>
      </c>
      <c r="E38" s="11">
        <v>45369</v>
      </c>
      <c r="F38" s="2" t="s">
        <v>875</v>
      </c>
      <c r="G38" s="12">
        <v>-2.68</v>
      </c>
      <c r="H38" t="str">
        <f>IF($N38="False",VLOOKUP($D38,#REF!, 16, 0), "No")</f>
        <v>No</v>
      </c>
      <c r="I38" t="str">
        <f>IF($N38="True", VLOOKUP($A38,'3.28.24'!$A$2:$Q$1048576, 8,0), "")</f>
        <v>Deducted 4.12.24</v>
      </c>
      <c r="J38" t="s">
        <v>908</v>
      </c>
      <c r="K38" t="str">
        <f>IF($N38="True", VLOOKUP($A38,'3.28.24'!$A$2:$Q$1048576, 10,0), "")</f>
        <v/>
      </c>
      <c r="L38" t="str">
        <f>IF(COUNTIF('3.28.24'!A:A,A38)&gt;0,"Found in 3.28.24",IF(COUNTIF('3.7.24'!A:A,A38)&gt;0,"Found in 3.7.24",IF(COUNTIF('2.14.24'!A:A,A38)&gt;0,"Found in 2.14.24",IF(COUNTIF('1.8.24'!A:A,A38)&gt;0,"Found in 1.8.24",IF(COUNTIF('12.4'!A:A,A38)&gt;0,"Found in 12.4",IF(COUNTIF('11.6'!A:A,A38)&gt;0,"Found in 11.6",IF(COUNTIF('10.3'!B:B,A38)&gt;0,"Found in 10.3","Not Found")))))))</f>
        <v>Found in 3.28.24</v>
      </c>
      <c r="M38" t="str">
        <f>IF(COUNTIF('3.7.24'!$A:$A, $A38) &gt; 0, "True", "False")</f>
        <v>False</v>
      </c>
      <c r="N38" t="str">
        <f>IF(COUNTIF('3.28.24'!$A:$A, $A38) &gt; 0, "True", "False")</f>
        <v>True</v>
      </c>
    </row>
  </sheetData>
  <autoFilter ref="A1:N38" xr:uid="{0119E45E-A357-462A-8DB4-72272B719DAC}">
    <filterColumn colId="2">
      <filters>
        <filter val="Employee: Luis Otero"/>
      </filters>
    </filterColumn>
    <sortState xmlns:xlrd2="http://schemas.microsoft.com/office/spreadsheetml/2017/richdata2" ref="A2:N38">
      <sortCondition ref="N2:N38"/>
      <sortCondition ref="D2:D38"/>
    </sortState>
  </autoFilter>
  <conditionalFormatting sqref="A2:N38">
    <cfRule type="expression" dxfId="0" priority="1">
      <formula>IF($N2="True", 1, 0)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06157-2732-4988-BBA2-609C3B6EA770}">
  <sheetPr filterMode="1"/>
  <dimension ref="A1:M71"/>
  <sheetViews>
    <sheetView workbookViewId="0"/>
  </sheetViews>
  <sheetFormatPr defaultRowHeight="12.75" x14ac:dyDescent="0.2"/>
  <cols>
    <col min="1" max="1" width="28" bestFit="1" customWidth="1"/>
    <col min="2" max="2" width="25.7109375" bestFit="1" customWidth="1"/>
    <col min="3" max="3" width="35.42578125" bestFit="1" customWidth="1"/>
    <col min="4" max="4" width="25.7109375" bestFit="1" customWidth="1"/>
    <col min="5" max="5" width="24.85546875" bestFit="1" customWidth="1"/>
    <col min="6" max="6" width="38.140625" bestFit="1" customWidth="1"/>
    <col min="7" max="7" width="10.140625" bestFit="1" customWidth="1"/>
    <col min="8" max="8" width="35.28515625" bestFit="1" customWidth="1"/>
    <col min="9" max="9" width="32.42578125" style="66" bestFit="1" customWidth="1"/>
    <col min="10" max="10" width="22" bestFit="1" customWidth="1"/>
    <col min="11" max="11" width="15" bestFit="1" customWidth="1"/>
    <col min="12" max="13" width="10.5703125" bestFit="1" customWidth="1"/>
  </cols>
  <sheetData>
    <row r="1" spans="1:13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909</v>
      </c>
      <c r="H1" s="27" t="s">
        <v>11</v>
      </c>
      <c r="I1" s="63" t="s">
        <v>12</v>
      </c>
      <c r="J1" s="27" t="s">
        <v>13</v>
      </c>
      <c r="K1" s="27" t="s">
        <v>228</v>
      </c>
      <c r="L1" s="27" t="s">
        <v>887</v>
      </c>
      <c r="M1" s="27" t="s">
        <v>910</v>
      </c>
    </row>
    <row r="2" spans="1:13" hidden="1" x14ac:dyDescent="0.2">
      <c r="A2" s="61" t="s">
        <v>911</v>
      </c>
      <c r="B2" s="61" t="s">
        <v>16</v>
      </c>
      <c r="C2" s="61" t="s">
        <v>912</v>
      </c>
      <c r="D2" s="61" t="str">
        <f t="shared" ref="D2:D33" si="0">TRIM(MID(C2, FIND(":", C2) + 1, LEN(C2)))</f>
        <v>Anna Cattuzzo</v>
      </c>
      <c r="E2" s="68">
        <v>45406</v>
      </c>
      <c r="F2" s="61" t="s">
        <v>312</v>
      </c>
      <c r="G2" s="69">
        <v>-30.23</v>
      </c>
      <c r="H2" s="62" t="str">
        <f>IF($M2="False",VLOOKUP($D2,'[1]Management Hierarchy Report'!$B$3:$J$1048576, 9, 0), "No")</f>
        <v/>
      </c>
      <c r="I2" s="64" t="s">
        <v>913</v>
      </c>
      <c r="J2" s="62" t="s">
        <v>914</v>
      </c>
      <c r="K2" s="62" t="str">
        <f>IF(COUNTIF('4.18.24'!A:A,A2)&gt;0,"Found in 4.18.24",IF(COUNTIF('3.28.24'!A:A,A2)&gt;0,"Found in 3.28.24",IF(COUNTIF('3.7.24'!A:A,A2)&gt;0,"Found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Found"))))))))</f>
        <v>Not Found</v>
      </c>
      <c r="L2" s="62" t="str">
        <f>IF(COUNTIF('3.28.24'!$A:$A, $A2) &gt; 0, "True", "False")</f>
        <v>False</v>
      </c>
      <c r="M2" s="62" t="str">
        <f>IF(COUNTIF('4.18.24'!$A:$A, $A2) &gt; 0, "True", "False")</f>
        <v>False</v>
      </c>
    </row>
    <row r="3" spans="1:13" hidden="1" x14ac:dyDescent="0.2">
      <c r="A3" s="61" t="s">
        <v>915</v>
      </c>
      <c r="B3" s="61" t="s">
        <v>16</v>
      </c>
      <c r="C3" s="61" t="s">
        <v>30</v>
      </c>
      <c r="D3" s="61" t="str">
        <f t="shared" si="0"/>
        <v>Austin Dority</v>
      </c>
      <c r="E3" s="68">
        <v>45401</v>
      </c>
      <c r="F3" s="61" t="s">
        <v>916</v>
      </c>
      <c r="G3" s="69">
        <v>-15.69</v>
      </c>
      <c r="H3" s="62" t="str">
        <f>IF($M3="False",VLOOKUP($D3,'[1]Management Hierarchy Report'!$B$3:$J$1048576, 9, 0), "No")</f>
        <v>SL81</v>
      </c>
      <c r="I3" s="64" t="s">
        <v>917</v>
      </c>
      <c r="J3" s="62" t="s">
        <v>914</v>
      </c>
      <c r="K3" s="62" t="str">
        <f>IF(COUNTIF('4.18.24'!A:A,A3)&gt;0,"Found in 4.18.24",IF(COUNTIF('3.28.24'!A:A,A3)&gt;0,"Found in 3.28.24",IF(COUNTIF('3.7.24'!A:A,A3)&gt;0,"Found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Found"))))))))</f>
        <v>Not Found</v>
      </c>
      <c r="L3" s="62" t="str">
        <f>IF(COUNTIF('3.28.24'!$A:$A, $A3) &gt; 0, "True", "False")</f>
        <v>False</v>
      </c>
      <c r="M3" s="62" t="str">
        <f>IF(COUNTIF('4.18.24'!$A:$A, $A3) &gt; 0, "True", "False")</f>
        <v>False</v>
      </c>
    </row>
    <row r="4" spans="1:13" hidden="1" x14ac:dyDescent="0.2">
      <c r="A4" s="61" t="s">
        <v>918</v>
      </c>
      <c r="B4" s="61" t="s">
        <v>16</v>
      </c>
      <c r="C4" s="61" t="s">
        <v>733</v>
      </c>
      <c r="D4" s="61" t="str">
        <f t="shared" si="0"/>
        <v>Ayite Medji</v>
      </c>
      <c r="E4" s="68">
        <v>45371</v>
      </c>
      <c r="F4" s="61" t="s">
        <v>919</v>
      </c>
      <c r="G4" s="69">
        <v>-5.8</v>
      </c>
      <c r="H4" s="62" t="str">
        <f>IF($M4="False",VLOOKUP($D4,'[1]Management Hierarchy Report'!$B$3:$J$1048576, 9, 0), "No")</f>
        <v>SL315</v>
      </c>
      <c r="I4" s="64" t="s">
        <v>917</v>
      </c>
      <c r="J4" s="62" t="s">
        <v>914</v>
      </c>
      <c r="K4" s="62" t="str">
        <f>IF(COUNTIF('4.18.24'!A:A,A4)&gt;0,"Found in 4.18.24",IF(COUNTIF('3.28.24'!A:A,A4)&gt;0,"Found in 3.28.24",IF(COUNTIF('3.7.24'!A:A,A4)&gt;0,"Found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Found"))))))))</f>
        <v>Not Found</v>
      </c>
      <c r="L4" s="62" t="str">
        <f>IF(COUNTIF('3.28.24'!$A:$A, $A4) &gt; 0, "True", "False")</f>
        <v>False</v>
      </c>
      <c r="M4" s="62" t="str">
        <f>IF(COUNTIF('4.18.24'!$A:$A, $A4) &gt; 0, "True", "False")</f>
        <v>False</v>
      </c>
    </row>
    <row r="5" spans="1:13" hidden="1" x14ac:dyDescent="0.2">
      <c r="A5" s="61" t="s">
        <v>920</v>
      </c>
      <c r="B5" s="61" t="s">
        <v>16</v>
      </c>
      <c r="C5" s="61" t="s">
        <v>921</v>
      </c>
      <c r="D5" s="61" t="str">
        <f t="shared" si="0"/>
        <v>Brian Hanna</v>
      </c>
      <c r="E5" s="68">
        <v>45406</v>
      </c>
      <c r="F5" s="61" t="s">
        <v>922</v>
      </c>
      <c r="G5" s="69">
        <v>-11.94</v>
      </c>
      <c r="H5" s="62" t="str">
        <f>IF($M5="False",VLOOKUP($D5,'[1]Management Hierarchy Report'!$B$3:$J$1048576, 9, 0), "No")</f>
        <v/>
      </c>
      <c r="I5" s="64" t="s">
        <v>917</v>
      </c>
      <c r="J5" s="62" t="s">
        <v>914</v>
      </c>
      <c r="K5" s="62" t="str">
        <f>IF(COUNTIF('4.18.24'!A:A,A5)&gt;0,"Found in 4.18.24",IF(COUNTIF('3.28.24'!A:A,A5)&gt;0,"Found in 3.28.24",IF(COUNTIF('3.7.24'!A:A,A5)&gt;0,"Found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Found"))))))))</f>
        <v>Not Found</v>
      </c>
      <c r="L5" s="62" t="str">
        <f>IF(COUNTIF('3.28.24'!$A:$A, $A5) &gt; 0, "True", "False")</f>
        <v>False</v>
      </c>
      <c r="M5" s="62" t="str">
        <f>IF(COUNTIF('4.18.24'!$A:$A, $A5) &gt; 0, "True", "False")</f>
        <v>False</v>
      </c>
    </row>
    <row r="6" spans="1:13" hidden="1" x14ac:dyDescent="0.2">
      <c r="A6" s="61" t="s">
        <v>923</v>
      </c>
      <c r="B6" s="61" t="s">
        <v>16</v>
      </c>
      <c r="C6" s="61" t="s">
        <v>924</v>
      </c>
      <c r="D6" s="61" t="str">
        <f t="shared" si="0"/>
        <v>Clayton Gibson</v>
      </c>
      <c r="E6" s="68">
        <v>45400</v>
      </c>
      <c r="F6" s="61" t="s">
        <v>925</v>
      </c>
      <c r="G6" s="69">
        <v>-32.369999999999997</v>
      </c>
      <c r="H6" s="62" t="str">
        <f>IF($M6="False",VLOOKUP($D6,'[1]Management Hierarchy Report'!$B$3:$J$1048576, 9, 0), "No")</f>
        <v/>
      </c>
      <c r="I6" s="64" t="s">
        <v>913</v>
      </c>
      <c r="J6" s="62" t="s">
        <v>914</v>
      </c>
      <c r="K6" s="62" t="str">
        <f>IF(COUNTIF('4.18.24'!A:A,A6)&gt;0,"Found in 4.18.24",IF(COUNTIF('3.28.24'!A:A,A6)&gt;0,"Found in 3.28.24",IF(COUNTIF('3.7.24'!A:A,A6)&gt;0,"Found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Found"))))))))</f>
        <v>Not Found</v>
      </c>
      <c r="L6" s="62" t="str">
        <f>IF(COUNTIF('3.28.24'!$A:$A, $A6) &gt; 0, "True", "False")</f>
        <v>False</v>
      </c>
      <c r="M6" s="62" t="str">
        <f>IF(COUNTIF('4.18.24'!$A:$A, $A6) &gt; 0, "True", "False")</f>
        <v>False</v>
      </c>
    </row>
    <row r="7" spans="1:13" hidden="1" x14ac:dyDescent="0.2">
      <c r="A7" s="61" t="s">
        <v>926</v>
      </c>
      <c r="B7" s="61" t="s">
        <v>16</v>
      </c>
      <c r="C7" s="61" t="s">
        <v>927</v>
      </c>
      <c r="D7" s="61" t="str">
        <f t="shared" si="0"/>
        <v>David Seymour</v>
      </c>
      <c r="E7" s="68">
        <v>45403</v>
      </c>
      <c r="F7" s="61" t="s">
        <v>688</v>
      </c>
      <c r="G7" s="69">
        <v>-182.1</v>
      </c>
      <c r="H7" s="62" t="str">
        <f>IF($M7="False",VLOOKUP($D7,'[1]Management Hierarchy Report'!$B$3:$J$1048576, 9, 0), "No")</f>
        <v>SL57</v>
      </c>
      <c r="I7" s="64" t="s">
        <v>917</v>
      </c>
      <c r="J7" s="62" t="s">
        <v>914</v>
      </c>
      <c r="K7" s="62" t="str">
        <f>IF(COUNTIF('4.18.24'!A:A,A7)&gt;0,"Found in 4.18.24",IF(COUNTIF('3.28.24'!A:A,A7)&gt;0,"Found in 3.28.24",IF(COUNTIF('3.7.24'!A:A,A7)&gt;0,"Found in 3.7.24",IF(COUNTIF('2.14.24'!A:A,A7)&gt;0,"Found in 2.14.24",IF(COUNTIF('1.8.24'!A:A,A7)&gt;0,"Found in 1.8.24",IF(COUNTIF('12.4'!A:A,A7)&gt;0,"Found in 12.4",IF(COUNTIF('11.6'!A:A,A7)&gt;0,"Found in 11.6",IF(COUNTIF('10.3'!B:B,A7)&gt;0,"Found in 10.3","Not Found"))))))))</f>
        <v>Not Found</v>
      </c>
      <c r="L7" s="62" t="str">
        <f>IF(COUNTIF('3.28.24'!$A:$A, $A7) &gt; 0, "True", "False")</f>
        <v>False</v>
      </c>
      <c r="M7" s="62" t="str">
        <f>IF(COUNTIF('4.18.24'!$A:$A, $A7) &gt; 0, "True", "False")</f>
        <v>False</v>
      </c>
    </row>
    <row r="8" spans="1:13" hidden="1" x14ac:dyDescent="0.2">
      <c r="A8" s="61" t="s">
        <v>928</v>
      </c>
      <c r="B8" s="61" t="s">
        <v>16</v>
      </c>
      <c r="C8" s="61" t="s">
        <v>929</v>
      </c>
      <c r="D8" s="61" t="str">
        <f t="shared" si="0"/>
        <v>Efrain Villareal</v>
      </c>
      <c r="E8" s="68">
        <v>45406</v>
      </c>
      <c r="F8" s="61" t="s">
        <v>930</v>
      </c>
      <c r="G8" s="69">
        <v>-16.899999999999999</v>
      </c>
      <c r="H8" s="62" t="str">
        <f>IF($M8="False",VLOOKUP($D8,'[1]Management Hierarchy Report'!$B$3:$J$1048576, 9, 0), "No")</f>
        <v>SL260</v>
      </c>
      <c r="I8" s="64" t="s">
        <v>917</v>
      </c>
      <c r="J8" s="62" t="s">
        <v>914</v>
      </c>
      <c r="K8" s="62" t="str">
        <f>IF(COUNTIF('4.18.24'!A:A,A8)&gt;0,"Found in 4.18.24",IF(COUNTIF('3.28.24'!A:A,A8)&gt;0,"Found in 3.28.24",IF(COUNTIF('3.7.24'!A:A,A8)&gt;0,"Found in 3.7.24",IF(COUNTIF('2.14.24'!A:A,A8)&gt;0,"Found in 2.14.24",IF(COUNTIF('1.8.24'!A:A,A8)&gt;0,"Found in 1.8.24",IF(COUNTIF('12.4'!A:A,A8)&gt;0,"Found in 12.4",IF(COUNTIF('11.6'!A:A,A8)&gt;0,"Found in 11.6",IF(COUNTIF('10.3'!B:B,A8)&gt;0,"Found in 10.3","Not Found"))))))))</f>
        <v>Not Found</v>
      </c>
      <c r="L8" s="62" t="str">
        <f>IF(COUNTIF('3.28.24'!$A:$A, $A8) &gt; 0, "True", "False")</f>
        <v>False</v>
      </c>
      <c r="M8" s="62" t="str">
        <f>IF(COUNTIF('4.18.24'!$A:$A, $A8) &gt; 0, "True", "False")</f>
        <v>False</v>
      </c>
    </row>
    <row r="9" spans="1:13" hidden="1" x14ac:dyDescent="0.2">
      <c r="A9" s="61" t="s">
        <v>931</v>
      </c>
      <c r="B9" s="61" t="s">
        <v>16</v>
      </c>
      <c r="C9" s="61" t="s">
        <v>845</v>
      </c>
      <c r="D9" s="61" t="str">
        <f t="shared" si="0"/>
        <v>Felicia Slager</v>
      </c>
      <c r="E9" s="68">
        <v>45399</v>
      </c>
      <c r="F9" s="61" t="s">
        <v>932</v>
      </c>
      <c r="G9" s="69">
        <v>-3.23</v>
      </c>
      <c r="H9" s="62" t="str">
        <f>IF($M9="False",VLOOKUP($D9,'[1]Management Hierarchy Report'!$B$3:$J$1048576, 9, 0), "No")</f>
        <v>SL205</v>
      </c>
      <c r="I9" s="64" t="s">
        <v>917</v>
      </c>
      <c r="J9" s="62" t="s">
        <v>914</v>
      </c>
      <c r="K9" s="62" t="str">
        <f>IF(COUNTIF('4.18.24'!A:A,A9)&gt;0,"Found in 4.18.24",IF(COUNTIF('3.28.24'!A:A,A9)&gt;0,"Found in 3.28.24",IF(COUNTIF('3.7.24'!A:A,A9)&gt;0,"Found in 3.7.24",IF(COUNTIF('2.14.24'!A:A,A9)&gt;0,"Found in 2.14.24",IF(COUNTIF('1.8.24'!A:A,A9)&gt;0,"Found in 1.8.24",IF(COUNTIF('12.4'!A:A,A9)&gt;0,"Found in 12.4",IF(COUNTIF('11.6'!A:A,A9)&gt;0,"Found in 11.6",IF(COUNTIF('10.3'!B:B,A9)&gt;0,"Found in 10.3","Not Found"))))))))</f>
        <v>Not Found</v>
      </c>
      <c r="L9" s="62" t="str">
        <f>IF(COUNTIF('3.28.24'!$A:$A, $A9) &gt; 0, "True", "False")</f>
        <v>False</v>
      </c>
      <c r="M9" s="62" t="str">
        <f>IF(COUNTIF('4.18.24'!$A:$A, $A9) &gt; 0, "True", "False")</f>
        <v>False</v>
      </c>
    </row>
    <row r="10" spans="1:13" hidden="1" x14ac:dyDescent="0.2">
      <c r="A10" s="61" t="s">
        <v>933</v>
      </c>
      <c r="B10" s="61" t="s">
        <v>16</v>
      </c>
      <c r="C10" s="61" t="s">
        <v>83</v>
      </c>
      <c r="D10" s="61" t="str">
        <f t="shared" si="0"/>
        <v>INAYAH JENKINS</v>
      </c>
      <c r="E10" s="68">
        <v>45308</v>
      </c>
      <c r="F10" s="61" t="s">
        <v>759</v>
      </c>
      <c r="G10" s="69">
        <v>-34.229999999999997</v>
      </c>
      <c r="H10" s="62" t="e">
        <f>IF($M10="False",VLOOKUP($D10,'[1]Management Hierarchy Report'!$B$3:$J$1048576, 9, 0), "No")</f>
        <v>#N/A</v>
      </c>
      <c r="I10" s="64" t="s">
        <v>913</v>
      </c>
      <c r="J10" s="62" t="s">
        <v>914</v>
      </c>
      <c r="K10" s="62" t="str">
        <f>IF(COUNTIF('4.18.24'!A:A,A10)&gt;0,"Found in 4.18.24",IF(COUNTIF('3.28.24'!A:A,A10)&gt;0,"Found in 3.28.24",IF(COUNTIF('3.7.24'!A:A,A10)&gt;0,"Found in 3.7.24",IF(COUNTIF('2.14.24'!A:A,A10)&gt;0,"Found in 2.14.24",IF(COUNTIF('1.8.24'!A:A,A10)&gt;0,"Found in 1.8.24",IF(COUNTIF('12.4'!A:A,A10)&gt;0,"Found in 12.4",IF(COUNTIF('11.6'!A:A,A10)&gt;0,"Found in 11.6",IF(COUNTIF('10.3'!B:B,A10)&gt;0,"Found in 10.3","Not Found"))))))))</f>
        <v>Not Found</v>
      </c>
      <c r="L10" s="62" t="str">
        <f>IF(COUNTIF('3.28.24'!$A:$A, $A10) &gt; 0, "True", "False")</f>
        <v>False</v>
      </c>
      <c r="M10" s="62" t="str">
        <f>IF(COUNTIF('4.18.24'!$A:$A, $A10) &gt; 0, "True", "False")</f>
        <v>False</v>
      </c>
    </row>
    <row r="11" spans="1:13" hidden="1" x14ac:dyDescent="0.2">
      <c r="A11" s="61" t="s">
        <v>934</v>
      </c>
      <c r="B11" s="61" t="s">
        <v>16</v>
      </c>
      <c r="C11" s="61" t="s">
        <v>289</v>
      </c>
      <c r="D11" s="61" t="str">
        <f t="shared" si="0"/>
        <v>Jeffrey Dunham, Jr</v>
      </c>
      <c r="E11" s="68">
        <v>45377</v>
      </c>
      <c r="F11" s="61" t="s">
        <v>875</v>
      </c>
      <c r="G11" s="69">
        <v>-164.26</v>
      </c>
      <c r="H11" s="62" t="str">
        <f>IF($M11="False",VLOOKUP($D11,'[1]Management Hierarchy Report'!$B$3:$J$1048576, 9, 0), "No")</f>
        <v>SL51</v>
      </c>
      <c r="I11" s="64" t="s">
        <v>917</v>
      </c>
      <c r="J11" s="62" t="s">
        <v>914</v>
      </c>
      <c r="K11" s="62" t="str">
        <f>IF(COUNTIF('4.18.24'!A:A,A11)&gt;0,"Found in 4.18.24",IF(COUNTIF('3.28.24'!A:A,A11)&gt;0,"Found in 3.28.24",IF(COUNTIF('3.7.24'!A:A,A11)&gt;0,"Found in 3.7.24",IF(COUNTIF('2.14.24'!A:A,A11)&gt;0,"Found in 2.14.24",IF(COUNTIF('1.8.24'!A:A,A11)&gt;0,"Found in 1.8.24",IF(COUNTIF('12.4'!A:A,A11)&gt;0,"Found in 12.4",IF(COUNTIF('11.6'!A:A,A11)&gt;0,"Found in 11.6",IF(COUNTIF('10.3'!B:B,A11)&gt;0,"Found in 10.3","Not Found"))))))))</f>
        <v>Not Found</v>
      </c>
      <c r="L11" s="62" t="str">
        <f>IF(COUNTIF('3.28.24'!$A:$A, $A11) &gt; 0, "True", "False")</f>
        <v>False</v>
      </c>
      <c r="M11" s="62" t="str">
        <f>IF(COUNTIF('4.18.24'!$A:$A, $A11) &gt; 0, "True", "False")</f>
        <v>False</v>
      </c>
    </row>
    <row r="12" spans="1:13" hidden="1" x14ac:dyDescent="0.2">
      <c r="A12" s="61" t="s">
        <v>935</v>
      </c>
      <c r="B12" s="61" t="s">
        <v>16</v>
      </c>
      <c r="C12" s="61" t="s">
        <v>936</v>
      </c>
      <c r="D12" s="61" t="str">
        <f t="shared" si="0"/>
        <v>Joseph Olah</v>
      </c>
      <c r="E12" s="68">
        <v>45393</v>
      </c>
      <c r="F12" s="61" t="s">
        <v>937</v>
      </c>
      <c r="G12" s="69">
        <v>-12.82</v>
      </c>
      <c r="H12" s="62" t="str">
        <f>IF($M12="False",VLOOKUP($D12,'[1]Management Hierarchy Report'!$B$3:$J$1048576, 9, 0), "No")</f>
        <v>SL50</v>
      </c>
      <c r="I12" s="64" t="s">
        <v>917</v>
      </c>
      <c r="J12" s="62" t="s">
        <v>914</v>
      </c>
      <c r="K12" s="62" t="str">
        <f>IF(COUNTIF('4.18.24'!A:A,A12)&gt;0,"Found in 4.18.24",IF(COUNTIF('3.28.24'!A:A,A12)&gt;0,"Found in 3.28.24",IF(COUNTIF('3.7.24'!A:A,A12)&gt;0,"Found in 3.7.24",IF(COUNTIF('2.14.24'!A:A,A12)&gt;0,"Found in 2.14.24",IF(COUNTIF('1.8.24'!A:A,A12)&gt;0,"Found in 1.8.24",IF(COUNTIF('12.4'!A:A,A12)&gt;0,"Found in 12.4",IF(COUNTIF('11.6'!A:A,A12)&gt;0,"Found in 11.6",IF(COUNTIF('10.3'!B:B,A12)&gt;0,"Found in 10.3","Not Found"))))))))</f>
        <v>Not Found</v>
      </c>
      <c r="L12" s="62" t="str">
        <f>IF(COUNTIF('3.28.24'!$A:$A, $A12) &gt; 0, "True", "False")</f>
        <v>False</v>
      </c>
      <c r="M12" s="62" t="str">
        <f>IF(COUNTIF('4.18.24'!$A:$A, $A12) &gt; 0, "True", "False")</f>
        <v>False</v>
      </c>
    </row>
    <row r="13" spans="1:13" hidden="1" x14ac:dyDescent="0.2">
      <c r="A13" s="61" t="s">
        <v>938</v>
      </c>
      <c r="B13" s="61" t="s">
        <v>16</v>
      </c>
      <c r="C13" s="61" t="s">
        <v>939</v>
      </c>
      <c r="D13" s="61" t="str">
        <f t="shared" si="0"/>
        <v>Joshua Henderson</v>
      </c>
      <c r="E13" s="68">
        <v>45408</v>
      </c>
      <c r="F13" s="61" t="s">
        <v>940</v>
      </c>
      <c r="G13" s="69">
        <v>-565.82000000000005</v>
      </c>
      <c r="H13" s="62" t="str">
        <f>IF($M13="False",VLOOKUP($D13,'[1]Management Hierarchy Report'!$B$3:$J$1048576, 9, 0), "No")</f>
        <v/>
      </c>
      <c r="I13" s="64" t="s">
        <v>913</v>
      </c>
      <c r="J13" s="62" t="s">
        <v>914</v>
      </c>
      <c r="K13" s="62" t="str">
        <f>IF(COUNTIF('4.18.24'!A:A,A13)&gt;0,"Found in 4.18.24",IF(COUNTIF('3.28.24'!A:A,A13)&gt;0,"Found in 3.28.24",IF(COUNTIF('3.7.24'!A:A,A13)&gt;0,"Found in 3.7.24",IF(COUNTIF('2.14.24'!A:A,A13)&gt;0,"Found in 2.14.24",IF(COUNTIF('1.8.24'!A:A,A13)&gt;0,"Found in 1.8.24",IF(COUNTIF('12.4'!A:A,A13)&gt;0,"Found in 12.4",IF(COUNTIF('11.6'!A:A,A13)&gt;0,"Found in 11.6",IF(COUNTIF('10.3'!B:B,A13)&gt;0,"Found in 10.3","Not Found"))))))))</f>
        <v>Not Found</v>
      </c>
      <c r="L13" s="62" t="str">
        <f>IF(COUNTIF('3.28.24'!$A:$A, $A13) &gt; 0, "True", "False")</f>
        <v>False</v>
      </c>
      <c r="M13" s="62" t="str">
        <f>IF(COUNTIF('4.18.24'!$A:$A, $A13) &gt; 0, "True", "False")</f>
        <v>False</v>
      </c>
    </row>
    <row r="14" spans="1:13" hidden="1" x14ac:dyDescent="0.2">
      <c r="A14" s="61" t="s">
        <v>941</v>
      </c>
      <c r="B14" s="61" t="s">
        <v>16</v>
      </c>
      <c r="C14" s="61" t="s">
        <v>882</v>
      </c>
      <c r="D14" s="61" t="str">
        <f t="shared" si="0"/>
        <v>Kane Campbell</v>
      </c>
      <c r="E14" s="68">
        <v>45401</v>
      </c>
      <c r="F14" s="61" t="s">
        <v>942</v>
      </c>
      <c r="G14" s="69">
        <v>-56.05</v>
      </c>
      <c r="H14" s="62" t="str">
        <f>IF($M14="False",VLOOKUP($D14,'[1]Management Hierarchy Report'!$B$3:$J$1048576, 9, 0), "No")</f>
        <v>SL144</v>
      </c>
      <c r="I14" s="64" t="s">
        <v>943</v>
      </c>
      <c r="J14" s="62" t="s">
        <v>914</v>
      </c>
      <c r="K14" s="62" t="str">
        <f>IF(COUNTIF('4.18.24'!A:A,A14)&gt;0,"Found in 4.18.24",IF(COUNTIF('3.28.24'!A:A,A14)&gt;0,"Found in 3.28.24",IF(COUNTIF('3.7.24'!A:A,A14)&gt;0,"Found in 3.7.24",IF(COUNTIF('2.14.24'!A:A,A14)&gt;0,"Found in 2.14.24",IF(COUNTIF('1.8.24'!A:A,A14)&gt;0,"Found in 1.8.24",IF(COUNTIF('12.4'!A:A,A14)&gt;0,"Found in 12.4",IF(COUNTIF('11.6'!A:A,A14)&gt;0,"Found in 11.6",IF(COUNTIF('10.3'!B:B,A14)&gt;0,"Found in 10.3","Not Found"))))))))</f>
        <v>Not Found</v>
      </c>
      <c r="L14" s="62" t="str">
        <f>IF(COUNTIF('3.28.24'!$A:$A, $A14) &gt; 0, "True", "False")</f>
        <v>False</v>
      </c>
      <c r="M14" s="62" t="str">
        <f>IF(COUNTIF('4.18.24'!$A:$A, $A14) &gt; 0, "True", "False")</f>
        <v>False</v>
      </c>
    </row>
    <row r="15" spans="1:13" hidden="1" x14ac:dyDescent="0.2">
      <c r="A15" s="61" t="s">
        <v>944</v>
      </c>
      <c r="B15" s="61" t="s">
        <v>16</v>
      </c>
      <c r="C15" s="61" t="s">
        <v>945</v>
      </c>
      <c r="D15" s="61" t="str">
        <f t="shared" si="0"/>
        <v>Kendall Cannimore</v>
      </c>
      <c r="E15" s="68">
        <v>45399</v>
      </c>
      <c r="F15" s="61" t="s">
        <v>946</v>
      </c>
      <c r="G15" s="69">
        <v>-315</v>
      </c>
      <c r="H15" s="62" t="str">
        <f>IF($M15="False",VLOOKUP($D15,'[1]Management Hierarchy Report'!$B$3:$J$1048576, 9, 0), "No")</f>
        <v>SL223</v>
      </c>
      <c r="I15" s="64" t="s">
        <v>917</v>
      </c>
      <c r="J15" s="62" t="s">
        <v>914</v>
      </c>
      <c r="K15" s="62" t="str">
        <f>IF(COUNTIF('4.18.24'!A:A,A15)&gt;0,"Found in 4.18.24",IF(COUNTIF('3.28.24'!A:A,A15)&gt;0,"Found in 3.28.24",IF(COUNTIF('3.7.24'!A:A,A15)&gt;0,"Found in 3.7.24",IF(COUNTIF('2.14.24'!A:A,A15)&gt;0,"Found in 2.14.24",IF(COUNTIF('1.8.24'!A:A,A15)&gt;0,"Found in 1.8.24",IF(COUNTIF('12.4'!A:A,A15)&gt;0,"Found in 12.4",IF(COUNTIF('11.6'!A:A,A15)&gt;0,"Found in 11.6",IF(COUNTIF('10.3'!B:B,A15)&gt;0,"Found in 10.3","Not Found"))))))))</f>
        <v>Not Found</v>
      </c>
      <c r="L15" s="62" t="str">
        <f>IF(COUNTIF('3.28.24'!$A:$A, $A15) &gt; 0, "True", "False")</f>
        <v>False</v>
      </c>
      <c r="M15" s="62" t="str">
        <f>IF(COUNTIF('4.18.24'!$A:$A, $A15) &gt; 0, "True", "False")</f>
        <v>False</v>
      </c>
    </row>
    <row r="16" spans="1:13" x14ac:dyDescent="0.2">
      <c r="A16" s="61" t="s">
        <v>947</v>
      </c>
      <c r="B16" s="61" t="s">
        <v>16</v>
      </c>
      <c r="C16" s="61" t="s">
        <v>131</v>
      </c>
      <c r="D16" s="61" t="str">
        <f t="shared" si="0"/>
        <v>Luis Otero</v>
      </c>
      <c r="E16" s="68">
        <v>45373</v>
      </c>
      <c r="F16" s="61" t="s">
        <v>948</v>
      </c>
      <c r="G16" s="69">
        <v>-193.84</v>
      </c>
      <c r="H16" s="62" t="str">
        <f>IF($M16="False",VLOOKUP($D16,'[1]Management Hierarchy Report'!$B$3:$J$1048576, 9, 0), "No")</f>
        <v>SL150</v>
      </c>
      <c r="I16" s="64" t="s">
        <v>917</v>
      </c>
      <c r="J16" s="62" t="s">
        <v>914</v>
      </c>
      <c r="K16" s="62" t="str">
        <f>IF(COUNTIF('4.18.24'!A:A,A16)&gt;0,"Found in 4.18.24",IF(COUNTIF('3.28.24'!A:A,A16)&gt;0,"Found in 3.28.24",IF(COUNTIF('3.7.24'!A:A,A16)&gt;0,"Found in 3.7.24",IF(COUNTIF('2.14.24'!A:A,A16)&gt;0,"Found in 2.14.24",IF(COUNTIF('1.8.24'!A:A,A16)&gt;0,"Found in 1.8.24",IF(COUNTIF('12.4'!A:A,A16)&gt;0,"Found in 12.4",IF(COUNTIF('11.6'!A:A,A16)&gt;0,"Found in 11.6",IF(COUNTIF('10.3'!B:B,A16)&gt;0,"Found in 10.3","Not Found"))))))))</f>
        <v>Not Found</v>
      </c>
      <c r="L16" s="62" t="str">
        <f>IF(COUNTIF('3.28.24'!$A:$A, $A16) &gt; 0, "True", "False")</f>
        <v>False</v>
      </c>
      <c r="M16" s="62" t="str">
        <f>IF(COUNTIF('4.18.24'!$A:$A, $A16) &gt; 0, "True", "False")</f>
        <v>False</v>
      </c>
    </row>
    <row r="17" spans="1:13" hidden="1" x14ac:dyDescent="0.2">
      <c r="A17" s="61" t="s">
        <v>949</v>
      </c>
      <c r="B17" s="61" t="s">
        <v>16</v>
      </c>
      <c r="C17" s="61" t="s">
        <v>950</v>
      </c>
      <c r="D17" s="61" t="str">
        <f t="shared" si="0"/>
        <v>Melody Holland</v>
      </c>
      <c r="E17" s="68">
        <v>45394</v>
      </c>
      <c r="F17" s="61" t="s">
        <v>951</v>
      </c>
      <c r="G17" s="69">
        <v>-112.84</v>
      </c>
      <c r="H17" s="62" t="e">
        <f>IF($M17="False",VLOOKUP($D17,'[1]Management Hierarchy Report'!$B$3:$J$1048576, 9, 0), "No")</f>
        <v>#N/A</v>
      </c>
      <c r="I17" s="64" t="s">
        <v>917</v>
      </c>
      <c r="J17" s="62" t="s">
        <v>914</v>
      </c>
      <c r="K17" s="62" t="str">
        <f>IF(COUNTIF('4.18.24'!A:A,A17)&gt;0,"Found in 4.18.24",IF(COUNTIF('3.28.24'!A:A,A17)&gt;0,"Found in 3.28.24",IF(COUNTIF('3.7.24'!A:A,A17)&gt;0,"Found in 3.7.24",IF(COUNTIF('2.14.24'!A:A,A17)&gt;0,"Found in 2.14.24",IF(COUNTIF('1.8.24'!A:A,A17)&gt;0,"Found in 1.8.24",IF(COUNTIF('12.4'!A:A,A17)&gt;0,"Found in 12.4",IF(COUNTIF('11.6'!A:A,A17)&gt;0,"Found in 11.6",IF(COUNTIF('10.3'!B:B,A17)&gt;0,"Found in 10.3","Not Found"))))))))</f>
        <v>Not Found</v>
      </c>
      <c r="L17" s="62" t="str">
        <f>IF(COUNTIF('3.28.24'!$A:$A, $A17) &gt; 0, "True", "False")</f>
        <v>False</v>
      </c>
      <c r="M17" s="62" t="str">
        <f>IF(COUNTIF('4.18.24'!$A:$A, $A17) &gt; 0, "True", "False")</f>
        <v>False</v>
      </c>
    </row>
    <row r="18" spans="1:13" hidden="1" x14ac:dyDescent="0.2">
      <c r="A18" s="61" t="s">
        <v>952</v>
      </c>
      <c r="B18" s="61" t="s">
        <v>16</v>
      </c>
      <c r="C18" s="61" t="s">
        <v>871</v>
      </c>
      <c r="D18" s="61" t="str">
        <f t="shared" si="0"/>
        <v>Rebecca McCallum-Cameron</v>
      </c>
      <c r="E18" s="68">
        <v>45400</v>
      </c>
      <c r="F18" s="61" t="s">
        <v>953</v>
      </c>
      <c r="G18" s="69">
        <v>-12.48</v>
      </c>
      <c r="H18" s="62" t="str">
        <f>IF($M18="False",VLOOKUP($D18,'[1]Management Hierarchy Report'!$B$3:$J$1048576, 9, 0), "No")</f>
        <v>SL266</v>
      </c>
      <c r="I18" s="64" t="s">
        <v>917</v>
      </c>
      <c r="J18" s="62" t="s">
        <v>914</v>
      </c>
      <c r="K18" s="62" t="str">
        <f>IF(COUNTIF('4.18.24'!A:A,A18)&gt;0,"Found in 4.18.24",IF(COUNTIF('3.28.24'!A:A,A18)&gt;0,"Found in 3.28.24",IF(COUNTIF('3.7.24'!A:A,A18)&gt;0,"Found in 3.7.24",IF(COUNTIF('2.14.24'!A:A,A18)&gt;0,"Found in 2.14.24",IF(COUNTIF('1.8.24'!A:A,A18)&gt;0,"Found in 1.8.24",IF(COUNTIF('12.4'!A:A,A18)&gt;0,"Found in 12.4",IF(COUNTIF('11.6'!A:A,A18)&gt;0,"Found in 11.6",IF(COUNTIF('10.3'!B:B,A18)&gt;0,"Found in 10.3","Not Found"))))))))</f>
        <v>Not Found</v>
      </c>
      <c r="L18" s="62" t="str">
        <f>IF(COUNTIF('3.28.24'!$A:$A, $A18) &gt; 0, "True", "False")</f>
        <v>False</v>
      </c>
      <c r="M18" s="62" t="str">
        <f>IF(COUNTIF('4.18.24'!$A:$A, $A18) &gt; 0, "True", "False")</f>
        <v>False</v>
      </c>
    </row>
    <row r="19" spans="1:13" hidden="1" x14ac:dyDescent="0.2">
      <c r="A19" s="61" t="s">
        <v>954</v>
      </c>
      <c r="B19" s="61" t="s">
        <v>16</v>
      </c>
      <c r="C19" s="61" t="s">
        <v>871</v>
      </c>
      <c r="D19" s="61" t="str">
        <f t="shared" si="0"/>
        <v>Rebecca McCallum-Cameron</v>
      </c>
      <c r="E19" s="68">
        <v>45385</v>
      </c>
      <c r="F19" s="61" t="s">
        <v>955</v>
      </c>
      <c r="G19" s="69">
        <v>-19.77</v>
      </c>
      <c r="H19" s="62" t="str">
        <f>IF($M19="False",VLOOKUP($D19,'[1]Management Hierarchy Report'!$B$3:$J$1048576, 9, 0), "No")</f>
        <v>SL266</v>
      </c>
      <c r="I19" s="64" t="s">
        <v>917</v>
      </c>
      <c r="J19" s="62" t="s">
        <v>914</v>
      </c>
      <c r="K19" s="62" t="str">
        <f>IF(COUNTIF('4.18.24'!A:A,A19)&gt;0,"Found in 4.18.24",IF(COUNTIF('3.28.24'!A:A,A19)&gt;0,"Found in 3.28.24",IF(COUNTIF('3.7.24'!A:A,A19)&gt;0,"Found in 3.7.24",IF(COUNTIF('2.14.24'!A:A,A19)&gt;0,"Found in 2.14.24",IF(COUNTIF('1.8.24'!A:A,A19)&gt;0,"Found in 1.8.24",IF(COUNTIF('12.4'!A:A,A19)&gt;0,"Found in 12.4",IF(COUNTIF('11.6'!A:A,A19)&gt;0,"Found in 11.6",IF(COUNTIF('10.3'!B:B,A19)&gt;0,"Found in 10.3","Not Found"))))))))</f>
        <v>Not Found</v>
      </c>
      <c r="L19" s="62" t="str">
        <f>IF(COUNTIF('3.28.24'!$A:$A, $A19) &gt; 0, "True", "False")</f>
        <v>False</v>
      </c>
      <c r="M19" s="62" t="str">
        <f>IF(COUNTIF('4.18.24'!$A:$A, $A19) &gt; 0, "True", "False")</f>
        <v>False</v>
      </c>
    </row>
    <row r="20" spans="1:13" hidden="1" x14ac:dyDescent="0.2">
      <c r="A20" s="61" t="s">
        <v>956</v>
      </c>
      <c r="B20" s="61" t="s">
        <v>16</v>
      </c>
      <c r="C20" s="61" t="s">
        <v>957</v>
      </c>
      <c r="D20" s="61" t="str">
        <f t="shared" si="0"/>
        <v>Reid Kleinke</v>
      </c>
      <c r="E20" s="68">
        <v>45402</v>
      </c>
      <c r="F20" s="61" t="s">
        <v>958</v>
      </c>
      <c r="G20" s="69">
        <v>-2.2799999999999998</v>
      </c>
      <c r="H20" s="62" t="str">
        <f>IF($M20="False",VLOOKUP($D20,'[1]Management Hierarchy Report'!$B$3:$J$1048576, 9, 0), "No")</f>
        <v>SL312</v>
      </c>
      <c r="I20" s="64" t="s">
        <v>917</v>
      </c>
      <c r="J20" s="62" t="s">
        <v>914</v>
      </c>
      <c r="K20" s="62" t="str">
        <f>IF(COUNTIF('4.18.24'!A:A,A20)&gt;0,"Found in 4.18.24",IF(COUNTIF('3.28.24'!A:A,A20)&gt;0,"Found in 3.28.24",IF(COUNTIF('3.7.24'!A:A,A20)&gt;0,"Found in 3.7.24",IF(COUNTIF('2.14.24'!A:A,A20)&gt;0,"Found in 2.14.24",IF(COUNTIF('1.8.24'!A:A,A20)&gt;0,"Found in 1.8.24",IF(COUNTIF('12.4'!A:A,A20)&gt;0,"Found in 12.4",IF(COUNTIF('11.6'!A:A,A20)&gt;0,"Found in 11.6",IF(COUNTIF('10.3'!B:B,A20)&gt;0,"Found in 10.3","Not Found"))))))))</f>
        <v>Not Found</v>
      </c>
      <c r="L20" s="62" t="str">
        <f>IF(COUNTIF('3.28.24'!$A:$A, $A20) &gt; 0, "True", "False")</f>
        <v>False</v>
      </c>
      <c r="M20" s="62" t="str">
        <f>IF(COUNTIF('4.18.24'!$A:$A, $A20) &gt; 0, "True", "False")</f>
        <v>False</v>
      </c>
    </row>
    <row r="21" spans="1:13" hidden="1" x14ac:dyDescent="0.2">
      <c r="A21" s="61" t="s">
        <v>959</v>
      </c>
      <c r="B21" s="61" t="s">
        <v>16</v>
      </c>
      <c r="C21" s="61" t="s">
        <v>960</v>
      </c>
      <c r="D21" s="61" t="str">
        <f t="shared" si="0"/>
        <v>Roy Ramirez</v>
      </c>
      <c r="E21" s="68">
        <v>45402</v>
      </c>
      <c r="F21" s="61" t="s">
        <v>961</v>
      </c>
      <c r="G21" s="69">
        <v>-100</v>
      </c>
      <c r="H21" s="62" t="str">
        <f>IF($M21="False",VLOOKUP($D21,'[1]Management Hierarchy Report'!$B$3:$J$1048576, 9, 0), "No")</f>
        <v/>
      </c>
      <c r="I21" s="64" t="s">
        <v>917</v>
      </c>
      <c r="J21" s="62" t="s">
        <v>914</v>
      </c>
      <c r="K21" s="62" t="str">
        <f>IF(COUNTIF('4.18.24'!A:A,A21)&gt;0,"Found in 4.18.24",IF(COUNTIF('3.28.24'!A:A,A21)&gt;0,"Found in 3.28.24",IF(COUNTIF('3.7.24'!A:A,A21)&gt;0,"Found in 3.7.24",IF(COUNTIF('2.14.24'!A:A,A21)&gt;0,"Found in 2.14.24",IF(COUNTIF('1.8.24'!A:A,A21)&gt;0,"Found in 1.8.24",IF(COUNTIF('12.4'!A:A,A21)&gt;0,"Found in 12.4",IF(COUNTIF('11.6'!A:A,A21)&gt;0,"Found in 11.6",IF(COUNTIF('10.3'!B:B,A21)&gt;0,"Found in 10.3","Not Found"))))))))</f>
        <v>Not Found</v>
      </c>
      <c r="L21" s="62" t="str">
        <f>IF(COUNTIF('3.28.24'!$A:$A, $A21) &gt; 0, "True", "False")</f>
        <v>False</v>
      </c>
      <c r="M21" s="62" t="str">
        <f>IF(COUNTIF('4.18.24'!$A:$A, $A21) &gt; 0, "True", "False")</f>
        <v>False</v>
      </c>
    </row>
    <row r="22" spans="1:13" hidden="1" x14ac:dyDescent="0.2">
      <c r="A22" s="61" t="s">
        <v>962</v>
      </c>
      <c r="B22" s="61" t="s">
        <v>16</v>
      </c>
      <c r="C22" s="61" t="s">
        <v>798</v>
      </c>
      <c r="D22" s="61" t="str">
        <f t="shared" si="0"/>
        <v>Sam Jarrell</v>
      </c>
      <c r="E22" s="68">
        <v>45392</v>
      </c>
      <c r="F22" s="61" t="s">
        <v>963</v>
      </c>
      <c r="G22" s="69">
        <v>-7.56</v>
      </c>
      <c r="H22" s="62" t="str">
        <f>IF($M22="False",VLOOKUP($D22,'[1]Management Hierarchy Report'!$B$3:$J$1048576, 9, 0), "No")</f>
        <v>SL27</v>
      </c>
      <c r="I22" s="64" t="s">
        <v>917</v>
      </c>
      <c r="J22" s="62" t="s">
        <v>914</v>
      </c>
      <c r="K22" s="62" t="str">
        <f>IF(COUNTIF('4.18.24'!A:A,A22)&gt;0,"Found in 4.18.24",IF(COUNTIF('3.28.24'!A:A,A22)&gt;0,"Found in 3.28.24",IF(COUNTIF('3.7.24'!A:A,A22)&gt;0,"Found in 3.7.24",IF(COUNTIF('2.14.24'!A:A,A22)&gt;0,"Found in 2.14.24",IF(COUNTIF('1.8.24'!A:A,A22)&gt;0,"Found in 1.8.24",IF(COUNTIF('12.4'!A:A,A22)&gt;0,"Found in 12.4",IF(COUNTIF('11.6'!A:A,A22)&gt;0,"Found in 11.6",IF(COUNTIF('10.3'!B:B,A22)&gt;0,"Found in 10.3","Not Found"))))))))</f>
        <v>Not Found</v>
      </c>
      <c r="L22" s="62" t="str">
        <f>IF(COUNTIF('3.28.24'!$A:$A, $A22) &gt; 0, "True", "False")</f>
        <v>False</v>
      </c>
      <c r="M22" s="62" t="str">
        <f>IF(COUNTIF('4.18.24'!$A:$A, $A22) &gt; 0, "True", "False")</f>
        <v>False</v>
      </c>
    </row>
    <row r="23" spans="1:13" hidden="1" x14ac:dyDescent="0.2">
      <c r="A23" s="61" t="s">
        <v>964</v>
      </c>
      <c r="B23" s="61" t="s">
        <v>16</v>
      </c>
      <c r="C23" s="61" t="s">
        <v>467</v>
      </c>
      <c r="D23" s="61" t="str">
        <f t="shared" si="0"/>
        <v>Wesley Kurtz</v>
      </c>
      <c r="E23" s="68">
        <v>45405</v>
      </c>
      <c r="F23" s="61" t="s">
        <v>965</v>
      </c>
      <c r="G23" s="69">
        <v>-40.049999999999997</v>
      </c>
      <c r="H23" s="62" t="str">
        <f>IF($M23="False",VLOOKUP($D23,'[1]Management Hierarchy Report'!$B$3:$J$1048576, 9, 0), "No")</f>
        <v/>
      </c>
      <c r="I23" s="64" t="s">
        <v>913</v>
      </c>
      <c r="J23" s="62" t="s">
        <v>914</v>
      </c>
      <c r="K23" s="62" t="str">
        <f>IF(COUNTIF('4.18.24'!A:A,A23)&gt;0,"Found in 4.18.24",IF(COUNTIF('3.28.24'!A:A,A23)&gt;0,"Found in 3.28.24",IF(COUNTIF('3.7.24'!A:A,A23)&gt;0,"Found in 3.7.24",IF(COUNTIF('2.14.24'!A:A,A23)&gt;0,"Found in 2.14.24",IF(COUNTIF('1.8.24'!A:A,A23)&gt;0,"Found in 1.8.24",IF(COUNTIF('12.4'!A:A,A23)&gt;0,"Found in 12.4",IF(COUNTIF('11.6'!A:A,A23)&gt;0,"Found in 11.6",IF(COUNTIF('10.3'!B:B,A23)&gt;0,"Found in 10.3","Not Found"))))))))</f>
        <v>Not Found</v>
      </c>
      <c r="L23" s="62" t="str">
        <f>IF(COUNTIF('3.28.24'!$A:$A, $A23) &gt; 0, "True", "False")</f>
        <v>False</v>
      </c>
      <c r="M23" s="62" t="str">
        <f>IF(COUNTIF('4.18.24'!$A:$A, $A23) &gt; 0, "True", "False")</f>
        <v>False</v>
      </c>
    </row>
    <row r="24" spans="1:13" hidden="1" x14ac:dyDescent="0.2">
      <c r="A24" s="3" t="s">
        <v>966</v>
      </c>
      <c r="B24" s="3" t="s">
        <v>16</v>
      </c>
      <c r="C24" s="3" t="s">
        <v>967</v>
      </c>
      <c r="D24" s="3" t="str">
        <f t="shared" si="0"/>
        <v>Brandon Zarecor</v>
      </c>
      <c r="E24" s="9">
        <v>45399</v>
      </c>
      <c r="F24" s="3" t="s">
        <v>968</v>
      </c>
      <c r="G24" s="10">
        <v>-7.03</v>
      </c>
      <c r="H24" s="4" t="str">
        <f>IF($M24="False",VLOOKUP($D24,'[1]Management Hierarchy Report'!$B$3:$J$1048576, 9, 0), "No")</f>
        <v>SL252</v>
      </c>
      <c r="I24" s="65" t="str">
        <f>IF($M24="True", VLOOKUP($A24,'4.18.24'!$A$2:$Q$1048576, 9,0), "")</f>
        <v/>
      </c>
      <c r="J24" s="4" t="s">
        <v>914</v>
      </c>
      <c r="K24" s="4" t="str">
        <f>IF(COUNTIF('4.18.24'!A:A,A24)&gt;0,"Found in 4.18.24",IF(COUNTIF('3.28.24'!A:A,A24)&gt;0,"Found in 3.28.24",IF(COUNTIF('3.7.24'!A:A,A24)&gt;0,"Found in 3.7.24",IF(COUNTIF('2.14.24'!A:A,A24)&gt;0,"Found in 2.14.24",IF(COUNTIF('1.8.24'!A:A,A24)&gt;0,"Found in 1.8.24",IF(COUNTIF('12.4'!A:A,A24)&gt;0,"Found in 12.4",IF(COUNTIF('11.6'!A:A,A24)&gt;0,"Found in 11.6",IF(COUNTIF('10.3'!B:B,A24)&gt;0,"Found in 10.3","Not Found"))))))))</f>
        <v>Not Found</v>
      </c>
      <c r="L24" s="4" t="str">
        <f>IF(COUNTIF('3.28.24'!$A:$A, $A24) &gt; 0, "True", "False")</f>
        <v>False</v>
      </c>
      <c r="M24" s="4" t="str">
        <f>IF(COUNTIF('4.18.24'!$A:$A, $A24) &gt; 0, "True", "False")</f>
        <v>False</v>
      </c>
    </row>
    <row r="25" spans="1:13" hidden="1" x14ac:dyDescent="0.2">
      <c r="A25" s="3" t="s">
        <v>969</v>
      </c>
      <c r="B25" s="3" t="s">
        <v>16</v>
      </c>
      <c r="C25" s="3" t="s">
        <v>970</v>
      </c>
      <c r="D25" s="3" t="str">
        <f t="shared" si="0"/>
        <v>Chasity Bryant</v>
      </c>
      <c r="E25" s="9">
        <v>45374</v>
      </c>
      <c r="F25" s="3" t="s">
        <v>951</v>
      </c>
      <c r="G25" s="10">
        <v>-21.18</v>
      </c>
      <c r="H25" s="4" t="str">
        <f>IF($M25="False",VLOOKUP($D25,'[1]Management Hierarchy Report'!$B$3:$J$1048576, 9, 0), "No")</f>
        <v>SL21</v>
      </c>
      <c r="I25" s="65" t="str">
        <f>IF($M25="True", VLOOKUP($A25,'4.18.24'!$A$2:$Q$1048576, 9,0), "")</f>
        <v/>
      </c>
      <c r="J25" s="4" t="s">
        <v>914</v>
      </c>
      <c r="K25" s="4" t="str">
        <f>IF(COUNTIF('4.18.24'!A:A,A25)&gt;0,"Found in 4.18.24",IF(COUNTIF('3.28.24'!A:A,A25)&gt;0,"Found in 3.28.24",IF(COUNTIF('3.7.24'!A:A,A25)&gt;0,"Found in 3.7.24",IF(COUNTIF('2.14.24'!A:A,A25)&gt;0,"Found in 2.14.24",IF(COUNTIF('1.8.24'!A:A,A25)&gt;0,"Found in 1.8.24",IF(COUNTIF('12.4'!A:A,A25)&gt;0,"Found in 12.4",IF(COUNTIF('11.6'!A:A,A25)&gt;0,"Found in 11.6",IF(COUNTIF('10.3'!B:B,A25)&gt;0,"Found in 10.3","Not Found"))))))))</f>
        <v>Not Found</v>
      </c>
      <c r="L25" s="4" t="str">
        <f>IF(COUNTIF('3.28.24'!$A:$A, $A25) &gt; 0, "True", "False")</f>
        <v>False</v>
      </c>
      <c r="M25" s="4" t="str">
        <f>IF(COUNTIF('4.18.24'!$A:$A, $A25) &gt; 0, "True", "False")</f>
        <v>False</v>
      </c>
    </row>
    <row r="26" spans="1:13" hidden="1" x14ac:dyDescent="0.2">
      <c r="A26" s="3" t="s">
        <v>971</v>
      </c>
      <c r="B26" s="3" t="s">
        <v>16</v>
      </c>
      <c r="C26" s="3" t="s">
        <v>972</v>
      </c>
      <c r="D26" s="3" t="str">
        <f t="shared" si="0"/>
        <v>Harrison Johnson</v>
      </c>
      <c r="E26" s="9">
        <v>45402</v>
      </c>
      <c r="F26" s="3" t="s">
        <v>759</v>
      </c>
      <c r="G26" s="10">
        <v>-193.61</v>
      </c>
      <c r="H26" s="4" t="str">
        <f>IF($M26="False",VLOOKUP($D26,'[1]Management Hierarchy Report'!$B$3:$J$1048576, 9, 0), "No")</f>
        <v>SL116</v>
      </c>
      <c r="I26" s="65" t="str">
        <f>IF($M26="True", VLOOKUP($A26,'4.18.24'!$A$2:$Q$1048576, 9,0), "")</f>
        <v/>
      </c>
      <c r="J26" s="4" t="s">
        <v>914</v>
      </c>
      <c r="K26" s="4" t="str">
        <f>IF(COUNTIF('4.18.24'!A:A,A26)&gt;0,"Found in 4.18.24",IF(COUNTIF('3.28.24'!A:A,A26)&gt;0,"Found in 3.28.24",IF(COUNTIF('3.7.24'!A:A,A26)&gt;0,"Found in 3.7.24",IF(COUNTIF('2.14.24'!A:A,A26)&gt;0,"Found in 2.14.24",IF(COUNTIF('1.8.24'!A:A,A26)&gt;0,"Found in 1.8.24",IF(COUNTIF('12.4'!A:A,A26)&gt;0,"Found in 12.4",IF(COUNTIF('11.6'!A:A,A26)&gt;0,"Found in 11.6",IF(COUNTIF('10.3'!B:B,A26)&gt;0,"Found in 10.3","Not Found"))))))))</f>
        <v>Not Found</v>
      </c>
      <c r="L26" s="4" t="str">
        <f>IF(COUNTIF('3.28.24'!$A:$A, $A26) &gt; 0, "True", "False")</f>
        <v>False</v>
      </c>
      <c r="M26" s="4" t="str">
        <f>IF(COUNTIF('4.18.24'!$A:$A, $A26) &gt; 0, "True", "False")</f>
        <v>False</v>
      </c>
    </row>
    <row r="27" spans="1:13" hidden="1" x14ac:dyDescent="0.2">
      <c r="A27" s="3" t="s">
        <v>973</v>
      </c>
      <c r="B27" s="3" t="s">
        <v>16</v>
      </c>
      <c r="C27" s="3" t="s">
        <v>972</v>
      </c>
      <c r="D27" s="3" t="str">
        <f t="shared" si="0"/>
        <v>Harrison Johnson</v>
      </c>
      <c r="E27" s="9">
        <v>45402</v>
      </c>
      <c r="F27" s="3" t="s">
        <v>759</v>
      </c>
      <c r="G27" s="10">
        <v>-140.33000000000001</v>
      </c>
      <c r="H27" s="4" t="str">
        <f>IF($M27="False",VLOOKUP($D27,'[1]Management Hierarchy Report'!$B$3:$J$1048576, 9, 0), "No")</f>
        <v>SL116</v>
      </c>
      <c r="I27" s="65" t="str">
        <f>IF($M27="True", VLOOKUP($A27,'4.18.24'!$A$2:$Q$1048576, 9,0), "")</f>
        <v/>
      </c>
      <c r="J27" s="4" t="s">
        <v>914</v>
      </c>
      <c r="K27" s="4" t="str">
        <f>IF(COUNTIF('4.18.24'!A:A,A27)&gt;0,"Found in 4.18.24",IF(COUNTIF('3.28.24'!A:A,A27)&gt;0,"Found in 3.28.24",IF(COUNTIF('3.7.24'!A:A,A27)&gt;0,"Found in 3.7.24",IF(COUNTIF('2.14.24'!A:A,A27)&gt;0,"Found in 2.14.24",IF(COUNTIF('1.8.24'!A:A,A27)&gt;0,"Found in 1.8.24",IF(COUNTIF('12.4'!A:A,A27)&gt;0,"Found in 12.4",IF(COUNTIF('11.6'!A:A,A27)&gt;0,"Found in 11.6",IF(COUNTIF('10.3'!B:B,A27)&gt;0,"Found in 10.3","Not Found"))))))))</f>
        <v>Not Found</v>
      </c>
      <c r="L27" s="4" t="str">
        <f>IF(COUNTIF('3.28.24'!$A:$A, $A27) &gt; 0, "True", "False")</f>
        <v>False</v>
      </c>
      <c r="M27" s="4" t="str">
        <f>IF(COUNTIF('4.18.24'!$A:$A, $A27) &gt; 0, "True", "False")</f>
        <v>False</v>
      </c>
    </row>
    <row r="28" spans="1:13" hidden="1" x14ac:dyDescent="0.2">
      <c r="A28" s="3" t="s">
        <v>974</v>
      </c>
      <c r="B28" s="3" t="s">
        <v>16</v>
      </c>
      <c r="C28" s="3" t="s">
        <v>282</v>
      </c>
      <c r="D28" s="3" t="str">
        <f t="shared" si="0"/>
        <v>Janell Campbell</v>
      </c>
      <c r="E28" s="9">
        <v>45398</v>
      </c>
      <c r="F28" s="3" t="s">
        <v>975</v>
      </c>
      <c r="G28" s="10">
        <v>-4.25</v>
      </c>
      <c r="H28" s="4" t="str">
        <f>IF($M28="False",VLOOKUP($D28,'[1]Management Hierarchy Report'!$B$3:$J$1048576, 9, 0), "No")</f>
        <v>SL115</v>
      </c>
      <c r="I28" s="65" t="str">
        <f>IF($M28="True", VLOOKUP($A28,'4.18.24'!$A$2:$Q$1048576, 9,0), "")</f>
        <v/>
      </c>
      <c r="J28" s="4" t="s">
        <v>914</v>
      </c>
      <c r="K28" s="4" t="str">
        <f>IF(COUNTIF('4.18.24'!A:A,A28)&gt;0,"Found in 4.18.24",IF(COUNTIF('3.28.24'!A:A,A28)&gt;0,"Found in 3.28.24",IF(COUNTIF('3.7.24'!A:A,A28)&gt;0,"Found in 3.7.24",IF(COUNTIF('2.14.24'!A:A,A28)&gt;0,"Found in 2.14.24",IF(COUNTIF('1.8.24'!A:A,A28)&gt;0,"Found in 1.8.24",IF(COUNTIF('12.4'!A:A,A28)&gt;0,"Found in 12.4",IF(COUNTIF('11.6'!A:A,A28)&gt;0,"Found in 11.6",IF(COUNTIF('10.3'!B:B,A28)&gt;0,"Found in 10.3","Not Found"))))))))</f>
        <v>Not Found</v>
      </c>
      <c r="L28" s="4" t="str">
        <f>IF(COUNTIF('3.28.24'!$A:$A, $A28) &gt; 0, "True", "False")</f>
        <v>False</v>
      </c>
      <c r="M28" s="4" t="str">
        <f>IF(COUNTIF('4.18.24'!$A:$A, $A28) &gt; 0, "True", "False")</f>
        <v>False</v>
      </c>
    </row>
    <row r="29" spans="1:13" hidden="1" x14ac:dyDescent="0.2">
      <c r="A29" s="3" t="s">
        <v>976</v>
      </c>
      <c r="B29" s="3" t="s">
        <v>16</v>
      </c>
      <c r="C29" s="3" t="s">
        <v>977</v>
      </c>
      <c r="D29" s="3" t="str">
        <f t="shared" si="0"/>
        <v>Mark Cassidy</v>
      </c>
      <c r="E29" s="9">
        <v>45394</v>
      </c>
      <c r="F29" s="3" t="s">
        <v>978</v>
      </c>
      <c r="G29" s="10">
        <v>-51.36</v>
      </c>
      <c r="H29" s="4" t="str">
        <f>IF($M29="False",VLOOKUP($D29,'[1]Management Hierarchy Report'!$B$3:$J$1048576, 9, 0), "No")</f>
        <v>SL317</v>
      </c>
      <c r="I29" s="65" t="str">
        <f>IF($M29="True", VLOOKUP($A29,'4.18.24'!$A$2:$Q$1048576, 9,0), "")</f>
        <v/>
      </c>
      <c r="J29" s="4" t="s">
        <v>914</v>
      </c>
      <c r="K29" s="4" t="str">
        <f>IF(COUNTIF('4.18.24'!A:A,A29)&gt;0,"Found in 4.18.24",IF(COUNTIF('3.28.24'!A:A,A29)&gt;0,"Found in 3.28.24",IF(COUNTIF('3.7.24'!A:A,A29)&gt;0,"Found in 3.7.24",IF(COUNTIF('2.14.24'!A:A,A29)&gt;0,"Found in 2.14.24",IF(COUNTIF('1.8.24'!A:A,A29)&gt;0,"Found in 1.8.24",IF(COUNTIF('12.4'!A:A,A29)&gt;0,"Found in 12.4",IF(COUNTIF('11.6'!A:A,A29)&gt;0,"Found in 11.6",IF(COUNTIF('10.3'!B:B,A29)&gt;0,"Found in 10.3","Not Found"))))))))</f>
        <v>Not Found</v>
      </c>
      <c r="L29" s="4" t="str">
        <f>IF(COUNTIF('3.28.24'!$A:$A, $A29) &gt; 0, "True", "False")</f>
        <v>False</v>
      </c>
      <c r="M29" s="4" t="str">
        <f>IF(COUNTIF('4.18.24'!$A:$A, $A29) &gt; 0, "True", "False")</f>
        <v>False</v>
      </c>
    </row>
    <row r="30" spans="1:13" hidden="1" x14ac:dyDescent="0.2">
      <c r="A30" s="3" t="s">
        <v>979</v>
      </c>
      <c r="B30" s="3" t="s">
        <v>16</v>
      </c>
      <c r="C30" s="3" t="s">
        <v>820</v>
      </c>
      <c r="D30" s="3" t="str">
        <f t="shared" si="0"/>
        <v>Mark Ramirez</v>
      </c>
      <c r="E30" s="9">
        <v>45397</v>
      </c>
      <c r="F30" s="3" t="s">
        <v>980</v>
      </c>
      <c r="G30" s="10">
        <v>-63.85</v>
      </c>
      <c r="H30" s="4" t="e">
        <f>IF($M30="False",VLOOKUP($D30,'[1]Management Hierarchy Report'!$B$3:$J$1048576, 9, 0), "No")</f>
        <v>#N/A</v>
      </c>
      <c r="I30" s="65" t="str">
        <f>IF($M30="True", VLOOKUP($A30,'4.18.24'!$A$2:$Q$1048576, 9,0), "")</f>
        <v/>
      </c>
      <c r="J30" s="4" t="s">
        <v>914</v>
      </c>
      <c r="K30" s="4" t="str">
        <f>IF(COUNTIF('4.18.24'!A:A,A30)&gt;0,"Found in 4.18.24",IF(COUNTIF('3.28.24'!A:A,A30)&gt;0,"Found in 3.28.24",IF(COUNTIF('3.7.24'!A:A,A30)&gt;0,"Found in 3.7.24",IF(COUNTIF('2.14.24'!A:A,A30)&gt;0,"Found in 2.14.24",IF(COUNTIF('1.8.24'!A:A,A30)&gt;0,"Found in 1.8.24",IF(COUNTIF('12.4'!A:A,A30)&gt;0,"Found in 12.4",IF(COUNTIF('11.6'!A:A,A30)&gt;0,"Found in 11.6",IF(COUNTIF('10.3'!B:B,A30)&gt;0,"Found in 10.3","Not Found"))))))))</f>
        <v>Not Found</v>
      </c>
      <c r="L30" s="4" t="str">
        <f>IF(COUNTIF('3.28.24'!$A:$A, $A30) &gt; 0, "True", "False")</f>
        <v>False</v>
      </c>
      <c r="M30" s="4" t="str">
        <f>IF(COUNTIF('4.18.24'!$A:$A, $A30) &gt; 0, "True", "False")</f>
        <v>False</v>
      </c>
    </row>
    <row r="31" spans="1:13" hidden="1" x14ac:dyDescent="0.2">
      <c r="A31" s="3" t="s">
        <v>981</v>
      </c>
      <c r="B31" s="3" t="s">
        <v>16</v>
      </c>
      <c r="C31" s="3" t="s">
        <v>820</v>
      </c>
      <c r="D31" s="3" t="str">
        <f t="shared" si="0"/>
        <v>Mark Ramirez</v>
      </c>
      <c r="E31" s="9">
        <v>45376</v>
      </c>
      <c r="F31" s="3" t="s">
        <v>982</v>
      </c>
      <c r="G31" s="10">
        <v>-106.04</v>
      </c>
      <c r="H31" s="4" t="e">
        <f>IF($M31="False",VLOOKUP($D31,'[1]Management Hierarchy Report'!$B$3:$J$1048576, 9, 0), "No")</f>
        <v>#N/A</v>
      </c>
      <c r="I31" s="65" t="str">
        <f>IF($M31="True", VLOOKUP($A31,'4.18.24'!$A$2:$Q$1048576, 9,0), "")</f>
        <v/>
      </c>
      <c r="J31" s="4" t="s">
        <v>914</v>
      </c>
      <c r="K31" s="4" t="str">
        <f>IF(COUNTIF('4.18.24'!A:A,A31)&gt;0,"Found in 4.18.24",IF(COUNTIF('3.28.24'!A:A,A31)&gt;0,"Found in 3.28.24",IF(COUNTIF('3.7.24'!A:A,A31)&gt;0,"Found in 3.7.24",IF(COUNTIF('2.14.24'!A:A,A31)&gt;0,"Found in 2.14.24",IF(COUNTIF('1.8.24'!A:A,A31)&gt;0,"Found in 1.8.24",IF(COUNTIF('12.4'!A:A,A31)&gt;0,"Found in 12.4",IF(COUNTIF('11.6'!A:A,A31)&gt;0,"Found in 11.6",IF(COUNTIF('10.3'!B:B,A31)&gt;0,"Found in 10.3","Not Found"))))))))</f>
        <v>Not Found</v>
      </c>
      <c r="L31" s="4" t="str">
        <f>IF(COUNTIF('3.28.24'!$A:$A, $A31) &gt; 0, "True", "False")</f>
        <v>False</v>
      </c>
      <c r="M31" s="4" t="str">
        <f>IF(COUNTIF('4.18.24'!$A:$A, $A31) &gt; 0, "True", "False")</f>
        <v>False</v>
      </c>
    </row>
    <row r="32" spans="1:13" hidden="1" x14ac:dyDescent="0.2">
      <c r="A32" s="3" t="s">
        <v>983</v>
      </c>
      <c r="B32" s="3" t="s">
        <v>16</v>
      </c>
      <c r="C32" s="3" t="s">
        <v>950</v>
      </c>
      <c r="D32" s="3" t="str">
        <f t="shared" si="0"/>
        <v>Melody Holland</v>
      </c>
      <c r="E32" s="9">
        <v>45365</v>
      </c>
      <c r="F32" s="3" t="s">
        <v>740</v>
      </c>
      <c r="G32" s="10">
        <v>-17.03</v>
      </c>
      <c r="H32" s="4" t="e">
        <f>IF($M32="False",VLOOKUP($D32,'[1]Management Hierarchy Report'!$B$3:$J$1048576, 9, 0), "No")</f>
        <v>#N/A</v>
      </c>
      <c r="I32" s="65" t="str">
        <f>IF($M32="True", VLOOKUP($A32,'4.18.24'!$A$2:$Q$1048576, 9,0), "")</f>
        <v/>
      </c>
      <c r="J32" s="4" t="s">
        <v>914</v>
      </c>
      <c r="K32" s="4" t="str">
        <f>IF(COUNTIF('4.18.24'!A:A,A32)&gt;0,"Found in 4.18.24",IF(COUNTIF('3.28.24'!A:A,A32)&gt;0,"Found in 3.28.24",IF(COUNTIF('3.7.24'!A:A,A32)&gt;0,"Found in 3.7.24",IF(COUNTIF('2.14.24'!A:A,A32)&gt;0,"Found in 2.14.24",IF(COUNTIF('1.8.24'!A:A,A32)&gt;0,"Found in 1.8.24",IF(COUNTIF('12.4'!A:A,A32)&gt;0,"Found in 12.4",IF(COUNTIF('11.6'!A:A,A32)&gt;0,"Found in 11.6",IF(COUNTIF('10.3'!B:B,A32)&gt;0,"Found in 10.3","Not Found"))))))))</f>
        <v>Not Found</v>
      </c>
      <c r="L32" s="4" t="str">
        <f>IF(COUNTIF('3.28.24'!$A:$A, $A32) &gt; 0, "True", "False")</f>
        <v>False</v>
      </c>
      <c r="M32" s="4" t="str">
        <f>IF(COUNTIF('4.18.24'!$A:$A, $A32) &gt; 0, "True", "False")</f>
        <v>False</v>
      </c>
    </row>
    <row r="33" spans="1:13" hidden="1" x14ac:dyDescent="0.2">
      <c r="A33" s="3" t="s">
        <v>984</v>
      </c>
      <c r="B33" s="3" t="s">
        <v>16</v>
      </c>
      <c r="C33" s="3" t="s">
        <v>985</v>
      </c>
      <c r="D33" s="3" t="str">
        <f t="shared" si="0"/>
        <v>Robert Sanders</v>
      </c>
      <c r="E33" s="9">
        <v>45405</v>
      </c>
      <c r="F33" s="3" t="s">
        <v>986</v>
      </c>
      <c r="G33" s="10">
        <v>-12.98</v>
      </c>
      <c r="H33" s="4" t="str">
        <f>IF($M33="False",VLOOKUP($D33,'[1]Management Hierarchy Report'!$B$3:$J$1048576, 9, 0), "No")</f>
        <v>SL236</v>
      </c>
      <c r="I33" s="65" t="str">
        <f>IF($M33="True", VLOOKUP($A33,'4.18.24'!$A$2:$Q$1048576, 9,0), "")</f>
        <v/>
      </c>
      <c r="J33" s="4" t="s">
        <v>914</v>
      </c>
      <c r="K33" s="4" t="str">
        <f>IF(COUNTIF('4.18.24'!A:A,A33)&gt;0,"Found in 4.18.24",IF(COUNTIF('3.28.24'!A:A,A33)&gt;0,"Found in 3.28.24",IF(COUNTIF('3.7.24'!A:A,A33)&gt;0,"Found in 3.7.24",IF(COUNTIF('2.14.24'!A:A,A33)&gt;0,"Found in 2.14.24",IF(COUNTIF('1.8.24'!A:A,A33)&gt;0,"Found in 1.8.24",IF(COUNTIF('12.4'!A:A,A33)&gt;0,"Found in 12.4",IF(COUNTIF('11.6'!A:A,A33)&gt;0,"Found in 11.6",IF(COUNTIF('10.3'!B:B,A33)&gt;0,"Found in 10.3","Not Found"))))))))</f>
        <v>Not Found</v>
      </c>
      <c r="L33" s="4" t="str">
        <f>IF(COUNTIF('3.28.24'!$A:$A, $A33) &gt; 0, "True", "False")</f>
        <v>False</v>
      </c>
      <c r="M33" s="4" t="str">
        <f>IF(COUNTIF('4.18.24'!$A:$A, $A33) &gt; 0, "True", "False")</f>
        <v>False</v>
      </c>
    </row>
    <row r="34" spans="1:13" hidden="1" x14ac:dyDescent="0.2">
      <c r="A34" s="3" t="s">
        <v>987</v>
      </c>
      <c r="B34" s="3" t="s">
        <v>16</v>
      </c>
      <c r="C34" s="3" t="s">
        <v>988</v>
      </c>
      <c r="D34" s="3" t="str">
        <f t="shared" ref="D34:D65" si="1">TRIM(MID(C34, FIND(":", C34) + 1, LEN(C34)))</f>
        <v>Robert Swigonski</v>
      </c>
      <c r="E34" s="9">
        <v>45411</v>
      </c>
      <c r="F34" s="3" t="s">
        <v>989</v>
      </c>
      <c r="G34" s="10">
        <v>-979.02</v>
      </c>
      <c r="H34" s="4" t="str">
        <f>IF($M34="False",VLOOKUP($D34,'[1]Management Hierarchy Report'!$B$3:$J$1048576, 9, 0), "No")</f>
        <v/>
      </c>
      <c r="I34" s="65" t="str">
        <f>IF($M34="True", VLOOKUP($A34,'4.18.24'!$A$2:$Q$1048576, 9,0), "")</f>
        <v/>
      </c>
      <c r="J34" s="4" t="s">
        <v>914</v>
      </c>
      <c r="K34" s="4" t="str">
        <f>IF(COUNTIF('4.18.24'!A:A,A34)&gt;0,"Found in 4.18.24",IF(COUNTIF('3.28.24'!A:A,A34)&gt;0,"Found in 3.28.24",IF(COUNTIF('3.7.24'!A:A,A34)&gt;0,"Found in 3.7.24",IF(COUNTIF('2.14.24'!A:A,A34)&gt;0,"Found in 2.14.24",IF(COUNTIF('1.8.24'!A:A,A34)&gt;0,"Found in 1.8.24",IF(COUNTIF('12.4'!A:A,A34)&gt;0,"Found in 12.4",IF(COUNTIF('11.6'!A:A,A34)&gt;0,"Found in 11.6",IF(COUNTIF('10.3'!B:B,A34)&gt;0,"Found in 10.3","Not Found"))))))))</f>
        <v>Not Found</v>
      </c>
      <c r="L34" s="4" t="str">
        <f>IF(COUNTIF('3.28.24'!$A:$A, $A34) &gt; 0, "True", "False")</f>
        <v>False</v>
      </c>
      <c r="M34" s="4" t="str">
        <f>IF(COUNTIF('4.18.24'!$A:$A, $A34) &gt; 0, "True", "False")</f>
        <v>False</v>
      </c>
    </row>
    <row r="35" spans="1:13" hidden="1" x14ac:dyDescent="0.2">
      <c r="A35" s="3" t="s">
        <v>990</v>
      </c>
      <c r="B35" s="3" t="s">
        <v>16</v>
      </c>
      <c r="C35" s="3" t="s">
        <v>988</v>
      </c>
      <c r="D35" s="3" t="str">
        <f t="shared" si="1"/>
        <v>Robert Swigonski</v>
      </c>
      <c r="E35" s="9">
        <v>45401</v>
      </c>
      <c r="F35" s="3" t="s">
        <v>991</v>
      </c>
      <c r="G35" s="10">
        <v>-46.98</v>
      </c>
      <c r="H35" s="4" t="str">
        <f>IF($M35="False",VLOOKUP($D35,'[1]Management Hierarchy Report'!$B$3:$J$1048576, 9, 0), "No")</f>
        <v/>
      </c>
      <c r="I35" s="65" t="str">
        <f>IF($M35="True", VLOOKUP($A35,'4.18.24'!$A$2:$Q$1048576, 9,0), "")</f>
        <v/>
      </c>
      <c r="J35" s="4" t="s">
        <v>914</v>
      </c>
      <c r="K35" s="4" t="str">
        <f>IF(COUNTIF('4.18.24'!A:A,A35)&gt;0,"Found in 4.18.24",IF(COUNTIF('3.28.24'!A:A,A35)&gt;0,"Found in 3.28.24",IF(COUNTIF('3.7.24'!A:A,A35)&gt;0,"Found in 3.7.24",IF(COUNTIF('2.14.24'!A:A,A35)&gt;0,"Found in 2.14.24",IF(COUNTIF('1.8.24'!A:A,A35)&gt;0,"Found in 1.8.24",IF(COUNTIF('12.4'!A:A,A35)&gt;0,"Found in 12.4",IF(COUNTIF('11.6'!A:A,A35)&gt;0,"Found in 11.6",IF(COUNTIF('10.3'!B:B,A35)&gt;0,"Found in 10.3","Not Found"))))))))</f>
        <v>Not Found</v>
      </c>
      <c r="L35" s="4" t="str">
        <f>IF(COUNTIF('3.28.24'!$A:$A, $A35) &gt; 0, "True", "False")</f>
        <v>False</v>
      </c>
      <c r="M35" s="4" t="str">
        <f>IF(COUNTIF('4.18.24'!$A:$A, $A35) &gt; 0, "True", "False")</f>
        <v>False</v>
      </c>
    </row>
    <row r="36" spans="1:13" hidden="1" x14ac:dyDescent="0.2">
      <c r="A36" s="3" t="s">
        <v>992</v>
      </c>
      <c r="B36" s="3" t="s">
        <v>16</v>
      </c>
      <c r="C36" s="3" t="s">
        <v>993</v>
      </c>
      <c r="D36" s="3" t="str">
        <f t="shared" si="1"/>
        <v>William Merrill</v>
      </c>
      <c r="E36" s="9">
        <v>45406</v>
      </c>
      <c r="F36" s="3" t="s">
        <v>994</v>
      </c>
      <c r="G36" s="10">
        <v>-121.41</v>
      </c>
      <c r="H36" s="4" t="s">
        <v>399</v>
      </c>
      <c r="I36" s="65" t="s">
        <v>995</v>
      </c>
      <c r="J36" s="4" t="s">
        <v>914</v>
      </c>
      <c r="K36" s="4" t="str">
        <f>IF(COUNTIF('4.18.24'!A:A,A36)&gt;0,"Found in 4.18.24",IF(COUNTIF('3.28.24'!A:A,A36)&gt;0,"Found in 3.28.24",IF(COUNTIF('3.7.24'!A:A,A36)&gt;0,"Found in 3.7.24",IF(COUNTIF('2.14.24'!A:A,A36)&gt;0,"Found in 2.14.24",IF(COUNTIF('1.8.24'!A:A,A36)&gt;0,"Found in 1.8.24",IF(COUNTIF('12.4'!A:A,A36)&gt;0,"Found in 12.4",IF(COUNTIF('11.6'!A:A,A36)&gt;0,"Found in 11.6",IF(COUNTIF('10.3'!B:B,A36)&gt;0,"Found in 10.3","Not Found"))))))))</f>
        <v>Not Found</v>
      </c>
      <c r="L36" s="4" t="str">
        <f>IF(COUNTIF('3.28.24'!$A:$A, $A36) &gt; 0, "True", "False")</f>
        <v>False</v>
      </c>
      <c r="M36" s="4" t="str">
        <f>IF(COUNTIF('4.18.24'!$A:$A, $A36) &gt; 0, "True", "False")</f>
        <v>False</v>
      </c>
    </row>
    <row r="37" spans="1:13" hidden="1" x14ac:dyDescent="0.2">
      <c r="A37" s="3" t="s">
        <v>824</v>
      </c>
      <c r="B37" s="3" t="s">
        <v>16</v>
      </c>
      <c r="C37" s="3" t="s">
        <v>825</v>
      </c>
      <c r="D37" s="3" t="str">
        <f t="shared" si="1"/>
        <v>Adam Hicks</v>
      </c>
      <c r="E37" s="9">
        <v>45356</v>
      </c>
      <c r="F37" s="3" t="s">
        <v>826</v>
      </c>
      <c r="G37" s="10">
        <v>-29.88</v>
      </c>
      <c r="H37" s="4" t="str">
        <f>IF($M37="False",VLOOKUP($D37,'[1]Management Hierarchy Report'!$B$3:$J$1048576, 9, 0), "No")</f>
        <v>No</v>
      </c>
      <c r="I37" s="65" t="str">
        <f>IF($M37="True", VLOOKUP($A37,'4.18.24'!$A$2:$Q$1048576, 9,0), "")</f>
        <v>Deducted 4.12.24</v>
      </c>
      <c r="J37" s="4" t="s">
        <v>914</v>
      </c>
      <c r="K37" s="4" t="str">
        <f>IF(COUNTIF('4.18.24'!A:A,A37)&gt;0,"Found in 4.18.24",IF(COUNTIF('3.28.24'!A:A,A37)&gt;0,"Found in 3.28.24",IF(COUNTIF('3.7.24'!A:A,A37)&gt;0,"Found in 3.7.24",IF(COUNTIF('2.14.24'!A:A,A37)&gt;0,"Found in 2.14.24",IF(COUNTIF('1.8.24'!A:A,A37)&gt;0,"Found in 1.8.24",IF(COUNTIF('12.4'!A:A,A37)&gt;0,"Found in 12.4",IF(COUNTIF('11.6'!A:A,A37)&gt;0,"Found in 11.6",IF(COUNTIF('10.3'!B:B,A37)&gt;0,"Found in 10.3","Not Found"))))))))</f>
        <v>Found in 4.18.24</v>
      </c>
      <c r="L37" s="4" t="str">
        <f>IF(COUNTIF('3.28.24'!$A:$A, $A37) &gt; 0, "True", "False")</f>
        <v>True</v>
      </c>
      <c r="M37" s="4" t="str">
        <f>IF(COUNTIF('4.18.24'!$A:$A, $A37) &gt; 0, "True", "False")</f>
        <v>True</v>
      </c>
    </row>
    <row r="38" spans="1:13" hidden="1" x14ac:dyDescent="0.2">
      <c r="A38" s="3" t="s">
        <v>888</v>
      </c>
      <c r="B38" s="3" t="s">
        <v>16</v>
      </c>
      <c r="C38" s="3" t="s">
        <v>889</v>
      </c>
      <c r="D38" s="3" t="str">
        <f t="shared" si="1"/>
        <v>Amanda Thompson</v>
      </c>
      <c r="E38" s="9">
        <v>45377</v>
      </c>
      <c r="F38" s="3" t="s">
        <v>875</v>
      </c>
      <c r="G38" s="10">
        <v>-549.99</v>
      </c>
      <c r="H38" s="4" t="str">
        <f>IF($M38="False",VLOOKUP($D38,'[1]Management Hierarchy Report'!$B$3:$J$1048576, 9, 0), "No")</f>
        <v>No</v>
      </c>
      <c r="I38" s="65" t="str">
        <f>IF($M38="True", VLOOKUP($A38,'4.18.24'!$A$2:$Q$1048576, 9,0), "")</f>
        <v>Split into 3 - Deducted in Full 5.9.24</v>
      </c>
      <c r="J38" s="4" t="s">
        <v>914</v>
      </c>
      <c r="K38" s="4" t="str">
        <f>IF(COUNTIF('4.18.24'!A:A,A38)&gt;0,"Found in 4.18.24",IF(COUNTIF('3.28.24'!A:A,A38)&gt;0,"Found in 3.28.24",IF(COUNTIF('3.7.24'!A:A,A38)&gt;0,"Found in 3.7.24",IF(COUNTIF('2.14.24'!A:A,A38)&gt;0,"Found in 2.14.24",IF(COUNTIF('1.8.24'!A:A,A38)&gt;0,"Found in 1.8.24",IF(COUNTIF('12.4'!A:A,A38)&gt;0,"Found in 12.4",IF(COUNTIF('11.6'!A:A,A38)&gt;0,"Found in 11.6",IF(COUNTIF('10.3'!B:B,A38)&gt;0,"Found in 10.3","Not Found"))))))))</f>
        <v>Found in 4.18.24</v>
      </c>
      <c r="L38" s="4" t="str">
        <f>IF(COUNTIF('3.28.24'!$A:$A, $A38) &gt; 0, "True", "False")</f>
        <v>False</v>
      </c>
      <c r="M38" s="4" t="str">
        <f>IF(COUNTIF('4.18.24'!$A:$A, $A38) &gt; 0, "True", "False")</f>
        <v>True</v>
      </c>
    </row>
    <row r="39" spans="1:13" hidden="1" x14ac:dyDescent="0.2">
      <c r="A39" s="3" t="s">
        <v>828</v>
      </c>
      <c r="B39" s="3" t="s">
        <v>16</v>
      </c>
      <c r="C39" s="3" t="s">
        <v>996</v>
      </c>
      <c r="D39" s="3" t="str">
        <f t="shared" si="1"/>
        <v>Anthony Pitera (On Leave)</v>
      </c>
      <c r="E39" s="9">
        <v>45372</v>
      </c>
      <c r="F39" s="3" t="s">
        <v>830</v>
      </c>
      <c r="G39" s="10">
        <v>-72.02</v>
      </c>
      <c r="H39" s="4" t="str">
        <f>IF($M39="False",VLOOKUP($D39,'[1]Management Hierarchy Report'!$B$3:$J$1048576, 9, 0), "No")</f>
        <v>No</v>
      </c>
      <c r="I39" s="65" t="str">
        <f>IF($M39="True", VLOOKUP($A39,'4.18.24'!$A$2:$Q$1048576, 9,0), "")</f>
        <v>Deducted 4.12.24</v>
      </c>
      <c r="J39" s="4" t="s">
        <v>914</v>
      </c>
      <c r="K39" s="4" t="str">
        <f>IF(COUNTIF('4.18.24'!A:A,A39)&gt;0,"Found in 4.18.24",IF(COUNTIF('3.28.24'!A:A,A39)&gt;0,"Found in 3.28.24",IF(COUNTIF('3.7.24'!A:A,A39)&gt;0,"Found in 3.7.24",IF(COUNTIF('2.14.24'!A:A,A39)&gt;0,"Found in 2.14.24",IF(COUNTIF('1.8.24'!A:A,A39)&gt;0,"Found in 1.8.24",IF(COUNTIF('12.4'!A:A,A39)&gt;0,"Found in 12.4",IF(COUNTIF('11.6'!A:A,A39)&gt;0,"Found in 11.6",IF(COUNTIF('10.3'!B:B,A39)&gt;0,"Found in 10.3","Not Found"))))))))</f>
        <v>Found in 4.18.24</v>
      </c>
      <c r="L39" s="4" t="str">
        <f>IF(COUNTIF('3.28.24'!$A:$A, $A39) &gt; 0, "True", "False")</f>
        <v>True</v>
      </c>
      <c r="M39" s="4" t="str">
        <f>IF(COUNTIF('4.18.24'!$A:$A, $A39) &gt; 0, "True", "False")</f>
        <v>True</v>
      </c>
    </row>
    <row r="40" spans="1:13" hidden="1" x14ac:dyDescent="0.2">
      <c r="A40" s="3" t="s">
        <v>892</v>
      </c>
      <c r="B40" s="3" t="s">
        <v>16</v>
      </c>
      <c r="C40" s="3" t="s">
        <v>30</v>
      </c>
      <c r="D40" s="3" t="str">
        <f t="shared" si="1"/>
        <v>Austin Dority</v>
      </c>
      <c r="E40" s="9">
        <v>45391</v>
      </c>
      <c r="F40" s="3" t="s">
        <v>893</v>
      </c>
      <c r="G40" s="10">
        <v>-20.21</v>
      </c>
      <c r="H40" s="4" t="str">
        <f>IF($M40="False",VLOOKUP($D40,'[1]Management Hierarchy Report'!$B$3:$J$1048576, 9, 0), "No")</f>
        <v>No</v>
      </c>
      <c r="I40" s="65" t="str">
        <f>IF($M40="True", VLOOKUP($A40,'4.18.24'!$A$2:$Q$1048576, 9,0), "")</f>
        <v>Deducted 4.26.24</v>
      </c>
      <c r="J40" s="4" t="s">
        <v>914</v>
      </c>
      <c r="K40" s="4" t="str">
        <f>IF(COUNTIF('4.18.24'!A:A,A40)&gt;0,"Found in 4.18.24",IF(COUNTIF('3.28.24'!A:A,A40)&gt;0,"Found in 3.28.24",IF(COUNTIF('3.7.24'!A:A,A40)&gt;0,"Found in 3.7.24",IF(COUNTIF('2.14.24'!A:A,A40)&gt;0,"Found in 2.14.24",IF(COUNTIF('1.8.24'!A:A,A40)&gt;0,"Found in 1.8.24",IF(COUNTIF('12.4'!A:A,A40)&gt;0,"Found in 12.4",IF(COUNTIF('11.6'!A:A,A40)&gt;0,"Found in 11.6",IF(COUNTIF('10.3'!B:B,A40)&gt;0,"Found in 10.3","Not Found"))))))))</f>
        <v>Found in 4.18.24</v>
      </c>
      <c r="L40" s="4" t="str">
        <f>IF(COUNTIF('3.28.24'!$A:$A, $A40) &gt; 0, "True", "False")</f>
        <v>False</v>
      </c>
      <c r="M40" s="4" t="str">
        <f>IF(COUNTIF('4.18.24'!$A:$A, $A40) &gt; 0, "True", "False")</f>
        <v>True</v>
      </c>
    </row>
    <row r="41" spans="1:13" hidden="1" x14ac:dyDescent="0.2">
      <c r="A41" s="3" t="s">
        <v>831</v>
      </c>
      <c r="B41" s="3" t="s">
        <v>16</v>
      </c>
      <c r="C41" s="3" t="s">
        <v>30</v>
      </c>
      <c r="D41" s="3" t="str">
        <f t="shared" si="1"/>
        <v>Austin Dority</v>
      </c>
      <c r="E41" s="9">
        <v>45371</v>
      </c>
      <c r="F41" s="3" t="s">
        <v>111</v>
      </c>
      <c r="G41" s="10">
        <v>-32.840000000000003</v>
      </c>
      <c r="H41" s="4" t="str">
        <f>IF($M41="False",VLOOKUP($D41,'[1]Management Hierarchy Report'!$B$3:$J$1048576, 9, 0), "No")</f>
        <v>No</v>
      </c>
      <c r="I41" s="65" t="str">
        <f>IF($M41="True", VLOOKUP($A41,'4.18.24'!$A$2:$Q$1048576, 9,0), "")</f>
        <v>Deducted 4.12.24</v>
      </c>
      <c r="J41" s="4" t="s">
        <v>914</v>
      </c>
      <c r="K41" s="4" t="str">
        <f>IF(COUNTIF('4.18.24'!A:A,A41)&gt;0,"Found in 4.18.24",IF(COUNTIF('3.28.24'!A:A,A41)&gt;0,"Found in 3.28.24",IF(COUNTIF('3.7.24'!A:A,A41)&gt;0,"Found in 3.7.24",IF(COUNTIF('2.14.24'!A:A,A41)&gt;0,"Found in 2.14.24",IF(COUNTIF('1.8.24'!A:A,A41)&gt;0,"Found in 1.8.24",IF(COUNTIF('12.4'!A:A,A41)&gt;0,"Found in 12.4",IF(COUNTIF('11.6'!A:A,A41)&gt;0,"Found in 11.6",IF(COUNTIF('10.3'!B:B,A41)&gt;0,"Found in 10.3","Not Found"))))))))</f>
        <v>Found in 4.18.24</v>
      </c>
      <c r="L41" s="4" t="str">
        <f>IF(COUNTIF('3.28.24'!$A:$A, $A41) &gt; 0, "True", "False")</f>
        <v>True</v>
      </c>
      <c r="M41" s="4" t="str">
        <f>IF(COUNTIF('4.18.24'!$A:$A, $A41) &gt; 0, "True", "False")</f>
        <v>True</v>
      </c>
    </row>
    <row r="42" spans="1:13" hidden="1" x14ac:dyDescent="0.2">
      <c r="A42" s="3" t="s">
        <v>588</v>
      </c>
      <c r="B42" s="3" t="s">
        <v>16</v>
      </c>
      <c r="C42" s="3" t="s">
        <v>589</v>
      </c>
      <c r="D42" s="3" t="str">
        <f t="shared" si="1"/>
        <v>Brandon Cobb</v>
      </c>
      <c r="E42" s="9">
        <v>45277</v>
      </c>
      <c r="F42" s="3" t="s">
        <v>590</v>
      </c>
      <c r="G42" s="10">
        <v>-2410.9</v>
      </c>
      <c r="H42" s="4" t="str">
        <f>IF($M42="False",VLOOKUP($D42,'[1]Management Hierarchy Report'!$B$3:$J$1048576, 9, 0), "No")</f>
        <v>No</v>
      </c>
      <c r="I42" s="65" t="str">
        <f>IF($M42="True", VLOOKUP($A42,'4.18.24'!$A$2:$Q$1048576, 9,0), "")</f>
        <v>Deducting $50/wk</v>
      </c>
      <c r="J42" s="4" t="s">
        <v>997</v>
      </c>
      <c r="K42" s="4" t="str">
        <f>IF(COUNTIF('4.18.24'!A:A,A42)&gt;0,"Found in 4.18.24",IF(COUNTIF('3.28.24'!A:A,A42)&gt;0,"Found in 3.28.24",IF(COUNTIF('3.7.24'!A:A,A42)&gt;0,"Found in 3.7.24",IF(COUNTIF('2.14.24'!A:A,A42)&gt;0,"Found in 2.14.24",IF(COUNTIF('1.8.24'!A:A,A42)&gt;0,"Found in 1.8.24",IF(COUNTIF('12.4'!A:A,A42)&gt;0,"Found in 12.4",IF(COUNTIF('11.6'!A:A,A42)&gt;0,"Found in 11.6",IF(COUNTIF('10.3'!B:B,A42)&gt;0,"Found in 10.3","Not Found"))))))))</f>
        <v>Found in 4.18.24</v>
      </c>
      <c r="L42" s="4" t="str">
        <f>IF(COUNTIF('3.28.24'!$A:$A, $A42) &gt; 0, "True", "False")</f>
        <v>True</v>
      </c>
      <c r="M42" s="4" t="str">
        <f>IF(COUNTIF('4.18.24'!$A:$A, $A42) &gt; 0, "True", "False")</f>
        <v>True</v>
      </c>
    </row>
    <row r="43" spans="1:13" hidden="1" x14ac:dyDescent="0.2">
      <c r="A43" s="3" t="s">
        <v>832</v>
      </c>
      <c r="B43" s="3" t="s">
        <v>16</v>
      </c>
      <c r="C43" s="3" t="s">
        <v>833</v>
      </c>
      <c r="D43" s="3" t="str">
        <f t="shared" si="1"/>
        <v>Brian Buttram</v>
      </c>
      <c r="E43" s="9">
        <v>45371</v>
      </c>
      <c r="F43" s="3" t="s">
        <v>834</v>
      </c>
      <c r="G43" s="10">
        <v>-573.34</v>
      </c>
      <c r="H43" s="4" t="str">
        <f>IF($M43="False",VLOOKUP($D43,'[1]Management Hierarchy Report'!$B$3:$J$1048576, 9, 0), "No")</f>
        <v>No</v>
      </c>
      <c r="I43" s="65" t="str">
        <f>IF($M43="True", VLOOKUP($A43,'4.18.24'!$A$2:$Q$1048576, 9,0), "")</f>
        <v>Split into 2 - Deducted in Full 4.19.24</v>
      </c>
      <c r="J43" s="4" t="s">
        <v>914</v>
      </c>
      <c r="K43" s="4" t="str">
        <f>IF(COUNTIF('4.18.24'!A:A,A43)&gt;0,"Found in 4.18.24",IF(COUNTIF('3.28.24'!A:A,A43)&gt;0,"Found in 3.28.24",IF(COUNTIF('3.7.24'!A:A,A43)&gt;0,"Found in 3.7.24",IF(COUNTIF('2.14.24'!A:A,A43)&gt;0,"Found in 2.14.24",IF(COUNTIF('1.8.24'!A:A,A43)&gt;0,"Found in 1.8.24",IF(COUNTIF('12.4'!A:A,A43)&gt;0,"Found in 12.4",IF(COUNTIF('11.6'!A:A,A43)&gt;0,"Found in 11.6",IF(COUNTIF('10.3'!B:B,A43)&gt;0,"Found in 10.3","Not Found"))))))))</f>
        <v>Found in 4.18.24</v>
      </c>
      <c r="L43" s="4" t="str">
        <f>IF(COUNTIF('3.28.24'!$A:$A, $A43) &gt; 0, "True", "False")</f>
        <v>True</v>
      </c>
      <c r="M43" s="4" t="str">
        <f>IF(COUNTIF('4.18.24'!$A:$A, $A43) &gt; 0, "True", "False")</f>
        <v>True</v>
      </c>
    </row>
    <row r="44" spans="1:13" hidden="1" x14ac:dyDescent="0.2">
      <c r="A44" s="3" t="s">
        <v>836</v>
      </c>
      <c r="B44" s="3" t="s">
        <v>16</v>
      </c>
      <c r="C44" s="3" t="s">
        <v>837</v>
      </c>
      <c r="D44" s="3" t="str">
        <f t="shared" si="1"/>
        <v>Brian Hodge</v>
      </c>
      <c r="E44" s="9">
        <v>45357</v>
      </c>
      <c r="F44" s="3" t="s">
        <v>838</v>
      </c>
      <c r="G44" s="10">
        <v>-2.74</v>
      </c>
      <c r="H44" s="4" t="str">
        <f>IF($M44="False",VLOOKUP($D44,'[1]Management Hierarchy Report'!$B$3:$J$1048576, 9, 0), "No")</f>
        <v>No</v>
      </c>
      <c r="I44" s="65" t="str">
        <f>IF($M44="True", VLOOKUP($A44,'4.18.24'!$A$2:$Q$1048576, 9,0), "")</f>
        <v>Deducted 4.12.24</v>
      </c>
      <c r="J44" s="4" t="s">
        <v>914</v>
      </c>
      <c r="K44" s="4" t="str">
        <f>IF(COUNTIF('4.18.24'!A:A,A44)&gt;0,"Found in 4.18.24",IF(COUNTIF('3.28.24'!A:A,A44)&gt;0,"Found in 3.28.24",IF(COUNTIF('3.7.24'!A:A,A44)&gt;0,"Found in 3.7.24",IF(COUNTIF('2.14.24'!A:A,A44)&gt;0,"Found in 2.14.24",IF(COUNTIF('1.8.24'!A:A,A44)&gt;0,"Found in 1.8.24",IF(COUNTIF('12.4'!A:A,A44)&gt;0,"Found in 12.4",IF(COUNTIF('11.6'!A:A,A44)&gt;0,"Found in 11.6",IF(COUNTIF('10.3'!B:B,A44)&gt;0,"Found in 10.3","Not Found"))))))))</f>
        <v>Found in 4.18.24</v>
      </c>
      <c r="L44" s="4" t="str">
        <f>IF(COUNTIF('3.28.24'!$A:$A, $A44) &gt; 0, "True", "False")</f>
        <v>True</v>
      </c>
      <c r="M44" s="4" t="str">
        <f>IF(COUNTIF('4.18.24'!$A:$A, $A44) &gt; 0, "True", "False")</f>
        <v>True</v>
      </c>
    </row>
    <row r="45" spans="1:13" hidden="1" x14ac:dyDescent="0.2">
      <c r="A45" s="3" t="s">
        <v>839</v>
      </c>
      <c r="B45" s="3" t="s">
        <v>16</v>
      </c>
      <c r="C45" s="3" t="s">
        <v>414</v>
      </c>
      <c r="D45" s="3" t="str">
        <f t="shared" si="1"/>
        <v>Christopher George</v>
      </c>
      <c r="E45" s="9">
        <v>45366</v>
      </c>
      <c r="F45" s="3" t="s">
        <v>840</v>
      </c>
      <c r="G45" s="10">
        <v>-25</v>
      </c>
      <c r="H45" s="4" t="str">
        <f>IF($M45="False",VLOOKUP($D45,'[1]Management Hierarchy Report'!$B$3:$J$1048576, 9, 0), "No")</f>
        <v>No</v>
      </c>
      <c r="I45" s="65" t="str">
        <f>IF($M45="True", VLOOKUP($A45,'4.18.24'!$A$2:$Q$1048576, 9,0), "")</f>
        <v>Deducted 4.11.24</v>
      </c>
      <c r="J45" s="4" t="s">
        <v>914</v>
      </c>
      <c r="K45" s="4" t="str">
        <f>IF(COUNTIF('4.18.24'!A:A,A45)&gt;0,"Found in 4.18.24",IF(COUNTIF('3.28.24'!A:A,A45)&gt;0,"Found in 3.28.24",IF(COUNTIF('3.7.24'!A:A,A45)&gt;0,"Found in 3.7.24",IF(COUNTIF('2.14.24'!A:A,A45)&gt;0,"Found in 2.14.24",IF(COUNTIF('1.8.24'!A:A,A45)&gt;0,"Found in 1.8.24",IF(COUNTIF('12.4'!A:A,A45)&gt;0,"Found in 12.4",IF(COUNTIF('11.6'!A:A,A45)&gt;0,"Found in 11.6",IF(COUNTIF('10.3'!B:B,A45)&gt;0,"Found in 10.3","Not Found"))))))))</f>
        <v>Found in 4.18.24</v>
      </c>
      <c r="L45" s="4" t="str">
        <f>IF(COUNTIF('3.28.24'!$A:$A, $A45) &gt; 0, "True", "False")</f>
        <v>True</v>
      </c>
      <c r="M45" s="4" t="str">
        <f>IF(COUNTIF('4.18.24'!$A:$A, $A45) &gt; 0, "True", "False")</f>
        <v>True</v>
      </c>
    </row>
    <row r="46" spans="1:13" hidden="1" x14ac:dyDescent="0.2">
      <c r="A46" s="3" t="s">
        <v>494</v>
      </c>
      <c r="B46" s="3" t="s">
        <v>16</v>
      </c>
      <c r="C46" s="3" t="s">
        <v>65</v>
      </c>
      <c r="D46" s="3" t="str">
        <f t="shared" si="1"/>
        <v>Clark Cull</v>
      </c>
      <c r="E46" s="9">
        <v>45280</v>
      </c>
      <c r="F46" s="3" t="s">
        <v>495</v>
      </c>
      <c r="G46" s="10">
        <v>-144.18</v>
      </c>
      <c r="H46" s="4" t="str">
        <f>IF($M46="False",VLOOKUP($D46,'[1]Management Hierarchy Report'!$B$3:$J$1048576, 9, 0), "No")</f>
        <v>No</v>
      </c>
      <c r="I46" s="65" t="str">
        <f>IF($M46="True", VLOOKUP($A46,'4.18.24'!$A$2:$Q$1048576, 9,0), "")</f>
        <v>Deducted 1.19.24</v>
      </c>
      <c r="J46" s="4" t="s">
        <v>914</v>
      </c>
      <c r="K46" s="4" t="str">
        <f>IF(COUNTIF('4.18.24'!A:A,A46)&gt;0,"Found in 4.18.24",IF(COUNTIF('3.28.24'!A:A,A46)&gt;0,"Found in 3.28.24",IF(COUNTIF('3.7.24'!A:A,A46)&gt;0,"Found in 3.7.24",IF(COUNTIF('2.14.24'!A:A,A46)&gt;0,"Found in 2.14.24",IF(COUNTIF('1.8.24'!A:A,A46)&gt;0,"Found in 1.8.24",IF(COUNTIF('12.4'!A:A,A46)&gt;0,"Found in 12.4",IF(COUNTIF('11.6'!A:A,A46)&gt;0,"Found in 11.6",IF(COUNTIF('10.3'!B:B,A46)&gt;0,"Found in 10.3","Not Found"))))))))</f>
        <v>Found in 4.18.24</v>
      </c>
      <c r="L46" s="4" t="str">
        <f>IF(COUNTIF('3.28.24'!$A:$A, $A46) &gt; 0, "True", "False")</f>
        <v>True</v>
      </c>
      <c r="M46" s="4" t="str">
        <f>IF(COUNTIF('4.18.24'!$A:$A, $A46) &gt; 0, "True", "False")</f>
        <v>True</v>
      </c>
    </row>
    <row r="47" spans="1:13" hidden="1" x14ac:dyDescent="0.2">
      <c r="A47" s="3" t="s">
        <v>842</v>
      </c>
      <c r="B47" s="3" t="s">
        <v>16</v>
      </c>
      <c r="C47" s="3" t="s">
        <v>608</v>
      </c>
      <c r="D47" s="3" t="str">
        <f t="shared" si="1"/>
        <v>Derek Schillinger</v>
      </c>
      <c r="E47" s="9">
        <v>45357</v>
      </c>
      <c r="F47" s="3" t="s">
        <v>843</v>
      </c>
      <c r="G47" s="10">
        <v>-108.78</v>
      </c>
      <c r="H47" s="4" t="str">
        <f>IF($M47="False",VLOOKUP($D47,'[1]Management Hierarchy Report'!$B$3:$J$1048576, 9, 0), "No")</f>
        <v>No</v>
      </c>
      <c r="I47" s="65" t="str">
        <f>IF($M47="True", VLOOKUP($A47,'4.18.24'!$A$2:$Q$1048576, 9,0), "")</f>
        <v>Deducted 4.11.24</v>
      </c>
      <c r="J47" s="4" t="s">
        <v>914</v>
      </c>
      <c r="K47" s="4" t="str">
        <f>IF(COUNTIF('4.18.24'!A:A,A47)&gt;0,"Found in 4.18.24",IF(COUNTIF('3.28.24'!A:A,A47)&gt;0,"Found in 3.28.24",IF(COUNTIF('3.7.24'!A:A,A47)&gt;0,"Found in 3.7.24",IF(COUNTIF('2.14.24'!A:A,A47)&gt;0,"Found in 2.14.24",IF(COUNTIF('1.8.24'!A:A,A47)&gt;0,"Found in 1.8.24",IF(COUNTIF('12.4'!A:A,A47)&gt;0,"Found in 12.4",IF(COUNTIF('11.6'!A:A,A47)&gt;0,"Found in 11.6",IF(COUNTIF('10.3'!B:B,A47)&gt;0,"Found in 10.3","Not Found"))))))))</f>
        <v>Found in 4.18.24</v>
      </c>
      <c r="L47" s="4" t="str">
        <f>IF(COUNTIF('3.28.24'!$A:$A, $A47) &gt; 0, "True", "False")</f>
        <v>True</v>
      </c>
      <c r="M47" s="4" t="str">
        <f>IF(COUNTIF('4.18.24'!$A:$A, $A47) &gt; 0, "True", "False")</f>
        <v>True</v>
      </c>
    </row>
    <row r="48" spans="1:13" hidden="1" x14ac:dyDescent="0.2">
      <c r="A48" s="3" t="s">
        <v>895</v>
      </c>
      <c r="B48" s="3" t="s">
        <v>16</v>
      </c>
      <c r="C48" s="3" t="s">
        <v>845</v>
      </c>
      <c r="D48" s="3" t="str">
        <f t="shared" si="1"/>
        <v>Felicia Slager</v>
      </c>
      <c r="E48" s="9">
        <v>45373</v>
      </c>
      <c r="F48" s="3" t="s">
        <v>896</v>
      </c>
      <c r="G48" s="10">
        <v>-3</v>
      </c>
      <c r="H48" s="4" t="str">
        <f>IF($M48="False",VLOOKUP($D48,'[1]Management Hierarchy Report'!$B$3:$J$1048576, 9, 0), "No")</f>
        <v>No</v>
      </c>
      <c r="I48" s="65" t="str">
        <f>IF($M48="True", VLOOKUP($A48,'4.18.24'!$A$2:$Q$1048576, 9,0), "")</f>
        <v>Deducted 4.26.24</v>
      </c>
      <c r="J48" s="4" t="s">
        <v>914</v>
      </c>
      <c r="K48" s="4" t="str">
        <f>IF(COUNTIF('4.18.24'!A:A,A48)&gt;0,"Found in 4.18.24",IF(COUNTIF('3.28.24'!A:A,A48)&gt;0,"Found in 3.28.24",IF(COUNTIF('3.7.24'!A:A,A48)&gt;0,"Found in 3.7.24",IF(COUNTIF('2.14.24'!A:A,A48)&gt;0,"Found in 2.14.24",IF(COUNTIF('1.8.24'!A:A,A48)&gt;0,"Found in 1.8.24",IF(COUNTIF('12.4'!A:A,A48)&gt;0,"Found in 12.4",IF(COUNTIF('11.6'!A:A,A48)&gt;0,"Found in 11.6",IF(COUNTIF('10.3'!B:B,A48)&gt;0,"Found in 10.3","Not Found"))))))))</f>
        <v>Found in 4.18.24</v>
      </c>
      <c r="L48" s="4" t="str">
        <f>IF(COUNTIF('3.28.24'!$A:$A, $A48) &gt; 0, "True", "False")</f>
        <v>False</v>
      </c>
      <c r="M48" s="4" t="str">
        <f>IF(COUNTIF('4.18.24'!$A:$A, $A48) &gt; 0, "True", "False")</f>
        <v>True</v>
      </c>
    </row>
    <row r="49" spans="1:13" hidden="1" x14ac:dyDescent="0.2">
      <c r="A49" s="3" t="s">
        <v>844</v>
      </c>
      <c r="B49" s="3" t="s">
        <v>16</v>
      </c>
      <c r="C49" s="3" t="s">
        <v>845</v>
      </c>
      <c r="D49" s="3" t="str">
        <f t="shared" si="1"/>
        <v>Felicia Slager</v>
      </c>
      <c r="E49" s="9">
        <v>45303</v>
      </c>
      <c r="F49" s="3" t="s">
        <v>846</v>
      </c>
      <c r="G49" s="10">
        <v>-14.03</v>
      </c>
      <c r="H49" s="4" t="str">
        <f>IF($M49="False",VLOOKUP($D49,'[1]Management Hierarchy Report'!$B$3:$J$1048576, 9, 0), "No")</f>
        <v>No</v>
      </c>
      <c r="I49" s="65" t="str">
        <f>IF($M49="True", VLOOKUP($A49,'4.18.24'!$A$2:$Q$1048576, 9,0), "")</f>
        <v>Deducted 4.12.24</v>
      </c>
      <c r="J49" s="4" t="s">
        <v>914</v>
      </c>
      <c r="K49" s="4" t="str">
        <f>IF(COUNTIF('4.18.24'!A:A,A49)&gt;0,"Found in 4.18.24",IF(COUNTIF('3.28.24'!A:A,A49)&gt;0,"Found in 3.28.24",IF(COUNTIF('3.7.24'!A:A,A49)&gt;0,"Found in 3.7.24",IF(COUNTIF('2.14.24'!A:A,A49)&gt;0,"Found in 2.14.24",IF(COUNTIF('1.8.24'!A:A,A49)&gt;0,"Found in 1.8.24",IF(COUNTIF('12.4'!A:A,A49)&gt;0,"Found in 12.4",IF(COUNTIF('11.6'!A:A,A49)&gt;0,"Found in 11.6",IF(COUNTIF('10.3'!B:B,A49)&gt;0,"Found in 10.3","Not Found"))))))))</f>
        <v>Found in 4.18.24</v>
      </c>
      <c r="L49" s="4" t="str">
        <f>IF(COUNTIF('3.28.24'!$A:$A, $A49) &gt; 0, "True", "False")</f>
        <v>True</v>
      </c>
      <c r="M49" s="4" t="str">
        <f>IF(COUNTIF('4.18.24'!$A:$A, $A49) &gt; 0, "True", "False")</f>
        <v>True</v>
      </c>
    </row>
    <row r="50" spans="1:13" hidden="1" x14ac:dyDescent="0.2">
      <c r="A50" s="3" t="s">
        <v>847</v>
      </c>
      <c r="B50" s="3" t="s">
        <v>16</v>
      </c>
      <c r="C50" s="3" t="s">
        <v>282</v>
      </c>
      <c r="D50" s="3" t="str">
        <f t="shared" si="1"/>
        <v>Janell Campbell</v>
      </c>
      <c r="E50" s="9">
        <v>45366</v>
      </c>
      <c r="F50" s="3" t="s">
        <v>848</v>
      </c>
      <c r="G50" s="10">
        <v>-23.81</v>
      </c>
      <c r="H50" s="4" t="str">
        <f>IF($M50="False",VLOOKUP($D50,'[1]Management Hierarchy Report'!$B$3:$J$1048576, 9, 0), "No")</f>
        <v>No</v>
      </c>
      <c r="I50" s="65" t="str">
        <f>IF($M50="True", VLOOKUP($A50,'4.18.24'!$A$2:$Q$1048576, 9,0), "")</f>
        <v>Deducted 4.12.24</v>
      </c>
      <c r="J50" s="4" t="s">
        <v>914</v>
      </c>
      <c r="K50" s="4" t="str">
        <f>IF(COUNTIF('4.18.24'!A:A,A50)&gt;0,"Found in 4.18.24",IF(COUNTIF('3.28.24'!A:A,A50)&gt;0,"Found in 3.28.24",IF(COUNTIF('3.7.24'!A:A,A50)&gt;0,"Found in 3.7.24",IF(COUNTIF('2.14.24'!A:A,A50)&gt;0,"Found in 2.14.24",IF(COUNTIF('1.8.24'!A:A,A50)&gt;0,"Found in 1.8.24",IF(COUNTIF('12.4'!A:A,A50)&gt;0,"Found in 12.4",IF(COUNTIF('11.6'!A:A,A50)&gt;0,"Found in 11.6",IF(COUNTIF('10.3'!B:B,A50)&gt;0,"Found in 10.3","Not Found"))))))))</f>
        <v>Found in 4.18.24</v>
      </c>
      <c r="L50" s="4" t="str">
        <f>IF(COUNTIF('3.28.24'!$A:$A, $A50) &gt; 0, "True", "False")</f>
        <v>True</v>
      </c>
      <c r="M50" s="4" t="str">
        <f>IF(COUNTIF('4.18.24'!$A:$A, $A50) &gt; 0, "True", "False")</f>
        <v>True</v>
      </c>
    </row>
    <row r="51" spans="1:13" hidden="1" x14ac:dyDescent="0.2">
      <c r="A51" s="3" t="s">
        <v>849</v>
      </c>
      <c r="B51" s="3" t="s">
        <v>16</v>
      </c>
      <c r="C51" s="3" t="s">
        <v>89</v>
      </c>
      <c r="D51" s="3" t="str">
        <f t="shared" si="1"/>
        <v>Jeff Mathis</v>
      </c>
      <c r="E51" s="9">
        <v>45361</v>
      </c>
      <c r="F51" s="3" t="s">
        <v>850</v>
      </c>
      <c r="G51" s="10">
        <v>-23.57</v>
      </c>
      <c r="H51" s="4" t="str">
        <f>IF($M51="False",VLOOKUP($D51,'[1]Management Hierarchy Report'!$B$3:$J$1048576, 9, 0), "No")</f>
        <v>No</v>
      </c>
      <c r="I51" s="65" t="str">
        <f>IF($M51="True", VLOOKUP($A51,'4.18.24'!$A$2:$Q$1048576, 9,0), "")</f>
        <v>Deducted 4.11.24</v>
      </c>
      <c r="J51" s="4" t="s">
        <v>914</v>
      </c>
      <c r="K51" s="4" t="str">
        <f>IF(COUNTIF('4.18.24'!A:A,A51)&gt;0,"Found in 4.18.24",IF(COUNTIF('3.28.24'!A:A,A51)&gt;0,"Found in 3.28.24",IF(COUNTIF('3.7.24'!A:A,A51)&gt;0,"Found in 3.7.24",IF(COUNTIF('2.14.24'!A:A,A51)&gt;0,"Found in 2.14.24",IF(COUNTIF('1.8.24'!A:A,A51)&gt;0,"Found in 1.8.24",IF(COUNTIF('12.4'!A:A,A51)&gt;0,"Found in 12.4",IF(COUNTIF('11.6'!A:A,A51)&gt;0,"Found in 11.6",IF(COUNTIF('10.3'!B:B,A51)&gt;0,"Found in 10.3","Not Found"))))))))</f>
        <v>Found in 4.18.24</v>
      </c>
      <c r="L51" s="4" t="str">
        <f>IF(COUNTIF('3.28.24'!$A:$A, $A51) &gt; 0, "True", "False")</f>
        <v>True</v>
      </c>
      <c r="M51" s="4" t="str">
        <f>IF(COUNTIF('4.18.24'!$A:$A, $A51) &gt; 0, "True", "False")</f>
        <v>True</v>
      </c>
    </row>
    <row r="52" spans="1:13" hidden="1" x14ac:dyDescent="0.2">
      <c r="A52" s="3" t="s">
        <v>851</v>
      </c>
      <c r="B52" s="3" t="s">
        <v>16</v>
      </c>
      <c r="C52" s="3" t="s">
        <v>436</v>
      </c>
      <c r="D52" s="3" t="str">
        <f t="shared" si="1"/>
        <v>Jennifer Paris</v>
      </c>
      <c r="E52" s="9">
        <v>45371</v>
      </c>
      <c r="F52" s="3" t="s">
        <v>852</v>
      </c>
      <c r="G52" s="10">
        <v>-75.06</v>
      </c>
      <c r="H52" s="4" t="str">
        <f>IF($M52="False",VLOOKUP($D52,'[1]Management Hierarchy Report'!$B$3:$J$1048576, 9, 0), "No")</f>
        <v>No</v>
      </c>
      <c r="I52" s="65" t="str">
        <f>IF($M52="True", VLOOKUP($A52,'4.18.24'!$A$2:$Q$1048576, 9,0), "")</f>
        <v>Deducted 4.11.24</v>
      </c>
      <c r="J52" s="4" t="s">
        <v>914</v>
      </c>
      <c r="K52" s="4" t="str">
        <f>IF(COUNTIF('4.18.24'!A:A,A52)&gt;0,"Found in 4.18.24",IF(COUNTIF('3.28.24'!A:A,A52)&gt;0,"Found in 3.28.24",IF(COUNTIF('3.7.24'!A:A,A52)&gt;0,"Found in 3.7.24",IF(COUNTIF('2.14.24'!A:A,A52)&gt;0,"Found in 2.14.24",IF(COUNTIF('1.8.24'!A:A,A52)&gt;0,"Found in 1.8.24",IF(COUNTIF('12.4'!A:A,A52)&gt;0,"Found in 12.4",IF(COUNTIF('11.6'!A:A,A52)&gt;0,"Found in 11.6",IF(COUNTIF('10.3'!B:B,A52)&gt;0,"Found in 10.3","Not Found"))))))))</f>
        <v>Found in 4.18.24</v>
      </c>
      <c r="L52" s="4" t="str">
        <f>IF(COUNTIF('3.28.24'!$A:$A, $A52) &gt; 0, "True", "False")</f>
        <v>True</v>
      </c>
      <c r="M52" s="4" t="str">
        <f>IF(COUNTIF('4.18.24'!$A:$A, $A52) &gt; 0, "True", "False")</f>
        <v>True</v>
      </c>
    </row>
    <row r="53" spans="1:13" hidden="1" x14ac:dyDescent="0.2">
      <c r="A53" s="3" t="s">
        <v>853</v>
      </c>
      <c r="B53" s="3" t="s">
        <v>16</v>
      </c>
      <c r="C53" s="3" t="s">
        <v>854</v>
      </c>
      <c r="D53" s="3" t="str">
        <f t="shared" si="1"/>
        <v>Jensen Shearin</v>
      </c>
      <c r="E53" s="9">
        <v>45310</v>
      </c>
      <c r="F53" s="3" t="s">
        <v>855</v>
      </c>
      <c r="G53" s="10">
        <v>-19.14</v>
      </c>
      <c r="H53" s="4" t="str">
        <f>IF($M53="False",VLOOKUP($D53,'[1]Management Hierarchy Report'!$B$3:$J$1048576, 9, 0), "No")</f>
        <v>No</v>
      </c>
      <c r="I53" s="65" t="str">
        <f>IF($M53="True", VLOOKUP($A53,'4.18.24'!$A$2:$Q$1048576, 9,0), "")</f>
        <v>Deducted 4.12.24</v>
      </c>
      <c r="J53" s="4" t="s">
        <v>914</v>
      </c>
      <c r="K53" s="4" t="str">
        <f>IF(COUNTIF('4.18.24'!A:A,A53)&gt;0,"Found in 4.18.24",IF(COUNTIF('3.28.24'!A:A,A53)&gt;0,"Found in 3.28.24",IF(COUNTIF('3.7.24'!A:A,A53)&gt;0,"Found in 3.7.24",IF(COUNTIF('2.14.24'!A:A,A53)&gt;0,"Found in 2.14.24",IF(COUNTIF('1.8.24'!A:A,A53)&gt;0,"Found in 1.8.24",IF(COUNTIF('12.4'!A:A,A53)&gt;0,"Found in 12.4",IF(COUNTIF('11.6'!A:A,A53)&gt;0,"Found in 11.6",IF(COUNTIF('10.3'!B:B,A53)&gt;0,"Found in 10.3","Not Found"))))))))</f>
        <v>Found in 4.18.24</v>
      </c>
      <c r="L53" s="4" t="str">
        <f>IF(COUNTIF('3.28.24'!$A:$A, $A53) &gt; 0, "True", "False")</f>
        <v>True</v>
      </c>
      <c r="M53" s="4" t="str">
        <f>IF(COUNTIF('4.18.24'!$A:$A, $A53) &gt; 0, "True", "False")</f>
        <v>True</v>
      </c>
    </row>
    <row r="54" spans="1:13" hidden="1" x14ac:dyDescent="0.2">
      <c r="A54" s="3" t="s">
        <v>879</v>
      </c>
      <c r="B54" s="3" t="s">
        <v>16</v>
      </c>
      <c r="C54" s="3" t="s">
        <v>439</v>
      </c>
      <c r="D54" s="3" t="str">
        <f t="shared" si="1"/>
        <v>Jessica Peevy</v>
      </c>
      <c r="E54" s="9">
        <v>45287</v>
      </c>
      <c r="F54" s="3" t="s">
        <v>880</v>
      </c>
      <c r="G54" s="10">
        <v>-144.97</v>
      </c>
      <c r="H54" s="4" t="str">
        <f>IF($M54="False",VLOOKUP($D54,'[1]Management Hierarchy Report'!$B$3:$J$1048576, 9, 0), "No")</f>
        <v>No</v>
      </c>
      <c r="I54" s="65" t="str">
        <f>IF($M54="True", VLOOKUP($A54,'4.18.24'!$A$2:$Q$1048576, 9,0), "")</f>
        <v/>
      </c>
      <c r="J54" s="4" t="s">
        <v>914</v>
      </c>
      <c r="K54" s="4" t="str">
        <f>IF(COUNTIF('4.18.24'!A:A,A54)&gt;0,"Found in 4.18.24",IF(COUNTIF('3.28.24'!A:A,A54)&gt;0,"Found in 3.28.24",IF(COUNTIF('3.7.24'!A:A,A54)&gt;0,"Found in 3.7.24",IF(COUNTIF('2.14.24'!A:A,A54)&gt;0,"Found in 2.14.24",IF(COUNTIF('1.8.24'!A:A,A54)&gt;0,"Found in 1.8.24",IF(COUNTIF('12.4'!A:A,A54)&gt;0,"Found in 12.4",IF(COUNTIF('11.6'!A:A,A54)&gt;0,"Found in 11.6",IF(COUNTIF('10.3'!B:B,A54)&gt;0,"Found in 10.3","Not Found"))))))))</f>
        <v>Found in 4.18.24</v>
      </c>
      <c r="L54" s="4" t="str">
        <f>IF(COUNTIF('3.28.24'!$A:$A, $A54) &gt; 0, "True", "False")</f>
        <v>True</v>
      </c>
      <c r="M54" s="4" t="str">
        <f>IF(COUNTIF('4.18.24'!$A:$A, $A54) &gt; 0, "True", "False")</f>
        <v>True</v>
      </c>
    </row>
    <row r="55" spans="1:13" hidden="1" x14ac:dyDescent="0.2">
      <c r="A55" s="3" t="s">
        <v>856</v>
      </c>
      <c r="B55" s="3" t="s">
        <v>16</v>
      </c>
      <c r="C55" s="3" t="s">
        <v>627</v>
      </c>
      <c r="D55" s="3" t="str">
        <f t="shared" si="1"/>
        <v>John Norris</v>
      </c>
      <c r="E55" s="9">
        <v>45371</v>
      </c>
      <c r="F55" s="3" t="s">
        <v>857</v>
      </c>
      <c r="G55" s="10">
        <v>-95.79</v>
      </c>
      <c r="H55" s="4" t="str">
        <f>IF($M55="False",VLOOKUP($D55,'[1]Management Hierarchy Report'!$B$3:$J$1048576, 9, 0), "No")</f>
        <v>No</v>
      </c>
      <c r="I55" s="65" t="str">
        <f>IF($M55="True", VLOOKUP($A55,'4.18.24'!$A$2:$Q$1048576, 9,0), "")</f>
        <v>Deducted 4.12.24</v>
      </c>
      <c r="J55" s="4" t="s">
        <v>914</v>
      </c>
      <c r="K55" s="4" t="str">
        <f>IF(COUNTIF('4.18.24'!A:A,A55)&gt;0,"Found in 4.18.24",IF(COUNTIF('3.28.24'!A:A,A55)&gt;0,"Found in 3.28.24",IF(COUNTIF('3.7.24'!A:A,A55)&gt;0,"Found in 3.7.24",IF(COUNTIF('2.14.24'!A:A,A55)&gt;0,"Found in 2.14.24",IF(COUNTIF('1.8.24'!A:A,A55)&gt;0,"Found in 1.8.24",IF(COUNTIF('12.4'!A:A,A55)&gt;0,"Found in 12.4",IF(COUNTIF('11.6'!A:A,A55)&gt;0,"Found in 11.6",IF(COUNTIF('10.3'!B:B,A55)&gt;0,"Found in 10.3","Not Found"))))))))</f>
        <v>Found in 4.18.24</v>
      </c>
      <c r="L55" s="4" t="str">
        <f>IF(COUNTIF('3.28.24'!$A:$A, $A55) &gt; 0, "True", "False")</f>
        <v>True</v>
      </c>
      <c r="M55" s="4" t="str">
        <f>IF(COUNTIF('4.18.24'!$A:$A, $A55) &gt; 0, "True", "False")</f>
        <v>True</v>
      </c>
    </row>
    <row r="56" spans="1:13" hidden="1" x14ac:dyDescent="0.2">
      <c r="A56" s="3" t="s">
        <v>881</v>
      </c>
      <c r="B56" s="3" t="s">
        <v>16</v>
      </c>
      <c r="C56" s="3" t="s">
        <v>882</v>
      </c>
      <c r="D56" s="3" t="str">
        <f t="shared" si="1"/>
        <v>Kane Campbell</v>
      </c>
      <c r="E56" s="9">
        <v>45342</v>
      </c>
      <c r="F56" s="3" t="s">
        <v>753</v>
      </c>
      <c r="G56" s="10">
        <v>-25.64</v>
      </c>
      <c r="H56" s="4" t="str">
        <f>IF($M56="False",VLOOKUP($D56,'[1]Management Hierarchy Report'!$B$3:$J$1048576, 9, 0), "No")</f>
        <v>No</v>
      </c>
      <c r="I56" s="65" t="str">
        <f>IF($M56="True", VLOOKUP($A56,'4.18.24'!$A$2:$Q$1048576, 9,0), "")</f>
        <v/>
      </c>
      <c r="J56" s="4" t="s">
        <v>914</v>
      </c>
      <c r="K56" s="4" t="str">
        <f>IF(COUNTIF('4.18.24'!A:A,A56)&gt;0,"Found in 4.18.24",IF(COUNTIF('3.28.24'!A:A,A56)&gt;0,"Found in 3.28.24",IF(COUNTIF('3.7.24'!A:A,A56)&gt;0,"Found in 3.7.24",IF(COUNTIF('2.14.24'!A:A,A56)&gt;0,"Found in 2.14.24",IF(COUNTIF('1.8.24'!A:A,A56)&gt;0,"Found in 1.8.24",IF(COUNTIF('12.4'!A:A,A56)&gt;0,"Found in 12.4",IF(COUNTIF('11.6'!A:A,A56)&gt;0,"Found in 11.6",IF(COUNTIF('10.3'!B:B,A56)&gt;0,"Found in 10.3","Not Found"))))))))</f>
        <v>Found in 4.18.24</v>
      </c>
      <c r="L56" s="4" t="str">
        <f>IF(COUNTIF('3.28.24'!$A:$A, $A56) &gt; 0, "True", "False")</f>
        <v>True</v>
      </c>
      <c r="M56" s="4" t="str">
        <f>IF(COUNTIF('4.18.24'!$A:$A, $A56) &gt; 0, "True", "False")</f>
        <v>True</v>
      </c>
    </row>
    <row r="57" spans="1:13" hidden="1" x14ac:dyDescent="0.2">
      <c r="A57" s="3" t="s">
        <v>897</v>
      </c>
      <c r="B57" s="3" t="s">
        <v>16</v>
      </c>
      <c r="C57" s="3" t="s">
        <v>774</v>
      </c>
      <c r="D57" s="3" t="str">
        <f t="shared" si="1"/>
        <v>Katherine Hockaday</v>
      </c>
      <c r="E57" s="9">
        <v>45376</v>
      </c>
      <c r="F57" s="3" t="s">
        <v>898</v>
      </c>
      <c r="G57" s="10">
        <v>-19</v>
      </c>
      <c r="H57" s="4" t="str">
        <f>IF($M57="False",VLOOKUP($D57,'[1]Management Hierarchy Report'!$B$3:$J$1048576, 9, 0), "No")</f>
        <v>No</v>
      </c>
      <c r="I57" s="65" t="str">
        <f>IF($M57="True", VLOOKUP($A57,'4.18.24'!$A$2:$Q$1048576, 9,0), "")</f>
        <v>Deducted 4.26.24</v>
      </c>
      <c r="J57" s="4" t="s">
        <v>914</v>
      </c>
      <c r="K57" s="4" t="str">
        <f>IF(COUNTIF('4.18.24'!A:A,A57)&gt;0,"Found in 4.18.24",IF(COUNTIF('3.28.24'!A:A,A57)&gt;0,"Found in 3.28.24",IF(COUNTIF('3.7.24'!A:A,A57)&gt;0,"Found in 3.7.24",IF(COUNTIF('2.14.24'!A:A,A57)&gt;0,"Found in 2.14.24",IF(COUNTIF('1.8.24'!A:A,A57)&gt;0,"Found in 1.8.24",IF(COUNTIF('12.4'!A:A,A57)&gt;0,"Found in 12.4",IF(COUNTIF('11.6'!A:A,A57)&gt;0,"Found in 11.6",IF(COUNTIF('10.3'!B:B,A57)&gt;0,"Found in 10.3","Not Found"))))))))</f>
        <v>Found in 4.18.24</v>
      </c>
      <c r="L57" s="4" t="str">
        <f>IF(COUNTIF('3.28.24'!$A:$A, $A57) &gt; 0, "True", "False")</f>
        <v>False</v>
      </c>
      <c r="M57" s="4" t="str">
        <f>IF(COUNTIF('4.18.24'!$A:$A, $A57) &gt; 0, "True", "False")</f>
        <v>True</v>
      </c>
    </row>
    <row r="58" spans="1:13" hidden="1" x14ac:dyDescent="0.2">
      <c r="A58" s="3" t="s">
        <v>858</v>
      </c>
      <c r="B58" s="3" t="s">
        <v>16</v>
      </c>
      <c r="C58" s="3" t="s">
        <v>774</v>
      </c>
      <c r="D58" s="3" t="str">
        <f t="shared" si="1"/>
        <v>Katherine Hockaday</v>
      </c>
      <c r="E58" s="9">
        <v>45365</v>
      </c>
      <c r="F58" s="3" t="s">
        <v>859</v>
      </c>
      <c r="G58" s="10">
        <v>-25.93</v>
      </c>
      <c r="H58" s="4" t="str">
        <f>IF($M58="False",VLOOKUP($D58,'[1]Management Hierarchy Report'!$B$3:$J$1048576, 9, 0), "No")</f>
        <v>No</v>
      </c>
      <c r="I58" s="65" t="str">
        <f>IF($M58="True", VLOOKUP($A58,'4.18.24'!$A$2:$Q$1048576, 9,0), "")</f>
        <v>Deducted 4.12.24</v>
      </c>
      <c r="J58" s="4" t="s">
        <v>914</v>
      </c>
      <c r="K58" s="4" t="str">
        <f>IF(COUNTIF('4.18.24'!A:A,A58)&gt;0,"Found in 4.18.24",IF(COUNTIF('3.28.24'!A:A,A58)&gt;0,"Found in 3.28.24",IF(COUNTIF('3.7.24'!A:A,A58)&gt;0,"Found in 3.7.24",IF(COUNTIF('2.14.24'!A:A,A58)&gt;0,"Found in 2.14.24",IF(COUNTIF('1.8.24'!A:A,A58)&gt;0,"Found in 1.8.24",IF(COUNTIF('12.4'!A:A,A58)&gt;0,"Found in 12.4",IF(COUNTIF('11.6'!A:A,A58)&gt;0,"Found in 11.6",IF(COUNTIF('10.3'!B:B,A58)&gt;0,"Found in 10.3","Not Found"))))))))</f>
        <v>Found in 4.18.24</v>
      </c>
      <c r="L58" s="4" t="str">
        <f>IF(COUNTIF('3.28.24'!$A:$A, $A58) &gt; 0, "True", "False")</f>
        <v>True</v>
      </c>
      <c r="M58" s="4" t="str">
        <f>IF(COUNTIF('4.18.24'!$A:$A, $A58) &gt; 0, "True", "False")</f>
        <v>True</v>
      </c>
    </row>
    <row r="59" spans="1:13" hidden="1" x14ac:dyDescent="0.2">
      <c r="A59" s="3" t="s">
        <v>860</v>
      </c>
      <c r="B59" s="3" t="s">
        <v>16</v>
      </c>
      <c r="C59" s="3" t="s">
        <v>513</v>
      </c>
      <c r="D59" s="3" t="str">
        <f t="shared" si="1"/>
        <v>Kevin Brake</v>
      </c>
      <c r="E59" s="9">
        <v>45371</v>
      </c>
      <c r="F59" s="3" t="s">
        <v>101</v>
      </c>
      <c r="G59" s="10">
        <v>-36.57</v>
      </c>
      <c r="H59" s="4" t="str">
        <f>IF($M59="False",VLOOKUP($D59,'[1]Management Hierarchy Report'!$B$3:$J$1048576, 9, 0), "No")</f>
        <v>No</v>
      </c>
      <c r="I59" s="65" t="str">
        <f>IF($M59="True", VLOOKUP($A59,'4.18.24'!$A$2:$Q$1048576, 9,0), "")</f>
        <v>Deducted 4.12.24</v>
      </c>
      <c r="J59" s="4" t="s">
        <v>914</v>
      </c>
      <c r="K59" s="4" t="str">
        <f>IF(COUNTIF('4.18.24'!A:A,A59)&gt;0,"Found in 4.18.24",IF(COUNTIF('3.28.24'!A:A,A59)&gt;0,"Found in 3.28.24",IF(COUNTIF('3.7.24'!A:A,A59)&gt;0,"Found in 3.7.24",IF(COUNTIF('2.14.24'!A:A,A59)&gt;0,"Found in 2.14.24",IF(COUNTIF('1.8.24'!A:A,A59)&gt;0,"Found in 1.8.24",IF(COUNTIF('12.4'!A:A,A59)&gt;0,"Found in 12.4",IF(COUNTIF('11.6'!A:A,A59)&gt;0,"Found in 11.6",IF(COUNTIF('10.3'!B:B,A59)&gt;0,"Found in 10.3","Not Found"))))))))</f>
        <v>Found in 4.18.24</v>
      </c>
      <c r="L59" s="4" t="str">
        <f>IF(COUNTIF('3.28.24'!$A:$A, $A59) &gt; 0, "True", "False")</f>
        <v>True</v>
      </c>
      <c r="M59" s="4" t="str">
        <f>IF(COUNTIF('4.18.24'!$A:$A, $A59) &gt; 0, "True", "False")</f>
        <v>True</v>
      </c>
    </row>
    <row r="60" spans="1:13" hidden="1" x14ac:dyDescent="0.2">
      <c r="A60" s="3" t="s">
        <v>863</v>
      </c>
      <c r="B60" s="3" t="s">
        <v>16</v>
      </c>
      <c r="C60" s="3" t="s">
        <v>864</v>
      </c>
      <c r="D60" s="3" t="str">
        <f t="shared" si="1"/>
        <v>Kristina Callow</v>
      </c>
      <c r="E60" s="9">
        <v>45366</v>
      </c>
      <c r="F60" s="3" t="s">
        <v>865</v>
      </c>
      <c r="G60" s="10">
        <v>-107.91</v>
      </c>
      <c r="H60" s="4" t="str">
        <f>IF($M60="False",VLOOKUP($D60,'[1]Management Hierarchy Report'!$B$3:$J$1048576, 9, 0), "No")</f>
        <v>No</v>
      </c>
      <c r="I60" s="65" t="str">
        <f>IF($M60="True", VLOOKUP($A60,'4.18.24'!$A$2:$Q$1048576, 9,0), "")</f>
        <v>Deducted 4.11.24</v>
      </c>
      <c r="J60" s="4" t="s">
        <v>914</v>
      </c>
      <c r="K60" s="4" t="str">
        <f>IF(COUNTIF('4.18.24'!A:A,A60)&gt;0,"Found in 4.18.24",IF(COUNTIF('3.28.24'!A:A,A60)&gt;0,"Found in 3.28.24",IF(COUNTIF('3.7.24'!A:A,A60)&gt;0,"Found in 3.7.24",IF(COUNTIF('2.14.24'!A:A,A60)&gt;0,"Found in 2.14.24",IF(COUNTIF('1.8.24'!A:A,A60)&gt;0,"Found in 1.8.24",IF(COUNTIF('12.4'!A:A,A60)&gt;0,"Found in 12.4",IF(COUNTIF('11.6'!A:A,A60)&gt;0,"Found in 11.6",IF(COUNTIF('10.3'!B:B,A60)&gt;0,"Found in 10.3","Not Found"))))))))</f>
        <v>Found in 4.18.24</v>
      </c>
      <c r="L60" s="4" t="str">
        <f>IF(COUNTIF('3.28.24'!$A:$A, $A60) &gt; 0, "True", "False")</f>
        <v>True</v>
      </c>
      <c r="M60" s="4" t="str">
        <f>IF(COUNTIF('4.18.24'!$A:$A, $A60) &gt; 0, "True", "False")</f>
        <v>True</v>
      </c>
    </row>
    <row r="61" spans="1:13" hidden="1" x14ac:dyDescent="0.2">
      <c r="A61" s="3" t="s">
        <v>866</v>
      </c>
      <c r="B61" s="3" t="s">
        <v>16</v>
      </c>
      <c r="C61" s="3" t="s">
        <v>867</v>
      </c>
      <c r="D61" s="3" t="str">
        <f t="shared" si="1"/>
        <v>Kyle Baker</v>
      </c>
      <c r="E61" s="9">
        <v>45374</v>
      </c>
      <c r="F61" s="3" t="s">
        <v>848</v>
      </c>
      <c r="G61" s="10">
        <v>-12</v>
      </c>
      <c r="H61" s="4" t="str">
        <f>IF($M61="False",VLOOKUP($D61,'[1]Management Hierarchy Report'!$B$3:$J$1048576, 9, 0), "No")</f>
        <v>No</v>
      </c>
      <c r="I61" s="65" t="str">
        <f>IF($M61="True", VLOOKUP($A61,'4.18.24'!$A$2:$Q$1048576, 9,0), "")</f>
        <v>Deducted 4.12.24</v>
      </c>
      <c r="J61" s="4" t="s">
        <v>914</v>
      </c>
      <c r="K61" s="4" t="str">
        <f>IF(COUNTIF('4.18.24'!A:A,A61)&gt;0,"Found in 4.18.24",IF(COUNTIF('3.28.24'!A:A,A61)&gt;0,"Found in 3.28.24",IF(COUNTIF('3.7.24'!A:A,A61)&gt;0,"Found in 3.7.24",IF(COUNTIF('2.14.24'!A:A,A61)&gt;0,"Found in 2.14.24",IF(COUNTIF('1.8.24'!A:A,A61)&gt;0,"Found in 1.8.24",IF(COUNTIF('12.4'!A:A,A61)&gt;0,"Found in 12.4",IF(COUNTIF('11.6'!A:A,A61)&gt;0,"Found in 11.6",IF(COUNTIF('10.3'!B:B,A61)&gt;0,"Found in 10.3","Not Found"))))))))</f>
        <v>Found in 4.18.24</v>
      </c>
      <c r="L61" s="4" t="str">
        <f>IF(COUNTIF('3.28.24'!$A:$A, $A61) &gt; 0, "True", "False")</f>
        <v>True</v>
      </c>
      <c r="M61" s="4" t="str">
        <f>IF(COUNTIF('4.18.24'!$A:$A, $A61) &gt; 0, "True", "False")</f>
        <v>True</v>
      </c>
    </row>
    <row r="62" spans="1:13" hidden="1" x14ac:dyDescent="0.2">
      <c r="A62" s="3" t="s">
        <v>883</v>
      </c>
      <c r="B62" s="3" t="s">
        <v>16</v>
      </c>
      <c r="C62" s="3" t="s">
        <v>782</v>
      </c>
      <c r="D62" s="3" t="str">
        <f t="shared" si="1"/>
        <v>Leroy Sattler</v>
      </c>
      <c r="E62" s="9">
        <v>45365</v>
      </c>
      <c r="F62" s="3" t="s">
        <v>884</v>
      </c>
      <c r="G62" s="10">
        <v>-1155.46</v>
      </c>
      <c r="H62" s="4" t="str">
        <f>IF($M62="False",VLOOKUP($D62,'[1]Management Hierarchy Report'!$B$3:$J$1048576, 9, 0), "No")</f>
        <v>No</v>
      </c>
      <c r="I62" s="65" t="str">
        <f>IF($M62="True", VLOOKUP($A62,'4.18.24'!$A$2:$Q$1048576, 9,0), "")</f>
        <v/>
      </c>
      <c r="J62" s="4" t="s">
        <v>914</v>
      </c>
      <c r="K62" s="4" t="str">
        <f>IF(COUNTIF('4.18.24'!A:A,A62)&gt;0,"Found in 4.18.24",IF(COUNTIF('3.28.24'!A:A,A62)&gt;0,"Found in 3.28.24",IF(COUNTIF('3.7.24'!A:A,A62)&gt;0,"Found in 3.7.24",IF(COUNTIF('2.14.24'!A:A,A62)&gt;0,"Found in 2.14.24",IF(COUNTIF('1.8.24'!A:A,A62)&gt;0,"Found in 1.8.24",IF(COUNTIF('12.4'!A:A,A62)&gt;0,"Found in 12.4",IF(COUNTIF('11.6'!A:A,A62)&gt;0,"Found in 11.6",IF(COUNTIF('10.3'!B:B,A62)&gt;0,"Found in 10.3","Not Found"))))))))</f>
        <v>Found in 4.18.24</v>
      </c>
      <c r="L62" s="4" t="str">
        <f>IF(COUNTIF('3.28.24'!$A:$A, $A62) &gt; 0, "True", "False")</f>
        <v>True</v>
      </c>
      <c r="M62" s="4" t="str">
        <f>IF(COUNTIF('4.18.24'!$A:$A, $A62) &gt; 0, "True", "False")</f>
        <v>True</v>
      </c>
    </row>
    <row r="63" spans="1:13" x14ac:dyDescent="0.2">
      <c r="A63" s="3" t="s">
        <v>885</v>
      </c>
      <c r="B63" s="3" t="s">
        <v>16</v>
      </c>
      <c r="C63" s="3" t="s">
        <v>131</v>
      </c>
      <c r="D63" s="3" t="str">
        <f t="shared" si="1"/>
        <v>Luis Otero</v>
      </c>
      <c r="E63" s="9">
        <v>45326</v>
      </c>
      <c r="F63" s="3" t="s">
        <v>886</v>
      </c>
      <c r="G63" s="10">
        <v>-47.3</v>
      </c>
      <c r="H63" s="4" t="str">
        <f>IF($M63="False",VLOOKUP($D63,'[1]Management Hierarchy Report'!$B$3:$J$1048576, 9, 0), "No")</f>
        <v>No</v>
      </c>
      <c r="I63" s="65" t="str">
        <f>IF($M63="True", VLOOKUP($A63,'4.18.24'!$A$2:$Q$1048576, 9,0), "")</f>
        <v/>
      </c>
      <c r="J63" s="4" t="s">
        <v>914</v>
      </c>
      <c r="K63" s="4" t="str">
        <f>IF(COUNTIF('4.18.24'!A:A,A63)&gt;0,"Found in 4.18.24",IF(COUNTIF('3.28.24'!A:A,A63)&gt;0,"Found in 3.28.24",IF(COUNTIF('3.7.24'!A:A,A63)&gt;0,"Found in 3.7.24",IF(COUNTIF('2.14.24'!A:A,A63)&gt;0,"Found in 2.14.24",IF(COUNTIF('1.8.24'!A:A,A63)&gt;0,"Found in 1.8.24",IF(COUNTIF('12.4'!A:A,A63)&gt;0,"Found in 12.4",IF(COUNTIF('11.6'!A:A,A63)&gt;0,"Found in 11.6",IF(COUNTIF('10.3'!B:B,A63)&gt;0,"Found in 10.3","Not Found"))))))))</f>
        <v>Found in 4.18.24</v>
      </c>
      <c r="L63" s="4" t="str">
        <f>IF(COUNTIF('3.28.24'!$A:$A, $A63) &gt; 0, "True", "False")</f>
        <v>True</v>
      </c>
      <c r="M63" s="4" t="str">
        <f>IF(COUNTIF('4.18.24'!$A:$A, $A63) &gt; 0, "True", "False")</f>
        <v>True</v>
      </c>
    </row>
    <row r="64" spans="1:13" hidden="1" x14ac:dyDescent="0.2">
      <c r="A64" s="3" t="s">
        <v>819</v>
      </c>
      <c r="B64" s="3" t="s">
        <v>16</v>
      </c>
      <c r="C64" s="3" t="s">
        <v>820</v>
      </c>
      <c r="D64" s="3" t="str">
        <f t="shared" si="1"/>
        <v>Mark Ramirez</v>
      </c>
      <c r="E64" s="9">
        <v>45320</v>
      </c>
      <c r="F64" s="3" t="s">
        <v>821</v>
      </c>
      <c r="G64" s="10">
        <v>-1107.47</v>
      </c>
      <c r="H64" s="4" t="str">
        <f>IF($M64="False",VLOOKUP($D64,'[1]Management Hierarchy Report'!$B$3:$J$1048576, 9, 0), "No")</f>
        <v>No</v>
      </c>
      <c r="I64" s="65" t="str">
        <f>IF($M64="True", VLOOKUP($A64,'4.18.24'!$A$2:$Q$1048576, 9,0), "")</f>
        <v/>
      </c>
      <c r="J64" s="4" t="s">
        <v>914</v>
      </c>
      <c r="K64" s="4" t="str">
        <f>IF(COUNTIF('4.18.24'!A:A,A64)&gt;0,"Found in 4.18.24",IF(COUNTIF('3.28.24'!A:A,A64)&gt;0,"Found in 3.28.24",IF(COUNTIF('3.7.24'!A:A,A64)&gt;0,"Found in 3.7.24",IF(COUNTIF('2.14.24'!A:A,A64)&gt;0,"Found in 2.14.24",IF(COUNTIF('1.8.24'!A:A,A64)&gt;0,"Found in 1.8.24",IF(COUNTIF('12.4'!A:A,A64)&gt;0,"Found in 12.4",IF(COUNTIF('11.6'!A:A,A64)&gt;0,"Found in 11.6",IF(COUNTIF('10.3'!B:B,A64)&gt;0,"Found in 10.3","Not Found"))))))))</f>
        <v>Found in 4.18.24</v>
      </c>
      <c r="L64" s="4" t="str">
        <f>IF(COUNTIF('3.28.24'!$A:$A, $A64) &gt; 0, "True", "False")</f>
        <v>True</v>
      </c>
      <c r="M64" s="4" t="str">
        <f>IF(COUNTIF('4.18.24'!$A:$A, $A64) &gt; 0, "True", "False")</f>
        <v>True</v>
      </c>
    </row>
    <row r="65" spans="1:13" hidden="1" x14ac:dyDescent="0.2">
      <c r="A65" s="3" t="s">
        <v>868</v>
      </c>
      <c r="B65" s="3" t="s">
        <v>16</v>
      </c>
      <c r="C65" s="3" t="s">
        <v>649</v>
      </c>
      <c r="D65" s="3" t="str">
        <f t="shared" si="1"/>
        <v>Matthew Carter</v>
      </c>
      <c r="E65" s="9">
        <v>45371</v>
      </c>
      <c r="F65" s="3" t="s">
        <v>869</v>
      </c>
      <c r="G65" s="10">
        <v>-78.489999999999995</v>
      </c>
      <c r="H65" s="4" t="str">
        <f>IF($M65="False",VLOOKUP($D65,'[1]Management Hierarchy Report'!$B$3:$J$1048576, 9, 0), "No")</f>
        <v>No</v>
      </c>
      <c r="I65" s="65" t="str">
        <f>IF($M65="True", VLOOKUP($A65,'4.18.24'!$A$2:$Q$1048576, 9,0), "")</f>
        <v>Deducted 4.12.24</v>
      </c>
      <c r="J65" s="4" t="s">
        <v>914</v>
      </c>
      <c r="K65" s="4" t="str">
        <f>IF(COUNTIF('4.18.24'!A:A,A65)&gt;0,"Found in 4.18.24",IF(COUNTIF('3.28.24'!A:A,A65)&gt;0,"Found in 3.28.24",IF(COUNTIF('3.7.24'!A:A,A65)&gt;0,"Found in 3.7.24",IF(COUNTIF('2.14.24'!A:A,A65)&gt;0,"Found in 2.14.24",IF(COUNTIF('1.8.24'!A:A,A65)&gt;0,"Found in 1.8.24",IF(COUNTIF('12.4'!A:A,A65)&gt;0,"Found in 12.4",IF(COUNTIF('11.6'!A:A,A65)&gt;0,"Found in 11.6",IF(COUNTIF('10.3'!B:B,A65)&gt;0,"Found in 10.3","Not Found"))))))))</f>
        <v>Found in 4.18.24</v>
      </c>
      <c r="L65" s="4" t="str">
        <f>IF(COUNTIF('3.28.24'!$A:$A, $A65) &gt; 0, "True", "False")</f>
        <v>True</v>
      </c>
      <c r="M65" s="4" t="str">
        <f>IF(COUNTIF('4.18.24'!$A:$A, $A65) &gt; 0, "True", "False")</f>
        <v>True</v>
      </c>
    </row>
    <row r="66" spans="1:13" hidden="1" x14ac:dyDescent="0.2">
      <c r="A66" s="3" t="s">
        <v>870</v>
      </c>
      <c r="B66" s="3" t="s">
        <v>16</v>
      </c>
      <c r="C66" s="3" t="s">
        <v>871</v>
      </c>
      <c r="D66" s="3" t="str">
        <f t="shared" ref="D66:D71" si="2">TRIM(MID(C66, FIND(":", C66) + 1, LEN(C66)))</f>
        <v>Rebecca McCallum-Cameron</v>
      </c>
      <c r="E66" s="9">
        <v>45364</v>
      </c>
      <c r="F66" s="3" t="s">
        <v>872</v>
      </c>
      <c r="G66" s="10">
        <v>-12.57</v>
      </c>
      <c r="H66" s="4" t="str">
        <f>IF($M66="False",VLOOKUP($D66,'[1]Management Hierarchy Report'!$B$3:$J$1048576, 9, 0), "No")</f>
        <v>No</v>
      </c>
      <c r="I66" s="65" t="str">
        <f>IF($M66="True", VLOOKUP($A66,'4.18.24'!$A$2:$Q$1048576, 9,0), "")</f>
        <v>Deducted 4.12.24</v>
      </c>
      <c r="J66" s="4" t="s">
        <v>914</v>
      </c>
      <c r="K66" s="4" t="str">
        <f>IF(COUNTIF('4.18.24'!A:A,A66)&gt;0,"Found in 4.18.24",IF(COUNTIF('3.28.24'!A:A,A66)&gt;0,"Found in 3.28.24",IF(COUNTIF('3.7.24'!A:A,A66)&gt;0,"Found in 3.7.24",IF(COUNTIF('2.14.24'!A:A,A66)&gt;0,"Found in 2.14.24",IF(COUNTIF('1.8.24'!A:A,A66)&gt;0,"Found in 1.8.24",IF(COUNTIF('12.4'!A:A,A66)&gt;0,"Found in 12.4",IF(COUNTIF('11.6'!A:A,A66)&gt;0,"Found in 11.6",IF(COUNTIF('10.3'!B:B,A66)&gt;0,"Found in 10.3","Not Found"))))))))</f>
        <v>Found in 4.18.24</v>
      </c>
      <c r="L66" s="4" t="str">
        <f>IF(COUNTIF('3.28.24'!$A:$A, $A66) &gt; 0, "True", "False")</f>
        <v>True</v>
      </c>
      <c r="M66" s="4" t="str">
        <f>IF(COUNTIF('4.18.24'!$A:$A, $A66) &gt; 0, "True", "False")</f>
        <v>True</v>
      </c>
    </row>
    <row r="67" spans="1:13" hidden="1" x14ac:dyDescent="0.2">
      <c r="A67" s="3" t="s">
        <v>899</v>
      </c>
      <c r="B67" s="3" t="s">
        <v>16</v>
      </c>
      <c r="C67" s="3" t="s">
        <v>900</v>
      </c>
      <c r="D67" s="3" t="str">
        <f t="shared" si="2"/>
        <v>Todd Haley</v>
      </c>
      <c r="E67" s="9">
        <v>45361</v>
      </c>
      <c r="F67" s="3" t="s">
        <v>901</v>
      </c>
      <c r="G67" s="10">
        <v>-119.34</v>
      </c>
      <c r="H67" s="4" t="str">
        <f>IF($M67="False",VLOOKUP($D67,'[1]Management Hierarchy Report'!$B$3:$J$1048576, 9, 0), "No")</f>
        <v>No</v>
      </c>
      <c r="I67" s="65" t="str">
        <f>IF($M67="True", VLOOKUP($A67,'4.18.24'!$A$2:$Q$1048576, 9,0), "")</f>
        <v>Split into 2 - Deducted in Full 5.3.24</v>
      </c>
      <c r="J67" s="4" t="s">
        <v>914</v>
      </c>
      <c r="K67" s="4" t="str">
        <f>IF(COUNTIF('4.18.24'!A:A,A67)&gt;0,"Found in 4.18.24",IF(COUNTIF('3.28.24'!A:A,A67)&gt;0,"Found in 3.28.24",IF(COUNTIF('3.7.24'!A:A,A67)&gt;0,"Found in 3.7.24",IF(COUNTIF('2.14.24'!A:A,A67)&gt;0,"Found in 2.14.24",IF(COUNTIF('1.8.24'!A:A,A67)&gt;0,"Found in 1.8.24",IF(COUNTIF('12.4'!A:A,A67)&gt;0,"Found in 12.4",IF(COUNTIF('11.6'!A:A,A67)&gt;0,"Found in 11.6",IF(COUNTIF('10.3'!B:B,A67)&gt;0,"Found in 10.3","Not Found"))))))))</f>
        <v>Found in 4.18.24</v>
      </c>
      <c r="L67" s="4" t="str">
        <f>IF(COUNTIF('3.28.24'!$A:$A, $A67) &gt; 0, "True", "False")</f>
        <v>False</v>
      </c>
      <c r="M67" s="4" t="str">
        <f>IF(COUNTIF('4.18.24'!$A:$A, $A67) &gt; 0, "True", "False")</f>
        <v>True</v>
      </c>
    </row>
    <row r="68" spans="1:13" hidden="1" x14ac:dyDescent="0.2">
      <c r="A68" s="3" t="s">
        <v>903</v>
      </c>
      <c r="B68" s="3" t="s">
        <v>16</v>
      </c>
      <c r="C68" s="3" t="s">
        <v>904</v>
      </c>
      <c r="D68" s="3" t="str">
        <f t="shared" si="2"/>
        <v>Tristan Luther</v>
      </c>
      <c r="E68" s="9">
        <v>45379</v>
      </c>
      <c r="F68" s="3" t="s">
        <v>905</v>
      </c>
      <c r="G68" s="10">
        <v>-150</v>
      </c>
      <c r="H68" s="4" t="str">
        <f>IF($M68="False",VLOOKUP($D68,'[1]Management Hierarchy Report'!$B$3:$J$1048576, 9, 0), "No")</f>
        <v>No</v>
      </c>
      <c r="I68" s="65" t="str">
        <f>IF($M68="True", VLOOKUP($A68,'4.18.24'!$A$2:$Q$1048576, 9,0), "")</f>
        <v>Deducted 4.26.24</v>
      </c>
      <c r="J68" s="4" t="s">
        <v>914</v>
      </c>
      <c r="K68" s="4" t="str">
        <f>IF(COUNTIF('4.18.24'!A:A,A68)&gt;0,"Found in 4.18.24",IF(COUNTIF('3.28.24'!A:A,A68)&gt;0,"Found in 3.28.24",IF(COUNTIF('3.7.24'!A:A,A68)&gt;0,"Found in 3.7.24",IF(COUNTIF('2.14.24'!A:A,A68)&gt;0,"Found in 2.14.24",IF(COUNTIF('1.8.24'!A:A,A68)&gt;0,"Found in 1.8.24",IF(COUNTIF('12.4'!A:A,A68)&gt;0,"Found in 12.4",IF(COUNTIF('11.6'!A:A,A68)&gt;0,"Found in 11.6",IF(COUNTIF('10.3'!B:B,A68)&gt;0,"Found in 10.3","Not Found"))))))))</f>
        <v>Found in 4.18.24</v>
      </c>
      <c r="L68" s="4" t="str">
        <f>IF(COUNTIF('3.28.24'!$A:$A, $A68) &gt; 0, "True", "False")</f>
        <v>False</v>
      </c>
      <c r="M68" s="4" t="str">
        <f>IF(COUNTIF('4.18.24'!$A:$A, $A68) &gt; 0, "True", "False")</f>
        <v>True</v>
      </c>
    </row>
    <row r="69" spans="1:13" hidden="1" x14ac:dyDescent="0.2">
      <c r="A69" s="3" t="s">
        <v>906</v>
      </c>
      <c r="B69" s="3" t="s">
        <v>16</v>
      </c>
      <c r="C69" s="3" t="s">
        <v>810</v>
      </c>
      <c r="D69" s="3" t="str">
        <f t="shared" si="2"/>
        <v>Vincent Burt</v>
      </c>
      <c r="E69" s="9">
        <v>45360</v>
      </c>
      <c r="F69" s="3" t="s">
        <v>811</v>
      </c>
      <c r="G69" s="10">
        <v>-4.99</v>
      </c>
      <c r="H69" s="4" t="str">
        <f>IF($M69="False",VLOOKUP($D69,'[1]Management Hierarchy Report'!$B$3:$J$1048576, 9, 0), "No")</f>
        <v>No</v>
      </c>
      <c r="I69" s="65" t="str">
        <f>IF($M69="True", VLOOKUP($A69,'4.18.24'!$A$2:$Q$1048576, 9,0), "")</f>
        <v>Deducted 4.26.24</v>
      </c>
      <c r="J69" s="4" t="s">
        <v>914</v>
      </c>
      <c r="K69" s="4" t="str">
        <f>IF(COUNTIF('4.18.24'!A:A,A69)&gt;0,"Found in 4.18.24",IF(COUNTIF('3.28.24'!A:A,A69)&gt;0,"Found in 3.28.24",IF(COUNTIF('3.7.24'!A:A,A69)&gt;0,"Found in 3.7.24",IF(COUNTIF('2.14.24'!A:A,A69)&gt;0,"Found in 2.14.24",IF(COUNTIF('1.8.24'!A:A,A69)&gt;0,"Found in 1.8.24",IF(COUNTIF('12.4'!A:A,A69)&gt;0,"Found in 12.4",IF(COUNTIF('11.6'!A:A,A69)&gt;0,"Found in 11.6",IF(COUNTIF('10.3'!B:B,A69)&gt;0,"Found in 10.3","Not Found"))))))))</f>
        <v>Found in 4.18.24</v>
      </c>
      <c r="L69" s="4" t="str">
        <f>IF(COUNTIF('3.28.24'!$A:$A, $A69) &gt; 0, "True", "False")</f>
        <v>False</v>
      </c>
      <c r="M69" s="4" t="str">
        <f>IF(COUNTIF('4.18.24'!$A:$A, $A69) &gt; 0, "True", "False")</f>
        <v>True</v>
      </c>
    </row>
    <row r="70" spans="1:13" hidden="1" x14ac:dyDescent="0.2">
      <c r="A70" s="3" t="s">
        <v>907</v>
      </c>
      <c r="B70" s="3" t="s">
        <v>16</v>
      </c>
      <c r="C70" s="3" t="s">
        <v>998</v>
      </c>
      <c r="D70" s="3" t="str">
        <f t="shared" si="2"/>
        <v>William Wilson (Terminated)</v>
      </c>
      <c r="E70" s="9">
        <v>45384</v>
      </c>
      <c r="F70" s="3" t="s">
        <v>848</v>
      </c>
      <c r="G70" s="10">
        <v>-80.239999999999995</v>
      </c>
      <c r="H70" s="4" t="str">
        <f>IF($M70="False",VLOOKUP($D70,'[1]Management Hierarchy Report'!$B$3:$J$1048576, 9, 0), "No")</f>
        <v>No</v>
      </c>
      <c r="I70" s="65" t="str">
        <f>IF($M70="True", VLOOKUP($A70,'4.18.24'!$A$2:$Q$1048576, 9,0), "")</f>
        <v>Deducted 4.26.24</v>
      </c>
      <c r="J70" s="4" t="s">
        <v>914</v>
      </c>
      <c r="K70" s="4" t="str">
        <f>IF(COUNTIF('4.18.24'!A:A,A70)&gt;0,"Found in 4.18.24",IF(COUNTIF('3.28.24'!A:A,A70)&gt;0,"Found in 3.28.24",IF(COUNTIF('3.7.24'!A:A,A70)&gt;0,"Found in 3.7.24",IF(COUNTIF('2.14.24'!A:A,A70)&gt;0,"Found in 2.14.24",IF(COUNTIF('1.8.24'!A:A,A70)&gt;0,"Found in 1.8.24",IF(COUNTIF('12.4'!A:A,A70)&gt;0,"Found in 12.4",IF(COUNTIF('11.6'!A:A,A70)&gt;0,"Found in 11.6",IF(COUNTIF('10.3'!B:B,A70)&gt;0,"Found in 10.3","Not Found"))))))))</f>
        <v>Found in 4.18.24</v>
      </c>
      <c r="L70" s="4" t="str">
        <f>IF(COUNTIF('3.28.24'!$A:$A, $A70) &gt; 0, "True", "False")</f>
        <v>False</v>
      </c>
      <c r="M70" s="4" t="str">
        <f>IF(COUNTIF('4.18.24'!$A:$A, $A70) &gt; 0, "True", "False")</f>
        <v>True</v>
      </c>
    </row>
    <row r="71" spans="1:13" hidden="1" x14ac:dyDescent="0.2">
      <c r="A71" s="3" t="s">
        <v>873</v>
      </c>
      <c r="B71" s="3" t="s">
        <v>16</v>
      </c>
      <c r="C71" s="3" t="s">
        <v>874</v>
      </c>
      <c r="D71" s="3" t="str">
        <f t="shared" si="2"/>
        <v>William Wolfenbarger</v>
      </c>
      <c r="E71" s="9">
        <v>45369</v>
      </c>
      <c r="F71" s="3" t="s">
        <v>875</v>
      </c>
      <c r="G71" s="10">
        <v>-2.68</v>
      </c>
      <c r="H71" s="4" t="str">
        <f>IF($M71="False",VLOOKUP($D71,'[1]Management Hierarchy Report'!$B$3:$J$1048576, 9, 0), "No")</f>
        <v>No</v>
      </c>
      <c r="I71" s="65" t="str">
        <f>IF($M71="True", VLOOKUP($A71,'4.18.24'!$A$2:$Q$1048576, 9,0), "")</f>
        <v>Deducted 4.12.24</v>
      </c>
      <c r="J71" s="4" t="s">
        <v>914</v>
      </c>
      <c r="K71" s="4" t="str">
        <f>IF(COUNTIF('4.18.24'!A:A,A71)&gt;0,"Found in 4.18.24",IF(COUNTIF('3.28.24'!A:A,A71)&gt;0,"Found in 3.28.24",IF(COUNTIF('3.7.24'!A:A,A71)&gt;0,"Found in 3.7.24",IF(COUNTIF('2.14.24'!A:A,A71)&gt;0,"Found in 2.14.24",IF(COUNTIF('1.8.24'!A:A,A71)&gt;0,"Found in 1.8.24",IF(COUNTIF('12.4'!A:A,A71)&gt;0,"Found in 12.4",IF(COUNTIF('11.6'!A:A,A71)&gt;0,"Found in 11.6",IF(COUNTIF('10.3'!B:B,A71)&gt;0,"Found in 10.3","Not Found"))))))))</f>
        <v>Found in 4.18.24</v>
      </c>
      <c r="L71" s="4" t="str">
        <f>IF(COUNTIF('3.28.24'!$A:$A, $A71) &gt; 0, "True", "False")</f>
        <v>True</v>
      </c>
      <c r="M71" s="4" t="str">
        <f>IF(COUNTIF('4.18.24'!$A:$A, $A71) &gt; 0, "True", "False")</f>
        <v>True</v>
      </c>
    </row>
  </sheetData>
  <autoFilter ref="A1:M71" xr:uid="{5B006157-2732-4988-BBA2-609C3B6EA770}">
    <filterColumn colId="2">
      <filters>
        <filter val="Employee: Luis Otero"/>
      </filters>
    </filterColumn>
    <sortState xmlns:xlrd2="http://schemas.microsoft.com/office/spreadsheetml/2017/richdata2" ref="A2:M71">
      <sortCondition ref="M2:M71"/>
      <sortCondition sortBy="cellColor" ref="A2:A71" dxfId="19"/>
      <sortCondition descending="1" sortBy="cellColor" ref="A2:A71" dxfId="18"/>
      <sortCondition ref="D2:D7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B6630C451B804AA419993AF737FFDC" ma:contentTypeVersion="8" ma:contentTypeDescription="Create a new document." ma:contentTypeScope="" ma:versionID="7486aa9cd0848f5f61bdb9585fe9366d">
  <xsd:schema xmlns:xsd="http://www.w3.org/2001/XMLSchema" xmlns:xs="http://www.w3.org/2001/XMLSchema" xmlns:p="http://schemas.microsoft.com/office/2006/metadata/properties" xmlns:ns2="01e4b4f2-9fd2-4ba3-be41-635c28bef759" xmlns:ns3="7e027be3-a7ef-4b60-95d5-080d301131f7" targetNamespace="http://schemas.microsoft.com/office/2006/metadata/properties" ma:root="true" ma:fieldsID="5c013815101f271c8adeeaaf152c3632" ns2:_="" ns3:_="">
    <xsd:import namespace="01e4b4f2-9fd2-4ba3-be41-635c28bef759"/>
    <xsd:import namespace="7e027be3-a7ef-4b60-95d5-080d301131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4b4f2-9fd2-4ba3-be41-635c28bef7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27be3-a7ef-4b60-95d5-080d301131f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B4101A-C355-4A55-9121-6A56C250F44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2DCC33D-AB23-472D-BA1B-0501AFC0B6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4b4f2-9fd2-4ba3-be41-635c28bef759"/>
    <ds:schemaRef ds:uri="7e027be3-a7ef-4b60-95d5-080d301131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2A537D-8E57-4357-93A9-2F296AB84E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10.3</vt:lpstr>
      <vt:lpstr>11.6</vt:lpstr>
      <vt:lpstr>12.4</vt:lpstr>
      <vt:lpstr>1.8.24</vt:lpstr>
      <vt:lpstr>2.14.24</vt:lpstr>
      <vt:lpstr>3.7.24</vt:lpstr>
      <vt:lpstr>3.28.24</vt:lpstr>
      <vt:lpstr>4.18.24</vt:lpstr>
      <vt:lpstr>5.10.24</vt:lpstr>
      <vt:lpstr>6.7.24</vt:lpstr>
      <vt:lpstr>7.18.24</vt:lpstr>
      <vt:lpstr>8.8.24</vt:lpstr>
      <vt:lpstr>8.16.24</vt:lpstr>
      <vt:lpstr>8.23.24</vt:lpstr>
      <vt:lpstr>9.6.24</vt:lpstr>
      <vt:lpstr>9.13.24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Workday</dc:creator>
  <cp:keywords/>
  <dc:description/>
  <cp:lastModifiedBy>David Lynch</cp:lastModifiedBy>
  <cp:revision/>
  <dcterms:created xsi:type="dcterms:W3CDTF">2023-10-03T15:31:53Z</dcterms:created>
  <dcterms:modified xsi:type="dcterms:W3CDTF">2024-09-13T16:45:45Z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 Request ID">
    <vt:lpwstr>F5S|1975581A|651C33E9</vt:lpwstr>
  </property>
  <property fmtid="{D5CDD505-2E9C-101B-9397-08002B2CF9AE}" pid="3" name="ContentTypeId">
    <vt:lpwstr>0x0101009FB6630C451B804AA419993AF737FFDC</vt:lpwstr>
  </property>
</Properties>
</file>