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chamberland/Downloads/luc/Karma AI/movies/testcases/"/>
    </mc:Choice>
  </mc:AlternateContent>
  <xr:revisionPtr revIDLastSave="0" documentId="13_ncr:1_{A516F7D8-90E2-6C4F-A295-929B4414852E}" xr6:coauthVersionLast="45" xr6:coauthVersionMax="45" xr10:uidLastSave="{00000000-0000-0000-0000-000000000000}"/>
  <bookViews>
    <workbookView xWindow="0" yWindow="0" windowWidth="38400" windowHeight="21600" xr2:uid="{27E4A10D-2F1B-C94D-B346-84002A1AA582}"/>
  </bookViews>
  <sheets>
    <sheet name="Sheet1" sheetId="1" r:id="rId1"/>
  </sheets>
  <definedNames>
    <definedName name="_xlnm._FilterDatabase" localSheetId="0" hidden="1">Sheet1!$A$1:$E$58</definedName>
    <definedName name="_xlchart.v1.0" hidden="1">Sheet1!$G$3:$G$14</definedName>
    <definedName name="_xlchart.v1.1" hidden="1">Sheet1!$H$3:$H$14</definedName>
    <definedName name="_xlchart.v1.2" hidden="1">Sheet1!$I$3:$I$14</definedName>
    <definedName name="_xlchart.v1.3" hidden="1">Sheet1!$G$3:$G$14</definedName>
    <definedName name="_xlchart.v1.4" hidden="1">Sheet1!$H$3:$H$14</definedName>
    <definedName name="_xlchart.v1.5" hidden="1">Sheet1!$I$3:$I$14</definedName>
    <definedName name="_xlchart.v1.6" hidden="1">Sheet1!$G$3:$G$14</definedName>
    <definedName name="_xlchart.v1.7" hidden="1">Sheet1!$H$3:$H$14</definedName>
    <definedName name="_xlchart.v1.8" hidden="1">Sheet1!$I$3:$I$14</definedName>
    <definedName name="genres">Sheet1!$B$2:$B$58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I9" i="1" s="1"/>
  <c r="H10" i="1"/>
  <c r="H11" i="1"/>
  <c r="H19" i="1"/>
  <c r="H7" i="1"/>
  <c r="H17" i="1"/>
  <c r="H16" i="1"/>
  <c r="H14" i="1"/>
  <c r="I14" i="1" s="1"/>
  <c r="H3" i="1"/>
  <c r="H4" i="1"/>
  <c r="I4" i="1" s="1"/>
  <c r="H13" i="1"/>
  <c r="I13" i="1" s="1"/>
  <c r="H15" i="1"/>
  <c r="I15" i="1" s="1"/>
  <c r="H8" i="1"/>
  <c r="H6" i="1"/>
  <c r="I6" i="1" s="1"/>
  <c r="H12" i="1"/>
  <c r="I12" i="1" s="1"/>
  <c r="H5" i="1"/>
  <c r="I5" i="1" s="1"/>
  <c r="I10" i="1" l="1"/>
  <c r="I11" i="1"/>
  <c r="I8" i="1"/>
  <c r="I16" i="1"/>
  <c r="I17" i="1"/>
  <c r="I7" i="1"/>
  <c r="I3" i="1"/>
</calcChain>
</file>

<file path=xl/sharedStrings.xml><?xml version="1.0" encoding="utf-8"?>
<sst xmlns="http://schemas.openxmlformats.org/spreadsheetml/2006/main" count="155" uniqueCount="128">
  <si>
    <t>Star Wars</t>
  </si>
  <si>
    <t>Han Solo</t>
  </si>
  <si>
    <t>Apocalype Now</t>
  </si>
  <si>
    <t>Colonel Lucas</t>
  </si>
  <si>
    <t>Blade Runner</t>
  </si>
  <si>
    <t>Rick Deckard</t>
  </si>
  <si>
    <t>Raiders of the Lost Ark</t>
  </si>
  <si>
    <t>Indy</t>
  </si>
  <si>
    <t>Indiana Jones and the Temple of Doom</t>
  </si>
  <si>
    <t>Indiana Jones</t>
  </si>
  <si>
    <t>Indiana Jones and the Last Crusade</t>
  </si>
  <si>
    <t>Indiana Jones and the Kingdom of the Crystal Skull</t>
  </si>
  <si>
    <t>The Conversation</t>
  </si>
  <si>
    <t>Martin Stett</t>
  </si>
  <si>
    <t>American Graffiti</t>
  </si>
  <si>
    <t>Bob Falfa</t>
  </si>
  <si>
    <t>The Empire Strikes Back</t>
  </si>
  <si>
    <t>Return of the Jedi</t>
  </si>
  <si>
    <t>What Lies Beneath</t>
  </si>
  <si>
    <t>Dr. Norman Spencer</t>
  </si>
  <si>
    <t>Zabriskie Point</t>
  </si>
  <si>
    <t>Working Girl</t>
  </si>
  <si>
    <t>The Devil's Own</t>
  </si>
  <si>
    <t>A Time for Killing</t>
  </si>
  <si>
    <t>The Fugitive</t>
  </si>
  <si>
    <t>Six Days Seven Nights</t>
  </si>
  <si>
    <t>K-19: The Widowmaker</t>
  </si>
  <si>
    <t>Witness</t>
  </si>
  <si>
    <t>Clear and Present Danger</t>
  </si>
  <si>
    <t>Firewall</t>
  </si>
  <si>
    <t>Air Force One</t>
  </si>
  <si>
    <t>Patriot Games</t>
  </si>
  <si>
    <t>Frantic</t>
  </si>
  <si>
    <t>Presumed Innocent</t>
  </si>
  <si>
    <t>The Mosquito Coast</t>
  </si>
  <si>
    <t>Regarding Henry</t>
  </si>
  <si>
    <t>Hollywood Homicide</t>
  </si>
  <si>
    <t>Sabrina</t>
  </si>
  <si>
    <t>Random Hearts</t>
  </si>
  <si>
    <t>Crossing Over</t>
  </si>
  <si>
    <t>The Frisco Kid</t>
  </si>
  <si>
    <t>Force 10 from Navarone</t>
  </si>
  <si>
    <t>Br√ºno</t>
  </si>
  <si>
    <t>Extraordinary Measures</t>
  </si>
  <si>
    <t>Jimmy Hollywood</t>
  </si>
  <si>
    <t>More American Graffiti</t>
  </si>
  <si>
    <t>Morning Glory</t>
  </si>
  <si>
    <t>Getting Straight</t>
  </si>
  <si>
    <t>Cowboys &amp; Aliens</t>
  </si>
  <si>
    <t>Dangerous Days: Making Blade Runner</t>
  </si>
  <si>
    <t>Dead Heat on a Merry-Go-Round</t>
  </si>
  <si>
    <t>The Star Wars Holiday Special</t>
  </si>
  <si>
    <t>Empire of Dreams: The Story of the Star Wars Trilogy</t>
  </si>
  <si>
    <t>Ender's Game</t>
  </si>
  <si>
    <t>One Hundred and One Nights</t>
  </si>
  <si>
    <t>42</t>
  </si>
  <si>
    <t>Anchorman 2: The Legend Continues</t>
  </si>
  <si>
    <t>Paranoia</t>
  </si>
  <si>
    <t>The Expendables 3</t>
  </si>
  <si>
    <t>Star Wars: The Force Awakens</t>
  </si>
  <si>
    <t>Luv</t>
  </si>
  <si>
    <t>Milius</t>
  </si>
  <si>
    <t>Drew: The Man Behind the Poster</t>
  </si>
  <si>
    <t>Living in the Age of Airplanes</t>
  </si>
  <si>
    <t>The Age of Adaline</t>
  </si>
  <si>
    <t>id</t>
  </si>
  <si>
    <t>movie name</t>
  </si>
  <si>
    <t>year released</t>
  </si>
  <si>
    <t>character</t>
  </si>
  <si>
    <t>Bellhop Pager (uncredited)</t>
  </si>
  <si>
    <t>Lt Shaffer</t>
  </si>
  <si>
    <t>Irate Motorist (uncredited)</t>
  </si>
  <si>
    <t>Arrested Student (uncredited)</t>
  </si>
  <si>
    <t>Jake</t>
  </si>
  <si>
    <t>Lieutenant Colonel Barnsby</t>
  </si>
  <si>
    <t>genre</t>
  </si>
  <si>
    <t>crime, drama, romance comedy</t>
  </si>
  <si>
    <t>error</t>
  </si>
  <si>
    <t>drama, romance</t>
  </si>
  <si>
    <t>comedy, drama</t>
  </si>
  <si>
    <t>crime, drama, mystery</t>
  </si>
  <si>
    <t>adventure, action, science fiction</t>
  </si>
  <si>
    <t>action, adventure, war, thriller</t>
  </si>
  <si>
    <t>western, comedy</t>
  </si>
  <si>
    <t>comedy, drama, war</t>
  </si>
  <si>
    <t>science fiction, drama, thriller</t>
  </si>
  <si>
    <t>Crime, drama, romance, thriller</t>
  </si>
  <si>
    <t>adventure, drama</t>
  </si>
  <si>
    <t>comedy, drama, romance</t>
  </si>
  <si>
    <t>crime, drama, mystery, thriller</t>
  </si>
  <si>
    <t>drama, thriller, crime, mystery</t>
  </si>
  <si>
    <t>drama</t>
  </si>
  <si>
    <t>drama, action, thriller, crime</t>
  </si>
  <si>
    <t>Adventure, action, thriller, crime, mystery, western</t>
  </si>
  <si>
    <t>action, drama, thriller</t>
  </si>
  <si>
    <t>comedy</t>
  </si>
  <si>
    <t>comedy, romance</t>
  </si>
  <si>
    <t>crime, thriller, drama</t>
  </si>
  <si>
    <t>action, thriller</t>
  </si>
  <si>
    <t>action, adventure, comedy, romance</t>
  </si>
  <si>
    <t>action, adventure, comedy, thriller</t>
  </si>
  <si>
    <t>thriller</t>
  </si>
  <si>
    <t>crime, drama</t>
  </si>
  <si>
    <t>science fiction, action, adventure</t>
  </si>
  <si>
    <t>drama, thriller</t>
  </si>
  <si>
    <t>documentary</t>
  </si>
  <si>
    <t>action, adventure, thriller</t>
  </si>
  <si>
    <t>fantasy, drama, romance</t>
  </si>
  <si>
    <t>comedy, crime, drama, thriller</t>
  </si>
  <si>
    <t>Genre count</t>
  </si>
  <si>
    <t xml:space="preserve">crime </t>
  </si>
  <si>
    <t>romance</t>
  </si>
  <si>
    <t>mystery</t>
  </si>
  <si>
    <t>adventure</t>
  </si>
  <si>
    <t>action</t>
  </si>
  <si>
    <t>science fiction</t>
  </si>
  <si>
    <t>war</t>
  </si>
  <si>
    <t>western</t>
  </si>
  <si>
    <t>rows count</t>
  </si>
  <si>
    <t>drama, war</t>
  </si>
  <si>
    <t>adventure, action</t>
  </si>
  <si>
    <t>drama, horror, mystery, thriller</t>
  </si>
  <si>
    <t>horror</t>
  </si>
  <si>
    <t>drama, history, thriller</t>
  </si>
  <si>
    <t>history</t>
  </si>
  <si>
    <t>action, science fiction, thriller, western</t>
  </si>
  <si>
    <t>action, adventure, science fiction, fantasy</t>
  </si>
  <si>
    <t>fantasy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</si>
</sst>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Harrison Ford</a:t>
            </a:r>
          </a:p>
          <a:p>
            <a:pPr>
              <a:defRPr/>
            </a:pPr>
            <a:r>
              <a:rPr lang="en-US"/>
              <a:t>Movie Count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Sheet1!$G$3:$G$14</c:f>
              <c:strCache>
                <c:ptCount val="12"/>
                <c:pt idx="0">
                  <c:v>action</c:v>
                </c:pt>
                <c:pt idx="1">
                  <c:v>adventure</c:v>
                </c:pt>
                <c:pt idx="2">
                  <c:v>comedy</c:v>
                </c:pt>
                <c:pt idx="3">
                  <c:v>crime </c:v>
                </c:pt>
                <c:pt idx="4">
                  <c:v>documentary</c:v>
                </c:pt>
                <c:pt idx="5">
                  <c:v>drama</c:v>
                </c:pt>
                <c:pt idx="6">
                  <c:v>fantasy</c:v>
                </c:pt>
                <c:pt idx="7">
                  <c:v>history</c:v>
                </c:pt>
                <c:pt idx="8">
                  <c:v>horror</c:v>
                </c:pt>
                <c:pt idx="9">
                  <c:v>mystery</c:v>
                </c:pt>
                <c:pt idx="10">
                  <c:v>romance</c:v>
                </c:pt>
                <c:pt idx="11">
                  <c:v>science fiction</c:v>
                </c:pt>
              </c:strCache>
            </c:strRef>
          </c:cat>
          <c:val>
            <c:numRef>
              <c:f>Sheet1!$H$3:$H$14</c:f>
              <c:numCache>
                <c:formatCode>General</c:formatCode>
                <c:ptCount val="12"/>
                <c:pt idx="0">
                  <c:v>19</c:v>
                </c:pt>
                <c:pt idx="1">
                  <c:v>16</c:v>
                </c:pt>
                <c:pt idx="2">
                  <c:v>14</c:v>
                </c:pt>
                <c:pt idx="3">
                  <c:v>10</c:v>
                </c:pt>
                <c:pt idx="4">
                  <c:v>3</c:v>
                </c:pt>
                <c:pt idx="5">
                  <c:v>29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3-1544-83F0-0FCBA85947A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Sheet1!$G$3:$G$14</c:f>
              <c:strCache>
                <c:ptCount val="12"/>
                <c:pt idx="0">
                  <c:v>action</c:v>
                </c:pt>
                <c:pt idx="1">
                  <c:v>adventure</c:v>
                </c:pt>
                <c:pt idx="2">
                  <c:v>comedy</c:v>
                </c:pt>
                <c:pt idx="3">
                  <c:v>crime </c:v>
                </c:pt>
                <c:pt idx="4">
                  <c:v>documentary</c:v>
                </c:pt>
                <c:pt idx="5">
                  <c:v>drama</c:v>
                </c:pt>
                <c:pt idx="6">
                  <c:v>fantasy</c:v>
                </c:pt>
                <c:pt idx="7">
                  <c:v>history</c:v>
                </c:pt>
                <c:pt idx="8">
                  <c:v>horror</c:v>
                </c:pt>
                <c:pt idx="9">
                  <c:v>mystery</c:v>
                </c:pt>
                <c:pt idx="10">
                  <c:v>romance</c:v>
                </c:pt>
                <c:pt idx="11">
                  <c:v>science fiction</c:v>
                </c:pt>
              </c:strCache>
            </c:strRef>
          </c:cat>
          <c:val>
            <c:numRef>
              <c:f>Sheet1!$I$3:$I$14</c:f>
              <c:numCache>
                <c:formatCode>0%</c:formatCode>
                <c:ptCount val="12"/>
                <c:pt idx="0">
                  <c:v>0.33333333333333331</c:v>
                </c:pt>
                <c:pt idx="1">
                  <c:v>0.2807017543859649</c:v>
                </c:pt>
                <c:pt idx="2">
                  <c:v>0.24561403508771928</c:v>
                </c:pt>
                <c:pt idx="3">
                  <c:v>0.17543859649122806</c:v>
                </c:pt>
                <c:pt idx="4">
                  <c:v>5.2631578947368418E-2</c:v>
                </c:pt>
                <c:pt idx="5">
                  <c:v>0.50877192982456143</c:v>
                </c:pt>
                <c:pt idx="6">
                  <c:v>3.5087719298245612E-2</c:v>
                </c:pt>
                <c:pt idx="7">
                  <c:v>1.7543859649122806E-2</c:v>
                </c:pt>
                <c:pt idx="8">
                  <c:v>1.7543859649122806E-2</c:v>
                </c:pt>
                <c:pt idx="9">
                  <c:v>8.771929824561403E-2</c:v>
                </c:pt>
                <c:pt idx="10">
                  <c:v>0.15789473684210525</c:v>
                </c:pt>
                <c:pt idx="11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3-1544-83F0-0FCBA8594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Harrison Ford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Movie Count by Genre</a:t>
            </a:r>
            <a:r>
              <a:rPr lang="en-US" sz="1400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Sheet1!$G$3:$G$17</c:f>
              <c:strCache>
                <c:ptCount val="15"/>
                <c:pt idx="0">
                  <c:v>action</c:v>
                </c:pt>
                <c:pt idx="1">
                  <c:v>adventure</c:v>
                </c:pt>
                <c:pt idx="2">
                  <c:v>comedy</c:v>
                </c:pt>
                <c:pt idx="3">
                  <c:v>crime </c:v>
                </c:pt>
                <c:pt idx="4">
                  <c:v>documentary</c:v>
                </c:pt>
                <c:pt idx="5">
                  <c:v>drama</c:v>
                </c:pt>
                <c:pt idx="6">
                  <c:v>fantasy</c:v>
                </c:pt>
                <c:pt idx="7">
                  <c:v>history</c:v>
                </c:pt>
                <c:pt idx="8">
                  <c:v>horror</c:v>
                </c:pt>
                <c:pt idx="9">
                  <c:v>mystery</c:v>
                </c:pt>
                <c:pt idx="10">
                  <c:v>romance</c:v>
                </c:pt>
                <c:pt idx="11">
                  <c:v>science fiction</c:v>
                </c:pt>
                <c:pt idx="12">
                  <c:v>thriller</c:v>
                </c:pt>
                <c:pt idx="13">
                  <c:v>war</c:v>
                </c:pt>
                <c:pt idx="14">
                  <c:v>western</c:v>
                </c:pt>
              </c:strCache>
            </c:strRef>
          </c:cat>
          <c:val>
            <c:numRef>
              <c:f>Sheet1!$H$3:$H$17</c:f>
              <c:numCache>
                <c:formatCode>General</c:formatCode>
                <c:ptCount val="15"/>
                <c:pt idx="0">
                  <c:v>19</c:v>
                </c:pt>
                <c:pt idx="1">
                  <c:v>16</c:v>
                </c:pt>
                <c:pt idx="2">
                  <c:v>14</c:v>
                </c:pt>
                <c:pt idx="3">
                  <c:v>10</c:v>
                </c:pt>
                <c:pt idx="4">
                  <c:v>3</c:v>
                </c:pt>
                <c:pt idx="5">
                  <c:v>29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9</c:v>
                </c:pt>
                <c:pt idx="11">
                  <c:v>9</c:v>
                </c:pt>
                <c:pt idx="12">
                  <c:v>19</c:v>
                </c:pt>
                <c:pt idx="13">
                  <c:v>3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6-9347-838C-E3A28582FB9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Sheet1!$G$3:$G$17</c:f>
              <c:strCache>
                <c:ptCount val="15"/>
                <c:pt idx="0">
                  <c:v>action</c:v>
                </c:pt>
                <c:pt idx="1">
                  <c:v>adventure</c:v>
                </c:pt>
                <c:pt idx="2">
                  <c:v>comedy</c:v>
                </c:pt>
                <c:pt idx="3">
                  <c:v>crime </c:v>
                </c:pt>
                <c:pt idx="4">
                  <c:v>documentary</c:v>
                </c:pt>
                <c:pt idx="5">
                  <c:v>drama</c:v>
                </c:pt>
                <c:pt idx="6">
                  <c:v>fantasy</c:v>
                </c:pt>
                <c:pt idx="7">
                  <c:v>history</c:v>
                </c:pt>
                <c:pt idx="8">
                  <c:v>horror</c:v>
                </c:pt>
                <c:pt idx="9">
                  <c:v>mystery</c:v>
                </c:pt>
                <c:pt idx="10">
                  <c:v>romance</c:v>
                </c:pt>
                <c:pt idx="11">
                  <c:v>science fiction</c:v>
                </c:pt>
                <c:pt idx="12">
                  <c:v>thriller</c:v>
                </c:pt>
                <c:pt idx="13">
                  <c:v>war</c:v>
                </c:pt>
                <c:pt idx="14">
                  <c:v>western</c:v>
                </c:pt>
              </c:strCache>
            </c:strRef>
          </c:cat>
          <c:val>
            <c:numRef>
              <c:f>Sheet1!$I$3:$I$17</c:f>
              <c:numCache>
                <c:formatCode>0%</c:formatCode>
                <c:ptCount val="15"/>
                <c:pt idx="0">
                  <c:v>0.33333333333333331</c:v>
                </c:pt>
                <c:pt idx="1">
                  <c:v>0.2807017543859649</c:v>
                </c:pt>
                <c:pt idx="2">
                  <c:v>0.24561403508771928</c:v>
                </c:pt>
                <c:pt idx="3">
                  <c:v>0.17543859649122806</c:v>
                </c:pt>
                <c:pt idx="4">
                  <c:v>5.2631578947368418E-2</c:v>
                </c:pt>
                <c:pt idx="5">
                  <c:v>0.50877192982456143</c:v>
                </c:pt>
                <c:pt idx="6">
                  <c:v>3.5087719298245612E-2</c:v>
                </c:pt>
                <c:pt idx="7">
                  <c:v>1.7543859649122806E-2</c:v>
                </c:pt>
                <c:pt idx="8">
                  <c:v>1.7543859649122806E-2</c:v>
                </c:pt>
                <c:pt idx="9">
                  <c:v>8.771929824561403E-2</c:v>
                </c:pt>
                <c:pt idx="10">
                  <c:v>0.15789473684210525</c:v>
                </c:pt>
                <c:pt idx="11">
                  <c:v>0.15789473684210525</c:v>
                </c:pt>
                <c:pt idx="12">
                  <c:v>0.33333333333333331</c:v>
                </c:pt>
                <c:pt idx="13">
                  <c:v>5.2631578947368418E-2</c:v>
                </c:pt>
                <c:pt idx="14">
                  <c:v>7.0175438596491224E-2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6-9347-838C-E3A28582F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1665407"/>
        <c:axId val="113612271"/>
      </c:barChart>
      <c:catAx>
        <c:axId val="12166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2271"/>
        <c:crosses val="autoZero"/>
        <c:auto val="1"/>
        <c:lblAlgn val="ctr"/>
        <c:lblOffset val="100"/>
        <c:noMultiLvlLbl val="0"/>
      </c:catAx>
      <c:valAx>
        <c:axId val="1136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21</xdr:row>
      <xdr:rowOff>0</xdr:rowOff>
    </xdr:from>
    <xdr:to>
      <xdr:col>10</xdr:col>
      <xdr:colOff>127000</xdr:colOff>
      <xdr:row>40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34EA1F-BCBE-1147-ABB6-F1AEE48A4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20</xdr:row>
      <xdr:rowOff>190500</xdr:rowOff>
    </xdr:from>
    <xdr:to>
      <xdr:col>17</xdr:col>
      <xdr:colOff>165100</xdr:colOff>
      <xdr:row>37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9A55B7-A351-CC4E-A1A7-6626B5114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84C9-872D-2149-A0DF-1B06E3AFBCB1}">
  <dimension ref="A1:I58"/>
  <sheetViews>
    <sheetView tabSelected="1" workbookViewId="0">
      <selection activeCell="L16" sqref="L16"/>
    </sheetView>
  </sheetViews>
  <sheetFormatPr baseColWidth="10" defaultRowHeight="16" x14ac:dyDescent="0.2"/>
  <cols>
    <col min="1" max="1" width="21.5" customWidth="1"/>
    <col min="2" max="2" width="45.1640625" customWidth="1"/>
    <col min="3" max="3" width="42.1640625" customWidth="1"/>
    <col min="4" max="4" width="19.5" customWidth="1"/>
    <col min="5" max="5" width="47.1640625" customWidth="1"/>
    <col min="7" max="7" width="13.6640625" customWidth="1"/>
  </cols>
  <sheetData>
    <row r="1" spans="1:9" x14ac:dyDescent="0.2">
      <c r="A1" t="s">
        <v>65</v>
      </c>
      <c r="B1" t="s">
        <v>75</v>
      </c>
      <c r="C1" t="s">
        <v>66</v>
      </c>
      <c r="D1" t="s">
        <v>67</v>
      </c>
      <c r="E1" t="s">
        <v>68</v>
      </c>
      <c r="G1" t="s">
        <v>109</v>
      </c>
    </row>
    <row r="2" spans="1:9" x14ac:dyDescent="0.2">
      <c r="A2">
        <v>68979</v>
      </c>
      <c r="B2" t="s">
        <v>108</v>
      </c>
      <c r="C2" t="s">
        <v>50</v>
      </c>
      <c r="D2">
        <v>1966</v>
      </c>
      <c r="E2" t="s">
        <v>69</v>
      </c>
    </row>
    <row r="3" spans="1:9" x14ac:dyDescent="0.2">
      <c r="A3">
        <v>163376</v>
      </c>
      <c r="B3" s="2" t="s">
        <v>76</v>
      </c>
      <c r="C3" t="s">
        <v>60</v>
      </c>
      <c r="D3">
        <v>1967</v>
      </c>
      <c r="E3" t="s">
        <v>71</v>
      </c>
      <c r="G3" t="s">
        <v>114</v>
      </c>
      <c r="H3">
        <f>COUNTIF(genres,"*action*")</f>
        <v>19</v>
      </c>
      <c r="I3" s="3">
        <f>+H3/H$19</f>
        <v>0.33333333333333331</v>
      </c>
    </row>
    <row r="4" spans="1:9" x14ac:dyDescent="0.2">
      <c r="A4">
        <v>4949</v>
      </c>
      <c r="B4" s="2" t="s">
        <v>117</v>
      </c>
      <c r="C4" t="s">
        <v>23</v>
      </c>
      <c r="D4">
        <v>1967</v>
      </c>
      <c r="E4" t="s">
        <v>70</v>
      </c>
      <c r="G4" t="s">
        <v>113</v>
      </c>
      <c r="H4">
        <f>COUNTIF(genres,"*adventure*")</f>
        <v>16</v>
      </c>
      <c r="I4" s="3">
        <f>+H4/H$19</f>
        <v>0.2807017543859649</v>
      </c>
    </row>
    <row r="5" spans="1:9" x14ac:dyDescent="0.2">
      <c r="A5">
        <v>2998</v>
      </c>
      <c r="B5" s="2" t="s">
        <v>78</v>
      </c>
      <c r="C5" t="s">
        <v>20</v>
      </c>
      <c r="D5">
        <v>1970</v>
      </c>
      <c r="E5" t="s">
        <v>72</v>
      </c>
      <c r="G5" t="s">
        <v>95</v>
      </c>
      <c r="H5">
        <f>COUNTIF(genres,"*comedy*")</f>
        <v>14</v>
      </c>
      <c r="I5" s="3">
        <f>+H5/H$19</f>
        <v>0.24561403508771928</v>
      </c>
    </row>
    <row r="6" spans="1:9" x14ac:dyDescent="0.2">
      <c r="A6">
        <v>42588</v>
      </c>
      <c r="B6" s="2" t="s">
        <v>79</v>
      </c>
      <c r="C6" t="s">
        <v>47</v>
      </c>
      <c r="D6">
        <v>1970</v>
      </c>
      <c r="E6" t="s">
        <v>73</v>
      </c>
      <c r="G6" t="s">
        <v>110</v>
      </c>
      <c r="H6">
        <f>COUNTIF(genres,"*crime*")</f>
        <v>10</v>
      </c>
      <c r="I6" s="3">
        <f>+H6/H$19</f>
        <v>0.17543859649122806</v>
      </c>
    </row>
    <row r="7" spans="1:9" x14ac:dyDescent="0.2">
      <c r="A7">
        <v>838</v>
      </c>
      <c r="B7" s="2" t="s">
        <v>79</v>
      </c>
      <c r="C7" t="s">
        <v>14</v>
      </c>
      <c r="D7">
        <v>1973</v>
      </c>
      <c r="E7" t="s">
        <v>15</v>
      </c>
      <c r="G7" t="s">
        <v>105</v>
      </c>
      <c r="H7">
        <f>COUNTIF(genres,"*documentary*")</f>
        <v>3</v>
      </c>
      <c r="I7" s="3">
        <f>+H7/H$19</f>
        <v>5.2631578947368418E-2</v>
      </c>
    </row>
    <row r="8" spans="1:9" x14ac:dyDescent="0.2">
      <c r="A8">
        <v>592</v>
      </c>
      <c r="B8" s="2" t="s">
        <v>80</v>
      </c>
      <c r="C8" t="s">
        <v>12</v>
      </c>
      <c r="D8">
        <v>1974</v>
      </c>
      <c r="E8" t="s">
        <v>13</v>
      </c>
      <c r="G8" t="s">
        <v>91</v>
      </c>
      <c r="H8">
        <f>COUNTIF(genres,"*drama*")</f>
        <v>29</v>
      </c>
      <c r="I8" s="3">
        <f>+H8/H$19</f>
        <v>0.50877192982456143</v>
      </c>
    </row>
    <row r="9" spans="1:9" x14ac:dyDescent="0.2">
      <c r="A9">
        <v>11</v>
      </c>
      <c r="B9" s="2" t="s">
        <v>81</v>
      </c>
      <c r="C9" t="s">
        <v>0</v>
      </c>
      <c r="D9">
        <v>1977</v>
      </c>
      <c r="E9" t="s">
        <v>1</v>
      </c>
      <c r="G9" t="s">
        <v>127</v>
      </c>
      <c r="H9">
        <f>COUNTIF(genres,"*fantasy*")</f>
        <v>2</v>
      </c>
      <c r="I9" s="3">
        <f>+H9/H$19</f>
        <v>3.5087719298245612E-2</v>
      </c>
    </row>
    <row r="10" spans="1:9" x14ac:dyDescent="0.2">
      <c r="A10">
        <v>17339</v>
      </c>
      <c r="B10" t="s">
        <v>82</v>
      </c>
      <c r="C10" t="s">
        <v>41</v>
      </c>
      <c r="D10">
        <v>1978</v>
      </c>
      <c r="E10" t="s">
        <v>74</v>
      </c>
      <c r="G10" t="s">
        <v>124</v>
      </c>
      <c r="H10">
        <f>COUNTIF(genres,"*history*")</f>
        <v>1</v>
      </c>
      <c r="I10" s="3">
        <f>+H10/H$19</f>
        <v>1.7543859649122806E-2</v>
      </c>
    </row>
    <row r="11" spans="1:9" x14ac:dyDescent="0.2">
      <c r="A11">
        <v>74849</v>
      </c>
      <c r="B11" s="2" t="s">
        <v>81</v>
      </c>
      <c r="C11" t="s">
        <v>51</v>
      </c>
      <c r="D11">
        <v>1978</v>
      </c>
      <c r="E11" t="s">
        <v>1</v>
      </c>
      <c r="G11" t="s">
        <v>122</v>
      </c>
      <c r="H11">
        <f>COUNTIF(genres,"*horror*")</f>
        <v>1</v>
      </c>
      <c r="I11" s="3">
        <f>+H11/H$19</f>
        <v>1.7543859649122806E-2</v>
      </c>
    </row>
    <row r="12" spans="1:9" x14ac:dyDescent="0.2">
      <c r="A12">
        <v>28</v>
      </c>
      <c r="B12" s="2" t="s">
        <v>119</v>
      </c>
      <c r="C12" t="s">
        <v>2</v>
      </c>
      <c r="D12">
        <v>1979</v>
      </c>
      <c r="E12" t="s">
        <v>3</v>
      </c>
      <c r="G12" t="s">
        <v>112</v>
      </c>
      <c r="H12">
        <f>COUNTIF(genres,"*mystery*")</f>
        <v>5</v>
      </c>
      <c r="I12" s="3">
        <f>+H12/H$19</f>
        <v>8.771929824561403E-2</v>
      </c>
    </row>
    <row r="13" spans="1:9" x14ac:dyDescent="0.2">
      <c r="A13">
        <v>16972</v>
      </c>
      <c r="B13" s="2" t="s">
        <v>83</v>
      </c>
      <c r="C13" t="s">
        <v>40</v>
      </c>
      <c r="D13">
        <v>1979</v>
      </c>
      <c r="G13" t="s">
        <v>111</v>
      </c>
      <c r="H13">
        <f>COUNTIF(genres,"*romance*")</f>
        <v>9</v>
      </c>
      <c r="I13" s="3">
        <f>+H13/H$19</f>
        <v>0.15789473684210525</v>
      </c>
    </row>
    <row r="14" spans="1:9" x14ac:dyDescent="0.2">
      <c r="A14">
        <v>33258</v>
      </c>
      <c r="B14" s="2" t="s">
        <v>84</v>
      </c>
      <c r="C14" t="s">
        <v>45</v>
      </c>
      <c r="D14">
        <v>1979</v>
      </c>
      <c r="G14" t="s">
        <v>115</v>
      </c>
      <c r="H14">
        <f>COUNTIF(genres,"*science fiction*")</f>
        <v>9</v>
      </c>
      <c r="I14" s="3">
        <f>+H14/H$19</f>
        <v>0.15789473684210525</v>
      </c>
    </row>
    <row r="15" spans="1:9" x14ac:dyDescent="0.2">
      <c r="A15">
        <v>1891</v>
      </c>
      <c r="B15" s="2" t="s">
        <v>81</v>
      </c>
      <c r="C15" t="s">
        <v>16</v>
      </c>
      <c r="D15">
        <v>1980</v>
      </c>
      <c r="E15" t="s">
        <v>1</v>
      </c>
      <c r="G15" t="s">
        <v>101</v>
      </c>
      <c r="H15">
        <f>COUNTIF(genres,"*thriller*")</f>
        <v>19</v>
      </c>
      <c r="I15" s="3">
        <f>+H15/H$19</f>
        <v>0.33333333333333331</v>
      </c>
    </row>
    <row r="16" spans="1:9" x14ac:dyDescent="0.2">
      <c r="A16">
        <v>85</v>
      </c>
      <c r="B16" s="2" t="s">
        <v>120</v>
      </c>
      <c r="C16" t="s">
        <v>6</v>
      </c>
      <c r="D16">
        <v>1981</v>
      </c>
      <c r="E16" t="s">
        <v>7</v>
      </c>
      <c r="G16" t="s">
        <v>116</v>
      </c>
      <c r="H16">
        <f>COUNTIF(genres,"*war*")</f>
        <v>3</v>
      </c>
      <c r="I16" s="3">
        <f>+H16/H$19</f>
        <v>5.2631578947368418E-2</v>
      </c>
    </row>
    <row r="17" spans="1:9" x14ac:dyDescent="0.2">
      <c r="A17">
        <v>78</v>
      </c>
      <c r="B17" s="2" t="s">
        <v>85</v>
      </c>
      <c r="C17" t="s">
        <v>4</v>
      </c>
      <c r="D17">
        <v>1982</v>
      </c>
      <c r="E17" t="s">
        <v>5</v>
      </c>
      <c r="G17" t="s">
        <v>117</v>
      </c>
      <c r="H17">
        <f>COUNTIF(genres,"*western*")</f>
        <v>4</v>
      </c>
      <c r="I17" s="3">
        <f>+H17/H$19</f>
        <v>7.0175438596491224E-2</v>
      </c>
    </row>
    <row r="18" spans="1:9" x14ac:dyDescent="0.2">
      <c r="A18">
        <v>1892</v>
      </c>
      <c r="B18" t="s">
        <v>81</v>
      </c>
      <c r="C18" t="s">
        <v>17</v>
      </c>
      <c r="D18">
        <v>1983</v>
      </c>
      <c r="E18" t="s">
        <v>1</v>
      </c>
    </row>
    <row r="19" spans="1:9" x14ac:dyDescent="0.2">
      <c r="A19">
        <v>87</v>
      </c>
      <c r="B19" s="2" t="s">
        <v>120</v>
      </c>
      <c r="C19" t="s">
        <v>8</v>
      </c>
      <c r="D19">
        <v>1984</v>
      </c>
      <c r="E19" t="s">
        <v>9</v>
      </c>
      <c r="G19" t="s">
        <v>118</v>
      </c>
      <c r="H19">
        <f>ROWS(genres)</f>
        <v>57</v>
      </c>
    </row>
    <row r="20" spans="1:9" x14ac:dyDescent="0.2">
      <c r="A20">
        <v>9281</v>
      </c>
      <c r="B20" t="s">
        <v>86</v>
      </c>
      <c r="C20" t="s">
        <v>27</v>
      </c>
      <c r="D20">
        <v>1985</v>
      </c>
    </row>
    <row r="21" spans="1:9" x14ac:dyDescent="0.2">
      <c r="A21">
        <v>11120</v>
      </c>
      <c r="B21" s="2" t="s">
        <v>87</v>
      </c>
      <c r="C21" t="s">
        <v>34</v>
      </c>
      <c r="D21">
        <v>1986</v>
      </c>
    </row>
    <row r="22" spans="1:9" x14ac:dyDescent="0.2">
      <c r="A22">
        <v>3525</v>
      </c>
      <c r="B22" t="s">
        <v>88</v>
      </c>
      <c r="C22" t="s">
        <v>21</v>
      </c>
      <c r="D22">
        <v>1988</v>
      </c>
    </row>
    <row r="23" spans="1:9" x14ac:dyDescent="0.2">
      <c r="A23">
        <v>10675</v>
      </c>
      <c r="B23" t="s">
        <v>89</v>
      </c>
      <c r="C23" t="s">
        <v>32</v>
      </c>
      <c r="D23">
        <v>1988</v>
      </c>
    </row>
    <row r="24" spans="1:9" x14ac:dyDescent="0.2">
      <c r="A24">
        <v>89</v>
      </c>
      <c r="B24" t="s">
        <v>120</v>
      </c>
      <c r="C24" t="s">
        <v>10</v>
      </c>
      <c r="D24">
        <v>1989</v>
      </c>
      <c r="E24" t="s">
        <v>9</v>
      </c>
    </row>
    <row r="25" spans="1:9" x14ac:dyDescent="0.2">
      <c r="A25">
        <v>11092</v>
      </c>
      <c r="B25" t="s">
        <v>90</v>
      </c>
      <c r="C25" t="s">
        <v>33</v>
      </c>
      <c r="D25">
        <v>1990</v>
      </c>
    </row>
    <row r="26" spans="1:9" x14ac:dyDescent="0.2">
      <c r="A26">
        <v>11364</v>
      </c>
      <c r="B26" t="s">
        <v>91</v>
      </c>
      <c r="C26" t="s">
        <v>35</v>
      </c>
      <c r="D26">
        <v>1991</v>
      </c>
    </row>
    <row r="27" spans="1:9" x14ac:dyDescent="0.2">
      <c r="A27">
        <v>9869</v>
      </c>
      <c r="B27" t="s">
        <v>92</v>
      </c>
      <c r="C27" t="s">
        <v>31</v>
      </c>
      <c r="D27">
        <v>1992</v>
      </c>
    </row>
    <row r="28" spans="1:9" x14ac:dyDescent="0.2">
      <c r="A28">
        <v>5503</v>
      </c>
      <c r="B28" t="s">
        <v>93</v>
      </c>
      <c r="C28" t="s">
        <v>24</v>
      </c>
      <c r="D28">
        <v>1993</v>
      </c>
    </row>
    <row r="29" spans="1:9" x14ac:dyDescent="0.2">
      <c r="A29">
        <v>9331</v>
      </c>
      <c r="B29" t="s">
        <v>94</v>
      </c>
      <c r="C29" t="s">
        <v>28</v>
      </c>
      <c r="D29">
        <v>1994</v>
      </c>
    </row>
    <row r="30" spans="1:9" x14ac:dyDescent="0.2">
      <c r="A30">
        <v>31643</v>
      </c>
      <c r="B30" t="s">
        <v>95</v>
      </c>
      <c r="C30" t="s">
        <v>44</v>
      </c>
      <c r="D30">
        <v>1994</v>
      </c>
    </row>
    <row r="31" spans="1:9" x14ac:dyDescent="0.2">
      <c r="A31">
        <v>11860</v>
      </c>
      <c r="B31" t="s">
        <v>96</v>
      </c>
      <c r="C31" t="s">
        <v>37</v>
      </c>
      <c r="D31">
        <v>1995</v>
      </c>
    </row>
    <row r="32" spans="1:9" x14ac:dyDescent="0.2">
      <c r="A32">
        <v>94771</v>
      </c>
      <c r="B32" t="s">
        <v>77</v>
      </c>
      <c r="C32" t="s">
        <v>54</v>
      </c>
      <c r="D32">
        <v>1995</v>
      </c>
    </row>
    <row r="33" spans="1:5" x14ac:dyDescent="0.2">
      <c r="A33">
        <v>4477</v>
      </c>
      <c r="B33" t="s">
        <v>97</v>
      </c>
      <c r="C33" t="s">
        <v>22</v>
      </c>
      <c r="D33">
        <v>1997</v>
      </c>
    </row>
    <row r="34" spans="1:5" x14ac:dyDescent="0.2">
      <c r="A34">
        <v>9772</v>
      </c>
      <c r="B34" t="s">
        <v>98</v>
      </c>
      <c r="C34" t="s">
        <v>30</v>
      </c>
      <c r="D34">
        <v>1997</v>
      </c>
    </row>
    <row r="35" spans="1:5" x14ac:dyDescent="0.2">
      <c r="A35">
        <v>6068</v>
      </c>
      <c r="B35" t="s">
        <v>99</v>
      </c>
      <c r="C35" t="s">
        <v>25</v>
      </c>
      <c r="D35">
        <v>1998</v>
      </c>
    </row>
    <row r="36" spans="1:5" x14ac:dyDescent="0.2">
      <c r="A36">
        <v>12618</v>
      </c>
      <c r="B36" t="s">
        <v>78</v>
      </c>
      <c r="C36" t="s">
        <v>38</v>
      </c>
      <c r="D36">
        <v>1999</v>
      </c>
    </row>
    <row r="37" spans="1:5" x14ac:dyDescent="0.2">
      <c r="A37">
        <v>2655</v>
      </c>
      <c r="B37" t="s">
        <v>121</v>
      </c>
      <c r="C37" t="s">
        <v>18</v>
      </c>
      <c r="D37">
        <v>2000</v>
      </c>
      <c r="E37" t="s">
        <v>19</v>
      </c>
    </row>
    <row r="38" spans="1:5" x14ac:dyDescent="0.2">
      <c r="A38">
        <v>8665</v>
      </c>
      <c r="B38" t="s">
        <v>123</v>
      </c>
      <c r="C38" t="s">
        <v>26</v>
      </c>
      <c r="D38">
        <v>2002</v>
      </c>
    </row>
    <row r="39" spans="1:5" x14ac:dyDescent="0.2">
      <c r="A39">
        <v>11375</v>
      </c>
      <c r="B39" t="s">
        <v>100</v>
      </c>
      <c r="C39" t="s">
        <v>36</v>
      </c>
      <c r="D39">
        <v>2003</v>
      </c>
    </row>
    <row r="40" spans="1:5" x14ac:dyDescent="0.2">
      <c r="A40">
        <v>76180</v>
      </c>
      <c r="B40" t="s">
        <v>105</v>
      </c>
      <c r="C40" t="s">
        <v>52</v>
      </c>
      <c r="D40">
        <v>2004</v>
      </c>
    </row>
    <row r="41" spans="1:5" x14ac:dyDescent="0.2">
      <c r="A41">
        <v>9754</v>
      </c>
      <c r="B41" t="s">
        <v>101</v>
      </c>
      <c r="C41" t="s">
        <v>29</v>
      </c>
      <c r="D41">
        <v>2006</v>
      </c>
    </row>
    <row r="42" spans="1:5" x14ac:dyDescent="0.2">
      <c r="A42">
        <v>57656</v>
      </c>
      <c r="B42" t="s">
        <v>85</v>
      </c>
      <c r="C42" t="s">
        <v>49</v>
      </c>
      <c r="D42">
        <v>2007</v>
      </c>
    </row>
    <row r="43" spans="1:5" x14ac:dyDescent="0.2">
      <c r="A43">
        <v>217</v>
      </c>
      <c r="B43" t="s">
        <v>120</v>
      </c>
      <c r="C43" t="s">
        <v>11</v>
      </c>
      <c r="D43">
        <v>2008</v>
      </c>
      <c r="E43" t="s">
        <v>9</v>
      </c>
    </row>
    <row r="44" spans="1:5" x14ac:dyDescent="0.2">
      <c r="A44">
        <v>15577</v>
      </c>
      <c r="B44" t="s">
        <v>102</v>
      </c>
      <c r="C44" t="s">
        <v>39</v>
      </c>
      <c r="D44">
        <v>2009</v>
      </c>
    </row>
    <row r="45" spans="1:5" x14ac:dyDescent="0.2">
      <c r="A45">
        <v>18480</v>
      </c>
      <c r="B45" t="s">
        <v>79</v>
      </c>
      <c r="C45" t="s">
        <v>42</v>
      </c>
      <c r="D45">
        <v>2009</v>
      </c>
    </row>
    <row r="46" spans="1:5" x14ac:dyDescent="0.2">
      <c r="A46">
        <v>27569</v>
      </c>
      <c r="B46" t="s">
        <v>91</v>
      </c>
      <c r="C46" t="s">
        <v>43</v>
      </c>
      <c r="D46">
        <v>2010</v>
      </c>
    </row>
    <row r="47" spans="1:5" x14ac:dyDescent="0.2">
      <c r="A47">
        <v>38357</v>
      </c>
      <c r="B47" t="s">
        <v>88</v>
      </c>
      <c r="C47" t="s">
        <v>46</v>
      </c>
      <c r="D47">
        <v>2010</v>
      </c>
    </row>
    <row r="48" spans="1:5" x14ac:dyDescent="0.2">
      <c r="A48">
        <v>49849</v>
      </c>
      <c r="B48" t="s">
        <v>125</v>
      </c>
      <c r="C48" t="s">
        <v>48</v>
      </c>
      <c r="D48">
        <v>2011</v>
      </c>
    </row>
    <row r="49" spans="1:4" x14ac:dyDescent="0.2">
      <c r="A49">
        <v>80274</v>
      </c>
      <c r="B49" t="s">
        <v>103</v>
      </c>
      <c r="C49" t="s">
        <v>53</v>
      </c>
      <c r="D49">
        <v>2013</v>
      </c>
    </row>
    <row r="50" spans="1:4" x14ac:dyDescent="0.2">
      <c r="A50">
        <v>109410</v>
      </c>
      <c r="B50" t="s">
        <v>91</v>
      </c>
      <c r="C50" s="1" t="s">
        <v>55</v>
      </c>
      <c r="D50">
        <v>2013</v>
      </c>
    </row>
    <row r="51" spans="1:4" x14ac:dyDescent="0.2">
      <c r="A51">
        <v>109443</v>
      </c>
      <c r="B51" t="s">
        <v>95</v>
      </c>
      <c r="C51" t="s">
        <v>56</v>
      </c>
      <c r="D51">
        <v>2013</v>
      </c>
    </row>
    <row r="52" spans="1:4" x14ac:dyDescent="0.2">
      <c r="A52">
        <v>115348</v>
      </c>
      <c r="B52" t="s">
        <v>104</v>
      </c>
      <c r="C52" t="s">
        <v>57</v>
      </c>
      <c r="D52">
        <v>2013</v>
      </c>
    </row>
    <row r="53" spans="1:4" x14ac:dyDescent="0.2">
      <c r="A53">
        <v>173467</v>
      </c>
      <c r="B53" t="s">
        <v>105</v>
      </c>
      <c r="C53" t="s">
        <v>61</v>
      </c>
      <c r="D53">
        <v>2013</v>
      </c>
    </row>
    <row r="54" spans="1:4" x14ac:dyDescent="0.2">
      <c r="A54">
        <v>213831</v>
      </c>
      <c r="B54" t="s">
        <v>77</v>
      </c>
      <c r="C54" t="s">
        <v>62</v>
      </c>
      <c r="D54">
        <v>2013</v>
      </c>
    </row>
    <row r="55" spans="1:4" x14ac:dyDescent="0.2">
      <c r="A55">
        <v>138103</v>
      </c>
      <c r="B55" t="s">
        <v>106</v>
      </c>
      <c r="C55" t="s">
        <v>58</v>
      </c>
      <c r="D55">
        <v>2014</v>
      </c>
    </row>
    <row r="56" spans="1:4" x14ac:dyDescent="0.2">
      <c r="A56">
        <v>140607</v>
      </c>
      <c r="B56" t="s">
        <v>126</v>
      </c>
      <c r="C56" t="s">
        <v>59</v>
      </c>
      <c r="D56">
        <v>2015</v>
      </c>
    </row>
    <row r="57" spans="1:4" x14ac:dyDescent="0.2">
      <c r="A57">
        <v>292277</v>
      </c>
      <c r="B57" t="s">
        <v>105</v>
      </c>
      <c r="C57" t="s">
        <v>63</v>
      </c>
      <c r="D57">
        <v>2015</v>
      </c>
    </row>
    <row r="58" spans="1:4" x14ac:dyDescent="0.2">
      <c r="A58">
        <v>293863</v>
      </c>
      <c r="B58" t="s">
        <v>107</v>
      </c>
      <c r="C58" t="s">
        <v>64</v>
      </c>
      <c r="D58">
        <v>2015</v>
      </c>
    </row>
  </sheetData>
  <autoFilter ref="A1:E58" xr:uid="{5DDCC3E0-9356-6E46-9F8B-30828173D068}"/>
  <sortState xmlns:xlrd2="http://schemas.microsoft.com/office/spreadsheetml/2017/richdata2" ref="G3:I17">
    <sortCondition ref="G3:G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genres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Chamberland</dc:creator>
  <cp:lastModifiedBy>Luc Chamberland</cp:lastModifiedBy>
  <dcterms:created xsi:type="dcterms:W3CDTF">2019-11-24T02:27:01Z</dcterms:created>
  <dcterms:modified xsi:type="dcterms:W3CDTF">2019-12-27T20:09:06Z</dcterms:modified>
</cp:coreProperties>
</file>