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jmcfarl\Documents\Intern\HTML\"/>
    </mc:Choice>
  </mc:AlternateContent>
  <bookViews>
    <workbookView xWindow="0" yWindow="0" windowWidth="19200" windowHeight="11595"/>
  </bookViews>
  <sheets>
    <sheet name="Gamb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N22" i="1" s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4" i="1"/>
  <c r="N6" i="1" s="1"/>
  <c r="M5" i="1"/>
  <c r="M6" i="1"/>
  <c r="M3" i="1"/>
  <c r="L5" i="1"/>
  <c r="L6" i="1"/>
  <c r="L4" i="1"/>
  <c r="L3" i="1"/>
  <c r="N14" i="1" l="1"/>
  <c r="N18" i="1"/>
  <c r="N10" i="1"/>
</calcChain>
</file>

<file path=xl/sharedStrings.xml><?xml version="1.0" encoding="utf-8"?>
<sst xmlns="http://schemas.openxmlformats.org/spreadsheetml/2006/main" count="93" uniqueCount="58">
  <si>
    <t>Light Attack</t>
  </si>
  <si>
    <t>Kick</t>
  </si>
  <si>
    <t>Heavy Attack</t>
  </si>
  <si>
    <t>Damage Over Time</t>
  </si>
  <si>
    <t>Damage Over Time (DoT)</t>
  </si>
  <si>
    <t>Defence Rating</t>
  </si>
  <si>
    <t>Instant Damage</t>
  </si>
  <si>
    <t>Skill Tree</t>
  </si>
  <si>
    <t>Skill Name</t>
  </si>
  <si>
    <t>Sequence</t>
  </si>
  <si>
    <t>Handy Multipliers</t>
  </si>
  <si>
    <t>Tree Order</t>
  </si>
  <si>
    <t>Base Damage</t>
  </si>
  <si>
    <t>Ridicule</t>
  </si>
  <si>
    <t>Taunt</t>
  </si>
  <si>
    <t>Bleed</t>
  </si>
  <si>
    <t>Builder</t>
  </si>
  <si>
    <t>Type</t>
  </si>
  <si>
    <t>Gambit Builder Attacks</t>
  </si>
  <si>
    <t>Effect</t>
  </si>
  <si>
    <t>Base Cooldown</t>
  </si>
  <si>
    <t>Damage        in Tree</t>
  </si>
  <si>
    <t>Base Effect Amount</t>
  </si>
  <si>
    <t>Base Effect Type</t>
  </si>
  <si>
    <t>Base Effect Duration</t>
  </si>
  <si>
    <t>Effect Amount in Tree</t>
  </si>
  <si>
    <t>List of Effects</t>
  </si>
  <si>
    <t>Attack Speed</t>
  </si>
  <si>
    <t>Movement Speed</t>
  </si>
  <si>
    <t>Slow Enemy Attacks</t>
  </si>
  <si>
    <t>Slow Enemy Movement</t>
  </si>
  <si>
    <t>Increase Defence</t>
  </si>
  <si>
    <t>Increase Damage</t>
  </si>
  <si>
    <t>Lower Enemy Defence</t>
  </si>
  <si>
    <t>Lower Enemy Damage</t>
  </si>
  <si>
    <t>Fortify</t>
  </si>
  <si>
    <t>Sure Footing</t>
  </si>
  <si>
    <t>Knockback</t>
  </si>
  <si>
    <t>Guardian</t>
  </si>
  <si>
    <t>Peacekeeper</t>
  </si>
  <si>
    <t>Jab</t>
  </si>
  <si>
    <t>Slash</t>
  </si>
  <si>
    <t>Break</t>
  </si>
  <si>
    <t>Boot</t>
  </si>
  <si>
    <t>Whirlwind</t>
  </si>
  <si>
    <t>Power Stance</t>
  </si>
  <si>
    <t>March</t>
  </si>
  <si>
    <t>Rush</t>
  </si>
  <si>
    <t>Expose</t>
  </si>
  <si>
    <t>True Colors</t>
  </si>
  <si>
    <t>Total Potential Gambit Damage</t>
  </si>
  <si>
    <t>Empower</t>
  </si>
  <si>
    <t>Strike</t>
  </si>
  <si>
    <t>Drop Kick</t>
  </si>
  <si>
    <t>Single Strikes</t>
  </si>
  <si>
    <t>Conquer</t>
  </si>
  <si>
    <t>Mortal Slam</t>
  </si>
  <si>
    <t>Gambit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</si>
</sst>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1"/>
      <color theme="0"/>
      <name val="Tw Cen MT"/>
      <family val="2"/>
      <scheme val="minor"/>
    </font>
    <font>
      <sz val="16"/>
      <color theme="1"/>
      <name val="Tw Cen MT"/>
      <family val="2"/>
      <scheme val="minor"/>
    </font>
    <font>
      <sz val="16"/>
      <color theme="0"/>
      <name val="Tw Cen MT"/>
      <family val="2"/>
      <scheme val="minor"/>
    </font>
    <font>
      <i/>
      <sz val="11"/>
      <color theme="1"/>
      <name val="Tw Cen MT"/>
      <family val="2"/>
      <scheme val="minor"/>
    </font>
    <font>
      <b/>
      <sz val="12"/>
      <color theme="0"/>
      <name val="Tw Cen MT"/>
      <family val="2"/>
      <scheme val="minor"/>
    </font>
    <font>
      <b/>
      <sz val="11"/>
      <color rgb="FFFFFF00"/>
      <name val="Tw Cen MT"/>
      <family val="2"/>
      <scheme val="minor"/>
    </font>
    <font>
      <b/>
      <sz val="11"/>
      <color rgb="FFFF0000"/>
      <name val="Tw Cen MT"/>
      <family val="2"/>
      <scheme val="minor"/>
    </font>
    <font>
      <b/>
      <sz val="11"/>
      <color rgb="FF00B0F0"/>
      <name val="Tw Cen MT"/>
      <family val="2"/>
      <scheme val="minor"/>
    </font>
    <font>
      <b/>
      <i/>
      <sz val="11"/>
      <color theme="1"/>
      <name val="Tw Cen MT"/>
      <family val="2"/>
      <scheme val="minor"/>
    </font>
    <font>
      <b/>
      <sz val="28"/>
      <color theme="3"/>
      <name val="Tw Cen M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7" fillId="8" borderId="1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0" fillId="2" borderId="19" xfId="0" applyFill="1" applyBorder="1"/>
    <xf numFmtId="0" fontId="0" fillId="2" borderId="19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0" borderId="19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2" borderId="21" xfId="0" applyFill="1" applyBorder="1"/>
    <xf numFmtId="0" fontId="0" fillId="2" borderId="21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19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2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2" borderId="25" xfId="0" applyFill="1" applyBorder="1"/>
    <xf numFmtId="0" fontId="0" fillId="2" borderId="2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0" borderId="25" xfId="0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0" fillId="10" borderId="17" xfId="0" applyFill="1" applyBorder="1" applyAlignment="1">
      <alignment vertical="center" wrapText="1"/>
    </xf>
    <xf numFmtId="0" fontId="0" fillId="11" borderId="23" xfId="0" applyFill="1" applyBorder="1" applyAlignment="1">
      <alignment horizontal="center"/>
    </xf>
    <xf numFmtId="0" fontId="0" fillId="10" borderId="5" xfId="0" applyFill="1" applyBorder="1" applyAlignment="1">
      <alignment vertical="center" wrapText="1"/>
    </xf>
    <xf numFmtId="0" fontId="0" fillId="11" borderId="6" xfId="0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9" borderId="26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showGridLines="0" tabSelected="1" workbookViewId="0">
      <selection activeCell="I31" sqref="I31"/>
    </sheetView>
  </sheetViews>
  <sheetFormatPr defaultRowHeight="14.25" x14ac:dyDescent="0.2"/>
  <cols>
    <col min="1" max="1" width="11.125" bestFit="1" customWidth="1"/>
    <col min="2" max="2" width="12.375" customWidth="1"/>
    <col min="3" max="7" width="2.625" style="3" customWidth="1"/>
    <col min="8" max="8" width="12.125" customWidth="1"/>
    <col min="9" max="9" width="18.125" bestFit="1" customWidth="1"/>
    <col min="10" max="10" width="12.125" customWidth="1"/>
    <col min="11" max="11" width="10" bestFit="1" customWidth="1"/>
    <col min="12" max="12" width="12.375" customWidth="1"/>
    <col min="13" max="13" width="13" bestFit="1" customWidth="1"/>
    <col min="14" max="14" width="14.75" bestFit="1" customWidth="1"/>
    <col min="16" max="16" width="9.625" bestFit="1" customWidth="1"/>
    <col min="17" max="17" width="11.125" bestFit="1" customWidth="1"/>
    <col min="18" max="18" width="11.375" customWidth="1"/>
    <col min="19" max="19" width="12.625" bestFit="1" customWidth="1"/>
    <col min="20" max="20" width="20.875" bestFit="1" customWidth="1"/>
  </cols>
  <sheetData>
    <row r="1" spans="1:20" ht="36" thickBot="1" x14ac:dyDescent="0.55000000000000004">
      <c r="A1" s="76" t="s">
        <v>57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8"/>
    </row>
    <row r="2" spans="1:20" ht="34.5" customHeight="1" x14ac:dyDescent="0.3">
      <c r="A2" s="50" t="s">
        <v>7</v>
      </c>
      <c r="B2" s="51" t="s">
        <v>8</v>
      </c>
      <c r="C2" s="52" t="s">
        <v>9</v>
      </c>
      <c r="D2" s="52"/>
      <c r="E2" s="52"/>
      <c r="F2" s="52"/>
      <c r="G2" s="52"/>
      <c r="H2" s="51" t="s">
        <v>12</v>
      </c>
      <c r="I2" s="51" t="s">
        <v>23</v>
      </c>
      <c r="J2" s="51" t="s">
        <v>22</v>
      </c>
      <c r="K2" s="51" t="s">
        <v>24</v>
      </c>
      <c r="L2" s="51" t="s">
        <v>21</v>
      </c>
      <c r="M2" s="51" t="s">
        <v>25</v>
      </c>
      <c r="N2" s="53" t="s">
        <v>50</v>
      </c>
      <c r="P2" s="7" t="s">
        <v>18</v>
      </c>
      <c r="Q2" s="8"/>
      <c r="R2" s="8"/>
      <c r="S2" s="8"/>
      <c r="T2" s="9"/>
    </row>
    <row r="3" spans="1:20" x14ac:dyDescent="0.2">
      <c r="A3" s="54" t="s">
        <v>13</v>
      </c>
      <c r="B3" s="28" t="s">
        <v>14</v>
      </c>
      <c r="C3" s="29">
        <v>1</v>
      </c>
      <c r="D3" s="29">
        <v>2</v>
      </c>
      <c r="E3" s="29"/>
      <c r="F3" s="29"/>
      <c r="G3" s="29"/>
      <c r="H3" s="30">
        <v>20</v>
      </c>
      <c r="I3" s="31" t="s">
        <v>6</v>
      </c>
      <c r="J3" s="31"/>
      <c r="K3" s="31"/>
      <c r="L3" s="32">
        <f>H3</f>
        <v>20</v>
      </c>
      <c r="M3" s="43" t="str">
        <f>IF(J3=0,"",ROUNDUP(J3*$Q$9,0))</f>
        <v/>
      </c>
      <c r="N3" s="72"/>
      <c r="P3" s="18" t="s">
        <v>16</v>
      </c>
      <c r="Q3" s="19" t="s">
        <v>17</v>
      </c>
      <c r="R3" s="19" t="s">
        <v>12</v>
      </c>
      <c r="S3" s="19" t="s">
        <v>20</v>
      </c>
      <c r="T3" s="20" t="s">
        <v>19</v>
      </c>
    </row>
    <row r="4" spans="1:20" x14ac:dyDescent="0.2">
      <c r="A4" s="55"/>
      <c r="B4" s="33" t="s">
        <v>15</v>
      </c>
      <c r="C4" s="34">
        <v>1</v>
      </c>
      <c r="D4" s="34">
        <v>2</v>
      </c>
      <c r="E4" s="34">
        <v>1</v>
      </c>
      <c r="F4" s="34"/>
      <c r="G4" s="34"/>
      <c r="H4" s="12">
        <v>22</v>
      </c>
      <c r="I4" s="35" t="s">
        <v>3</v>
      </c>
      <c r="J4" s="35">
        <v>20</v>
      </c>
      <c r="K4" s="35">
        <v>10</v>
      </c>
      <c r="L4" s="36">
        <f>ROUNDUP(H4*($Q$9+0),0)</f>
        <v>33</v>
      </c>
      <c r="M4" s="42">
        <f t="shared" ref="M4:M6" si="0">IF(J4=0,"",ROUNDUP(J4*$Q$9,0))</f>
        <v>30</v>
      </c>
      <c r="N4" s="73"/>
      <c r="P4" s="21">
        <v>1</v>
      </c>
      <c r="Q4" s="4" t="s">
        <v>0</v>
      </c>
      <c r="R4" s="17">
        <v>10</v>
      </c>
      <c r="S4" s="15">
        <v>0.6</v>
      </c>
      <c r="T4" s="22" t="s">
        <v>4</v>
      </c>
    </row>
    <row r="5" spans="1:20" x14ac:dyDescent="0.2">
      <c r="A5" s="55"/>
      <c r="B5" s="33" t="s">
        <v>53</v>
      </c>
      <c r="C5" s="34">
        <v>1</v>
      </c>
      <c r="D5" s="34">
        <v>2</v>
      </c>
      <c r="E5" s="34">
        <v>1</v>
      </c>
      <c r="F5" s="34">
        <v>2</v>
      </c>
      <c r="G5" s="34"/>
      <c r="H5" s="12">
        <v>30</v>
      </c>
      <c r="I5" s="35" t="s">
        <v>6</v>
      </c>
      <c r="J5" s="35"/>
      <c r="K5" s="35"/>
      <c r="L5" s="36">
        <f t="shared" ref="L5:L6" si="1">ROUNDUP(H5*($Q$9+0),0)</f>
        <v>45</v>
      </c>
      <c r="M5" s="42" t="str">
        <f t="shared" si="0"/>
        <v/>
      </c>
      <c r="N5" s="73"/>
      <c r="P5" s="11">
        <v>2</v>
      </c>
      <c r="Q5" s="5" t="s">
        <v>1</v>
      </c>
      <c r="R5" s="13">
        <v>8</v>
      </c>
      <c r="S5" s="16">
        <v>0.5</v>
      </c>
      <c r="T5" s="23" t="s">
        <v>5</v>
      </c>
    </row>
    <row r="6" spans="1:20" ht="15" thickBot="1" x14ac:dyDescent="0.25">
      <c r="A6" s="56"/>
      <c r="B6" s="37" t="s">
        <v>13</v>
      </c>
      <c r="C6" s="38">
        <v>1</v>
      </c>
      <c r="D6" s="38">
        <v>2</v>
      </c>
      <c r="E6" s="38">
        <v>1</v>
      </c>
      <c r="F6" s="38">
        <v>2</v>
      </c>
      <c r="G6" s="38">
        <v>1</v>
      </c>
      <c r="H6" s="39">
        <v>35</v>
      </c>
      <c r="I6" s="40" t="s">
        <v>3</v>
      </c>
      <c r="J6" s="40">
        <v>30</v>
      </c>
      <c r="K6" s="40">
        <v>5</v>
      </c>
      <c r="L6" s="41">
        <f t="shared" si="1"/>
        <v>53</v>
      </c>
      <c r="M6" s="44">
        <f t="shared" si="0"/>
        <v>45</v>
      </c>
      <c r="N6" s="74">
        <f>SUM(L3:L6)+SUM(M3:M6)</f>
        <v>226</v>
      </c>
      <c r="P6" s="10">
        <v>3</v>
      </c>
      <c r="Q6" s="6" t="s">
        <v>2</v>
      </c>
      <c r="R6" s="14">
        <v>12</v>
      </c>
      <c r="S6" s="24">
        <v>1</v>
      </c>
      <c r="T6" s="25" t="s">
        <v>6</v>
      </c>
    </row>
    <row r="7" spans="1:20" x14ac:dyDescent="0.2">
      <c r="A7" s="54" t="s">
        <v>35</v>
      </c>
      <c r="B7" s="28" t="s">
        <v>43</v>
      </c>
      <c r="C7" s="29">
        <v>2</v>
      </c>
      <c r="D7" s="29">
        <v>1</v>
      </c>
      <c r="E7" s="29"/>
      <c r="F7" s="29"/>
      <c r="G7" s="29"/>
      <c r="H7" s="30">
        <v>15</v>
      </c>
      <c r="I7" s="31" t="s">
        <v>37</v>
      </c>
      <c r="J7" s="31">
        <v>20</v>
      </c>
      <c r="K7" s="31"/>
      <c r="L7" s="32">
        <f>H7</f>
        <v>15</v>
      </c>
      <c r="M7" s="43">
        <f>IF(J7=0,"",ROUNDUP(J7*$Q$9,0))</f>
        <v>30</v>
      </c>
      <c r="N7" s="72"/>
    </row>
    <row r="8" spans="1:20" x14ac:dyDescent="0.2">
      <c r="A8" s="55"/>
      <c r="B8" s="33" t="s">
        <v>36</v>
      </c>
      <c r="C8" s="34">
        <v>2</v>
      </c>
      <c r="D8" s="34">
        <v>1</v>
      </c>
      <c r="E8" s="34">
        <v>2</v>
      </c>
      <c r="F8" s="34"/>
      <c r="G8" s="34"/>
      <c r="H8" s="12">
        <v>0</v>
      </c>
      <c r="I8" s="35" t="s">
        <v>31</v>
      </c>
      <c r="J8" s="35">
        <v>20</v>
      </c>
      <c r="K8" s="35">
        <v>10</v>
      </c>
      <c r="L8" s="36">
        <f>ROUNDUP(H8*($Q$9+0),0)</f>
        <v>0</v>
      </c>
      <c r="M8" s="42">
        <f t="shared" ref="M8:M10" si="2">IF(J8=0,"",ROUNDUP(J8*$Q$9,0))</f>
        <v>30</v>
      </c>
      <c r="N8" s="73"/>
      <c r="P8" s="68" t="s">
        <v>10</v>
      </c>
      <c r="Q8" s="69"/>
      <c r="R8" s="1"/>
      <c r="S8" s="1"/>
      <c r="T8" s="27" t="s">
        <v>26</v>
      </c>
    </row>
    <row r="9" spans="1:20" x14ac:dyDescent="0.2">
      <c r="A9" s="55"/>
      <c r="B9" s="33" t="s">
        <v>38</v>
      </c>
      <c r="C9" s="34">
        <v>2</v>
      </c>
      <c r="D9" s="34">
        <v>1</v>
      </c>
      <c r="E9" s="34">
        <v>2</v>
      </c>
      <c r="F9" s="34">
        <v>1</v>
      </c>
      <c r="G9" s="34"/>
      <c r="H9" s="12">
        <v>25</v>
      </c>
      <c r="I9" s="35" t="s">
        <v>31</v>
      </c>
      <c r="J9" s="35">
        <v>25</v>
      </c>
      <c r="K9" s="35">
        <v>10</v>
      </c>
      <c r="L9" s="36">
        <f t="shared" ref="L9:L10" si="3">ROUNDUP(H9*($Q$9+0),0)</f>
        <v>38</v>
      </c>
      <c r="M9" s="42">
        <f t="shared" si="2"/>
        <v>38</v>
      </c>
      <c r="N9" s="73"/>
      <c r="P9" s="70" t="s">
        <v>11</v>
      </c>
      <c r="Q9" s="71">
        <v>1.5</v>
      </c>
      <c r="R9" s="1"/>
      <c r="S9" s="1"/>
      <c r="T9" s="26" t="s">
        <v>6</v>
      </c>
    </row>
    <row r="10" spans="1:20" x14ac:dyDescent="0.2">
      <c r="A10" s="56"/>
      <c r="B10" s="37" t="s">
        <v>35</v>
      </c>
      <c r="C10" s="38">
        <v>2</v>
      </c>
      <c r="D10" s="38">
        <v>1</v>
      </c>
      <c r="E10" s="38">
        <v>2</v>
      </c>
      <c r="F10" s="38">
        <v>1</v>
      </c>
      <c r="G10" s="38">
        <v>2</v>
      </c>
      <c r="H10" s="39">
        <v>35</v>
      </c>
      <c r="I10" s="40" t="s">
        <v>31</v>
      </c>
      <c r="J10" s="40">
        <v>50</v>
      </c>
      <c r="K10" s="40">
        <v>15</v>
      </c>
      <c r="L10" s="41">
        <f t="shared" si="3"/>
        <v>53</v>
      </c>
      <c r="M10" s="44">
        <f t="shared" si="2"/>
        <v>75</v>
      </c>
      <c r="N10" s="74">
        <f>SUM(L7:L10)</f>
        <v>106</v>
      </c>
      <c r="T10" s="26" t="s">
        <v>3</v>
      </c>
    </row>
    <row r="11" spans="1:20" x14ac:dyDescent="0.2">
      <c r="A11" s="54" t="s">
        <v>39</v>
      </c>
      <c r="B11" s="28" t="s">
        <v>40</v>
      </c>
      <c r="C11" s="29">
        <v>1</v>
      </c>
      <c r="D11" s="29">
        <v>3</v>
      </c>
      <c r="E11" s="29"/>
      <c r="F11" s="29"/>
      <c r="G11" s="29"/>
      <c r="H11" s="30">
        <v>20</v>
      </c>
      <c r="I11" s="31" t="s">
        <v>6</v>
      </c>
      <c r="J11" s="31"/>
      <c r="K11" s="31"/>
      <c r="L11" s="32">
        <f>H11</f>
        <v>20</v>
      </c>
      <c r="M11" s="43" t="str">
        <f>IF(J11=0,"",ROUNDUP(J11*$Q$9,0))</f>
        <v/>
      </c>
      <c r="N11" s="72"/>
      <c r="T11" s="26" t="s">
        <v>27</v>
      </c>
    </row>
    <row r="12" spans="1:20" x14ac:dyDescent="0.2">
      <c r="A12" s="55"/>
      <c r="B12" s="33" t="s">
        <v>41</v>
      </c>
      <c r="C12" s="34">
        <v>1</v>
      </c>
      <c r="D12" s="34">
        <v>3</v>
      </c>
      <c r="E12" s="34">
        <v>1</v>
      </c>
      <c r="F12" s="34"/>
      <c r="G12" s="34"/>
      <c r="H12" s="12">
        <v>30</v>
      </c>
      <c r="I12" s="35" t="s">
        <v>6</v>
      </c>
      <c r="J12" s="35"/>
      <c r="K12" s="35"/>
      <c r="L12" s="36">
        <f>ROUNDUP(H12*($Q$9+0),0)</f>
        <v>45</v>
      </c>
      <c r="M12" s="42" t="str">
        <f t="shared" ref="M12:M14" si="4">IF(J12=0,"",ROUNDUP(J12*$Q$9,0))</f>
        <v/>
      </c>
      <c r="N12" s="73"/>
      <c r="T12" s="26" t="s">
        <v>28</v>
      </c>
    </row>
    <row r="13" spans="1:20" x14ac:dyDescent="0.2">
      <c r="A13" s="55"/>
      <c r="B13" s="33" t="s">
        <v>42</v>
      </c>
      <c r="C13" s="34">
        <v>1</v>
      </c>
      <c r="D13" s="34">
        <v>3</v>
      </c>
      <c r="E13" s="34">
        <v>1</v>
      </c>
      <c r="F13" s="34">
        <v>3</v>
      </c>
      <c r="G13" s="34"/>
      <c r="H13" s="12">
        <v>45</v>
      </c>
      <c r="I13" s="35" t="s">
        <v>6</v>
      </c>
      <c r="J13" s="35"/>
      <c r="K13" s="35"/>
      <c r="L13" s="36">
        <f t="shared" ref="L13:L14" si="5">ROUNDUP(H13*($Q$9+0),0)</f>
        <v>68</v>
      </c>
      <c r="M13" s="42" t="str">
        <f t="shared" si="4"/>
        <v/>
      </c>
      <c r="N13" s="73"/>
      <c r="T13" s="26" t="s">
        <v>29</v>
      </c>
    </row>
    <row r="14" spans="1:20" x14ac:dyDescent="0.2">
      <c r="A14" s="56"/>
      <c r="B14" s="37" t="s">
        <v>39</v>
      </c>
      <c r="C14" s="38">
        <v>1</v>
      </c>
      <c r="D14" s="38">
        <v>3</v>
      </c>
      <c r="E14" s="38">
        <v>1</v>
      </c>
      <c r="F14" s="38">
        <v>3</v>
      </c>
      <c r="G14" s="38">
        <v>1</v>
      </c>
      <c r="H14" s="39">
        <v>55</v>
      </c>
      <c r="I14" s="40" t="s">
        <v>6</v>
      </c>
      <c r="J14" s="40"/>
      <c r="K14" s="40"/>
      <c r="L14" s="41">
        <f t="shared" si="5"/>
        <v>83</v>
      </c>
      <c r="M14" s="44" t="str">
        <f t="shared" si="4"/>
        <v/>
      </c>
      <c r="N14" s="74">
        <f>SUM(L11:L14)+SUM(M11:M14)</f>
        <v>216</v>
      </c>
      <c r="T14" s="26" t="s">
        <v>30</v>
      </c>
    </row>
    <row r="15" spans="1:20" x14ac:dyDescent="0.2">
      <c r="A15" s="54" t="s">
        <v>44</v>
      </c>
      <c r="B15" s="28" t="s">
        <v>47</v>
      </c>
      <c r="C15" s="29">
        <v>1</v>
      </c>
      <c r="D15" s="29">
        <v>2</v>
      </c>
      <c r="E15" s="29"/>
      <c r="F15" s="29"/>
      <c r="G15" s="29"/>
      <c r="H15" s="30">
        <v>20</v>
      </c>
      <c r="I15" s="31" t="s">
        <v>27</v>
      </c>
      <c r="J15" s="31">
        <v>15</v>
      </c>
      <c r="K15" s="31">
        <v>5</v>
      </c>
      <c r="L15" s="32">
        <f>H15</f>
        <v>20</v>
      </c>
      <c r="M15" s="43">
        <f>IF(J15=0,"",ROUNDUP(J15*$Q$9,0))</f>
        <v>23</v>
      </c>
      <c r="N15" s="72"/>
      <c r="T15" s="26" t="s">
        <v>31</v>
      </c>
    </row>
    <row r="16" spans="1:20" x14ac:dyDescent="0.2">
      <c r="A16" s="55"/>
      <c r="B16" s="33" t="s">
        <v>46</v>
      </c>
      <c r="C16" s="34">
        <v>1</v>
      </c>
      <c r="D16" s="34">
        <v>2</v>
      </c>
      <c r="E16" s="34">
        <v>3</v>
      </c>
      <c r="F16" s="34"/>
      <c r="G16" s="34"/>
      <c r="H16" s="12">
        <v>25</v>
      </c>
      <c r="I16" s="35" t="s">
        <v>28</v>
      </c>
      <c r="J16" s="35">
        <v>10</v>
      </c>
      <c r="K16" s="35">
        <v>10</v>
      </c>
      <c r="L16" s="36">
        <f>ROUNDUP(H16*($Q$9+0),0)</f>
        <v>38</v>
      </c>
      <c r="M16" s="42">
        <f t="shared" ref="M16:M18" si="6">IF(J16=0,"",ROUNDUP(J16*$Q$9,0))</f>
        <v>15</v>
      </c>
      <c r="N16" s="73"/>
      <c r="T16" s="26" t="s">
        <v>32</v>
      </c>
    </row>
    <row r="17" spans="1:20" x14ac:dyDescent="0.2">
      <c r="A17" s="55"/>
      <c r="B17" s="33" t="s">
        <v>45</v>
      </c>
      <c r="C17" s="34">
        <v>1</v>
      </c>
      <c r="D17" s="34">
        <v>2</v>
      </c>
      <c r="E17" s="34">
        <v>3</v>
      </c>
      <c r="F17" s="34">
        <v>1</v>
      </c>
      <c r="G17" s="34"/>
      <c r="H17" s="12">
        <v>0</v>
      </c>
      <c r="I17" s="35" t="s">
        <v>32</v>
      </c>
      <c r="J17" s="35">
        <v>10</v>
      </c>
      <c r="K17" s="35">
        <v>5</v>
      </c>
      <c r="L17" s="36">
        <f t="shared" ref="L17:L18" si="7">ROUNDUP(H17*($Q$9+0),0)</f>
        <v>0</v>
      </c>
      <c r="M17" s="42">
        <f t="shared" si="6"/>
        <v>15</v>
      </c>
      <c r="N17" s="73"/>
      <c r="T17" s="26" t="s">
        <v>33</v>
      </c>
    </row>
    <row r="18" spans="1:20" x14ac:dyDescent="0.2">
      <c r="A18" s="56"/>
      <c r="B18" s="37" t="s">
        <v>44</v>
      </c>
      <c r="C18" s="38">
        <v>1</v>
      </c>
      <c r="D18" s="38">
        <v>2</v>
      </c>
      <c r="E18" s="38">
        <v>3</v>
      </c>
      <c r="F18" s="38">
        <v>1</v>
      </c>
      <c r="G18" s="38">
        <v>2</v>
      </c>
      <c r="H18" s="39">
        <v>50</v>
      </c>
      <c r="I18" s="40" t="s">
        <v>27</v>
      </c>
      <c r="J18" s="40">
        <v>20</v>
      </c>
      <c r="K18" s="40">
        <v>10</v>
      </c>
      <c r="L18" s="41">
        <f t="shared" si="7"/>
        <v>75</v>
      </c>
      <c r="M18" s="44">
        <f t="shared" si="6"/>
        <v>30</v>
      </c>
      <c r="N18" s="74">
        <f>SUM(L15:L18)+M17</f>
        <v>148</v>
      </c>
      <c r="T18" s="26" t="s">
        <v>34</v>
      </c>
    </row>
    <row r="19" spans="1:20" x14ac:dyDescent="0.2">
      <c r="A19" s="54" t="s">
        <v>48</v>
      </c>
      <c r="B19" s="28" t="s">
        <v>49</v>
      </c>
      <c r="C19" s="29">
        <v>3</v>
      </c>
      <c r="D19" s="29">
        <v>2</v>
      </c>
      <c r="E19" s="29"/>
      <c r="F19" s="29"/>
      <c r="G19" s="29"/>
      <c r="H19" s="30">
        <v>20</v>
      </c>
      <c r="I19" s="31" t="s">
        <v>33</v>
      </c>
      <c r="J19" s="31">
        <v>10</v>
      </c>
      <c r="K19" s="31">
        <v>5</v>
      </c>
      <c r="L19" s="32">
        <f>H19</f>
        <v>20</v>
      </c>
      <c r="M19" s="43">
        <f>IF(J19=0,"",ROUNDUP(J19*$Q$9,0))</f>
        <v>15</v>
      </c>
      <c r="N19" s="72"/>
      <c r="T19" s="26" t="s">
        <v>37</v>
      </c>
    </row>
    <row r="20" spans="1:20" x14ac:dyDescent="0.2">
      <c r="A20" s="55"/>
      <c r="B20" s="33" t="s">
        <v>52</v>
      </c>
      <c r="C20" s="34">
        <v>3</v>
      </c>
      <c r="D20" s="34">
        <v>2</v>
      </c>
      <c r="E20" s="34">
        <v>1</v>
      </c>
      <c r="F20" s="34"/>
      <c r="G20" s="34"/>
      <c r="H20" s="12">
        <v>30</v>
      </c>
      <c r="I20" s="35" t="s">
        <v>6</v>
      </c>
      <c r="J20" s="35"/>
      <c r="K20" s="35"/>
      <c r="L20" s="36">
        <f>ROUNDUP(H20*($Q$9+0),0)</f>
        <v>45</v>
      </c>
      <c r="M20" s="42" t="str">
        <f t="shared" ref="M20:M22" si="8">IF(J20=0,"",ROUNDUP(J20*$Q$9,0))</f>
        <v/>
      </c>
      <c r="N20" s="73"/>
    </row>
    <row r="21" spans="1:20" x14ac:dyDescent="0.2">
      <c r="A21" s="55"/>
      <c r="B21" s="33" t="s">
        <v>51</v>
      </c>
      <c r="C21" s="34">
        <v>3</v>
      </c>
      <c r="D21" s="34">
        <v>2</v>
      </c>
      <c r="E21" s="34">
        <v>1</v>
      </c>
      <c r="F21" s="34">
        <v>2</v>
      </c>
      <c r="G21" s="34"/>
      <c r="H21" s="12">
        <v>0</v>
      </c>
      <c r="I21" s="35" t="s">
        <v>32</v>
      </c>
      <c r="J21" s="35">
        <v>10</v>
      </c>
      <c r="K21" s="35">
        <v>5</v>
      </c>
      <c r="L21" s="36">
        <f t="shared" ref="L21:L22" si="9">ROUNDUP(H21*($Q$9+0),0)</f>
        <v>0</v>
      </c>
      <c r="M21" s="42">
        <f t="shared" si="8"/>
        <v>15</v>
      </c>
      <c r="N21" s="73"/>
    </row>
    <row r="22" spans="1:20" ht="15" thickBot="1" x14ac:dyDescent="0.25">
      <c r="A22" s="57"/>
      <c r="B22" s="58" t="s">
        <v>48</v>
      </c>
      <c r="C22" s="59">
        <v>3</v>
      </c>
      <c r="D22" s="59">
        <v>2</v>
      </c>
      <c r="E22" s="59">
        <v>1</v>
      </c>
      <c r="F22" s="59">
        <v>2</v>
      </c>
      <c r="G22" s="59">
        <v>3</v>
      </c>
      <c r="H22" s="60">
        <v>50</v>
      </c>
      <c r="I22" s="61" t="s">
        <v>33</v>
      </c>
      <c r="J22" s="61">
        <v>15</v>
      </c>
      <c r="K22" s="61">
        <v>10</v>
      </c>
      <c r="L22" s="62">
        <f t="shared" si="9"/>
        <v>75</v>
      </c>
      <c r="M22" s="63">
        <f t="shared" si="8"/>
        <v>23</v>
      </c>
      <c r="N22" s="75">
        <f>SUM(L19:L22)+SUM(M19:M22)</f>
        <v>193</v>
      </c>
    </row>
    <row r="25" spans="1:20" ht="21" thickBot="1" x14ac:dyDescent="0.35">
      <c r="A25" s="45" t="s">
        <v>54</v>
      </c>
    </row>
    <row r="26" spans="1:20" ht="31.5" customHeight="1" x14ac:dyDescent="0.2">
      <c r="A26" s="50"/>
      <c r="B26" s="51" t="s">
        <v>8</v>
      </c>
      <c r="C26" s="52" t="s">
        <v>9</v>
      </c>
      <c r="D26" s="52"/>
      <c r="E26" s="52"/>
      <c r="F26" s="52"/>
      <c r="G26" s="52"/>
      <c r="H26" s="51" t="s">
        <v>12</v>
      </c>
      <c r="I26" s="51" t="s">
        <v>23</v>
      </c>
      <c r="J26" s="51" t="s">
        <v>22</v>
      </c>
      <c r="K26" s="53" t="s">
        <v>24</v>
      </c>
    </row>
    <row r="27" spans="1:20" x14ac:dyDescent="0.2">
      <c r="A27" s="64"/>
      <c r="B27" s="28" t="s">
        <v>56</v>
      </c>
      <c r="C27" s="29">
        <v>1</v>
      </c>
      <c r="D27" s="29">
        <v>1</v>
      </c>
      <c r="E27" s="29">
        <v>1</v>
      </c>
      <c r="F27" s="29"/>
      <c r="G27" s="29"/>
      <c r="H27" s="30">
        <v>50</v>
      </c>
      <c r="I27" s="31" t="s">
        <v>6</v>
      </c>
      <c r="J27" s="31"/>
      <c r="K27" s="65"/>
      <c r="L27" s="2"/>
      <c r="M27" s="2"/>
      <c r="N27" s="2"/>
    </row>
    <row r="28" spans="1:20" ht="15" thickBot="1" x14ac:dyDescent="0.25">
      <c r="A28" s="66"/>
      <c r="B28" s="58" t="s">
        <v>55</v>
      </c>
      <c r="C28" s="59">
        <v>1</v>
      </c>
      <c r="D28" s="59">
        <v>3</v>
      </c>
      <c r="E28" s="59">
        <v>3</v>
      </c>
      <c r="F28" s="59"/>
      <c r="G28" s="59"/>
      <c r="H28" s="60">
        <v>30</v>
      </c>
      <c r="I28" s="61" t="s">
        <v>3</v>
      </c>
      <c r="J28" s="61">
        <v>40</v>
      </c>
      <c r="K28" s="67">
        <v>10</v>
      </c>
      <c r="L28" s="2"/>
      <c r="M28" s="2"/>
      <c r="N28" s="2"/>
    </row>
    <row r="29" spans="1:20" x14ac:dyDescent="0.2">
      <c r="A29" s="47"/>
      <c r="B29" s="48"/>
      <c r="C29" s="49"/>
      <c r="D29" s="49"/>
      <c r="E29" s="49"/>
      <c r="F29" s="49"/>
      <c r="G29" s="49"/>
      <c r="H29" s="2"/>
      <c r="I29" s="2"/>
      <c r="J29" s="2"/>
      <c r="K29" s="2"/>
      <c r="L29" s="2"/>
      <c r="M29" s="2"/>
      <c r="N29" s="2"/>
    </row>
    <row r="30" spans="1:20" x14ac:dyDescent="0.2">
      <c r="A30" s="47"/>
      <c r="B30" s="48"/>
      <c r="C30" s="49"/>
      <c r="D30" s="49"/>
      <c r="E30" s="49"/>
      <c r="F30" s="49"/>
      <c r="G30" s="49"/>
      <c r="H30" s="2"/>
      <c r="I30" s="2"/>
      <c r="J30" s="2"/>
      <c r="K30" s="2"/>
      <c r="L30" s="2"/>
      <c r="M30" s="2"/>
      <c r="N30" s="46"/>
    </row>
  </sheetData>
  <mergeCells count="10">
    <mergeCell ref="P8:Q8"/>
    <mergeCell ref="A7:A10"/>
    <mergeCell ref="A11:A14"/>
    <mergeCell ref="A15:A18"/>
    <mergeCell ref="A19:A22"/>
    <mergeCell ref="C26:G26"/>
    <mergeCell ref="C2:G2"/>
    <mergeCell ref="A3:A6"/>
    <mergeCell ref="P2:T2"/>
    <mergeCell ref="A1:N1"/>
  </mergeCells>
  <conditionalFormatting sqref="C3:G6">
    <cfRule type="colorScale" priority="6">
      <colorScale>
        <cfvo type="num" val="1"/>
        <cfvo type="num" val="2"/>
        <cfvo type="num" val="3"/>
        <color rgb="FFFFFF00"/>
        <color rgb="FF00B0F0"/>
        <color rgb="FFFF0000"/>
      </colorScale>
    </cfRule>
  </conditionalFormatting>
  <conditionalFormatting sqref="C7:G10">
    <cfRule type="colorScale" priority="5">
      <colorScale>
        <cfvo type="num" val="1"/>
        <cfvo type="num" val="2"/>
        <cfvo type="num" val="3"/>
        <color rgb="FFFFFF00"/>
        <color rgb="FF00B0F0"/>
        <color rgb="FFFF0000"/>
      </colorScale>
    </cfRule>
  </conditionalFormatting>
  <conditionalFormatting sqref="C11:G14">
    <cfRule type="colorScale" priority="4">
      <colorScale>
        <cfvo type="num" val="1"/>
        <cfvo type="num" val="2"/>
        <cfvo type="num" val="3"/>
        <color rgb="FFFFFF00"/>
        <color rgb="FF00B0F0"/>
        <color rgb="FFFF0000"/>
      </colorScale>
    </cfRule>
  </conditionalFormatting>
  <conditionalFormatting sqref="C15:G18">
    <cfRule type="colorScale" priority="3">
      <colorScale>
        <cfvo type="num" val="1"/>
        <cfvo type="num" val="2"/>
        <cfvo type="num" val="3"/>
        <color rgb="FFFFFF00"/>
        <color rgb="FF00B0F0"/>
        <color rgb="FFFF0000"/>
      </colorScale>
    </cfRule>
  </conditionalFormatting>
  <conditionalFormatting sqref="C19:G22">
    <cfRule type="colorScale" priority="2">
      <colorScale>
        <cfvo type="num" val="1"/>
        <cfvo type="num" val="2"/>
        <cfvo type="num" val="3"/>
        <color rgb="FFFFFF00"/>
        <color rgb="FF00B0F0"/>
        <color rgb="FFFF0000"/>
      </colorScale>
    </cfRule>
  </conditionalFormatting>
  <conditionalFormatting sqref="C27:G30">
    <cfRule type="colorScale" priority="1">
      <colorScale>
        <cfvo type="num" val="1"/>
        <cfvo type="num" val="2"/>
        <cfvo type="num" val="3"/>
        <color rgb="FFFFFF00"/>
        <color rgb="FF00B0F0"/>
        <color rgb="FFFF0000"/>
      </colorScale>
    </cfRule>
  </conditionalFormatting>
  <dataValidations count="2">
    <dataValidation type="list" allowBlank="1" showInputMessage="1" showErrorMessage="1" sqref="I23:I25 I31:I1048576">
      <formula1>$T$9:$T$18</formula1>
    </dataValidation>
    <dataValidation type="list" allowBlank="1" showInputMessage="1" showErrorMessage="1" sqref="I3:I22 I27:I30">
      <formula1>$T$9:$T$19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Gambit</vt:lpstr>
    </vt:vector>
  </TitlesOfParts>
  <Company>Travelers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McFarland,Ryan J</dc:creator>
  <cp:lastModifiedBy>McFarland,Ryan J</cp:lastModifiedBy>
  <dcterms:created xsi:type="dcterms:W3CDTF">2018-08-09T13:42:00Z</dcterms:created>
  <dcterms:modified xsi:type="dcterms:W3CDTF">2018-08-09T18:55:33Z</dcterms:modified>
</cp:coreProperties>
</file>