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8DCAB932-9C9F-C94B-A382-E211EB83411E}" xr6:coauthVersionLast="40" xr6:coauthVersionMax="40" xr10:uidLastSave="{00000000-0000-0000-0000-000000000000}"/>
  <bookViews>
    <workbookView xWindow="0" yWindow="460" windowWidth="33600" windowHeight="20440" activeTab="3" xr2:uid="{E530D8CF-9006-4990-AFF7-605CCCFDACC5}"/>
  </bookViews>
  <sheets>
    <sheet name="Lemonade" sheetId="3" r:id="rId1"/>
    <sheet name="Sheet1" sheetId="12" r:id="rId2"/>
    <sheet name="Sheet9" sheetId="15" r:id="rId3"/>
    <sheet name="correlations" sheetId="13" r:id="rId4"/>
    <sheet name="Sheet8" sheetId="14" r:id="rId5"/>
    <sheet name="Sheet12" sheetId="18" r:id="rId6"/>
    <sheet name="hypothesis test flyers" sheetId="17" r:id="rId7"/>
    <sheet name="rain sampling means" sheetId="10" r:id="rId8"/>
    <sheet name="temperature sampling mean" sheetId="11" r:id="rId9"/>
    <sheet name="PivotTable" sheetId="4" r:id="rId10"/>
    <sheet name="Sheet6" sheetId="9" r:id="rId11"/>
    <sheet name="Sheet5" sheetId="8" r:id="rId12"/>
    <sheet name="Sheet4" sheetId="7" r:id="rId13"/>
    <sheet name="Sheet3" sheetId="6" r:id="rId14"/>
    <sheet name="Sheet2" sheetId="5" r:id="rId15"/>
  </sheets>
  <definedNames>
    <definedName name="_xlchart.v1.0" hidden="1">Lemonade!$D$1</definedName>
    <definedName name="_xlchart.v1.1" hidden="1">Lemonade!$D$2:$D$367</definedName>
    <definedName name="_xlchart.v1.10" hidden="1">Lemonade!$D$1</definedName>
    <definedName name="_xlchart.v1.11" hidden="1">Lemonade!$D$2:$D$367</definedName>
    <definedName name="_xlchart.v1.12" hidden="1">Sheet12!$H$11</definedName>
    <definedName name="_xlchart.v1.13" hidden="1">Sheet12!$H$12:$H$376</definedName>
    <definedName name="_xlchart.v1.14" hidden="1">Sheet12!$H$11</definedName>
    <definedName name="_xlchart.v1.15" hidden="1">Sheet12!$H$12:$H$376</definedName>
    <definedName name="_xlchart.v1.16" hidden="1">Sheet12!$H$11</definedName>
    <definedName name="_xlchart.v1.17" hidden="1">Sheet12!$H$12:$H$376</definedName>
    <definedName name="_xlchart.v1.18" hidden="1">'hypothesis test flyers'!$H$12:$H$376</definedName>
    <definedName name="_xlchart.v1.19" hidden="1">'rain sampling means'!$M$3:$M$292</definedName>
    <definedName name="_xlchart.v1.2" hidden="1">Lemonade!$H$1</definedName>
    <definedName name="_xlchart.v1.3" hidden="1">Lemonade!$H$2:$H$367</definedName>
    <definedName name="_xlchart.v1.4" hidden="1">Lemonade!$H$1</definedName>
    <definedName name="_xlchart.v1.5" hidden="1">Lemonade!$H$2:$H$367</definedName>
    <definedName name="_xlchart.v1.6" hidden="1">Lemonade!$E$1</definedName>
    <definedName name="_xlchart.v1.7" hidden="1">Lemonade!$E$2:$E$367</definedName>
    <definedName name="_xlchart.v1.8" hidden="1">Lemonade!$E$1</definedName>
    <definedName name="_xlchart.v1.9" hidden="1">Lemonade!$E$2:$E$367</definedName>
  </definedNames>
  <calcPr calcId="191029"/>
  <pivotCaches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8" l="1"/>
  <c r="H4" i="18"/>
  <c r="H3" i="18"/>
  <c r="H2" i="18"/>
  <c r="F377" i="18"/>
  <c r="I376" i="18"/>
  <c r="B376" i="18"/>
  <c r="I375" i="18"/>
  <c r="B375" i="18"/>
  <c r="I374" i="18"/>
  <c r="B374" i="18"/>
  <c r="I373" i="18"/>
  <c r="B373" i="18"/>
  <c r="I372" i="18"/>
  <c r="B372" i="18"/>
  <c r="I371" i="18"/>
  <c r="B371" i="18"/>
  <c r="I370" i="18"/>
  <c r="B370" i="18"/>
  <c r="I369" i="18"/>
  <c r="B369" i="18"/>
  <c r="I368" i="18"/>
  <c r="B368" i="18"/>
  <c r="I367" i="18"/>
  <c r="B367" i="18"/>
  <c r="I366" i="18"/>
  <c r="B366" i="18"/>
  <c r="I365" i="18"/>
  <c r="B365" i="18"/>
  <c r="I364" i="18"/>
  <c r="B364" i="18"/>
  <c r="I363" i="18"/>
  <c r="B363" i="18"/>
  <c r="I362" i="18"/>
  <c r="B362" i="18"/>
  <c r="I361" i="18"/>
  <c r="B361" i="18"/>
  <c r="I360" i="18"/>
  <c r="B360" i="18"/>
  <c r="I359" i="18"/>
  <c r="B359" i="18"/>
  <c r="I358" i="18"/>
  <c r="B358" i="18"/>
  <c r="I357" i="18"/>
  <c r="B357" i="18"/>
  <c r="I356" i="18"/>
  <c r="B356" i="18"/>
  <c r="I355" i="18"/>
  <c r="B355" i="18"/>
  <c r="I354" i="18"/>
  <c r="B354" i="18"/>
  <c r="I353" i="18"/>
  <c r="B353" i="18"/>
  <c r="I352" i="18"/>
  <c r="B352" i="18"/>
  <c r="I351" i="18"/>
  <c r="B351" i="18"/>
  <c r="I350" i="18"/>
  <c r="B350" i="18"/>
  <c r="I349" i="18"/>
  <c r="B349" i="18"/>
  <c r="I348" i="18"/>
  <c r="B348" i="18"/>
  <c r="I347" i="18"/>
  <c r="B347" i="18"/>
  <c r="I346" i="18"/>
  <c r="B346" i="18"/>
  <c r="I345" i="18"/>
  <c r="B345" i="18"/>
  <c r="I344" i="18"/>
  <c r="B344" i="18"/>
  <c r="I343" i="18"/>
  <c r="B343" i="18"/>
  <c r="I342" i="18"/>
  <c r="B342" i="18"/>
  <c r="I341" i="18"/>
  <c r="B341" i="18"/>
  <c r="I340" i="18"/>
  <c r="B340" i="18"/>
  <c r="I339" i="18"/>
  <c r="B339" i="18"/>
  <c r="I338" i="18"/>
  <c r="B338" i="18"/>
  <c r="I337" i="18"/>
  <c r="B337" i="18"/>
  <c r="I336" i="18"/>
  <c r="B336" i="18"/>
  <c r="I335" i="18"/>
  <c r="B335" i="18"/>
  <c r="I334" i="18"/>
  <c r="B334" i="18"/>
  <c r="I333" i="18"/>
  <c r="B333" i="18"/>
  <c r="I332" i="18"/>
  <c r="B332" i="18"/>
  <c r="I331" i="18"/>
  <c r="B331" i="18"/>
  <c r="I330" i="18"/>
  <c r="B330" i="18"/>
  <c r="I329" i="18"/>
  <c r="B329" i="18"/>
  <c r="I328" i="18"/>
  <c r="B328" i="18"/>
  <c r="I327" i="18"/>
  <c r="B327" i="18"/>
  <c r="I326" i="18"/>
  <c r="B326" i="18"/>
  <c r="I325" i="18"/>
  <c r="B325" i="18"/>
  <c r="I324" i="18"/>
  <c r="B324" i="18"/>
  <c r="I323" i="18"/>
  <c r="B323" i="18"/>
  <c r="I322" i="18"/>
  <c r="B322" i="18"/>
  <c r="I321" i="18"/>
  <c r="B321" i="18"/>
  <c r="I320" i="18"/>
  <c r="B320" i="18"/>
  <c r="I319" i="18"/>
  <c r="B319" i="18"/>
  <c r="I318" i="18"/>
  <c r="B318" i="18"/>
  <c r="I317" i="18"/>
  <c r="B317" i="18"/>
  <c r="I316" i="18"/>
  <c r="B316" i="18"/>
  <c r="I315" i="18"/>
  <c r="B315" i="18"/>
  <c r="I314" i="18"/>
  <c r="B314" i="18"/>
  <c r="I313" i="18"/>
  <c r="B313" i="18"/>
  <c r="I312" i="18"/>
  <c r="B312" i="18"/>
  <c r="I311" i="18"/>
  <c r="B311" i="18"/>
  <c r="I310" i="18"/>
  <c r="B310" i="18"/>
  <c r="I309" i="18"/>
  <c r="B309" i="18"/>
  <c r="I308" i="18"/>
  <c r="B308" i="18"/>
  <c r="I307" i="18"/>
  <c r="B307" i="18"/>
  <c r="I306" i="18"/>
  <c r="B306" i="18"/>
  <c r="I305" i="18"/>
  <c r="B305" i="18"/>
  <c r="I304" i="18"/>
  <c r="B304" i="18"/>
  <c r="I303" i="18"/>
  <c r="B303" i="18"/>
  <c r="I302" i="18"/>
  <c r="B302" i="18"/>
  <c r="I301" i="18"/>
  <c r="B301" i="18"/>
  <c r="I300" i="18"/>
  <c r="B300" i="18"/>
  <c r="I299" i="18"/>
  <c r="B299" i="18"/>
  <c r="I298" i="18"/>
  <c r="B298" i="18"/>
  <c r="I297" i="18"/>
  <c r="B297" i="18"/>
  <c r="I296" i="18"/>
  <c r="B296" i="18"/>
  <c r="I295" i="18"/>
  <c r="B295" i="18"/>
  <c r="I294" i="18"/>
  <c r="B294" i="18"/>
  <c r="I293" i="18"/>
  <c r="B293" i="18"/>
  <c r="I292" i="18"/>
  <c r="B292" i="18"/>
  <c r="I291" i="18"/>
  <c r="B291" i="18"/>
  <c r="I290" i="18"/>
  <c r="B290" i="18"/>
  <c r="I289" i="18"/>
  <c r="B289" i="18"/>
  <c r="I288" i="18"/>
  <c r="B288" i="18"/>
  <c r="I287" i="18"/>
  <c r="B287" i="18"/>
  <c r="I286" i="18"/>
  <c r="B286" i="18"/>
  <c r="I285" i="18"/>
  <c r="B285" i="18"/>
  <c r="I284" i="18"/>
  <c r="B284" i="18"/>
  <c r="I283" i="18"/>
  <c r="B283" i="18"/>
  <c r="I282" i="18"/>
  <c r="B282" i="18"/>
  <c r="I281" i="18"/>
  <c r="B281" i="18"/>
  <c r="I280" i="18"/>
  <c r="B280" i="18"/>
  <c r="I279" i="18"/>
  <c r="B279" i="18"/>
  <c r="I278" i="18"/>
  <c r="B278" i="18"/>
  <c r="I277" i="18"/>
  <c r="B277" i="18"/>
  <c r="I276" i="18"/>
  <c r="B276" i="18"/>
  <c r="I275" i="18"/>
  <c r="B275" i="18"/>
  <c r="I274" i="18"/>
  <c r="B274" i="18"/>
  <c r="I273" i="18"/>
  <c r="B273" i="18"/>
  <c r="I272" i="18"/>
  <c r="B272" i="18"/>
  <c r="I271" i="18"/>
  <c r="B271" i="18"/>
  <c r="I270" i="18"/>
  <c r="B270" i="18"/>
  <c r="I269" i="18"/>
  <c r="B269" i="18"/>
  <c r="I268" i="18"/>
  <c r="B268" i="18"/>
  <c r="I267" i="18"/>
  <c r="B267" i="18"/>
  <c r="I266" i="18"/>
  <c r="B266" i="18"/>
  <c r="I265" i="18"/>
  <c r="B265" i="18"/>
  <c r="I264" i="18"/>
  <c r="B264" i="18"/>
  <c r="I263" i="18"/>
  <c r="B263" i="18"/>
  <c r="I262" i="18"/>
  <c r="B262" i="18"/>
  <c r="I261" i="18"/>
  <c r="B261" i="18"/>
  <c r="I260" i="18"/>
  <c r="B260" i="18"/>
  <c r="I259" i="18"/>
  <c r="B259" i="18"/>
  <c r="I258" i="18"/>
  <c r="B258" i="18"/>
  <c r="I257" i="18"/>
  <c r="B257" i="18"/>
  <c r="I256" i="18"/>
  <c r="B256" i="18"/>
  <c r="I255" i="18"/>
  <c r="B255" i="18"/>
  <c r="I254" i="18"/>
  <c r="B254" i="18"/>
  <c r="I253" i="18"/>
  <c r="B253" i="18"/>
  <c r="I252" i="18"/>
  <c r="B252" i="18"/>
  <c r="I251" i="18"/>
  <c r="B251" i="18"/>
  <c r="I250" i="18"/>
  <c r="B250" i="18"/>
  <c r="I249" i="18"/>
  <c r="B249" i="18"/>
  <c r="I248" i="18"/>
  <c r="B248" i="18"/>
  <c r="I247" i="18"/>
  <c r="B247" i="18"/>
  <c r="I246" i="18"/>
  <c r="B246" i="18"/>
  <c r="I245" i="18"/>
  <c r="B245" i="18"/>
  <c r="I244" i="18"/>
  <c r="B244" i="18"/>
  <c r="I243" i="18"/>
  <c r="B243" i="18"/>
  <c r="I242" i="18"/>
  <c r="B242" i="18"/>
  <c r="I241" i="18"/>
  <c r="B241" i="18"/>
  <c r="I240" i="18"/>
  <c r="B240" i="18"/>
  <c r="I239" i="18"/>
  <c r="B239" i="18"/>
  <c r="I238" i="18"/>
  <c r="B238" i="18"/>
  <c r="I237" i="18"/>
  <c r="B237" i="18"/>
  <c r="I236" i="18"/>
  <c r="B236" i="18"/>
  <c r="I235" i="18"/>
  <c r="B235" i="18"/>
  <c r="I234" i="18"/>
  <c r="B234" i="18"/>
  <c r="I233" i="18"/>
  <c r="B233" i="18"/>
  <c r="I232" i="18"/>
  <c r="B232" i="18"/>
  <c r="I231" i="18"/>
  <c r="B231" i="18"/>
  <c r="I230" i="18"/>
  <c r="B230" i="18"/>
  <c r="I229" i="18"/>
  <c r="B229" i="18"/>
  <c r="I228" i="18"/>
  <c r="B228" i="18"/>
  <c r="I227" i="18"/>
  <c r="B227" i="18"/>
  <c r="I226" i="18"/>
  <c r="B226" i="18"/>
  <c r="I225" i="18"/>
  <c r="B225" i="18"/>
  <c r="I224" i="18"/>
  <c r="B224" i="18"/>
  <c r="I223" i="18"/>
  <c r="B223" i="18"/>
  <c r="I222" i="18"/>
  <c r="B222" i="18"/>
  <c r="I221" i="18"/>
  <c r="B221" i="18"/>
  <c r="I220" i="18"/>
  <c r="B220" i="18"/>
  <c r="I219" i="18"/>
  <c r="B219" i="18"/>
  <c r="I218" i="18"/>
  <c r="B218" i="18"/>
  <c r="I217" i="18"/>
  <c r="B217" i="18"/>
  <c r="I216" i="18"/>
  <c r="B216" i="18"/>
  <c r="I215" i="18"/>
  <c r="B215" i="18"/>
  <c r="I214" i="18"/>
  <c r="B214" i="18"/>
  <c r="I213" i="18"/>
  <c r="B213" i="18"/>
  <c r="I212" i="18"/>
  <c r="B212" i="18"/>
  <c r="I211" i="18"/>
  <c r="B211" i="18"/>
  <c r="I210" i="18"/>
  <c r="B210" i="18"/>
  <c r="I209" i="18"/>
  <c r="B209" i="18"/>
  <c r="I208" i="18"/>
  <c r="B208" i="18"/>
  <c r="I207" i="18"/>
  <c r="B207" i="18"/>
  <c r="I206" i="18"/>
  <c r="B206" i="18"/>
  <c r="I205" i="18"/>
  <c r="B205" i="18"/>
  <c r="I204" i="18"/>
  <c r="B204" i="18"/>
  <c r="I203" i="18"/>
  <c r="B203" i="18"/>
  <c r="I202" i="18"/>
  <c r="B202" i="18"/>
  <c r="I201" i="18"/>
  <c r="B201" i="18"/>
  <c r="I200" i="18"/>
  <c r="B200" i="18"/>
  <c r="I199" i="18"/>
  <c r="B199" i="18"/>
  <c r="I198" i="18"/>
  <c r="B198" i="18"/>
  <c r="I197" i="18"/>
  <c r="B197" i="18"/>
  <c r="I196" i="18"/>
  <c r="B196" i="18"/>
  <c r="I195" i="18"/>
  <c r="B195" i="18"/>
  <c r="I194" i="18"/>
  <c r="B194" i="18"/>
  <c r="I193" i="18"/>
  <c r="B193" i="18"/>
  <c r="I192" i="18"/>
  <c r="B192" i="18"/>
  <c r="I191" i="18"/>
  <c r="B191" i="18"/>
  <c r="I190" i="18"/>
  <c r="B190" i="18"/>
  <c r="I189" i="18"/>
  <c r="B189" i="18"/>
  <c r="I188" i="18"/>
  <c r="B188" i="18"/>
  <c r="I187" i="18"/>
  <c r="B187" i="18"/>
  <c r="I186" i="18"/>
  <c r="B186" i="18"/>
  <c r="I185" i="18"/>
  <c r="B185" i="18"/>
  <c r="I184" i="18"/>
  <c r="B184" i="18"/>
  <c r="I183" i="18"/>
  <c r="B183" i="18"/>
  <c r="I182" i="18"/>
  <c r="B182" i="18"/>
  <c r="I181" i="18"/>
  <c r="B181" i="18"/>
  <c r="I180" i="18"/>
  <c r="B180" i="18"/>
  <c r="I179" i="18"/>
  <c r="B179" i="18"/>
  <c r="I178" i="18"/>
  <c r="B178" i="18"/>
  <c r="I177" i="18"/>
  <c r="B177" i="18"/>
  <c r="I176" i="18"/>
  <c r="B176" i="18"/>
  <c r="I175" i="18"/>
  <c r="B175" i="18"/>
  <c r="I174" i="18"/>
  <c r="B174" i="18"/>
  <c r="I173" i="18"/>
  <c r="B173" i="18"/>
  <c r="I172" i="18"/>
  <c r="B172" i="18"/>
  <c r="I171" i="18"/>
  <c r="B171" i="18"/>
  <c r="I170" i="18"/>
  <c r="B170" i="18"/>
  <c r="I169" i="18"/>
  <c r="B169" i="18"/>
  <c r="I168" i="18"/>
  <c r="B168" i="18"/>
  <c r="I167" i="18"/>
  <c r="B167" i="18"/>
  <c r="I166" i="18"/>
  <c r="B166" i="18"/>
  <c r="I165" i="18"/>
  <c r="B165" i="18"/>
  <c r="I164" i="18"/>
  <c r="B164" i="18"/>
  <c r="I163" i="18"/>
  <c r="B163" i="18"/>
  <c r="I162" i="18"/>
  <c r="B162" i="18"/>
  <c r="I161" i="18"/>
  <c r="B161" i="18"/>
  <c r="I160" i="18"/>
  <c r="B160" i="18"/>
  <c r="I159" i="18"/>
  <c r="B159" i="18"/>
  <c r="I158" i="18"/>
  <c r="B158" i="18"/>
  <c r="I157" i="18"/>
  <c r="B157" i="18"/>
  <c r="I156" i="18"/>
  <c r="B156" i="18"/>
  <c r="I155" i="18"/>
  <c r="B155" i="18"/>
  <c r="I154" i="18"/>
  <c r="B154" i="18"/>
  <c r="I153" i="18"/>
  <c r="B153" i="18"/>
  <c r="I152" i="18"/>
  <c r="B152" i="18"/>
  <c r="I151" i="18"/>
  <c r="B151" i="18"/>
  <c r="I150" i="18"/>
  <c r="B150" i="18"/>
  <c r="I149" i="18"/>
  <c r="B149" i="18"/>
  <c r="I148" i="18"/>
  <c r="B148" i="18"/>
  <c r="I147" i="18"/>
  <c r="B147" i="18"/>
  <c r="I146" i="18"/>
  <c r="B146" i="18"/>
  <c r="I145" i="18"/>
  <c r="B145" i="18"/>
  <c r="I144" i="18"/>
  <c r="B144" i="18"/>
  <c r="I143" i="18"/>
  <c r="B143" i="18"/>
  <c r="I142" i="18"/>
  <c r="B142" i="18"/>
  <c r="I141" i="18"/>
  <c r="B141" i="18"/>
  <c r="I140" i="18"/>
  <c r="B140" i="18"/>
  <c r="I139" i="18"/>
  <c r="B139" i="18"/>
  <c r="I138" i="18"/>
  <c r="B138" i="18"/>
  <c r="I137" i="18"/>
  <c r="B137" i="18"/>
  <c r="I136" i="18"/>
  <c r="B136" i="18"/>
  <c r="I135" i="18"/>
  <c r="B135" i="18"/>
  <c r="I134" i="18"/>
  <c r="B134" i="18"/>
  <c r="I133" i="18"/>
  <c r="B133" i="18"/>
  <c r="I132" i="18"/>
  <c r="B132" i="18"/>
  <c r="I131" i="18"/>
  <c r="B131" i="18"/>
  <c r="I130" i="18"/>
  <c r="B130" i="18"/>
  <c r="I129" i="18"/>
  <c r="B129" i="18"/>
  <c r="I128" i="18"/>
  <c r="B128" i="18"/>
  <c r="I127" i="18"/>
  <c r="B127" i="18"/>
  <c r="I126" i="18"/>
  <c r="B126" i="18"/>
  <c r="I125" i="18"/>
  <c r="B125" i="18"/>
  <c r="I124" i="18"/>
  <c r="B124" i="18"/>
  <c r="I123" i="18"/>
  <c r="B123" i="18"/>
  <c r="I122" i="18"/>
  <c r="B122" i="18"/>
  <c r="I121" i="18"/>
  <c r="B121" i="18"/>
  <c r="I120" i="18"/>
  <c r="B120" i="18"/>
  <c r="I119" i="18"/>
  <c r="B119" i="18"/>
  <c r="I118" i="18"/>
  <c r="B118" i="18"/>
  <c r="I117" i="18"/>
  <c r="B117" i="18"/>
  <c r="I116" i="18"/>
  <c r="B116" i="18"/>
  <c r="I115" i="18"/>
  <c r="B115" i="18"/>
  <c r="I114" i="18"/>
  <c r="B114" i="18"/>
  <c r="I113" i="18"/>
  <c r="B113" i="18"/>
  <c r="I112" i="18"/>
  <c r="B112" i="18"/>
  <c r="I111" i="18"/>
  <c r="B111" i="18"/>
  <c r="I110" i="18"/>
  <c r="B110" i="18"/>
  <c r="I109" i="18"/>
  <c r="B109" i="18"/>
  <c r="I108" i="18"/>
  <c r="B108" i="18"/>
  <c r="I107" i="18"/>
  <c r="B107" i="18"/>
  <c r="I106" i="18"/>
  <c r="B106" i="18"/>
  <c r="I105" i="18"/>
  <c r="B105" i="18"/>
  <c r="I104" i="18"/>
  <c r="B104" i="18"/>
  <c r="I103" i="18"/>
  <c r="B103" i="18"/>
  <c r="I102" i="18"/>
  <c r="B102" i="18"/>
  <c r="I101" i="18"/>
  <c r="B101" i="18"/>
  <c r="I100" i="18"/>
  <c r="B100" i="18"/>
  <c r="I99" i="18"/>
  <c r="B99" i="18"/>
  <c r="I98" i="18"/>
  <c r="B98" i="18"/>
  <c r="I97" i="18"/>
  <c r="B97" i="18"/>
  <c r="I96" i="18"/>
  <c r="B96" i="18"/>
  <c r="I95" i="18"/>
  <c r="B95" i="18"/>
  <c r="I94" i="18"/>
  <c r="B94" i="18"/>
  <c r="I93" i="18"/>
  <c r="B93" i="18"/>
  <c r="I92" i="18"/>
  <c r="B92" i="18"/>
  <c r="I91" i="18"/>
  <c r="B91" i="18"/>
  <c r="I90" i="18"/>
  <c r="B90" i="18"/>
  <c r="I89" i="18"/>
  <c r="B89" i="18"/>
  <c r="I88" i="18"/>
  <c r="B88" i="18"/>
  <c r="I87" i="18"/>
  <c r="B87" i="18"/>
  <c r="I86" i="18"/>
  <c r="B86" i="18"/>
  <c r="I85" i="18"/>
  <c r="B85" i="18"/>
  <c r="I84" i="18"/>
  <c r="B84" i="18"/>
  <c r="I83" i="18"/>
  <c r="B83" i="18"/>
  <c r="I82" i="18"/>
  <c r="B82" i="18"/>
  <c r="I81" i="18"/>
  <c r="B81" i="18"/>
  <c r="I80" i="18"/>
  <c r="B80" i="18"/>
  <c r="I79" i="18"/>
  <c r="B79" i="18"/>
  <c r="I78" i="18"/>
  <c r="B78" i="18"/>
  <c r="I77" i="18"/>
  <c r="B77" i="18"/>
  <c r="I76" i="18"/>
  <c r="B76" i="18"/>
  <c r="I75" i="18"/>
  <c r="B75" i="18"/>
  <c r="I74" i="18"/>
  <c r="B74" i="18"/>
  <c r="I73" i="18"/>
  <c r="B73" i="18"/>
  <c r="I72" i="18"/>
  <c r="B72" i="18"/>
  <c r="I71" i="18"/>
  <c r="B71" i="18"/>
  <c r="I70" i="18"/>
  <c r="B70" i="18"/>
  <c r="I69" i="18"/>
  <c r="B69" i="18"/>
  <c r="I68" i="18"/>
  <c r="B68" i="18"/>
  <c r="I67" i="18"/>
  <c r="B67" i="18"/>
  <c r="I66" i="18"/>
  <c r="B66" i="18"/>
  <c r="I65" i="18"/>
  <c r="B65" i="18"/>
  <c r="I64" i="18"/>
  <c r="B64" i="18"/>
  <c r="I63" i="18"/>
  <c r="B63" i="18"/>
  <c r="I62" i="18"/>
  <c r="B62" i="18"/>
  <c r="I61" i="18"/>
  <c r="B61" i="18"/>
  <c r="I60" i="18"/>
  <c r="B60" i="18"/>
  <c r="I59" i="18"/>
  <c r="B59" i="18"/>
  <c r="I58" i="18"/>
  <c r="B58" i="18"/>
  <c r="I57" i="18"/>
  <c r="B57" i="18"/>
  <c r="I56" i="18"/>
  <c r="B56" i="18"/>
  <c r="I55" i="18"/>
  <c r="B55" i="18"/>
  <c r="I54" i="18"/>
  <c r="B54" i="18"/>
  <c r="I53" i="18"/>
  <c r="B53" i="18"/>
  <c r="I52" i="18"/>
  <c r="B52" i="18"/>
  <c r="I51" i="18"/>
  <c r="B51" i="18"/>
  <c r="I50" i="18"/>
  <c r="B50" i="18"/>
  <c r="I49" i="18"/>
  <c r="B49" i="18"/>
  <c r="I48" i="18"/>
  <c r="B48" i="18"/>
  <c r="I47" i="18"/>
  <c r="B47" i="18"/>
  <c r="I46" i="18"/>
  <c r="B46" i="18"/>
  <c r="I45" i="18"/>
  <c r="B45" i="18"/>
  <c r="I44" i="18"/>
  <c r="B44" i="18"/>
  <c r="I43" i="18"/>
  <c r="B43" i="18"/>
  <c r="I42" i="18"/>
  <c r="B42" i="18"/>
  <c r="I41" i="18"/>
  <c r="B41" i="18"/>
  <c r="I40" i="18"/>
  <c r="B40" i="18"/>
  <c r="I39" i="18"/>
  <c r="B39" i="18"/>
  <c r="I38" i="18"/>
  <c r="B38" i="18"/>
  <c r="I37" i="18"/>
  <c r="B37" i="18"/>
  <c r="I36" i="18"/>
  <c r="B36" i="18"/>
  <c r="I35" i="18"/>
  <c r="B35" i="18"/>
  <c r="I34" i="18"/>
  <c r="B34" i="18"/>
  <c r="I33" i="18"/>
  <c r="B33" i="18"/>
  <c r="I32" i="18"/>
  <c r="B32" i="18"/>
  <c r="I31" i="18"/>
  <c r="B31" i="18"/>
  <c r="I30" i="18"/>
  <c r="B30" i="18"/>
  <c r="I29" i="18"/>
  <c r="B29" i="18"/>
  <c r="I28" i="18"/>
  <c r="B28" i="18"/>
  <c r="I27" i="18"/>
  <c r="B27" i="18"/>
  <c r="I26" i="18"/>
  <c r="B26" i="18"/>
  <c r="I25" i="18"/>
  <c r="B25" i="18"/>
  <c r="I24" i="18"/>
  <c r="B24" i="18"/>
  <c r="I23" i="18"/>
  <c r="B23" i="18"/>
  <c r="I22" i="18"/>
  <c r="B22" i="18"/>
  <c r="I21" i="18"/>
  <c r="B21" i="18"/>
  <c r="I20" i="18"/>
  <c r="B20" i="18"/>
  <c r="I19" i="18"/>
  <c r="B19" i="18"/>
  <c r="I18" i="18"/>
  <c r="B18" i="18"/>
  <c r="I17" i="18"/>
  <c r="B17" i="18"/>
  <c r="I16" i="18"/>
  <c r="B16" i="18"/>
  <c r="I15" i="18"/>
  <c r="B15" i="18"/>
  <c r="I14" i="18"/>
  <c r="B14" i="18"/>
  <c r="I13" i="18"/>
  <c r="B13" i="18"/>
  <c r="I12" i="18"/>
  <c r="B12" i="18"/>
  <c r="H5" i="17"/>
  <c r="H4" i="17"/>
  <c r="H3" i="17"/>
  <c r="H2" i="17"/>
  <c r="B12" i="17"/>
  <c r="I12" i="17"/>
  <c r="B13" i="17"/>
  <c r="I13" i="17"/>
  <c r="B14" i="17"/>
  <c r="I14" i="17"/>
  <c r="B15" i="17"/>
  <c r="I15" i="17"/>
  <c r="I377" i="17" s="1"/>
  <c r="B16" i="17"/>
  <c r="I16" i="17"/>
  <c r="B17" i="17"/>
  <c r="I17" i="17"/>
  <c r="B18" i="17"/>
  <c r="I18" i="17"/>
  <c r="B19" i="17"/>
  <c r="I19" i="17"/>
  <c r="B20" i="17"/>
  <c r="I20" i="17"/>
  <c r="B21" i="17"/>
  <c r="I21" i="17"/>
  <c r="B22" i="17"/>
  <c r="I22" i="17"/>
  <c r="B23" i="17"/>
  <c r="I23" i="17"/>
  <c r="B24" i="17"/>
  <c r="I24" i="17"/>
  <c r="B25" i="17"/>
  <c r="I25" i="17"/>
  <c r="B26" i="17"/>
  <c r="I26" i="17"/>
  <c r="B27" i="17"/>
  <c r="I27" i="17"/>
  <c r="B28" i="17"/>
  <c r="I28" i="17"/>
  <c r="B29" i="17"/>
  <c r="I29" i="17"/>
  <c r="B30" i="17"/>
  <c r="I30" i="17"/>
  <c r="B31" i="17"/>
  <c r="I31" i="17"/>
  <c r="B32" i="17"/>
  <c r="I32" i="17"/>
  <c r="B33" i="17"/>
  <c r="I33" i="17"/>
  <c r="B34" i="17"/>
  <c r="I34" i="17"/>
  <c r="B35" i="17"/>
  <c r="I35" i="17"/>
  <c r="B36" i="17"/>
  <c r="I36" i="17"/>
  <c r="B37" i="17"/>
  <c r="I37" i="17"/>
  <c r="B38" i="17"/>
  <c r="I38" i="17"/>
  <c r="B39" i="17"/>
  <c r="I39" i="17"/>
  <c r="B40" i="17"/>
  <c r="I40" i="17"/>
  <c r="B41" i="17"/>
  <c r="I41" i="17"/>
  <c r="B42" i="17"/>
  <c r="I42" i="17"/>
  <c r="B43" i="17"/>
  <c r="I43" i="17"/>
  <c r="B44" i="17"/>
  <c r="I44" i="17"/>
  <c r="B45" i="17"/>
  <c r="I45" i="17"/>
  <c r="B46" i="17"/>
  <c r="I46" i="17"/>
  <c r="B47" i="17"/>
  <c r="I47" i="17"/>
  <c r="B48" i="17"/>
  <c r="I48" i="17"/>
  <c r="B49" i="17"/>
  <c r="I49" i="17"/>
  <c r="B50" i="17"/>
  <c r="I50" i="17"/>
  <c r="B51" i="17"/>
  <c r="I51" i="17"/>
  <c r="B52" i="17"/>
  <c r="I52" i="17"/>
  <c r="B53" i="17"/>
  <c r="I53" i="17"/>
  <c r="B54" i="17"/>
  <c r="I54" i="17"/>
  <c r="B55" i="17"/>
  <c r="I55" i="17"/>
  <c r="B56" i="17"/>
  <c r="I56" i="17"/>
  <c r="B57" i="17"/>
  <c r="I57" i="17"/>
  <c r="B58" i="17"/>
  <c r="I58" i="17"/>
  <c r="B59" i="17"/>
  <c r="I59" i="17"/>
  <c r="B60" i="17"/>
  <c r="I60" i="17"/>
  <c r="B61" i="17"/>
  <c r="I61" i="17"/>
  <c r="B62" i="17"/>
  <c r="I62" i="17"/>
  <c r="B63" i="17"/>
  <c r="I63" i="17"/>
  <c r="B64" i="17"/>
  <c r="I64" i="17"/>
  <c r="B65" i="17"/>
  <c r="I65" i="17"/>
  <c r="B66" i="17"/>
  <c r="I66" i="17"/>
  <c r="B67" i="17"/>
  <c r="I67" i="17"/>
  <c r="B68" i="17"/>
  <c r="I68" i="17"/>
  <c r="B69" i="17"/>
  <c r="I69" i="17"/>
  <c r="B70" i="17"/>
  <c r="I70" i="17"/>
  <c r="B71" i="17"/>
  <c r="I71" i="17"/>
  <c r="B72" i="17"/>
  <c r="I72" i="17"/>
  <c r="B73" i="17"/>
  <c r="I73" i="17"/>
  <c r="B74" i="17"/>
  <c r="I74" i="17"/>
  <c r="B75" i="17"/>
  <c r="I75" i="17"/>
  <c r="B76" i="17"/>
  <c r="I76" i="17"/>
  <c r="B77" i="17"/>
  <c r="I77" i="17"/>
  <c r="B78" i="17"/>
  <c r="I78" i="17"/>
  <c r="B79" i="17"/>
  <c r="I79" i="17"/>
  <c r="B80" i="17"/>
  <c r="I80" i="17"/>
  <c r="B81" i="17"/>
  <c r="I81" i="17"/>
  <c r="B82" i="17"/>
  <c r="I82" i="17"/>
  <c r="B83" i="17"/>
  <c r="I83" i="17"/>
  <c r="B84" i="17"/>
  <c r="I84" i="17"/>
  <c r="B85" i="17"/>
  <c r="I85" i="17"/>
  <c r="B86" i="17"/>
  <c r="I86" i="17"/>
  <c r="B87" i="17"/>
  <c r="I87" i="17"/>
  <c r="B88" i="17"/>
  <c r="I88" i="17"/>
  <c r="B89" i="17"/>
  <c r="I89" i="17"/>
  <c r="B90" i="17"/>
  <c r="I90" i="17"/>
  <c r="B91" i="17"/>
  <c r="I91" i="17"/>
  <c r="B92" i="17"/>
  <c r="I92" i="17"/>
  <c r="B93" i="17"/>
  <c r="I93" i="17"/>
  <c r="B94" i="17"/>
  <c r="I94" i="17"/>
  <c r="B95" i="17"/>
  <c r="I95" i="17"/>
  <c r="B96" i="17"/>
  <c r="I96" i="17"/>
  <c r="B97" i="17"/>
  <c r="I97" i="17"/>
  <c r="B98" i="17"/>
  <c r="I98" i="17"/>
  <c r="B99" i="17"/>
  <c r="I99" i="17"/>
  <c r="B100" i="17"/>
  <c r="I100" i="17"/>
  <c r="B101" i="17"/>
  <c r="I101" i="17"/>
  <c r="B102" i="17"/>
  <c r="I102" i="17"/>
  <c r="B103" i="17"/>
  <c r="I103" i="17"/>
  <c r="B104" i="17"/>
  <c r="I104" i="17"/>
  <c r="B105" i="17"/>
  <c r="I105" i="17"/>
  <c r="B106" i="17"/>
  <c r="I106" i="17"/>
  <c r="B107" i="17"/>
  <c r="I107" i="17"/>
  <c r="B108" i="17"/>
  <c r="I108" i="17"/>
  <c r="B109" i="17"/>
  <c r="I109" i="17"/>
  <c r="B110" i="17"/>
  <c r="I110" i="17"/>
  <c r="B111" i="17"/>
  <c r="I111" i="17"/>
  <c r="B112" i="17"/>
  <c r="I112" i="17"/>
  <c r="B113" i="17"/>
  <c r="I113" i="17"/>
  <c r="B114" i="17"/>
  <c r="I114" i="17"/>
  <c r="B115" i="17"/>
  <c r="I115" i="17"/>
  <c r="B116" i="17"/>
  <c r="I116" i="17"/>
  <c r="B117" i="17"/>
  <c r="I117" i="17"/>
  <c r="B118" i="17"/>
  <c r="I118" i="17"/>
  <c r="B119" i="17"/>
  <c r="I119" i="17"/>
  <c r="B120" i="17"/>
  <c r="I120" i="17"/>
  <c r="B121" i="17"/>
  <c r="I121" i="17"/>
  <c r="B122" i="17"/>
  <c r="I122" i="17"/>
  <c r="B123" i="17"/>
  <c r="I123" i="17"/>
  <c r="B124" i="17"/>
  <c r="I124" i="17"/>
  <c r="B125" i="17"/>
  <c r="I125" i="17"/>
  <c r="B126" i="17"/>
  <c r="I126" i="17"/>
  <c r="B127" i="17"/>
  <c r="I127" i="17"/>
  <c r="B128" i="17"/>
  <c r="I128" i="17"/>
  <c r="B129" i="17"/>
  <c r="I129" i="17"/>
  <c r="B130" i="17"/>
  <c r="I130" i="17"/>
  <c r="B131" i="17"/>
  <c r="I131" i="17"/>
  <c r="B132" i="17"/>
  <c r="I132" i="17"/>
  <c r="B133" i="17"/>
  <c r="I133" i="17"/>
  <c r="B134" i="17"/>
  <c r="I134" i="17"/>
  <c r="B135" i="17"/>
  <c r="I135" i="17"/>
  <c r="B136" i="17"/>
  <c r="I136" i="17"/>
  <c r="B137" i="17"/>
  <c r="I137" i="17"/>
  <c r="B138" i="17"/>
  <c r="I138" i="17"/>
  <c r="B139" i="17"/>
  <c r="I139" i="17"/>
  <c r="B140" i="17"/>
  <c r="I140" i="17"/>
  <c r="B141" i="17"/>
  <c r="I141" i="17"/>
  <c r="B142" i="17"/>
  <c r="I142" i="17"/>
  <c r="B143" i="17"/>
  <c r="I143" i="17"/>
  <c r="B144" i="17"/>
  <c r="I144" i="17"/>
  <c r="B145" i="17"/>
  <c r="I145" i="17"/>
  <c r="B146" i="17"/>
  <c r="I146" i="17"/>
  <c r="B147" i="17"/>
  <c r="I147" i="17"/>
  <c r="B148" i="17"/>
  <c r="I148" i="17"/>
  <c r="B149" i="17"/>
  <c r="I149" i="17"/>
  <c r="B150" i="17"/>
  <c r="I150" i="17"/>
  <c r="B151" i="17"/>
  <c r="I151" i="17"/>
  <c r="B152" i="17"/>
  <c r="I152" i="17"/>
  <c r="B153" i="17"/>
  <c r="I153" i="17"/>
  <c r="B154" i="17"/>
  <c r="I154" i="17"/>
  <c r="B155" i="17"/>
  <c r="I155" i="17"/>
  <c r="B156" i="17"/>
  <c r="I156" i="17"/>
  <c r="B157" i="17"/>
  <c r="I157" i="17"/>
  <c r="B158" i="17"/>
  <c r="I158" i="17"/>
  <c r="B159" i="17"/>
  <c r="I159" i="17"/>
  <c r="B160" i="17"/>
  <c r="I160" i="17"/>
  <c r="B161" i="17"/>
  <c r="I161" i="17"/>
  <c r="B162" i="17"/>
  <c r="I162" i="17"/>
  <c r="B163" i="17"/>
  <c r="I163" i="17"/>
  <c r="B164" i="17"/>
  <c r="I164" i="17"/>
  <c r="B165" i="17"/>
  <c r="I165" i="17"/>
  <c r="B166" i="17"/>
  <c r="I166" i="17"/>
  <c r="B167" i="17"/>
  <c r="I167" i="17"/>
  <c r="B168" i="17"/>
  <c r="I168" i="17"/>
  <c r="B169" i="17"/>
  <c r="I169" i="17"/>
  <c r="B170" i="17"/>
  <c r="I170" i="17"/>
  <c r="B171" i="17"/>
  <c r="I171" i="17"/>
  <c r="B172" i="17"/>
  <c r="I172" i="17"/>
  <c r="B173" i="17"/>
  <c r="I173" i="17"/>
  <c r="B174" i="17"/>
  <c r="I174" i="17"/>
  <c r="B175" i="17"/>
  <c r="I175" i="17"/>
  <c r="B176" i="17"/>
  <c r="I176" i="17"/>
  <c r="B177" i="17"/>
  <c r="I177" i="17"/>
  <c r="B178" i="17"/>
  <c r="I178" i="17"/>
  <c r="B179" i="17"/>
  <c r="I179" i="17"/>
  <c r="B180" i="17"/>
  <c r="I180" i="17"/>
  <c r="B181" i="17"/>
  <c r="I181" i="17"/>
  <c r="B182" i="17"/>
  <c r="I182" i="17"/>
  <c r="B183" i="17"/>
  <c r="I183" i="17"/>
  <c r="B184" i="17"/>
  <c r="I184" i="17"/>
  <c r="B185" i="17"/>
  <c r="I185" i="17"/>
  <c r="B186" i="17"/>
  <c r="I186" i="17"/>
  <c r="B187" i="17"/>
  <c r="I187" i="17"/>
  <c r="B188" i="17"/>
  <c r="I188" i="17"/>
  <c r="B189" i="17"/>
  <c r="I189" i="17"/>
  <c r="B190" i="17"/>
  <c r="I190" i="17"/>
  <c r="B191" i="17"/>
  <c r="I191" i="17"/>
  <c r="B192" i="17"/>
  <c r="I192" i="17"/>
  <c r="B193" i="17"/>
  <c r="I193" i="17"/>
  <c r="B194" i="17"/>
  <c r="I194" i="17"/>
  <c r="B195" i="17"/>
  <c r="I195" i="17"/>
  <c r="B196" i="17"/>
  <c r="I196" i="17"/>
  <c r="B197" i="17"/>
  <c r="I197" i="17"/>
  <c r="B198" i="17"/>
  <c r="I198" i="17"/>
  <c r="B199" i="17"/>
  <c r="I199" i="17"/>
  <c r="B200" i="17"/>
  <c r="I200" i="17"/>
  <c r="B201" i="17"/>
  <c r="I201" i="17"/>
  <c r="B202" i="17"/>
  <c r="I202" i="17"/>
  <c r="B203" i="17"/>
  <c r="I203" i="17"/>
  <c r="B204" i="17"/>
  <c r="I204" i="17"/>
  <c r="B205" i="17"/>
  <c r="I205" i="17"/>
  <c r="B206" i="17"/>
  <c r="I206" i="17"/>
  <c r="B207" i="17"/>
  <c r="I207" i="17"/>
  <c r="B208" i="17"/>
  <c r="I208" i="17"/>
  <c r="B209" i="17"/>
  <c r="I209" i="17"/>
  <c r="B210" i="17"/>
  <c r="I210" i="17"/>
  <c r="B211" i="17"/>
  <c r="I211" i="17"/>
  <c r="B212" i="17"/>
  <c r="I212" i="17"/>
  <c r="B213" i="17"/>
  <c r="I213" i="17"/>
  <c r="B214" i="17"/>
  <c r="I214" i="17"/>
  <c r="B215" i="17"/>
  <c r="I215" i="17"/>
  <c r="B216" i="17"/>
  <c r="I216" i="17"/>
  <c r="B217" i="17"/>
  <c r="I217" i="17"/>
  <c r="B218" i="17"/>
  <c r="I218" i="17"/>
  <c r="B219" i="17"/>
  <c r="I219" i="17"/>
  <c r="B220" i="17"/>
  <c r="I220" i="17"/>
  <c r="B221" i="17"/>
  <c r="I221" i="17"/>
  <c r="B222" i="17"/>
  <c r="I222" i="17"/>
  <c r="B223" i="17"/>
  <c r="I223" i="17"/>
  <c r="B224" i="17"/>
  <c r="I224" i="17"/>
  <c r="B225" i="17"/>
  <c r="I225" i="17"/>
  <c r="B226" i="17"/>
  <c r="I226" i="17"/>
  <c r="B227" i="17"/>
  <c r="I227" i="17"/>
  <c r="B228" i="17"/>
  <c r="I228" i="17"/>
  <c r="B229" i="17"/>
  <c r="I229" i="17"/>
  <c r="B230" i="17"/>
  <c r="I230" i="17"/>
  <c r="B231" i="17"/>
  <c r="I231" i="17"/>
  <c r="B232" i="17"/>
  <c r="I232" i="17"/>
  <c r="B233" i="17"/>
  <c r="I233" i="17"/>
  <c r="B234" i="17"/>
  <c r="I234" i="17"/>
  <c r="B235" i="17"/>
  <c r="I235" i="17"/>
  <c r="B236" i="17"/>
  <c r="I236" i="17"/>
  <c r="B237" i="17"/>
  <c r="I237" i="17"/>
  <c r="B238" i="17"/>
  <c r="I238" i="17"/>
  <c r="B239" i="17"/>
  <c r="I239" i="17"/>
  <c r="B240" i="17"/>
  <c r="I240" i="17"/>
  <c r="B241" i="17"/>
  <c r="I241" i="17"/>
  <c r="B242" i="17"/>
  <c r="I242" i="17"/>
  <c r="B243" i="17"/>
  <c r="I243" i="17"/>
  <c r="B244" i="17"/>
  <c r="I244" i="17"/>
  <c r="B245" i="17"/>
  <c r="I245" i="17"/>
  <c r="B246" i="17"/>
  <c r="I246" i="17"/>
  <c r="B247" i="17"/>
  <c r="I247" i="17"/>
  <c r="B248" i="17"/>
  <c r="I248" i="17"/>
  <c r="B249" i="17"/>
  <c r="I249" i="17"/>
  <c r="B250" i="17"/>
  <c r="I250" i="17"/>
  <c r="B251" i="17"/>
  <c r="I251" i="17"/>
  <c r="B252" i="17"/>
  <c r="I252" i="17"/>
  <c r="B253" i="17"/>
  <c r="I253" i="17"/>
  <c r="B254" i="17"/>
  <c r="I254" i="17"/>
  <c r="B255" i="17"/>
  <c r="I255" i="17"/>
  <c r="B256" i="17"/>
  <c r="I256" i="17"/>
  <c r="B257" i="17"/>
  <c r="I257" i="17"/>
  <c r="B258" i="17"/>
  <c r="I258" i="17"/>
  <c r="B259" i="17"/>
  <c r="I259" i="17"/>
  <c r="B260" i="17"/>
  <c r="I260" i="17"/>
  <c r="B261" i="17"/>
  <c r="I261" i="17"/>
  <c r="B262" i="17"/>
  <c r="I262" i="17"/>
  <c r="B263" i="17"/>
  <c r="I263" i="17"/>
  <c r="B264" i="17"/>
  <c r="I264" i="17"/>
  <c r="B265" i="17"/>
  <c r="I265" i="17"/>
  <c r="B266" i="17"/>
  <c r="I266" i="17"/>
  <c r="B267" i="17"/>
  <c r="I267" i="17"/>
  <c r="B268" i="17"/>
  <c r="I268" i="17"/>
  <c r="B269" i="17"/>
  <c r="I269" i="17"/>
  <c r="B270" i="17"/>
  <c r="I270" i="17"/>
  <c r="B271" i="17"/>
  <c r="I271" i="17"/>
  <c r="B272" i="17"/>
  <c r="I272" i="17"/>
  <c r="B273" i="17"/>
  <c r="I273" i="17"/>
  <c r="B274" i="17"/>
  <c r="I274" i="17"/>
  <c r="B275" i="17"/>
  <c r="I275" i="17"/>
  <c r="B276" i="17"/>
  <c r="I276" i="17"/>
  <c r="B277" i="17"/>
  <c r="I277" i="17"/>
  <c r="B278" i="17"/>
  <c r="I278" i="17"/>
  <c r="B279" i="17"/>
  <c r="I279" i="17"/>
  <c r="B280" i="17"/>
  <c r="I280" i="17"/>
  <c r="B281" i="17"/>
  <c r="I281" i="17"/>
  <c r="B282" i="17"/>
  <c r="I282" i="17"/>
  <c r="B283" i="17"/>
  <c r="I283" i="17"/>
  <c r="B284" i="17"/>
  <c r="I284" i="17"/>
  <c r="B285" i="17"/>
  <c r="I285" i="17"/>
  <c r="B286" i="17"/>
  <c r="I286" i="17"/>
  <c r="B287" i="17"/>
  <c r="I287" i="17"/>
  <c r="B288" i="17"/>
  <c r="I288" i="17"/>
  <c r="B289" i="17"/>
  <c r="I289" i="17"/>
  <c r="B290" i="17"/>
  <c r="I290" i="17"/>
  <c r="B291" i="17"/>
  <c r="I291" i="17"/>
  <c r="B292" i="17"/>
  <c r="I292" i="17"/>
  <c r="B293" i="17"/>
  <c r="I293" i="17"/>
  <c r="B294" i="17"/>
  <c r="I294" i="17"/>
  <c r="B295" i="17"/>
  <c r="I295" i="17"/>
  <c r="B296" i="17"/>
  <c r="I296" i="17"/>
  <c r="B297" i="17"/>
  <c r="I297" i="17"/>
  <c r="B298" i="17"/>
  <c r="I298" i="17"/>
  <c r="B299" i="17"/>
  <c r="I299" i="17"/>
  <c r="B300" i="17"/>
  <c r="I300" i="17"/>
  <c r="B301" i="17"/>
  <c r="I301" i="17"/>
  <c r="B302" i="17"/>
  <c r="I302" i="17"/>
  <c r="B303" i="17"/>
  <c r="I303" i="17"/>
  <c r="B304" i="17"/>
  <c r="I304" i="17"/>
  <c r="B305" i="17"/>
  <c r="I305" i="17"/>
  <c r="B306" i="17"/>
  <c r="I306" i="17"/>
  <c r="B307" i="17"/>
  <c r="I307" i="17"/>
  <c r="B308" i="17"/>
  <c r="I308" i="17"/>
  <c r="B309" i="17"/>
  <c r="I309" i="17"/>
  <c r="B310" i="17"/>
  <c r="I310" i="17"/>
  <c r="B311" i="17"/>
  <c r="I311" i="17"/>
  <c r="B312" i="17"/>
  <c r="I312" i="17"/>
  <c r="B313" i="17"/>
  <c r="I313" i="17"/>
  <c r="B314" i="17"/>
  <c r="I314" i="17"/>
  <c r="B315" i="17"/>
  <c r="I315" i="17"/>
  <c r="B316" i="17"/>
  <c r="I316" i="17"/>
  <c r="B317" i="17"/>
  <c r="I317" i="17"/>
  <c r="B318" i="17"/>
  <c r="I318" i="17"/>
  <c r="B319" i="17"/>
  <c r="I319" i="17"/>
  <c r="B320" i="17"/>
  <c r="I320" i="17"/>
  <c r="B321" i="17"/>
  <c r="I321" i="17"/>
  <c r="B322" i="17"/>
  <c r="I322" i="17"/>
  <c r="B323" i="17"/>
  <c r="I323" i="17"/>
  <c r="B324" i="17"/>
  <c r="I324" i="17"/>
  <c r="B325" i="17"/>
  <c r="I325" i="17"/>
  <c r="B326" i="17"/>
  <c r="I326" i="17"/>
  <c r="B327" i="17"/>
  <c r="I327" i="17"/>
  <c r="B328" i="17"/>
  <c r="I328" i="17"/>
  <c r="B329" i="17"/>
  <c r="I329" i="17"/>
  <c r="B330" i="17"/>
  <c r="I330" i="17"/>
  <c r="B331" i="17"/>
  <c r="I331" i="17"/>
  <c r="B332" i="17"/>
  <c r="I332" i="17"/>
  <c r="B333" i="17"/>
  <c r="I333" i="17"/>
  <c r="B334" i="17"/>
  <c r="I334" i="17"/>
  <c r="B335" i="17"/>
  <c r="I335" i="17"/>
  <c r="B336" i="17"/>
  <c r="I336" i="17"/>
  <c r="B337" i="17"/>
  <c r="I337" i="17"/>
  <c r="B338" i="17"/>
  <c r="I338" i="17"/>
  <c r="B339" i="17"/>
  <c r="I339" i="17"/>
  <c r="B340" i="17"/>
  <c r="I340" i="17"/>
  <c r="B341" i="17"/>
  <c r="I341" i="17"/>
  <c r="B342" i="17"/>
  <c r="I342" i="17"/>
  <c r="B343" i="17"/>
  <c r="I343" i="17"/>
  <c r="B344" i="17"/>
  <c r="I344" i="17"/>
  <c r="B345" i="17"/>
  <c r="I345" i="17"/>
  <c r="B346" i="17"/>
  <c r="I346" i="17"/>
  <c r="B347" i="17"/>
  <c r="I347" i="17"/>
  <c r="B348" i="17"/>
  <c r="I348" i="17"/>
  <c r="B349" i="17"/>
  <c r="I349" i="17"/>
  <c r="B350" i="17"/>
  <c r="I350" i="17"/>
  <c r="B351" i="17"/>
  <c r="I351" i="17"/>
  <c r="B352" i="17"/>
  <c r="I352" i="17"/>
  <c r="B353" i="17"/>
  <c r="I353" i="17"/>
  <c r="B354" i="17"/>
  <c r="I354" i="17"/>
  <c r="B355" i="17"/>
  <c r="I355" i="17"/>
  <c r="B356" i="17"/>
  <c r="I356" i="17"/>
  <c r="B357" i="17"/>
  <c r="I357" i="17"/>
  <c r="B358" i="17"/>
  <c r="I358" i="17"/>
  <c r="B359" i="17"/>
  <c r="I359" i="17"/>
  <c r="B360" i="17"/>
  <c r="I360" i="17"/>
  <c r="B361" i="17"/>
  <c r="I361" i="17"/>
  <c r="B362" i="17"/>
  <c r="I362" i="17"/>
  <c r="B363" i="17"/>
  <c r="I363" i="17"/>
  <c r="B364" i="17"/>
  <c r="I364" i="17"/>
  <c r="B365" i="17"/>
  <c r="I365" i="17"/>
  <c r="B366" i="17"/>
  <c r="I366" i="17"/>
  <c r="B367" i="17"/>
  <c r="I367" i="17"/>
  <c r="B368" i="17"/>
  <c r="I368" i="17"/>
  <c r="B369" i="17"/>
  <c r="I369" i="17"/>
  <c r="B370" i="17"/>
  <c r="I370" i="17"/>
  <c r="B371" i="17"/>
  <c r="I371" i="17"/>
  <c r="B372" i="17"/>
  <c r="I372" i="17"/>
  <c r="B373" i="17"/>
  <c r="I373" i="17"/>
  <c r="B374" i="17"/>
  <c r="I374" i="17"/>
  <c r="B375" i="17"/>
  <c r="I375" i="17"/>
  <c r="B376" i="17"/>
  <c r="I376" i="17"/>
  <c r="F377" i="17"/>
  <c r="M3" i="13"/>
  <c r="N3" i="13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M95" i="13"/>
  <c r="N95" i="13"/>
  <c r="M96" i="13"/>
  <c r="N96" i="13"/>
  <c r="M97" i="13"/>
  <c r="N97" i="13"/>
  <c r="M98" i="13"/>
  <c r="N98" i="13"/>
  <c r="M99" i="13"/>
  <c r="N99" i="13"/>
  <c r="M100" i="13"/>
  <c r="N100" i="13"/>
  <c r="M101" i="13"/>
  <c r="N101" i="13"/>
  <c r="M102" i="13"/>
  <c r="N102" i="13"/>
  <c r="M103" i="13"/>
  <c r="N103" i="13"/>
  <c r="M104" i="13"/>
  <c r="N104" i="13"/>
  <c r="M105" i="13"/>
  <c r="N105" i="13"/>
  <c r="M106" i="13"/>
  <c r="N106" i="13"/>
  <c r="M107" i="13"/>
  <c r="N107" i="13"/>
  <c r="M108" i="13"/>
  <c r="N108" i="13"/>
  <c r="M109" i="13"/>
  <c r="N109" i="13"/>
  <c r="M110" i="13"/>
  <c r="N110" i="13"/>
  <c r="M111" i="13"/>
  <c r="N111" i="13"/>
  <c r="M112" i="13"/>
  <c r="N112" i="13"/>
  <c r="M113" i="13"/>
  <c r="N113" i="13"/>
  <c r="M114" i="13"/>
  <c r="N114" i="13"/>
  <c r="M115" i="13"/>
  <c r="N115" i="13"/>
  <c r="M116" i="13"/>
  <c r="N116" i="13"/>
  <c r="M117" i="13"/>
  <c r="N117" i="13"/>
  <c r="M118" i="13"/>
  <c r="N118" i="13"/>
  <c r="M119" i="13"/>
  <c r="N119" i="13"/>
  <c r="M120" i="13"/>
  <c r="N120" i="13"/>
  <c r="M121" i="13"/>
  <c r="N121" i="13"/>
  <c r="M122" i="13"/>
  <c r="N122" i="13"/>
  <c r="M123" i="13"/>
  <c r="N123" i="13"/>
  <c r="M124" i="13"/>
  <c r="N124" i="13"/>
  <c r="M125" i="13"/>
  <c r="N125" i="13"/>
  <c r="M126" i="13"/>
  <c r="N126" i="13"/>
  <c r="M127" i="13"/>
  <c r="N127" i="13"/>
  <c r="M128" i="13"/>
  <c r="N128" i="13"/>
  <c r="M129" i="13"/>
  <c r="N129" i="13"/>
  <c r="M130" i="13"/>
  <c r="N130" i="13"/>
  <c r="M131" i="13"/>
  <c r="N131" i="13"/>
  <c r="M132" i="13"/>
  <c r="N132" i="13"/>
  <c r="M133" i="13"/>
  <c r="N133" i="13"/>
  <c r="M134" i="13"/>
  <c r="N134" i="13"/>
  <c r="M135" i="13"/>
  <c r="N135" i="13"/>
  <c r="M136" i="13"/>
  <c r="N136" i="13"/>
  <c r="M137" i="13"/>
  <c r="N137" i="13"/>
  <c r="M138" i="13"/>
  <c r="N138" i="13"/>
  <c r="M139" i="13"/>
  <c r="N139" i="13"/>
  <c r="M140" i="13"/>
  <c r="N140" i="13"/>
  <c r="M141" i="13"/>
  <c r="N141" i="13"/>
  <c r="M142" i="13"/>
  <c r="N142" i="13"/>
  <c r="M143" i="13"/>
  <c r="N143" i="13"/>
  <c r="M144" i="13"/>
  <c r="N144" i="13"/>
  <c r="M145" i="13"/>
  <c r="N145" i="13"/>
  <c r="M146" i="13"/>
  <c r="N146" i="13"/>
  <c r="M147" i="13"/>
  <c r="N147" i="13"/>
  <c r="M148" i="13"/>
  <c r="N148" i="13"/>
  <c r="M149" i="13"/>
  <c r="N149" i="13"/>
  <c r="M150" i="13"/>
  <c r="N150" i="13"/>
  <c r="M151" i="13"/>
  <c r="N151" i="13"/>
  <c r="M152" i="13"/>
  <c r="N152" i="13"/>
  <c r="M153" i="13"/>
  <c r="N153" i="13"/>
  <c r="M154" i="13"/>
  <c r="N154" i="13"/>
  <c r="M155" i="13"/>
  <c r="N155" i="13"/>
  <c r="M156" i="13"/>
  <c r="N156" i="13"/>
  <c r="M157" i="13"/>
  <c r="N157" i="13"/>
  <c r="M158" i="13"/>
  <c r="N158" i="13"/>
  <c r="M159" i="13"/>
  <c r="N159" i="13"/>
  <c r="M160" i="13"/>
  <c r="N160" i="13"/>
  <c r="M161" i="13"/>
  <c r="N161" i="13"/>
  <c r="M162" i="13"/>
  <c r="N162" i="13"/>
  <c r="M163" i="13"/>
  <c r="N163" i="13"/>
  <c r="M164" i="13"/>
  <c r="N164" i="13"/>
  <c r="M165" i="13"/>
  <c r="N165" i="13"/>
  <c r="M166" i="13"/>
  <c r="N166" i="13"/>
  <c r="M167" i="13"/>
  <c r="N167" i="13"/>
  <c r="M168" i="13"/>
  <c r="N168" i="13"/>
  <c r="M169" i="13"/>
  <c r="N169" i="13"/>
  <c r="M170" i="13"/>
  <c r="N170" i="13"/>
  <c r="M171" i="13"/>
  <c r="N171" i="13"/>
  <c r="M172" i="13"/>
  <c r="N172" i="13"/>
  <c r="M173" i="13"/>
  <c r="N173" i="13"/>
  <c r="M174" i="13"/>
  <c r="N174" i="13"/>
  <c r="M175" i="13"/>
  <c r="N175" i="13"/>
  <c r="M176" i="13"/>
  <c r="N176" i="13"/>
  <c r="M177" i="13"/>
  <c r="N177" i="13"/>
  <c r="M178" i="13"/>
  <c r="N178" i="13"/>
  <c r="M179" i="13"/>
  <c r="N179" i="13"/>
  <c r="M180" i="13"/>
  <c r="N180" i="13"/>
  <c r="M181" i="13"/>
  <c r="N181" i="13"/>
  <c r="M182" i="13"/>
  <c r="N182" i="13"/>
  <c r="M183" i="13"/>
  <c r="N183" i="13"/>
  <c r="M184" i="13"/>
  <c r="N184" i="13"/>
  <c r="M185" i="13"/>
  <c r="N185" i="13"/>
  <c r="M186" i="13"/>
  <c r="N186" i="13"/>
  <c r="M187" i="13"/>
  <c r="N187" i="13"/>
  <c r="M188" i="13"/>
  <c r="N188" i="13"/>
  <c r="M189" i="13"/>
  <c r="N189" i="13"/>
  <c r="M190" i="13"/>
  <c r="N190" i="13"/>
  <c r="M191" i="13"/>
  <c r="N191" i="13"/>
  <c r="M192" i="13"/>
  <c r="N192" i="13"/>
  <c r="M193" i="13"/>
  <c r="N193" i="13"/>
  <c r="M194" i="13"/>
  <c r="N194" i="13"/>
  <c r="M195" i="13"/>
  <c r="N195" i="13"/>
  <c r="M196" i="13"/>
  <c r="N196" i="13"/>
  <c r="M197" i="13"/>
  <c r="N197" i="13"/>
  <c r="M198" i="13"/>
  <c r="N198" i="13"/>
  <c r="M199" i="13"/>
  <c r="N199" i="13"/>
  <c r="M200" i="13"/>
  <c r="N200" i="13"/>
  <c r="M201" i="13"/>
  <c r="N201" i="13"/>
  <c r="M202" i="13"/>
  <c r="N202" i="13"/>
  <c r="M203" i="13"/>
  <c r="N203" i="13"/>
  <c r="M204" i="13"/>
  <c r="N204" i="13"/>
  <c r="M205" i="13"/>
  <c r="N205" i="13"/>
  <c r="M206" i="13"/>
  <c r="N206" i="13"/>
  <c r="M207" i="13"/>
  <c r="N207" i="13"/>
  <c r="M208" i="13"/>
  <c r="N208" i="13"/>
  <c r="M209" i="13"/>
  <c r="N209" i="13"/>
  <c r="M210" i="13"/>
  <c r="N210" i="13"/>
  <c r="M211" i="13"/>
  <c r="N211" i="13"/>
  <c r="M212" i="13"/>
  <c r="N212" i="13"/>
  <c r="M213" i="13"/>
  <c r="N213" i="13"/>
  <c r="M214" i="13"/>
  <c r="N214" i="13"/>
  <c r="M215" i="13"/>
  <c r="N215" i="13"/>
  <c r="M216" i="13"/>
  <c r="N216" i="13"/>
  <c r="M217" i="13"/>
  <c r="N217" i="13"/>
  <c r="M218" i="13"/>
  <c r="N218" i="13"/>
  <c r="M219" i="13"/>
  <c r="N219" i="13"/>
  <c r="M220" i="13"/>
  <c r="N220" i="13"/>
  <c r="M221" i="13"/>
  <c r="N221" i="13"/>
  <c r="M222" i="13"/>
  <c r="N222" i="13"/>
  <c r="M223" i="13"/>
  <c r="N223" i="13"/>
  <c r="M224" i="13"/>
  <c r="N224" i="13"/>
  <c r="M225" i="13"/>
  <c r="N225" i="13"/>
  <c r="M226" i="13"/>
  <c r="N226" i="13"/>
  <c r="M227" i="13"/>
  <c r="N227" i="13"/>
  <c r="M228" i="13"/>
  <c r="N228" i="13"/>
  <c r="M229" i="13"/>
  <c r="N229" i="13"/>
  <c r="M230" i="13"/>
  <c r="N230" i="13"/>
  <c r="M231" i="13"/>
  <c r="N231" i="13"/>
  <c r="M232" i="13"/>
  <c r="N232" i="13"/>
  <c r="M233" i="13"/>
  <c r="N233" i="13"/>
  <c r="M234" i="13"/>
  <c r="N234" i="13"/>
  <c r="M235" i="13"/>
  <c r="N235" i="13"/>
  <c r="M236" i="13"/>
  <c r="N236" i="13"/>
  <c r="M237" i="13"/>
  <c r="N237" i="13"/>
  <c r="M238" i="13"/>
  <c r="N238" i="13"/>
  <c r="M239" i="13"/>
  <c r="N239" i="13"/>
  <c r="M240" i="13"/>
  <c r="N240" i="13"/>
  <c r="M241" i="13"/>
  <c r="N241" i="13"/>
  <c r="M242" i="13"/>
  <c r="N242" i="13"/>
  <c r="M243" i="13"/>
  <c r="N243" i="13"/>
  <c r="M244" i="13"/>
  <c r="N244" i="13"/>
  <c r="M245" i="13"/>
  <c r="N245" i="13"/>
  <c r="M246" i="13"/>
  <c r="N246" i="13"/>
  <c r="M247" i="13"/>
  <c r="N247" i="13"/>
  <c r="M248" i="13"/>
  <c r="N248" i="13"/>
  <c r="M249" i="13"/>
  <c r="N249" i="13"/>
  <c r="M250" i="13"/>
  <c r="N250" i="13"/>
  <c r="M251" i="13"/>
  <c r="N251" i="13"/>
  <c r="M252" i="13"/>
  <c r="N252" i="13"/>
  <c r="M253" i="13"/>
  <c r="N253" i="13"/>
  <c r="M254" i="13"/>
  <c r="N254" i="13"/>
  <c r="M255" i="13"/>
  <c r="N255" i="13"/>
  <c r="M256" i="13"/>
  <c r="N256" i="13"/>
  <c r="M257" i="13"/>
  <c r="N257" i="13"/>
  <c r="M258" i="13"/>
  <c r="N258" i="13"/>
  <c r="M259" i="13"/>
  <c r="N259" i="13"/>
  <c r="M260" i="13"/>
  <c r="N260" i="13"/>
  <c r="M261" i="13"/>
  <c r="N261" i="13"/>
  <c r="M262" i="13"/>
  <c r="N262" i="13"/>
  <c r="M263" i="13"/>
  <c r="N263" i="13"/>
  <c r="M264" i="13"/>
  <c r="N264" i="13"/>
  <c r="M265" i="13"/>
  <c r="N265" i="13"/>
  <c r="M266" i="13"/>
  <c r="N266" i="13"/>
  <c r="M267" i="13"/>
  <c r="N267" i="13"/>
  <c r="M268" i="13"/>
  <c r="N268" i="13"/>
  <c r="M269" i="13"/>
  <c r="N269" i="13"/>
  <c r="M270" i="13"/>
  <c r="N270" i="13"/>
  <c r="M271" i="13"/>
  <c r="N271" i="13"/>
  <c r="M272" i="13"/>
  <c r="N272" i="13"/>
  <c r="M273" i="13"/>
  <c r="N273" i="13"/>
  <c r="M274" i="13"/>
  <c r="N274" i="13"/>
  <c r="M275" i="13"/>
  <c r="N275" i="13"/>
  <c r="M276" i="13"/>
  <c r="N276" i="13"/>
  <c r="M277" i="13"/>
  <c r="N277" i="13"/>
  <c r="M278" i="13"/>
  <c r="N278" i="13"/>
  <c r="M279" i="13"/>
  <c r="N279" i="13"/>
  <c r="M280" i="13"/>
  <c r="N280" i="13"/>
  <c r="M281" i="13"/>
  <c r="N281" i="13"/>
  <c r="M282" i="13"/>
  <c r="N282" i="13"/>
  <c r="M283" i="13"/>
  <c r="N283" i="13"/>
  <c r="M284" i="13"/>
  <c r="N284" i="13"/>
  <c r="M285" i="13"/>
  <c r="N285" i="13"/>
  <c r="M286" i="13"/>
  <c r="N286" i="13"/>
  <c r="M287" i="13"/>
  <c r="N287" i="13"/>
  <c r="M288" i="13"/>
  <c r="N288" i="13"/>
  <c r="M289" i="13"/>
  <c r="N289" i="13"/>
  <c r="M290" i="13"/>
  <c r="N290" i="13"/>
  <c r="M291" i="13"/>
  <c r="N291" i="13"/>
  <c r="M292" i="13"/>
  <c r="N292" i="13"/>
  <c r="M293" i="13"/>
  <c r="N293" i="13"/>
  <c r="M294" i="13"/>
  <c r="N294" i="13"/>
  <c r="M295" i="13"/>
  <c r="N295" i="13"/>
  <c r="M296" i="13"/>
  <c r="N296" i="13"/>
  <c r="M297" i="13"/>
  <c r="N297" i="13"/>
  <c r="M298" i="13"/>
  <c r="N298" i="13"/>
  <c r="M299" i="13"/>
  <c r="N299" i="13"/>
  <c r="M300" i="13"/>
  <c r="N300" i="13"/>
  <c r="M301" i="13"/>
  <c r="N301" i="13"/>
  <c r="M302" i="13"/>
  <c r="N302" i="13"/>
  <c r="M303" i="13"/>
  <c r="N303" i="13"/>
  <c r="M304" i="13"/>
  <c r="N304" i="13"/>
  <c r="M305" i="13"/>
  <c r="N305" i="13"/>
  <c r="M306" i="13"/>
  <c r="N306" i="13"/>
  <c r="M307" i="13"/>
  <c r="N307" i="13"/>
  <c r="M308" i="13"/>
  <c r="N308" i="13"/>
  <c r="M309" i="13"/>
  <c r="N309" i="13"/>
  <c r="M310" i="13"/>
  <c r="N310" i="13"/>
  <c r="M311" i="13"/>
  <c r="N311" i="13"/>
  <c r="M312" i="13"/>
  <c r="N312" i="13"/>
  <c r="M313" i="13"/>
  <c r="N313" i="13"/>
  <c r="M314" i="13"/>
  <c r="N314" i="13"/>
  <c r="M315" i="13"/>
  <c r="N315" i="13"/>
  <c r="M316" i="13"/>
  <c r="N316" i="13"/>
  <c r="M317" i="13"/>
  <c r="N317" i="13"/>
  <c r="M318" i="13"/>
  <c r="N318" i="13"/>
  <c r="M319" i="13"/>
  <c r="N319" i="13"/>
  <c r="M320" i="13"/>
  <c r="N320" i="13"/>
  <c r="M321" i="13"/>
  <c r="N321" i="13"/>
  <c r="M322" i="13"/>
  <c r="N322" i="13"/>
  <c r="M323" i="13"/>
  <c r="N323" i="13"/>
  <c r="M324" i="13"/>
  <c r="N324" i="13"/>
  <c r="M325" i="13"/>
  <c r="N325" i="13"/>
  <c r="M326" i="13"/>
  <c r="N326" i="13"/>
  <c r="M327" i="13"/>
  <c r="N327" i="13"/>
  <c r="M328" i="13"/>
  <c r="N328" i="13"/>
  <c r="M329" i="13"/>
  <c r="N329" i="13"/>
  <c r="M330" i="13"/>
  <c r="N330" i="13"/>
  <c r="M331" i="13"/>
  <c r="N331" i="13"/>
  <c r="M332" i="13"/>
  <c r="N332" i="13"/>
  <c r="M333" i="13"/>
  <c r="N333" i="13"/>
  <c r="M334" i="13"/>
  <c r="N334" i="13"/>
  <c r="M335" i="13"/>
  <c r="N335" i="13"/>
  <c r="M336" i="13"/>
  <c r="N336" i="13"/>
  <c r="M337" i="13"/>
  <c r="N337" i="13"/>
  <c r="M338" i="13"/>
  <c r="N338" i="13"/>
  <c r="M339" i="13"/>
  <c r="N339" i="13"/>
  <c r="M340" i="13"/>
  <c r="N340" i="13"/>
  <c r="M341" i="13"/>
  <c r="N341" i="13"/>
  <c r="M342" i="13"/>
  <c r="N342" i="13"/>
  <c r="M343" i="13"/>
  <c r="N343" i="13"/>
  <c r="M344" i="13"/>
  <c r="N344" i="13"/>
  <c r="M345" i="13"/>
  <c r="N345" i="13"/>
  <c r="M346" i="13"/>
  <c r="N346" i="13"/>
  <c r="M347" i="13"/>
  <c r="N347" i="13"/>
  <c r="M348" i="13"/>
  <c r="N348" i="13"/>
  <c r="M349" i="13"/>
  <c r="N349" i="13"/>
  <c r="M350" i="13"/>
  <c r="N350" i="13"/>
  <c r="M351" i="13"/>
  <c r="N351" i="13"/>
  <c r="M352" i="13"/>
  <c r="N352" i="13"/>
  <c r="M353" i="13"/>
  <c r="N353" i="13"/>
  <c r="M354" i="13"/>
  <c r="N354" i="13"/>
  <c r="M355" i="13"/>
  <c r="N355" i="13"/>
  <c r="M356" i="13"/>
  <c r="N356" i="13"/>
  <c r="M357" i="13"/>
  <c r="N357" i="13"/>
  <c r="M358" i="13"/>
  <c r="N358" i="13"/>
  <c r="M359" i="13"/>
  <c r="N359" i="13"/>
  <c r="M360" i="13"/>
  <c r="N360" i="13"/>
  <c r="M361" i="13"/>
  <c r="N361" i="13"/>
  <c r="M362" i="13"/>
  <c r="N362" i="13"/>
  <c r="M363" i="13"/>
  <c r="N363" i="13"/>
  <c r="M364" i="13"/>
  <c r="N364" i="13"/>
  <c r="M365" i="13"/>
  <c r="N365" i="13"/>
  <c r="M366" i="13"/>
  <c r="N366" i="13"/>
  <c r="N2" i="13"/>
  <c r="M2" i="13"/>
  <c r="L2" i="13"/>
  <c r="D2" i="13"/>
  <c r="I377" i="18" l="1"/>
  <c r="O2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N4" i="11"/>
  <c r="M4" i="11"/>
  <c r="N3" i="11"/>
  <c r="M3" i="11"/>
  <c r="N2" i="11"/>
  <c r="M2" i="11"/>
  <c r="A98" i="11"/>
  <c r="A164" i="11"/>
  <c r="A278" i="11"/>
  <c r="A63" i="11"/>
  <c r="A119" i="11"/>
  <c r="A37" i="11"/>
  <c r="A339" i="11"/>
  <c r="A260" i="11"/>
  <c r="A264" i="11"/>
  <c r="A81" i="11"/>
  <c r="A153" i="11"/>
  <c r="A208" i="11"/>
  <c r="A86" i="11"/>
  <c r="A133" i="11"/>
  <c r="A272" i="11"/>
  <c r="A2" i="11"/>
  <c r="A171" i="11"/>
  <c r="A338" i="11"/>
  <c r="A67" i="11"/>
  <c r="A356" i="11"/>
  <c r="A198" i="11"/>
  <c r="A54" i="11"/>
  <c r="A323" i="11"/>
  <c r="A204" i="11"/>
  <c r="A73" i="11"/>
  <c r="A115" i="11"/>
  <c r="A156" i="11"/>
  <c r="A122" i="11"/>
  <c r="A138" i="11"/>
  <c r="A12" i="11"/>
  <c r="A149" i="11"/>
  <c r="A324" i="11"/>
  <c r="A349" i="11"/>
  <c r="A94" i="11"/>
  <c r="A25" i="11"/>
  <c r="A175" i="11"/>
  <c r="A14" i="11"/>
  <c r="A135" i="11"/>
  <c r="A46" i="11"/>
  <c r="A42" i="11"/>
  <c r="A333" i="11"/>
  <c r="A92" i="11"/>
  <c r="A103" i="11"/>
  <c r="A11" i="11"/>
  <c r="A178" i="11"/>
  <c r="A199" i="11"/>
  <c r="A28" i="11"/>
  <c r="A187" i="11"/>
  <c r="A341" i="11"/>
  <c r="A365" i="11"/>
  <c r="A129" i="11"/>
  <c r="A102" i="11"/>
  <c r="A41" i="11"/>
  <c r="A250" i="11"/>
  <c r="A157" i="11"/>
  <c r="A50" i="11"/>
  <c r="A39" i="11"/>
  <c r="A40" i="11"/>
  <c r="A226" i="11"/>
  <c r="A237" i="11"/>
  <c r="A254" i="11"/>
  <c r="A307" i="11"/>
  <c r="A203" i="11"/>
  <c r="A184" i="11"/>
  <c r="A23" i="11"/>
  <c r="A206" i="11"/>
  <c r="A286" i="11"/>
  <c r="A107" i="11"/>
  <c r="A225" i="11"/>
  <c r="A47" i="11"/>
  <c r="A193" i="11"/>
  <c r="A55" i="11"/>
  <c r="A238" i="11"/>
  <c r="A298" i="11"/>
  <c r="A116" i="11"/>
  <c r="A319" i="11"/>
  <c r="A258" i="11"/>
  <c r="A259" i="11"/>
  <c r="A317" i="11"/>
  <c r="A180" i="11"/>
  <c r="A78" i="11"/>
  <c r="A320" i="11"/>
  <c r="A362" i="11"/>
  <c r="A9" i="11"/>
  <c r="A328" i="11"/>
  <c r="A273" i="11"/>
  <c r="A15" i="11"/>
  <c r="A126" i="11"/>
  <c r="A111" i="11"/>
  <c r="A265" i="11"/>
  <c r="A151" i="11"/>
  <c r="A361" i="11"/>
  <c r="A194" i="11"/>
  <c r="A330" i="11"/>
  <c r="A262" i="11"/>
  <c r="A140" i="11"/>
  <c r="A344" i="11"/>
  <c r="A70" i="11"/>
  <c r="A125" i="11"/>
  <c r="A5" i="11"/>
  <c r="A113" i="11"/>
  <c r="A79" i="11"/>
  <c r="A60" i="11"/>
  <c r="A305" i="11"/>
  <c r="A334" i="11"/>
  <c r="A253" i="11"/>
  <c r="A291" i="11"/>
  <c r="A99" i="11"/>
  <c r="A246" i="11"/>
  <c r="A230" i="11"/>
  <c r="A77" i="11"/>
  <c r="A192" i="11"/>
  <c r="A294" i="11"/>
  <c r="A145" i="11"/>
  <c r="A137" i="11"/>
  <c r="A127" i="11"/>
  <c r="A106" i="11"/>
  <c r="A112" i="11"/>
  <c r="A128" i="11"/>
  <c r="A329" i="11"/>
  <c r="A303" i="11"/>
  <c r="A231" i="11"/>
  <c r="A27" i="11"/>
  <c r="A284" i="11"/>
  <c r="A247" i="11"/>
  <c r="A71" i="11"/>
  <c r="A52" i="11"/>
  <c r="A21" i="11"/>
  <c r="A285" i="11"/>
  <c r="A268" i="11"/>
  <c r="A101" i="11"/>
  <c r="A322" i="11"/>
  <c r="A89" i="11"/>
  <c r="A239" i="11"/>
  <c r="A64" i="11"/>
  <c r="A240" i="11"/>
  <c r="A288" i="11"/>
  <c r="A357" i="11"/>
  <c r="A249" i="11"/>
  <c r="A160" i="11"/>
  <c r="A188" i="11"/>
  <c r="A173" i="11"/>
  <c r="A293" i="11"/>
  <c r="A190" i="11"/>
  <c r="A343" i="11"/>
  <c r="A281" i="11"/>
  <c r="A84" i="11"/>
  <c r="A65" i="11"/>
  <c r="A72" i="11"/>
  <c r="A147" i="11"/>
  <c r="A354" i="11"/>
  <c r="A218" i="11"/>
  <c r="A292" i="11"/>
  <c r="A321" i="11"/>
  <c r="A31" i="11"/>
  <c r="A176" i="11"/>
  <c r="A355" i="11"/>
  <c r="A205" i="11"/>
  <c r="A24" i="11"/>
  <c r="A118" i="11"/>
  <c r="A152" i="11"/>
  <c r="A95" i="11"/>
  <c r="A301" i="11"/>
  <c r="A120" i="11"/>
  <c r="A364" i="11"/>
  <c r="A66" i="11"/>
  <c r="A168" i="11"/>
  <c r="A287" i="11"/>
  <c r="A82" i="11"/>
  <c r="A219" i="11"/>
  <c r="A29" i="11"/>
  <c r="A17" i="11"/>
  <c r="A290" i="11"/>
  <c r="A210" i="11"/>
  <c r="A10" i="11"/>
  <c r="A309" i="11"/>
  <c r="A19" i="11"/>
  <c r="A56" i="11"/>
  <c r="A348" i="11"/>
  <c r="A191" i="11"/>
  <c r="A62" i="11"/>
  <c r="A80" i="11"/>
  <c r="A200" i="11"/>
  <c r="A16" i="11"/>
  <c r="A315" i="11"/>
  <c r="A217" i="11"/>
  <c r="A38" i="11"/>
  <c r="A363" i="11"/>
  <c r="A91" i="11"/>
  <c r="A214" i="11"/>
  <c r="A229" i="11"/>
  <c r="A347" i="11"/>
  <c r="A181" i="11"/>
  <c r="A233" i="11"/>
  <c r="A93" i="11"/>
  <c r="A33" i="11"/>
  <c r="A6" i="11"/>
  <c r="A263" i="11"/>
  <c r="A257" i="11"/>
  <c r="A45" i="11"/>
  <c r="A4" i="11"/>
  <c r="A74" i="11"/>
  <c r="A366" i="11"/>
  <c r="A283" i="11"/>
  <c r="A223" i="11"/>
  <c r="A331" i="11"/>
  <c r="A353" i="11"/>
  <c r="A158" i="11"/>
  <c r="A244" i="11"/>
  <c r="A351" i="11"/>
  <c r="A235" i="11"/>
  <c r="A68" i="11"/>
  <c r="A306" i="11"/>
  <c r="A183" i="11"/>
  <c r="A228" i="11"/>
  <c r="A90" i="11"/>
  <c r="A185" i="11"/>
  <c r="A69" i="11"/>
  <c r="A216" i="11"/>
  <c r="A121" i="11"/>
  <c r="A313" i="11"/>
  <c r="A177" i="11"/>
  <c r="A215" i="11"/>
  <c r="A170" i="11"/>
  <c r="A220" i="11"/>
  <c r="A282" i="11"/>
  <c r="A117" i="11"/>
  <c r="A337" i="11"/>
  <c r="A202" i="11"/>
  <c r="A255" i="11"/>
  <c r="A13" i="11"/>
  <c r="A332" i="11"/>
  <c r="A234" i="11"/>
  <c r="A3" i="11"/>
  <c r="A123" i="11"/>
  <c r="A211" i="11"/>
  <c r="A327" i="11"/>
  <c r="A162" i="11"/>
  <c r="A345" i="11"/>
  <c r="A144" i="11"/>
  <c r="A8" i="11"/>
  <c r="A134" i="11"/>
  <c r="A136" i="11"/>
  <c r="A186" i="11"/>
  <c r="A296" i="11"/>
  <c r="A326" i="11"/>
  <c r="A165" i="11"/>
  <c r="A44" i="11"/>
  <c r="A83" i="11"/>
  <c r="A275" i="11"/>
  <c r="A224" i="11"/>
  <c r="A251" i="11"/>
  <c r="A312" i="11"/>
  <c r="A96" i="11"/>
  <c r="A30" i="11"/>
  <c r="A59" i="11"/>
  <c r="A88" i="11"/>
  <c r="A197" i="11"/>
  <c r="A261" i="11"/>
  <c r="A266" i="11"/>
  <c r="A280" i="11"/>
  <c r="A75" i="11"/>
  <c r="A213" i="11"/>
  <c r="A221" i="11"/>
  <c r="A167" i="11"/>
  <c r="A195" i="11"/>
  <c r="A279" i="11"/>
  <c r="A166" i="11"/>
  <c r="A336" i="11"/>
  <c r="A76" i="11"/>
  <c r="A104" i="11"/>
  <c r="A148" i="11"/>
  <c r="A143" i="11"/>
  <c r="A209" i="11"/>
  <c r="A85" i="11"/>
  <c r="A222" i="11"/>
  <c r="A163" i="11"/>
  <c r="A150" i="11"/>
  <c r="A189" i="11"/>
  <c r="A300" i="11"/>
  <c r="A318" i="11"/>
  <c r="A359" i="11"/>
  <c r="A270" i="11"/>
  <c r="A269" i="11"/>
  <c r="A201" i="11"/>
  <c r="A346" i="11"/>
  <c r="A207" i="11"/>
  <c r="A358" i="11"/>
  <c r="A335" i="11"/>
  <c r="A304" i="11"/>
  <c r="A53" i="11"/>
  <c r="A302" i="11"/>
  <c r="A340" i="11"/>
  <c r="A314" i="11"/>
  <c r="A97" i="11"/>
  <c r="A241" i="11"/>
  <c r="A274" i="11"/>
  <c r="A236" i="11"/>
  <c r="A227" i="11"/>
  <c r="A169" i="11"/>
  <c r="A7" i="11"/>
  <c r="A310" i="11"/>
  <c r="A276" i="11"/>
  <c r="A142" i="11"/>
  <c r="A18" i="11"/>
  <c r="A105" i="11"/>
  <c r="A252" i="11"/>
  <c r="A141" i="11"/>
  <c r="A114" i="11"/>
  <c r="A232" i="11"/>
  <c r="A297" i="11"/>
  <c r="A124" i="11"/>
  <c r="A26" i="11"/>
  <c r="A299" i="11"/>
  <c r="A342" i="11"/>
  <c r="A87" i="11"/>
  <c r="A43" i="11"/>
  <c r="A243" i="11"/>
  <c r="A256" i="11"/>
  <c r="A316" i="11"/>
  <c r="A36" i="11"/>
  <c r="A131" i="11"/>
  <c r="A325" i="11"/>
  <c r="A146" i="11"/>
  <c r="A212" i="11"/>
  <c r="A174" i="11"/>
  <c r="A109" i="11"/>
  <c r="A108" i="11"/>
  <c r="A100" i="11"/>
  <c r="A196" i="11"/>
  <c r="A242" i="11"/>
  <c r="A20" i="11"/>
  <c r="A245" i="11"/>
  <c r="A139" i="11"/>
  <c r="A277" i="11"/>
  <c r="A35" i="11"/>
  <c r="A182" i="11"/>
  <c r="A130" i="11"/>
  <c r="A172" i="11"/>
  <c r="A49" i="11"/>
  <c r="A61" i="11"/>
  <c r="A159" i="11"/>
  <c r="A161" i="11"/>
  <c r="A267" i="11"/>
  <c r="A308" i="11"/>
  <c r="A271" i="11"/>
  <c r="A311" i="11"/>
  <c r="A57" i="11"/>
  <c r="A360" i="11"/>
  <c r="A58" i="11"/>
  <c r="A289" i="11"/>
  <c r="A22" i="11"/>
  <c r="A110" i="11"/>
  <c r="A248" i="11"/>
  <c r="A295" i="11"/>
  <c r="A132" i="11"/>
  <c r="A48" i="11"/>
  <c r="A155" i="11"/>
  <c r="A32" i="11"/>
  <c r="A154" i="11"/>
  <c r="A51" i="11"/>
  <c r="A352" i="11"/>
  <c r="A179" i="11"/>
  <c r="A350" i="11"/>
  <c r="A34" i="11"/>
  <c r="G367" i="11"/>
  <c r="J34" i="11"/>
  <c r="C34" i="11"/>
  <c r="J350" i="11"/>
  <c r="C350" i="11"/>
  <c r="J179" i="11"/>
  <c r="C179" i="11"/>
  <c r="J352" i="11"/>
  <c r="C352" i="11"/>
  <c r="J51" i="11"/>
  <c r="C51" i="11"/>
  <c r="J154" i="11"/>
  <c r="C154" i="11"/>
  <c r="J32" i="11"/>
  <c r="C32" i="11"/>
  <c r="J155" i="11"/>
  <c r="C155" i="11"/>
  <c r="J48" i="11"/>
  <c r="C48" i="11"/>
  <c r="J132" i="11"/>
  <c r="C132" i="11"/>
  <c r="J295" i="11"/>
  <c r="C295" i="11"/>
  <c r="J248" i="11"/>
  <c r="C248" i="11"/>
  <c r="J110" i="11"/>
  <c r="C110" i="11"/>
  <c r="J22" i="11"/>
  <c r="C22" i="11"/>
  <c r="J289" i="11"/>
  <c r="C289" i="11"/>
  <c r="J58" i="11"/>
  <c r="C58" i="11"/>
  <c r="J360" i="11"/>
  <c r="C360" i="11"/>
  <c r="J57" i="11"/>
  <c r="C57" i="11"/>
  <c r="J311" i="11"/>
  <c r="C311" i="11"/>
  <c r="J271" i="11"/>
  <c r="C271" i="11"/>
  <c r="J308" i="11"/>
  <c r="C308" i="11"/>
  <c r="J267" i="11"/>
  <c r="C267" i="11"/>
  <c r="J161" i="11"/>
  <c r="C161" i="11"/>
  <c r="J159" i="11"/>
  <c r="C159" i="11"/>
  <c r="J61" i="11"/>
  <c r="C61" i="11"/>
  <c r="J49" i="11"/>
  <c r="C49" i="11"/>
  <c r="J172" i="11"/>
  <c r="C172" i="11"/>
  <c r="J130" i="11"/>
  <c r="C130" i="11"/>
  <c r="J182" i="11"/>
  <c r="C182" i="11"/>
  <c r="J35" i="11"/>
  <c r="C35" i="11"/>
  <c r="J277" i="11"/>
  <c r="C277" i="11"/>
  <c r="J139" i="11"/>
  <c r="C139" i="11"/>
  <c r="J245" i="11"/>
  <c r="C245" i="11"/>
  <c r="J20" i="11"/>
  <c r="C20" i="11"/>
  <c r="J242" i="11"/>
  <c r="C242" i="11"/>
  <c r="J196" i="11"/>
  <c r="C196" i="11"/>
  <c r="J100" i="11"/>
  <c r="C100" i="11"/>
  <c r="J108" i="11"/>
  <c r="C108" i="11"/>
  <c r="J109" i="11"/>
  <c r="C109" i="11"/>
  <c r="J174" i="11"/>
  <c r="C174" i="11"/>
  <c r="J212" i="11"/>
  <c r="C212" i="11"/>
  <c r="J146" i="11"/>
  <c r="C146" i="11"/>
  <c r="J325" i="11"/>
  <c r="C325" i="11"/>
  <c r="J131" i="11"/>
  <c r="C131" i="11"/>
  <c r="J36" i="11"/>
  <c r="C36" i="11"/>
  <c r="J316" i="11"/>
  <c r="C316" i="11"/>
  <c r="J256" i="11"/>
  <c r="C256" i="11"/>
  <c r="J243" i="11"/>
  <c r="C243" i="11"/>
  <c r="J43" i="11"/>
  <c r="C43" i="11"/>
  <c r="J87" i="11"/>
  <c r="C87" i="11"/>
  <c r="J342" i="11"/>
  <c r="C342" i="11"/>
  <c r="J299" i="11"/>
  <c r="C299" i="11"/>
  <c r="J26" i="11"/>
  <c r="C26" i="11"/>
  <c r="J124" i="11"/>
  <c r="C124" i="11"/>
  <c r="J297" i="11"/>
  <c r="C297" i="11"/>
  <c r="J232" i="11"/>
  <c r="C232" i="11"/>
  <c r="J114" i="11"/>
  <c r="C114" i="11"/>
  <c r="J141" i="11"/>
  <c r="C141" i="11"/>
  <c r="J252" i="11"/>
  <c r="C252" i="11"/>
  <c r="J105" i="11"/>
  <c r="C105" i="11"/>
  <c r="J18" i="11"/>
  <c r="C18" i="11"/>
  <c r="J142" i="11"/>
  <c r="C142" i="11"/>
  <c r="J276" i="11"/>
  <c r="C276" i="11"/>
  <c r="J310" i="11"/>
  <c r="C310" i="11"/>
  <c r="J7" i="11"/>
  <c r="C7" i="11"/>
  <c r="J169" i="11"/>
  <c r="C169" i="11"/>
  <c r="J227" i="11"/>
  <c r="C227" i="11"/>
  <c r="J236" i="11"/>
  <c r="C236" i="11"/>
  <c r="J274" i="11"/>
  <c r="C274" i="11"/>
  <c r="J241" i="11"/>
  <c r="C241" i="11"/>
  <c r="J97" i="11"/>
  <c r="C97" i="11"/>
  <c r="J314" i="11"/>
  <c r="C314" i="11"/>
  <c r="J340" i="11"/>
  <c r="C340" i="11"/>
  <c r="J302" i="11"/>
  <c r="C302" i="11"/>
  <c r="J53" i="11"/>
  <c r="C53" i="11"/>
  <c r="J304" i="11"/>
  <c r="C304" i="11"/>
  <c r="J335" i="11"/>
  <c r="C335" i="11"/>
  <c r="J358" i="11"/>
  <c r="C358" i="11"/>
  <c r="J207" i="11"/>
  <c r="C207" i="11"/>
  <c r="J346" i="11"/>
  <c r="C346" i="11"/>
  <c r="J201" i="11"/>
  <c r="C201" i="11"/>
  <c r="J269" i="11"/>
  <c r="C269" i="11"/>
  <c r="J270" i="11"/>
  <c r="C270" i="11"/>
  <c r="J359" i="11"/>
  <c r="C359" i="11"/>
  <c r="J318" i="11"/>
  <c r="C318" i="11"/>
  <c r="J300" i="11"/>
  <c r="C300" i="11"/>
  <c r="J189" i="11"/>
  <c r="C189" i="11"/>
  <c r="J150" i="11"/>
  <c r="C150" i="11"/>
  <c r="J163" i="11"/>
  <c r="C163" i="11"/>
  <c r="J222" i="11"/>
  <c r="C222" i="11"/>
  <c r="J85" i="11"/>
  <c r="C85" i="11"/>
  <c r="J209" i="11"/>
  <c r="C209" i="11"/>
  <c r="J143" i="11"/>
  <c r="C143" i="11"/>
  <c r="J148" i="11"/>
  <c r="C148" i="11"/>
  <c r="J104" i="11"/>
  <c r="C104" i="11"/>
  <c r="J76" i="11"/>
  <c r="C76" i="11"/>
  <c r="J336" i="11"/>
  <c r="C336" i="11"/>
  <c r="J166" i="11"/>
  <c r="C166" i="11"/>
  <c r="J279" i="11"/>
  <c r="C279" i="11"/>
  <c r="J195" i="11"/>
  <c r="C195" i="11"/>
  <c r="J167" i="11"/>
  <c r="C167" i="11"/>
  <c r="J221" i="11"/>
  <c r="C221" i="11"/>
  <c r="J213" i="11"/>
  <c r="C213" i="11"/>
  <c r="J75" i="11"/>
  <c r="C75" i="11"/>
  <c r="J280" i="11"/>
  <c r="C280" i="11"/>
  <c r="J266" i="11"/>
  <c r="C266" i="11"/>
  <c r="J261" i="11"/>
  <c r="C261" i="11"/>
  <c r="J197" i="11"/>
  <c r="C197" i="11"/>
  <c r="J88" i="11"/>
  <c r="C88" i="11"/>
  <c r="J59" i="11"/>
  <c r="C59" i="11"/>
  <c r="J30" i="11"/>
  <c r="C30" i="11"/>
  <c r="J96" i="11"/>
  <c r="C96" i="11"/>
  <c r="J312" i="11"/>
  <c r="C312" i="11"/>
  <c r="J251" i="11"/>
  <c r="C251" i="11"/>
  <c r="J224" i="11"/>
  <c r="C224" i="11"/>
  <c r="J275" i="11"/>
  <c r="C275" i="11"/>
  <c r="J83" i="11"/>
  <c r="C83" i="11"/>
  <c r="J44" i="11"/>
  <c r="C44" i="11"/>
  <c r="J165" i="11"/>
  <c r="C165" i="11"/>
  <c r="J326" i="11"/>
  <c r="C326" i="11"/>
  <c r="J296" i="11"/>
  <c r="C296" i="11"/>
  <c r="J186" i="11"/>
  <c r="C186" i="11"/>
  <c r="J136" i="11"/>
  <c r="C136" i="11"/>
  <c r="J134" i="11"/>
  <c r="C134" i="11"/>
  <c r="J8" i="11"/>
  <c r="C8" i="11"/>
  <c r="J144" i="11"/>
  <c r="C144" i="11"/>
  <c r="J345" i="11"/>
  <c r="C345" i="11"/>
  <c r="J162" i="11"/>
  <c r="C162" i="11"/>
  <c r="J327" i="11"/>
  <c r="C327" i="11"/>
  <c r="J211" i="11"/>
  <c r="C211" i="11"/>
  <c r="J123" i="11"/>
  <c r="C123" i="11"/>
  <c r="J3" i="11"/>
  <c r="C3" i="11"/>
  <c r="J234" i="11"/>
  <c r="C234" i="11"/>
  <c r="J332" i="11"/>
  <c r="C332" i="11"/>
  <c r="J13" i="11"/>
  <c r="C13" i="11"/>
  <c r="J255" i="11"/>
  <c r="C255" i="11"/>
  <c r="J202" i="11"/>
  <c r="C202" i="11"/>
  <c r="J337" i="11"/>
  <c r="C337" i="11"/>
  <c r="J117" i="11"/>
  <c r="C117" i="11"/>
  <c r="J282" i="11"/>
  <c r="C282" i="11"/>
  <c r="J220" i="11"/>
  <c r="C220" i="11"/>
  <c r="J170" i="11"/>
  <c r="C170" i="11"/>
  <c r="J215" i="11"/>
  <c r="C215" i="11"/>
  <c r="J177" i="11"/>
  <c r="C177" i="11"/>
  <c r="J313" i="11"/>
  <c r="C313" i="11"/>
  <c r="J121" i="11"/>
  <c r="C121" i="11"/>
  <c r="J216" i="11"/>
  <c r="C216" i="11"/>
  <c r="J69" i="11"/>
  <c r="C69" i="11"/>
  <c r="J185" i="11"/>
  <c r="C185" i="11"/>
  <c r="J90" i="11"/>
  <c r="C90" i="11"/>
  <c r="J228" i="11"/>
  <c r="C228" i="11"/>
  <c r="J183" i="11"/>
  <c r="C183" i="11"/>
  <c r="J306" i="11"/>
  <c r="C306" i="11"/>
  <c r="J68" i="11"/>
  <c r="C68" i="11"/>
  <c r="J235" i="11"/>
  <c r="C235" i="11"/>
  <c r="J351" i="11"/>
  <c r="C351" i="11"/>
  <c r="J244" i="11"/>
  <c r="C244" i="11"/>
  <c r="J158" i="11"/>
  <c r="C158" i="11"/>
  <c r="J353" i="11"/>
  <c r="C353" i="11"/>
  <c r="J331" i="11"/>
  <c r="C331" i="11"/>
  <c r="J223" i="11"/>
  <c r="C223" i="11"/>
  <c r="J283" i="11"/>
  <c r="C283" i="11"/>
  <c r="J366" i="11"/>
  <c r="C366" i="11"/>
  <c r="J74" i="11"/>
  <c r="C74" i="11"/>
  <c r="J4" i="11"/>
  <c r="C4" i="11"/>
  <c r="J45" i="11"/>
  <c r="C45" i="11"/>
  <c r="J257" i="11"/>
  <c r="C257" i="11"/>
  <c r="J263" i="11"/>
  <c r="C263" i="11"/>
  <c r="J6" i="11"/>
  <c r="C6" i="11"/>
  <c r="J33" i="11"/>
  <c r="C33" i="11"/>
  <c r="J93" i="11"/>
  <c r="C93" i="11"/>
  <c r="J233" i="11"/>
  <c r="C233" i="11"/>
  <c r="J181" i="11"/>
  <c r="C181" i="11"/>
  <c r="J347" i="11"/>
  <c r="C347" i="11"/>
  <c r="J229" i="11"/>
  <c r="C229" i="11"/>
  <c r="J214" i="11"/>
  <c r="C214" i="11"/>
  <c r="J91" i="11"/>
  <c r="C91" i="11"/>
  <c r="J363" i="11"/>
  <c r="C363" i="11"/>
  <c r="J38" i="11"/>
  <c r="C38" i="11"/>
  <c r="J217" i="11"/>
  <c r="C217" i="11"/>
  <c r="J315" i="11"/>
  <c r="C315" i="11"/>
  <c r="J16" i="11"/>
  <c r="C16" i="11"/>
  <c r="J200" i="11"/>
  <c r="C200" i="11"/>
  <c r="J80" i="11"/>
  <c r="C80" i="11"/>
  <c r="J62" i="11"/>
  <c r="C62" i="11"/>
  <c r="J191" i="11"/>
  <c r="C191" i="11"/>
  <c r="J348" i="11"/>
  <c r="C348" i="11"/>
  <c r="J56" i="11"/>
  <c r="C56" i="11"/>
  <c r="J19" i="11"/>
  <c r="C19" i="11"/>
  <c r="J309" i="11"/>
  <c r="C309" i="11"/>
  <c r="J10" i="11"/>
  <c r="C10" i="11"/>
  <c r="J210" i="11"/>
  <c r="C210" i="11"/>
  <c r="J290" i="11"/>
  <c r="C290" i="11"/>
  <c r="J17" i="11"/>
  <c r="C17" i="11"/>
  <c r="J29" i="11"/>
  <c r="C29" i="11"/>
  <c r="J219" i="11"/>
  <c r="C219" i="11"/>
  <c r="J82" i="11"/>
  <c r="C82" i="11"/>
  <c r="J287" i="11"/>
  <c r="C287" i="11"/>
  <c r="J168" i="11"/>
  <c r="C168" i="11"/>
  <c r="J66" i="11"/>
  <c r="C66" i="11"/>
  <c r="J364" i="11"/>
  <c r="C364" i="11"/>
  <c r="J120" i="11"/>
  <c r="C120" i="11"/>
  <c r="J301" i="11"/>
  <c r="C301" i="11"/>
  <c r="J95" i="11"/>
  <c r="C95" i="11"/>
  <c r="J152" i="11"/>
  <c r="C152" i="11"/>
  <c r="J118" i="11"/>
  <c r="C118" i="11"/>
  <c r="J24" i="11"/>
  <c r="C24" i="11"/>
  <c r="J205" i="11"/>
  <c r="C205" i="11"/>
  <c r="J355" i="11"/>
  <c r="C355" i="11"/>
  <c r="J176" i="11"/>
  <c r="C176" i="11"/>
  <c r="J31" i="11"/>
  <c r="C31" i="11"/>
  <c r="J321" i="11"/>
  <c r="C321" i="11"/>
  <c r="J292" i="11"/>
  <c r="C292" i="11"/>
  <c r="J218" i="11"/>
  <c r="C218" i="11"/>
  <c r="J354" i="11"/>
  <c r="C354" i="11"/>
  <c r="J147" i="11"/>
  <c r="C147" i="11"/>
  <c r="J72" i="11"/>
  <c r="C72" i="11"/>
  <c r="J65" i="11"/>
  <c r="C65" i="11"/>
  <c r="J84" i="11"/>
  <c r="C84" i="11"/>
  <c r="J281" i="11"/>
  <c r="C281" i="11"/>
  <c r="J343" i="11"/>
  <c r="C343" i="11"/>
  <c r="J190" i="11"/>
  <c r="C190" i="11"/>
  <c r="J293" i="11"/>
  <c r="C293" i="11"/>
  <c r="J173" i="11"/>
  <c r="C173" i="11"/>
  <c r="J188" i="11"/>
  <c r="C188" i="11"/>
  <c r="J160" i="11"/>
  <c r="C160" i="11"/>
  <c r="J249" i="11"/>
  <c r="C249" i="11"/>
  <c r="J357" i="11"/>
  <c r="C357" i="11"/>
  <c r="J288" i="11"/>
  <c r="C288" i="11"/>
  <c r="J240" i="11"/>
  <c r="C240" i="11"/>
  <c r="J64" i="11"/>
  <c r="C64" i="11"/>
  <c r="J239" i="11"/>
  <c r="C239" i="11"/>
  <c r="J89" i="11"/>
  <c r="C89" i="11"/>
  <c r="J322" i="11"/>
  <c r="C322" i="11"/>
  <c r="J101" i="11"/>
  <c r="C101" i="11"/>
  <c r="J268" i="11"/>
  <c r="C268" i="11"/>
  <c r="J285" i="11"/>
  <c r="C285" i="11"/>
  <c r="J21" i="11"/>
  <c r="C21" i="11"/>
  <c r="J52" i="11"/>
  <c r="C52" i="11"/>
  <c r="J71" i="11"/>
  <c r="C71" i="11"/>
  <c r="J247" i="11"/>
  <c r="C247" i="11"/>
  <c r="J284" i="11"/>
  <c r="C284" i="11"/>
  <c r="J27" i="11"/>
  <c r="C27" i="11"/>
  <c r="J231" i="11"/>
  <c r="C231" i="11"/>
  <c r="J303" i="11"/>
  <c r="C303" i="11"/>
  <c r="J329" i="11"/>
  <c r="C329" i="11"/>
  <c r="J128" i="11"/>
  <c r="C128" i="11"/>
  <c r="J112" i="11"/>
  <c r="C112" i="11"/>
  <c r="J106" i="11"/>
  <c r="C106" i="11"/>
  <c r="J127" i="11"/>
  <c r="C127" i="11"/>
  <c r="J137" i="11"/>
  <c r="C137" i="11"/>
  <c r="J145" i="11"/>
  <c r="C145" i="11"/>
  <c r="J294" i="11"/>
  <c r="C294" i="11"/>
  <c r="J192" i="11"/>
  <c r="C192" i="11"/>
  <c r="J77" i="11"/>
  <c r="C77" i="11"/>
  <c r="J230" i="11"/>
  <c r="C230" i="11"/>
  <c r="J246" i="11"/>
  <c r="C246" i="11"/>
  <c r="J99" i="11"/>
  <c r="C99" i="11"/>
  <c r="J291" i="11"/>
  <c r="C291" i="11"/>
  <c r="J253" i="11"/>
  <c r="C253" i="11"/>
  <c r="J334" i="11"/>
  <c r="C334" i="11"/>
  <c r="J305" i="11"/>
  <c r="C305" i="11"/>
  <c r="J60" i="11"/>
  <c r="C60" i="11"/>
  <c r="J79" i="11"/>
  <c r="C79" i="11"/>
  <c r="J113" i="11"/>
  <c r="C113" i="11"/>
  <c r="J5" i="11"/>
  <c r="C5" i="11"/>
  <c r="J125" i="11"/>
  <c r="C125" i="11"/>
  <c r="J70" i="11"/>
  <c r="C70" i="11"/>
  <c r="J344" i="11"/>
  <c r="C344" i="11"/>
  <c r="J140" i="11"/>
  <c r="C140" i="11"/>
  <c r="J262" i="11"/>
  <c r="C262" i="11"/>
  <c r="J330" i="11"/>
  <c r="C330" i="11"/>
  <c r="J194" i="11"/>
  <c r="C194" i="11"/>
  <c r="J361" i="11"/>
  <c r="C361" i="11"/>
  <c r="J151" i="11"/>
  <c r="C151" i="11"/>
  <c r="J265" i="11"/>
  <c r="C265" i="11"/>
  <c r="J111" i="11"/>
  <c r="C111" i="11"/>
  <c r="J126" i="11"/>
  <c r="C126" i="11"/>
  <c r="J15" i="11"/>
  <c r="C15" i="11"/>
  <c r="J273" i="11"/>
  <c r="C273" i="11"/>
  <c r="J328" i="11"/>
  <c r="C328" i="11"/>
  <c r="J9" i="11"/>
  <c r="C9" i="11"/>
  <c r="J362" i="11"/>
  <c r="C362" i="11"/>
  <c r="J320" i="11"/>
  <c r="C320" i="11"/>
  <c r="J78" i="11"/>
  <c r="C78" i="11"/>
  <c r="J180" i="11"/>
  <c r="C180" i="11"/>
  <c r="J317" i="11"/>
  <c r="C317" i="11"/>
  <c r="J259" i="11"/>
  <c r="C259" i="11"/>
  <c r="J258" i="11"/>
  <c r="C258" i="11"/>
  <c r="J319" i="11"/>
  <c r="C319" i="11"/>
  <c r="J116" i="11"/>
  <c r="C116" i="11"/>
  <c r="J298" i="11"/>
  <c r="C298" i="11"/>
  <c r="J238" i="11"/>
  <c r="C238" i="11"/>
  <c r="J55" i="11"/>
  <c r="C55" i="11"/>
  <c r="J193" i="11"/>
  <c r="C193" i="11"/>
  <c r="J47" i="11"/>
  <c r="C47" i="11"/>
  <c r="J225" i="11"/>
  <c r="C225" i="11"/>
  <c r="J107" i="11"/>
  <c r="C107" i="11"/>
  <c r="J286" i="11"/>
  <c r="C286" i="11"/>
  <c r="J206" i="11"/>
  <c r="C206" i="11"/>
  <c r="J23" i="11"/>
  <c r="C23" i="11"/>
  <c r="J184" i="11"/>
  <c r="C184" i="11"/>
  <c r="J203" i="11"/>
  <c r="C203" i="11"/>
  <c r="J307" i="11"/>
  <c r="C307" i="11"/>
  <c r="J254" i="11"/>
  <c r="C254" i="11"/>
  <c r="J237" i="11"/>
  <c r="C237" i="11"/>
  <c r="J226" i="11"/>
  <c r="C226" i="11"/>
  <c r="J40" i="11"/>
  <c r="C40" i="11"/>
  <c r="J39" i="11"/>
  <c r="C39" i="11"/>
  <c r="J50" i="11"/>
  <c r="C50" i="11"/>
  <c r="J157" i="11"/>
  <c r="C157" i="11"/>
  <c r="J250" i="11"/>
  <c r="C250" i="11"/>
  <c r="J41" i="11"/>
  <c r="C41" i="11"/>
  <c r="J102" i="11"/>
  <c r="C102" i="11"/>
  <c r="J129" i="11"/>
  <c r="C129" i="11"/>
  <c r="J365" i="11"/>
  <c r="C365" i="11"/>
  <c r="J341" i="11"/>
  <c r="C341" i="11"/>
  <c r="J187" i="11"/>
  <c r="C187" i="11"/>
  <c r="J28" i="11"/>
  <c r="C28" i="11"/>
  <c r="J199" i="11"/>
  <c r="C199" i="11"/>
  <c r="J178" i="11"/>
  <c r="C178" i="11"/>
  <c r="J11" i="11"/>
  <c r="C11" i="11"/>
  <c r="J103" i="11"/>
  <c r="C103" i="11"/>
  <c r="J92" i="11"/>
  <c r="C92" i="11"/>
  <c r="J333" i="11"/>
  <c r="C333" i="11"/>
  <c r="J42" i="11"/>
  <c r="C42" i="11"/>
  <c r="J46" i="11"/>
  <c r="C46" i="11"/>
  <c r="J135" i="11"/>
  <c r="C135" i="11"/>
  <c r="J14" i="11"/>
  <c r="C14" i="11"/>
  <c r="J175" i="11"/>
  <c r="C175" i="11"/>
  <c r="J25" i="11"/>
  <c r="C25" i="11"/>
  <c r="J94" i="11"/>
  <c r="C94" i="11"/>
  <c r="J349" i="11"/>
  <c r="C349" i="11"/>
  <c r="J324" i="11"/>
  <c r="C324" i="11"/>
  <c r="J149" i="11"/>
  <c r="C149" i="11"/>
  <c r="J12" i="11"/>
  <c r="C12" i="11"/>
  <c r="J138" i="11"/>
  <c r="C138" i="11"/>
  <c r="J122" i="11"/>
  <c r="C122" i="11"/>
  <c r="J156" i="11"/>
  <c r="C156" i="11"/>
  <c r="J115" i="11"/>
  <c r="C115" i="11"/>
  <c r="J73" i="11"/>
  <c r="C73" i="11"/>
  <c r="J204" i="11"/>
  <c r="C204" i="11"/>
  <c r="J323" i="11"/>
  <c r="C323" i="11"/>
  <c r="J54" i="11"/>
  <c r="C54" i="11"/>
  <c r="J198" i="11"/>
  <c r="C198" i="11"/>
  <c r="J356" i="11"/>
  <c r="C356" i="11"/>
  <c r="J67" i="11"/>
  <c r="C67" i="11"/>
  <c r="J338" i="11"/>
  <c r="C338" i="11"/>
  <c r="J171" i="11"/>
  <c r="C171" i="11"/>
  <c r="J2" i="11"/>
  <c r="C2" i="11"/>
  <c r="J272" i="11"/>
  <c r="C272" i="11"/>
  <c r="J133" i="11"/>
  <c r="C133" i="11"/>
  <c r="J86" i="11"/>
  <c r="C86" i="11"/>
  <c r="J208" i="11"/>
  <c r="C208" i="11"/>
  <c r="J153" i="11"/>
  <c r="C153" i="11"/>
  <c r="J81" i="11"/>
  <c r="C81" i="11"/>
  <c r="J264" i="11"/>
  <c r="C264" i="11"/>
  <c r="J260" i="11"/>
  <c r="C260" i="11"/>
  <c r="J339" i="11"/>
  <c r="C339" i="11"/>
  <c r="J37" i="11"/>
  <c r="C37" i="11"/>
  <c r="J119" i="11"/>
  <c r="C119" i="11"/>
  <c r="J63" i="11"/>
  <c r="C63" i="11"/>
  <c r="J278" i="11"/>
  <c r="C278" i="11"/>
  <c r="J164" i="11"/>
  <c r="C164" i="11"/>
  <c r="J98" i="11"/>
  <c r="C98" i="11"/>
  <c r="O2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N4" i="10"/>
  <c r="M4" i="10"/>
  <c r="N3" i="10"/>
  <c r="M3" i="10"/>
  <c r="N2" i="10"/>
  <c r="M2" i="10"/>
  <c r="A210" i="10"/>
  <c r="A268" i="10"/>
  <c r="A33" i="10"/>
  <c r="A255" i="10"/>
  <c r="A297" i="10"/>
  <c r="A6" i="10"/>
  <c r="A274" i="10"/>
  <c r="A284" i="10"/>
  <c r="A163" i="10"/>
  <c r="A53" i="10"/>
  <c r="A218" i="10"/>
  <c r="A44" i="10"/>
  <c r="A170" i="10"/>
  <c r="A50" i="10"/>
  <c r="A93" i="10"/>
  <c r="A143" i="10"/>
  <c r="A363" i="10"/>
  <c r="A243" i="10"/>
  <c r="A202" i="10"/>
  <c r="A120" i="10"/>
  <c r="A336" i="10"/>
  <c r="A71" i="10"/>
  <c r="A90" i="10"/>
  <c r="A112" i="10"/>
  <c r="A140" i="10"/>
  <c r="A247" i="10"/>
  <c r="A39" i="10"/>
  <c r="A185" i="10"/>
  <c r="A137" i="10"/>
  <c r="A148" i="10"/>
  <c r="A216" i="10"/>
  <c r="A313" i="10"/>
  <c r="A209" i="10"/>
  <c r="A158" i="10"/>
  <c r="A275" i="10"/>
  <c r="A64" i="10"/>
  <c r="A239" i="10"/>
  <c r="A253" i="10"/>
  <c r="A72" i="10"/>
  <c r="A3" i="10"/>
  <c r="A136" i="10"/>
  <c r="A293" i="10"/>
  <c r="A327" i="10"/>
  <c r="A131" i="10"/>
  <c r="A251" i="10"/>
  <c r="A233" i="10"/>
  <c r="A347" i="10"/>
  <c r="A223" i="10"/>
  <c r="A259" i="10"/>
  <c r="A325" i="10"/>
  <c r="A119" i="10"/>
  <c r="A102" i="10"/>
  <c r="A175" i="10"/>
  <c r="A322" i="10"/>
  <c r="A110" i="10"/>
  <c r="A21" i="10"/>
  <c r="A105" i="10"/>
  <c r="A252" i="10"/>
  <c r="A191" i="10"/>
  <c r="A60" i="10"/>
  <c r="A289" i="10"/>
  <c r="A157" i="10"/>
  <c r="A286" i="10"/>
  <c r="A55" i="10"/>
  <c r="A103" i="10"/>
  <c r="A4" i="10"/>
  <c r="A296" i="10"/>
  <c r="A331" i="10"/>
  <c r="A58" i="10"/>
  <c r="A150" i="10"/>
  <c r="A366" i="10"/>
  <c r="A321" i="10"/>
  <c r="A77" i="10"/>
  <c r="A212" i="10"/>
  <c r="A281" i="10"/>
  <c r="A11" i="10"/>
  <c r="A149" i="10"/>
  <c r="A332" i="10"/>
  <c r="A43" i="10"/>
  <c r="A292" i="10"/>
  <c r="A118" i="10"/>
  <c r="A228" i="10"/>
  <c r="A145" i="10"/>
  <c r="A9" i="10"/>
  <c r="A290" i="10"/>
  <c r="A200" i="10"/>
  <c r="A319" i="10"/>
  <c r="A97" i="10"/>
  <c r="A187" i="10"/>
  <c r="A270" i="10"/>
  <c r="A65" i="10"/>
  <c r="A258" i="10"/>
  <c r="A282" i="10"/>
  <c r="A38" i="10"/>
  <c r="A265" i="10"/>
  <c r="A250" i="10"/>
  <c r="A162" i="10"/>
  <c r="A184" i="10"/>
  <c r="A7" i="10"/>
  <c r="A222" i="10"/>
  <c r="A29" i="10"/>
  <c r="A135" i="10"/>
  <c r="A208" i="10"/>
  <c r="A299" i="10"/>
  <c r="A294" i="10"/>
  <c r="A304" i="10"/>
  <c r="A230" i="10"/>
  <c r="A96" i="10"/>
  <c r="A99" i="10"/>
  <c r="A276" i="10"/>
  <c r="A37" i="10"/>
  <c r="A10" i="10"/>
  <c r="A249" i="10"/>
  <c r="A63" i="10"/>
  <c r="A14" i="10"/>
  <c r="A121" i="10"/>
  <c r="A241" i="10"/>
  <c r="A5" i="10"/>
  <c r="A280" i="10"/>
  <c r="A306" i="10"/>
  <c r="A174" i="10"/>
  <c r="A229" i="10"/>
  <c r="A186" i="10"/>
  <c r="A169" i="10"/>
  <c r="A203" i="10"/>
  <c r="A272" i="10"/>
  <c r="A54" i="10"/>
  <c r="A89" i="10"/>
  <c r="A246" i="10"/>
  <c r="A277" i="10"/>
  <c r="A356" i="10"/>
  <c r="A257" i="10"/>
  <c r="A176" i="10"/>
  <c r="A302" i="10"/>
  <c r="A51" i="10"/>
  <c r="A144" i="10"/>
  <c r="A353" i="10"/>
  <c r="A173" i="10"/>
  <c r="A355" i="10"/>
  <c r="A142" i="10"/>
  <c r="A104" i="10"/>
  <c r="A365" i="10"/>
  <c r="A220" i="10"/>
  <c r="A101" i="10"/>
  <c r="A123" i="10"/>
  <c r="A301" i="10"/>
  <c r="A323" i="10"/>
  <c r="A34" i="10"/>
  <c r="A166" i="10"/>
  <c r="A316" i="10"/>
  <c r="A62" i="10"/>
  <c r="A94" i="10"/>
  <c r="A362" i="10"/>
  <c r="A125" i="10"/>
  <c r="A130" i="10"/>
  <c r="A329" i="10"/>
  <c r="A160" i="10"/>
  <c r="A85" i="10"/>
  <c r="A17" i="10"/>
  <c r="A82" i="10"/>
  <c r="A68" i="10"/>
  <c r="A24" i="10"/>
  <c r="A273" i="10"/>
  <c r="A66" i="10"/>
  <c r="A16" i="10"/>
  <c r="A350" i="10"/>
  <c r="A116" i="10"/>
  <c r="A74" i="10"/>
  <c r="A342" i="10"/>
  <c r="A161" i="10"/>
  <c r="A146" i="10"/>
  <c r="A95" i="10"/>
  <c r="A30" i="10"/>
  <c r="A283" i="10"/>
  <c r="A227" i="10"/>
  <c r="A126" i="10"/>
  <c r="A308" i="10"/>
  <c r="A56" i="10"/>
  <c r="A26" i="10"/>
  <c r="A18" i="10"/>
  <c r="A114" i="10"/>
  <c r="A237" i="10"/>
  <c r="A205" i="10"/>
  <c r="A226" i="10"/>
  <c r="A36" i="10"/>
  <c r="A45" i="10"/>
  <c r="A20" i="10"/>
  <c r="A32" i="10"/>
  <c r="A333" i="10"/>
  <c r="A2" i="10"/>
  <c r="A165" i="10"/>
  <c r="A262" i="10"/>
  <c r="A295" i="10"/>
  <c r="A178" i="10"/>
  <c r="A364" i="10"/>
  <c r="A271" i="10"/>
  <c r="A139" i="10"/>
  <c r="A98" i="10"/>
  <c r="A267" i="10"/>
  <c r="A339" i="10"/>
  <c r="A337" i="10"/>
  <c r="A109" i="10"/>
  <c r="A236" i="10"/>
  <c r="A128" i="10"/>
  <c r="A171" i="10"/>
  <c r="A346" i="10"/>
  <c r="A343" i="10"/>
  <c r="A196" i="10"/>
  <c r="A361" i="10"/>
  <c r="A67" i="10"/>
  <c r="A354" i="10"/>
  <c r="A207" i="10"/>
  <c r="A59" i="10"/>
  <c r="A287" i="10"/>
  <c r="A129" i="10"/>
  <c r="A358" i="10"/>
  <c r="A235" i="10"/>
  <c r="A193" i="10"/>
  <c r="A35" i="10"/>
  <c r="A264" i="10"/>
  <c r="A278" i="10"/>
  <c r="A83" i="10"/>
  <c r="A288" i="10"/>
  <c r="A269" i="10"/>
  <c r="A189" i="10"/>
  <c r="A75" i="10"/>
  <c r="A199" i="10"/>
  <c r="A352" i="10"/>
  <c r="A234" i="10"/>
  <c r="A195" i="10"/>
  <c r="A335" i="10"/>
  <c r="A25" i="10"/>
  <c r="A198" i="10"/>
  <c r="A348" i="10"/>
  <c r="A154" i="10"/>
  <c r="A351" i="10"/>
  <c r="A310" i="10"/>
  <c r="A31" i="10"/>
  <c r="A87" i="10"/>
  <c r="A134" i="10"/>
  <c r="A182" i="10"/>
  <c r="A311" i="10"/>
  <c r="A188" i="10"/>
  <c r="A326" i="10"/>
  <c r="A219" i="10"/>
  <c r="A279" i="10"/>
  <c r="A328" i="10"/>
  <c r="A92" i="10"/>
  <c r="A47" i="10"/>
  <c r="A317" i="10"/>
  <c r="A132" i="10"/>
  <c r="A177" i="10"/>
  <c r="A49" i="10"/>
  <c r="A320" i="10"/>
  <c r="A80" i="10"/>
  <c r="A254" i="10"/>
  <c r="A360" i="10"/>
  <c r="A217" i="10"/>
  <c r="A183" i="10"/>
  <c r="A133" i="10"/>
  <c r="A111" i="10"/>
  <c r="A260" i="10"/>
  <c r="A79" i="10"/>
  <c r="A164" i="10"/>
  <c r="A213" i="10"/>
  <c r="A190" i="10"/>
  <c r="A359" i="10"/>
  <c r="A238" i="10"/>
  <c r="A256" i="10"/>
  <c r="A341" i="10"/>
  <c r="A81" i="10"/>
  <c r="A345" i="10"/>
  <c r="A153" i="10"/>
  <c r="A168" i="10"/>
  <c r="A91" i="10"/>
  <c r="A318" i="10"/>
  <c r="A27" i="10"/>
  <c r="A22" i="10"/>
  <c r="A300" i="10"/>
  <c r="A197" i="10"/>
  <c r="A42" i="10"/>
  <c r="A48" i="10"/>
  <c r="A324" i="10"/>
  <c r="A211" i="10"/>
  <c r="A285" i="10"/>
  <c r="A263" i="10"/>
  <c r="A86" i="10"/>
  <c r="A76" i="10"/>
  <c r="A73" i="10"/>
  <c r="A52" i="10"/>
  <c r="A152" i="10"/>
  <c r="A167" i="10"/>
  <c r="A248" i="10"/>
  <c r="A124" i="10"/>
  <c r="A192" i="10"/>
  <c r="A357" i="10"/>
  <c r="A122" i="10"/>
  <c r="A232" i="10"/>
  <c r="A221" i="10"/>
  <c r="A41" i="10"/>
  <c r="A225" i="10"/>
  <c r="A179" i="10"/>
  <c r="A224" i="10"/>
  <c r="A307" i="10"/>
  <c r="A312" i="10"/>
  <c r="A23" i="10"/>
  <c r="A78" i="10"/>
  <c r="A291" i="10"/>
  <c r="A156" i="10"/>
  <c r="A334" i="10"/>
  <c r="A151" i="10"/>
  <c r="A57" i="10"/>
  <c r="A113" i="10"/>
  <c r="A201" i="10"/>
  <c r="A244" i="10"/>
  <c r="A242" i="10"/>
  <c r="A69" i="10"/>
  <c r="A147" i="10"/>
  <c r="A194" i="10"/>
  <c r="A40" i="10"/>
  <c r="A303" i="10"/>
  <c r="A141" i="10"/>
  <c r="A240" i="10"/>
  <c r="A19" i="10"/>
  <c r="A84" i="10"/>
  <c r="A298" i="10"/>
  <c r="A214" i="10"/>
  <c r="A127" i="10"/>
  <c r="A61" i="10"/>
  <c r="A261" i="10"/>
  <c r="A315" i="10"/>
  <c r="A108" i="10"/>
  <c r="A338" i="10"/>
  <c r="A159" i="10"/>
  <c r="A115" i="10"/>
  <c r="A231" i="10"/>
  <c r="A155" i="10"/>
  <c r="A314" i="10"/>
  <c r="A100" i="10"/>
  <c r="A46" i="10"/>
  <c r="A8" i="10"/>
  <c r="A70" i="10"/>
  <c r="A266" i="10"/>
  <c r="A172" i="10"/>
  <c r="A330" i="10"/>
  <c r="A12" i="10"/>
  <c r="A28" i="10"/>
  <c r="A138" i="10"/>
  <c r="A181" i="10"/>
  <c r="A305" i="10"/>
  <c r="A349" i="10"/>
  <c r="A106" i="10"/>
  <c r="A204" i="10"/>
  <c r="A88" i="10"/>
  <c r="A215" i="10"/>
  <c r="A117" i="10"/>
  <c r="A180" i="10"/>
  <c r="A340" i="10"/>
  <c r="A309" i="10"/>
  <c r="A206" i="10"/>
  <c r="A15" i="10"/>
  <c r="A344" i="10"/>
  <c r="A13" i="10"/>
  <c r="A107" i="10"/>
  <c r="A245" i="10"/>
  <c r="G367" i="10"/>
  <c r="J245" i="10"/>
  <c r="C245" i="10"/>
  <c r="J107" i="10"/>
  <c r="C107" i="10"/>
  <c r="J13" i="10"/>
  <c r="C13" i="10"/>
  <c r="J344" i="10"/>
  <c r="C344" i="10"/>
  <c r="J15" i="10"/>
  <c r="C15" i="10"/>
  <c r="J206" i="10"/>
  <c r="C206" i="10"/>
  <c r="J309" i="10"/>
  <c r="C309" i="10"/>
  <c r="J340" i="10"/>
  <c r="C340" i="10"/>
  <c r="J180" i="10"/>
  <c r="C180" i="10"/>
  <c r="J117" i="10"/>
  <c r="C117" i="10"/>
  <c r="J215" i="10"/>
  <c r="C215" i="10"/>
  <c r="J88" i="10"/>
  <c r="C88" i="10"/>
  <c r="J204" i="10"/>
  <c r="C204" i="10"/>
  <c r="J106" i="10"/>
  <c r="C106" i="10"/>
  <c r="J349" i="10"/>
  <c r="C349" i="10"/>
  <c r="J305" i="10"/>
  <c r="C305" i="10"/>
  <c r="J181" i="10"/>
  <c r="C181" i="10"/>
  <c r="J138" i="10"/>
  <c r="C138" i="10"/>
  <c r="J28" i="10"/>
  <c r="C28" i="10"/>
  <c r="J12" i="10"/>
  <c r="C12" i="10"/>
  <c r="J330" i="10"/>
  <c r="C330" i="10"/>
  <c r="J172" i="10"/>
  <c r="C172" i="10"/>
  <c r="J266" i="10"/>
  <c r="C266" i="10"/>
  <c r="J70" i="10"/>
  <c r="C70" i="10"/>
  <c r="J8" i="10"/>
  <c r="C8" i="10"/>
  <c r="J46" i="10"/>
  <c r="C46" i="10"/>
  <c r="J100" i="10"/>
  <c r="C100" i="10"/>
  <c r="J314" i="10"/>
  <c r="C314" i="10"/>
  <c r="J155" i="10"/>
  <c r="C155" i="10"/>
  <c r="J231" i="10"/>
  <c r="C231" i="10"/>
  <c r="J115" i="10"/>
  <c r="C115" i="10"/>
  <c r="J159" i="10"/>
  <c r="C159" i="10"/>
  <c r="J338" i="10"/>
  <c r="C338" i="10"/>
  <c r="J108" i="10"/>
  <c r="C108" i="10"/>
  <c r="J315" i="10"/>
  <c r="C315" i="10"/>
  <c r="J261" i="10"/>
  <c r="C261" i="10"/>
  <c r="J61" i="10"/>
  <c r="C61" i="10"/>
  <c r="J127" i="10"/>
  <c r="C127" i="10"/>
  <c r="J214" i="10"/>
  <c r="C214" i="10"/>
  <c r="J298" i="10"/>
  <c r="C298" i="10"/>
  <c r="J84" i="10"/>
  <c r="C84" i="10"/>
  <c r="J19" i="10"/>
  <c r="C19" i="10"/>
  <c r="J240" i="10"/>
  <c r="C240" i="10"/>
  <c r="J141" i="10"/>
  <c r="C141" i="10"/>
  <c r="J303" i="10"/>
  <c r="C303" i="10"/>
  <c r="J40" i="10"/>
  <c r="C40" i="10"/>
  <c r="J194" i="10"/>
  <c r="C194" i="10"/>
  <c r="J147" i="10"/>
  <c r="C147" i="10"/>
  <c r="J69" i="10"/>
  <c r="C69" i="10"/>
  <c r="J242" i="10"/>
  <c r="C242" i="10"/>
  <c r="J244" i="10"/>
  <c r="C244" i="10"/>
  <c r="J201" i="10"/>
  <c r="C201" i="10"/>
  <c r="J113" i="10"/>
  <c r="C113" i="10"/>
  <c r="J57" i="10"/>
  <c r="C57" i="10"/>
  <c r="J151" i="10"/>
  <c r="C151" i="10"/>
  <c r="J334" i="10"/>
  <c r="C334" i="10"/>
  <c r="J156" i="10"/>
  <c r="C156" i="10"/>
  <c r="J291" i="10"/>
  <c r="C291" i="10"/>
  <c r="J78" i="10"/>
  <c r="C78" i="10"/>
  <c r="J23" i="10"/>
  <c r="C23" i="10"/>
  <c r="J312" i="10"/>
  <c r="C312" i="10"/>
  <c r="J307" i="10"/>
  <c r="C307" i="10"/>
  <c r="J224" i="10"/>
  <c r="C224" i="10"/>
  <c r="J179" i="10"/>
  <c r="C179" i="10"/>
  <c r="J225" i="10"/>
  <c r="C225" i="10"/>
  <c r="J41" i="10"/>
  <c r="C41" i="10"/>
  <c r="J221" i="10"/>
  <c r="C221" i="10"/>
  <c r="J232" i="10"/>
  <c r="C232" i="10"/>
  <c r="J122" i="10"/>
  <c r="C122" i="10"/>
  <c r="J357" i="10"/>
  <c r="C357" i="10"/>
  <c r="J192" i="10"/>
  <c r="C192" i="10"/>
  <c r="J124" i="10"/>
  <c r="C124" i="10"/>
  <c r="J248" i="10"/>
  <c r="C248" i="10"/>
  <c r="J167" i="10"/>
  <c r="C167" i="10"/>
  <c r="J152" i="10"/>
  <c r="C152" i="10"/>
  <c r="J52" i="10"/>
  <c r="C52" i="10"/>
  <c r="J73" i="10"/>
  <c r="C73" i="10"/>
  <c r="J76" i="10"/>
  <c r="C76" i="10"/>
  <c r="J86" i="10"/>
  <c r="C86" i="10"/>
  <c r="J263" i="10"/>
  <c r="C263" i="10"/>
  <c r="J285" i="10"/>
  <c r="C285" i="10"/>
  <c r="J211" i="10"/>
  <c r="C211" i="10"/>
  <c r="J324" i="10"/>
  <c r="C324" i="10"/>
  <c r="J48" i="10"/>
  <c r="C48" i="10"/>
  <c r="J42" i="10"/>
  <c r="C42" i="10"/>
  <c r="J197" i="10"/>
  <c r="C197" i="10"/>
  <c r="J300" i="10"/>
  <c r="C300" i="10"/>
  <c r="J22" i="10"/>
  <c r="C22" i="10"/>
  <c r="J27" i="10"/>
  <c r="C27" i="10"/>
  <c r="J318" i="10"/>
  <c r="C318" i="10"/>
  <c r="J91" i="10"/>
  <c r="C91" i="10"/>
  <c r="J168" i="10"/>
  <c r="C168" i="10"/>
  <c r="J153" i="10"/>
  <c r="C153" i="10"/>
  <c r="J345" i="10"/>
  <c r="C345" i="10"/>
  <c r="J81" i="10"/>
  <c r="C81" i="10"/>
  <c r="J341" i="10"/>
  <c r="C341" i="10"/>
  <c r="J256" i="10"/>
  <c r="C256" i="10"/>
  <c r="J238" i="10"/>
  <c r="C238" i="10"/>
  <c r="J359" i="10"/>
  <c r="C359" i="10"/>
  <c r="J190" i="10"/>
  <c r="C190" i="10"/>
  <c r="J213" i="10"/>
  <c r="C213" i="10"/>
  <c r="J164" i="10"/>
  <c r="C164" i="10"/>
  <c r="J79" i="10"/>
  <c r="C79" i="10"/>
  <c r="J260" i="10"/>
  <c r="C260" i="10"/>
  <c r="J111" i="10"/>
  <c r="C111" i="10"/>
  <c r="J133" i="10"/>
  <c r="C133" i="10"/>
  <c r="J183" i="10"/>
  <c r="C183" i="10"/>
  <c r="J217" i="10"/>
  <c r="C217" i="10"/>
  <c r="J360" i="10"/>
  <c r="C360" i="10"/>
  <c r="J254" i="10"/>
  <c r="C254" i="10"/>
  <c r="J80" i="10"/>
  <c r="C80" i="10"/>
  <c r="J320" i="10"/>
  <c r="C320" i="10"/>
  <c r="J49" i="10"/>
  <c r="C49" i="10"/>
  <c r="J177" i="10"/>
  <c r="C177" i="10"/>
  <c r="J132" i="10"/>
  <c r="C132" i="10"/>
  <c r="J317" i="10"/>
  <c r="C317" i="10"/>
  <c r="J47" i="10"/>
  <c r="C47" i="10"/>
  <c r="J92" i="10"/>
  <c r="C92" i="10"/>
  <c r="J328" i="10"/>
  <c r="C328" i="10"/>
  <c r="J279" i="10"/>
  <c r="C279" i="10"/>
  <c r="J219" i="10"/>
  <c r="C219" i="10"/>
  <c r="J326" i="10"/>
  <c r="C326" i="10"/>
  <c r="J188" i="10"/>
  <c r="C188" i="10"/>
  <c r="J311" i="10"/>
  <c r="C311" i="10"/>
  <c r="J182" i="10"/>
  <c r="C182" i="10"/>
  <c r="J134" i="10"/>
  <c r="C134" i="10"/>
  <c r="J87" i="10"/>
  <c r="C87" i="10"/>
  <c r="J31" i="10"/>
  <c r="C31" i="10"/>
  <c r="J310" i="10"/>
  <c r="C310" i="10"/>
  <c r="J351" i="10"/>
  <c r="C351" i="10"/>
  <c r="J154" i="10"/>
  <c r="C154" i="10"/>
  <c r="J348" i="10"/>
  <c r="C348" i="10"/>
  <c r="J198" i="10"/>
  <c r="C198" i="10"/>
  <c r="J25" i="10"/>
  <c r="C25" i="10"/>
  <c r="J335" i="10"/>
  <c r="C335" i="10"/>
  <c r="J195" i="10"/>
  <c r="C195" i="10"/>
  <c r="J234" i="10"/>
  <c r="C234" i="10"/>
  <c r="J352" i="10"/>
  <c r="C352" i="10"/>
  <c r="J199" i="10"/>
  <c r="C199" i="10"/>
  <c r="J75" i="10"/>
  <c r="C75" i="10"/>
  <c r="J189" i="10"/>
  <c r="C189" i="10"/>
  <c r="J269" i="10"/>
  <c r="C269" i="10"/>
  <c r="J288" i="10"/>
  <c r="C288" i="10"/>
  <c r="J83" i="10"/>
  <c r="C83" i="10"/>
  <c r="J278" i="10"/>
  <c r="C278" i="10"/>
  <c r="J264" i="10"/>
  <c r="C264" i="10"/>
  <c r="J35" i="10"/>
  <c r="C35" i="10"/>
  <c r="J193" i="10"/>
  <c r="C193" i="10"/>
  <c r="J235" i="10"/>
  <c r="C235" i="10"/>
  <c r="J358" i="10"/>
  <c r="C358" i="10"/>
  <c r="J129" i="10"/>
  <c r="C129" i="10"/>
  <c r="J287" i="10"/>
  <c r="C287" i="10"/>
  <c r="J59" i="10"/>
  <c r="C59" i="10"/>
  <c r="J207" i="10"/>
  <c r="C207" i="10"/>
  <c r="J354" i="10"/>
  <c r="C354" i="10"/>
  <c r="J67" i="10"/>
  <c r="C67" i="10"/>
  <c r="J361" i="10"/>
  <c r="C361" i="10"/>
  <c r="J196" i="10"/>
  <c r="C196" i="10"/>
  <c r="J343" i="10"/>
  <c r="C343" i="10"/>
  <c r="J346" i="10"/>
  <c r="C346" i="10"/>
  <c r="J171" i="10"/>
  <c r="C171" i="10"/>
  <c r="J128" i="10"/>
  <c r="C128" i="10"/>
  <c r="J236" i="10"/>
  <c r="C236" i="10"/>
  <c r="J109" i="10"/>
  <c r="C109" i="10"/>
  <c r="J337" i="10"/>
  <c r="C337" i="10"/>
  <c r="J339" i="10"/>
  <c r="C339" i="10"/>
  <c r="J267" i="10"/>
  <c r="C267" i="10"/>
  <c r="J98" i="10"/>
  <c r="C98" i="10"/>
  <c r="J139" i="10"/>
  <c r="C139" i="10"/>
  <c r="J271" i="10"/>
  <c r="C271" i="10"/>
  <c r="J364" i="10"/>
  <c r="C364" i="10"/>
  <c r="J178" i="10"/>
  <c r="C178" i="10"/>
  <c r="J295" i="10"/>
  <c r="C295" i="10"/>
  <c r="J262" i="10"/>
  <c r="C262" i="10"/>
  <c r="J165" i="10"/>
  <c r="C165" i="10"/>
  <c r="J2" i="10"/>
  <c r="C2" i="10"/>
  <c r="J333" i="10"/>
  <c r="C333" i="10"/>
  <c r="J32" i="10"/>
  <c r="C32" i="10"/>
  <c r="J20" i="10"/>
  <c r="C20" i="10"/>
  <c r="J45" i="10"/>
  <c r="C45" i="10"/>
  <c r="J36" i="10"/>
  <c r="C36" i="10"/>
  <c r="J226" i="10"/>
  <c r="C226" i="10"/>
  <c r="J205" i="10"/>
  <c r="C205" i="10"/>
  <c r="J237" i="10"/>
  <c r="C237" i="10"/>
  <c r="J114" i="10"/>
  <c r="C114" i="10"/>
  <c r="J18" i="10"/>
  <c r="C18" i="10"/>
  <c r="J26" i="10"/>
  <c r="C26" i="10"/>
  <c r="J56" i="10"/>
  <c r="C56" i="10"/>
  <c r="J308" i="10"/>
  <c r="C308" i="10"/>
  <c r="J126" i="10"/>
  <c r="C126" i="10"/>
  <c r="J227" i="10"/>
  <c r="C227" i="10"/>
  <c r="J283" i="10"/>
  <c r="C283" i="10"/>
  <c r="J30" i="10"/>
  <c r="C30" i="10"/>
  <c r="J95" i="10"/>
  <c r="C95" i="10"/>
  <c r="J146" i="10"/>
  <c r="C146" i="10"/>
  <c r="J161" i="10"/>
  <c r="C161" i="10"/>
  <c r="J342" i="10"/>
  <c r="C342" i="10"/>
  <c r="J74" i="10"/>
  <c r="C74" i="10"/>
  <c r="J116" i="10"/>
  <c r="C116" i="10"/>
  <c r="J350" i="10"/>
  <c r="C350" i="10"/>
  <c r="J16" i="10"/>
  <c r="C16" i="10"/>
  <c r="J66" i="10"/>
  <c r="C66" i="10"/>
  <c r="J273" i="10"/>
  <c r="C273" i="10"/>
  <c r="J24" i="10"/>
  <c r="C24" i="10"/>
  <c r="J68" i="10"/>
  <c r="C68" i="10"/>
  <c r="J82" i="10"/>
  <c r="C82" i="10"/>
  <c r="J17" i="10"/>
  <c r="C17" i="10"/>
  <c r="J85" i="10"/>
  <c r="C85" i="10"/>
  <c r="J160" i="10"/>
  <c r="C160" i="10"/>
  <c r="J329" i="10"/>
  <c r="C329" i="10"/>
  <c r="J130" i="10"/>
  <c r="C130" i="10"/>
  <c r="J125" i="10"/>
  <c r="C125" i="10"/>
  <c r="J362" i="10"/>
  <c r="C362" i="10"/>
  <c r="J94" i="10"/>
  <c r="C94" i="10"/>
  <c r="J62" i="10"/>
  <c r="C62" i="10"/>
  <c r="J316" i="10"/>
  <c r="C316" i="10"/>
  <c r="J166" i="10"/>
  <c r="C166" i="10"/>
  <c r="J34" i="10"/>
  <c r="C34" i="10"/>
  <c r="J323" i="10"/>
  <c r="C323" i="10"/>
  <c r="J301" i="10"/>
  <c r="C301" i="10"/>
  <c r="J123" i="10"/>
  <c r="C123" i="10"/>
  <c r="J101" i="10"/>
  <c r="C101" i="10"/>
  <c r="J220" i="10"/>
  <c r="C220" i="10"/>
  <c r="J365" i="10"/>
  <c r="C365" i="10"/>
  <c r="J104" i="10"/>
  <c r="C104" i="10"/>
  <c r="J142" i="10"/>
  <c r="C142" i="10"/>
  <c r="J355" i="10"/>
  <c r="C355" i="10"/>
  <c r="J173" i="10"/>
  <c r="C173" i="10"/>
  <c r="J353" i="10"/>
  <c r="C353" i="10"/>
  <c r="J144" i="10"/>
  <c r="C144" i="10"/>
  <c r="J51" i="10"/>
  <c r="C51" i="10"/>
  <c r="J302" i="10"/>
  <c r="C302" i="10"/>
  <c r="J176" i="10"/>
  <c r="C176" i="10"/>
  <c r="J257" i="10"/>
  <c r="C257" i="10"/>
  <c r="J356" i="10"/>
  <c r="C356" i="10"/>
  <c r="J277" i="10"/>
  <c r="C277" i="10"/>
  <c r="J246" i="10"/>
  <c r="C246" i="10"/>
  <c r="J89" i="10"/>
  <c r="C89" i="10"/>
  <c r="J54" i="10"/>
  <c r="C54" i="10"/>
  <c r="J272" i="10"/>
  <c r="C272" i="10"/>
  <c r="J203" i="10"/>
  <c r="C203" i="10"/>
  <c r="J169" i="10"/>
  <c r="C169" i="10"/>
  <c r="J186" i="10"/>
  <c r="C186" i="10"/>
  <c r="J229" i="10"/>
  <c r="C229" i="10"/>
  <c r="J174" i="10"/>
  <c r="C174" i="10"/>
  <c r="J306" i="10"/>
  <c r="C306" i="10"/>
  <c r="J280" i="10"/>
  <c r="C280" i="10"/>
  <c r="J5" i="10"/>
  <c r="C5" i="10"/>
  <c r="J241" i="10"/>
  <c r="C241" i="10"/>
  <c r="J121" i="10"/>
  <c r="C121" i="10"/>
  <c r="J14" i="10"/>
  <c r="C14" i="10"/>
  <c r="J63" i="10"/>
  <c r="C63" i="10"/>
  <c r="J249" i="10"/>
  <c r="C249" i="10"/>
  <c r="J10" i="10"/>
  <c r="C10" i="10"/>
  <c r="J37" i="10"/>
  <c r="C37" i="10"/>
  <c r="J276" i="10"/>
  <c r="C276" i="10"/>
  <c r="J99" i="10"/>
  <c r="C99" i="10"/>
  <c r="J96" i="10"/>
  <c r="C96" i="10"/>
  <c r="J230" i="10"/>
  <c r="C230" i="10"/>
  <c r="J304" i="10"/>
  <c r="C304" i="10"/>
  <c r="J294" i="10"/>
  <c r="C294" i="10"/>
  <c r="J299" i="10"/>
  <c r="C299" i="10"/>
  <c r="J208" i="10"/>
  <c r="C208" i="10"/>
  <c r="J135" i="10"/>
  <c r="C135" i="10"/>
  <c r="J29" i="10"/>
  <c r="C29" i="10"/>
  <c r="J222" i="10"/>
  <c r="C222" i="10"/>
  <c r="J7" i="10"/>
  <c r="C7" i="10"/>
  <c r="J184" i="10"/>
  <c r="C184" i="10"/>
  <c r="J162" i="10"/>
  <c r="C162" i="10"/>
  <c r="J250" i="10"/>
  <c r="C250" i="10"/>
  <c r="J265" i="10"/>
  <c r="C265" i="10"/>
  <c r="J38" i="10"/>
  <c r="C38" i="10"/>
  <c r="J282" i="10"/>
  <c r="C282" i="10"/>
  <c r="J258" i="10"/>
  <c r="C258" i="10"/>
  <c r="J65" i="10"/>
  <c r="C65" i="10"/>
  <c r="J270" i="10"/>
  <c r="C270" i="10"/>
  <c r="J187" i="10"/>
  <c r="C187" i="10"/>
  <c r="J97" i="10"/>
  <c r="C97" i="10"/>
  <c r="J319" i="10"/>
  <c r="C319" i="10"/>
  <c r="J200" i="10"/>
  <c r="C200" i="10"/>
  <c r="J290" i="10"/>
  <c r="C290" i="10"/>
  <c r="J9" i="10"/>
  <c r="C9" i="10"/>
  <c r="J145" i="10"/>
  <c r="C145" i="10"/>
  <c r="J228" i="10"/>
  <c r="C228" i="10"/>
  <c r="J118" i="10"/>
  <c r="C118" i="10"/>
  <c r="J292" i="10"/>
  <c r="C292" i="10"/>
  <c r="J43" i="10"/>
  <c r="C43" i="10"/>
  <c r="J332" i="10"/>
  <c r="C332" i="10"/>
  <c r="J149" i="10"/>
  <c r="C149" i="10"/>
  <c r="J11" i="10"/>
  <c r="C11" i="10"/>
  <c r="J281" i="10"/>
  <c r="C281" i="10"/>
  <c r="J212" i="10"/>
  <c r="C212" i="10"/>
  <c r="J77" i="10"/>
  <c r="C77" i="10"/>
  <c r="J321" i="10"/>
  <c r="C321" i="10"/>
  <c r="J366" i="10"/>
  <c r="C366" i="10"/>
  <c r="J150" i="10"/>
  <c r="C150" i="10"/>
  <c r="J58" i="10"/>
  <c r="C58" i="10"/>
  <c r="J331" i="10"/>
  <c r="C331" i="10"/>
  <c r="J296" i="10"/>
  <c r="C296" i="10"/>
  <c r="J4" i="10"/>
  <c r="C4" i="10"/>
  <c r="J103" i="10"/>
  <c r="C103" i="10"/>
  <c r="J55" i="10"/>
  <c r="C55" i="10"/>
  <c r="J286" i="10"/>
  <c r="C286" i="10"/>
  <c r="J157" i="10"/>
  <c r="C157" i="10"/>
  <c r="J289" i="10"/>
  <c r="C289" i="10"/>
  <c r="J60" i="10"/>
  <c r="C60" i="10"/>
  <c r="J191" i="10"/>
  <c r="C191" i="10"/>
  <c r="J252" i="10"/>
  <c r="C252" i="10"/>
  <c r="J105" i="10"/>
  <c r="C105" i="10"/>
  <c r="J21" i="10"/>
  <c r="C21" i="10"/>
  <c r="J110" i="10"/>
  <c r="C110" i="10"/>
  <c r="J322" i="10"/>
  <c r="C322" i="10"/>
  <c r="J175" i="10"/>
  <c r="C175" i="10"/>
  <c r="J102" i="10"/>
  <c r="C102" i="10"/>
  <c r="J119" i="10"/>
  <c r="C119" i="10"/>
  <c r="J325" i="10"/>
  <c r="C325" i="10"/>
  <c r="J259" i="10"/>
  <c r="C259" i="10"/>
  <c r="J223" i="10"/>
  <c r="C223" i="10"/>
  <c r="J347" i="10"/>
  <c r="C347" i="10"/>
  <c r="J233" i="10"/>
  <c r="C233" i="10"/>
  <c r="J251" i="10"/>
  <c r="C251" i="10"/>
  <c r="J131" i="10"/>
  <c r="C131" i="10"/>
  <c r="J327" i="10"/>
  <c r="C327" i="10"/>
  <c r="J293" i="10"/>
  <c r="C293" i="10"/>
  <c r="J136" i="10"/>
  <c r="C136" i="10"/>
  <c r="J3" i="10"/>
  <c r="C3" i="10"/>
  <c r="J72" i="10"/>
  <c r="C72" i="10"/>
  <c r="J253" i="10"/>
  <c r="C253" i="10"/>
  <c r="J239" i="10"/>
  <c r="C239" i="10"/>
  <c r="J64" i="10"/>
  <c r="C64" i="10"/>
  <c r="J275" i="10"/>
  <c r="C275" i="10"/>
  <c r="J158" i="10"/>
  <c r="C158" i="10"/>
  <c r="J209" i="10"/>
  <c r="C209" i="10"/>
  <c r="J313" i="10"/>
  <c r="C313" i="10"/>
  <c r="J216" i="10"/>
  <c r="C216" i="10"/>
  <c r="J148" i="10"/>
  <c r="C148" i="10"/>
  <c r="J137" i="10"/>
  <c r="C137" i="10"/>
  <c r="J185" i="10"/>
  <c r="C185" i="10"/>
  <c r="J39" i="10"/>
  <c r="C39" i="10"/>
  <c r="J247" i="10"/>
  <c r="C247" i="10"/>
  <c r="J140" i="10"/>
  <c r="C140" i="10"/>
  <c r="J112" i="10"/>
  <c r="C112" i="10"/>
  <c r="J90" i="10"/>
  <c r="C90" i="10"/>
  <c r="J71" i="10"/>
  <c r="C71" i="10"/>
  <c r="J336" i="10"/>
  <c r="C336" i="10"/>
  <c r="J120" i="10"/>
  <c r="C120" i="10"/>
  <c r="J202" i="10"/>
  <c r="C202" i="10"/>
  <c r="J243" i="10"/>
  <c r="C243" i="10"/>
  <c r="J363" i="10"/>
  <c r="C363" i="10"/>
  <c r="J143" i="10"/>
  <c r="C143" i="10"/>
  <c r="J93" i="10"/>
  <c r="C93" i="10"/>
  <c r="J50" i="10"/>
  <c r="C50" i="10"/>
  <c r="J170" i="10"/>
  <c r="C170" i="10"/>
  <c r="J44" i="10"/>
  <c r="C44" i="10"/>
  <c r="J218" i="10"/>
  <c r="C218" i="10"/>
  <c r="J53" i="10"/>
  <c r="C53" i="10"/>
  <c r="J163" i="10"/>
  <c r="C163" i="10"/>
  <c r="J284" i="10"/>
  <c r="C284" i="10"/>
  <c r="J274" i="10"/>
  <c r="C274" i="10"/>
  <c r="J6" i="10"/>
  <c r="C6" i="10"/>
  <c r="J297" i="10"/>
  <c r="C297" i="10"/>
  <c r="J255" i="10"/>
  <c r="C255" i="10"/>
  <c r="J33" i="10"/>
  <c r="C33" i="10"/>
  <c r="J268" i="10"/>
  <c r="C268" i="10"/>
  <c r="J210" i="10"/>
  <c r="C210" i="10"/>
  <c r="J367" i="11" l="1"/>
  <c r="J367" i="10"/>
  <c r="L39" i="3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<sst xmlns="http://schemas.openxmlformats.org/spreadsheetml/2006/main" count="2545" uniqueCount="335">
  <si>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</si>
  <si>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</si>
  <si>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</si>
  <si>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</si>
  <si>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</si>
  <si>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</si>
  <si>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</si>
  <si>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</si>
  <si>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</si>
  <si>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</si>
  <si>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</si>
  <si>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</si>
  <si>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</si>
  <si>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</si>
  <si>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</si>
  <si>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</si>
  <si>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</si>
  <si>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</si>
  <si>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</si>
  <si>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</si>
  <si>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</si>
  <si>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</si>
  <si>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</si>
  <si>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</si>
  <si>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</si>
  <si>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</si>
  <si>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</si>
  <si>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Std. Dev</t>
  </si>
  <si>
    <t>Rainfall Statistics</t>
  </si>
  <si>
    <t>Temperature Statistics</t>
  </si>
  <si>
    <t>RandomID</t>
  </si>
  <si>
    <t>Mean Rain</t>
  </si>
  <si>
    <t>Rain Std 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</si>
  <si>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</si>
  <si>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</si>
  <si>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</si>
  <si>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</si>
  <si>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</si>
  <si>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</si>
  <si>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</si>
  <si>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</si>
  <si>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</si>
  <si>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</si>
  <si>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</si>
  <si>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</si>
  <si>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</si>
  <si>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</si>
  <si>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</si>
  <si>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</si>
  <si>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</si>
  <si>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</si>
  <si>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</si>
  <si>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</si>
  <si>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</si>
  <si>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</si>
  <si>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</si>
  <si>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</si>
  <si>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</si>
  <si>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</si>
  <si>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</si>
  <si>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</si>
  <si>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</si>
  <si>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</si>
  <si>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</si>
  <si>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</si>
  <si>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</si>
  <si>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</si>
  <si>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</si>
  <si>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</si>
  <si>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</si>
  <si>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</si>
  <si>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</si>
  <si>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</si>
  <si>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</si>
  <si>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</si>
  <si>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</si>
  <si>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</si>
  <si>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</si>
  <si>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</si>
  <si>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</si>
  <si>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</si>
  <si>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</si>
  <si>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</si>
  <si>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</si>
  <si>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</si>
  <si>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</si>
  <si>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</si>
  <si>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</si>
  <si>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</si>
  <si>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</si>
  <si>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</si>
  <si>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</si>
  <si>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</si>
  <si>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</si>
  <si>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</si>
  <si>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</si>
  <si>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</si>
  <si>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</si>
  <si>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</si>
  <si>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</si>
  <si>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</si>
  <si>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</si>
  <si>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</si>
  <si>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</si>
  <si>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</si>
  <si>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</si>
  <si>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</si>
  <si>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</si>
  <si>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</si>
  <si>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</si>
  <si>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</si>
  <si>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</si>
  <si>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</si>
  <si>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</si>
  <si>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</si>
  <si>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</si>
  <si>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</si>
  <si>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</si>
  <si>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</si>
  <si>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</si>
  <si>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</si>
  <si>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</si>
  <si>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</si>
  <si>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</si>
  <si>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</si>
  <si>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</si>
  <si>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</si>
  <si>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</si>
  <si>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</si>
  <si>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</si>
  <si>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</si>
  <si>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</si>
  <si>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</si>
  <si>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</si>
  <si>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</si>
  <si>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</si>
  <si>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</si>
  <si>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</si>
  <si>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</si>
  <si>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</si>
  <si>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</si>
  <si>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</si>
  <si>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</si>
  <si>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</si>
  <si>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</si>
  <si>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</si>
  <si>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</si>
  <si>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</si>
  <si>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</si>
  <si>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</si>
  <si>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</si>
  <si>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</si>
  <si>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</si>
  <si>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</si>
  <si>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</si>
  <si>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</si>
  <si>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</si>
  <si>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</si>
  <si>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</si>
  <si>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</si>
  <si>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</si>
  <si>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</si>
  <si>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</si>
  <si>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</si>
  <si>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</si>
  <si>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</si>
  <si>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</si>
  <si>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</si>
  <si>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</si>
  <si>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</si>
  <si>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</si>
  <si>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</si>
  <si>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</si>
  <si>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</si>
  <si>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</si>
  <si>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</si>
  <si>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</si>
  <si>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</si>
  <si>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</si>
  <si>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</si>
  <si>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</si>
  <si>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</si>
  <si>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</si>
  <si>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</si>
  <si>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</si>
  <si>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</si>
  <si>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</si>
  <si>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</si>
  <si>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</si>
  <si>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</si>
  <si>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</si>
  <si>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</si>
  <si>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</si>
  <si>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</si>
  <si>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</si>
  <si>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</si>
  <si>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</si>
  <si>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</si>
  <si>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</si>
  <si>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</si>
  <si>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</si>
  <si>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</si>
  <si>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</si>
  <si>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</si>
  <si>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</si>
  <si>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</si>
  <si>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</si>
  <si>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</si>
  <si>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</si>
  <si>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</si>
  <si>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</si>
  <si>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</si>
  <si>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</si>
  <si>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</si>
  <si>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</si>
  <si>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</si>
  <si>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</si>
  <si>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</si>
  <si>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</si>
  <si>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</si>
  <si>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</si>
  <si>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</si>
  <si>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</si>
  <si>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</si>
  <si>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</si>
  <si>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</si>
  <si>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</si>
  <si>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</si>
  <si>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</si>
  <si>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</si>
  <si>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</si>
  <si>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</si>
  <si>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</si>
  <si>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</si>
  <si>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</si>
  <si>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</si>
  <si>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</si>
  <si>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</si>
  <si>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</si>
  <si>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</si>
  <si>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</si>
  <si>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</si>
  <si>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</si>
  <si>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</si>
  <si>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</si>
  <si>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</si>
  <si>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</si>
  <si>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</si>
  <si>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</si>
  <si>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</si>
  <si>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</si>
  <si>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</si>
  <si>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</si>
  <si>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</si>
  <si>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</si>
  <si>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</si>
  <si>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</si>
  <si>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</si>
  <si>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</si>
  <si>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</si>
  <si>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</si>
  <si>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</si>
  <si>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</si>
  <si>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</si>
  <si>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</si>
  <si>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</si>
  <si>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</si>
  <si>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</si>
  <si>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</si>
  <si>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</si>
  <si>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</si>
  <si>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</si>
  <si>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</si>
  <si>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</si>
  <si>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</si>
  <si>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</si>
  <si>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</si>
  <si>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</si>
  <si>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</si>
  <si>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</si>
  <si>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</si>
  <si>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</si>
  <si>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</si>
  <si>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</si>
  <si>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</si>
  <si>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</si>
  <si>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</si>
  <si>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</si>
  <si>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</si>
  <si>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</si>
  <si>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</si>
  <si>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</si>
  <si>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</si>
  <si>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</si>
  <si>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</si>
  <si>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</si>
  <si>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</si>
  <si>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</si>
  <si>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</si>
  <si>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</si>
  <si>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</si>
  <si>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</si>
  <si>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</si>
  <si>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</si>
  <si>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</si>
  <si>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</si>
  <si>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</si>
  <si>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</si>
  <si>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</si>
  <si>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</si>
  <si>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</si>
  <si>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</si>
  <si>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</si>
  <si>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</si>
  <si>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</si>
  <si>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</si>
  <si>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</si>
  <si>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</si>
  <si>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</si>
  <si>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</si>
  <si>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</si>
  <si>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</si>
  <si>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</si>
  <si>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</si>
  <si>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Sampling Mean</t>
  </si>
  <si>
    <t>Mean Temperature</t>
  </si>
  <si>
    <t>Std Dev Temperature</t>
  </si>
  <si>
    <t>Sum of Temperature</t>
  </si>
  <si>
    <t>Sum of Sales</t>
  </si>
  <si>
    <t>Correlation</t>
  </si>
  <si>
    <t>Sum of Rainfall</t>
  </si>
  <si>
    <t>Correlation between rainfall and sales</t>
  </si>
  <si>
    <t>Sample</t>
  </si>
  <si>
    <t>Std 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</si>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</sst>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6" formatCode="0.0000000000000000000"/>
    <numFmt numFmtId="187" formatCode="0.0000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  <xf numFmtId="0" fontId="5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186" fontId="0" fillId="0" borderId="0" xfId="0" applyNumberFormat="1"/>
    <xf numFmtId="18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correlations!$B$2:$B$366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094A-8C63-FBE2C683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38944"/>
        <c:axId val="313626592"/>
      </c:scatterChart>
      <c:valAx>
        <c:axId val="3138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6592"/>
        <c:crosses val="autoZero"/>
        <c:crossBetween val="midCat"/>
      </c:valAx>
      <c:valAx>
        <c:axId val="313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correlations!$K$1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correlations!$J$2:$J$366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correlations!$K$2:$K$366</c:f>
              <c:numCache>
                <c:formatCode>0.00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F248-BBF2-F9AE17D4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62752"/>
        <c:axId val="313799232"/>
      </c:scatterChart>
      <c:valAx>
        <c:axId val="2317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9232"/>
        <c:crosses val="autoZero"/>
        <c:crossBetween val="midCat"/>
      </c:valAx>
      <c:valAx>
        <c:axId val="313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correlations!$N$1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correlations!$M$2:$M$366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correlations!$N$2:$N$366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F-8A42-A784-587B5A34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86832"/>
        <c:axId val="283610768"/>
      </c:scatterChart>
      <c:valAx>
        <c:axId val="317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10768"/>
        <c:crosses val="autoZero"/>
        <c:crossBetween val="midCat"/>
      </c:valAx>
      <c:valAx>
        <c:axId val="283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_xlchart.v1.8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_xlchart.v1.6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C989D3A-0B88-E94B-993D-B2AFE84D5E81}">
          <cx:tx>
            <cx:txData>
              <cx:f>_xlchart.v1.10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0225A343-F5FC-6A4F-8A01-31192C6B1346}">
          <cx:tx>
            <cx:txData>
              <cx:f>_xlchart.v1.0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5EF6A077-49CA-5A4D-B9CB-AB3701F980E7}">
          <cx:tx>
            <cx:txData>
              <cx:f>_xlchart.v1.14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8921F89B-9712-1742-9C7B-6FE46857EC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Mean Rain Samples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Rain Samples</a:t>
          </a:r>
        </a:p>
      </cx:txPr>
    </cx:title>
    <cx:plotArea>
      <cx:plotAreaRegion>
        <cx:series layoutId="clusteredColumn" uniqueId="{189D7B45-830A-5D40-97B6-F8D40D29FE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33</xdr:row>
      <xdr:rowOff>184150</xdr:rowOff>
    </xdr:from>
    <xdr:to>
      <xdr:col>19</xdr:col>
      <xdr:colOff>546100</xdr:colOff>
      <xdr:row>48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3A4C2D-DE83-EE4A-B8D4-F57E865D5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647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34</xdr:row>
      <xdr:rowOff>57150</xdr:rowOff>
    </xdr:from>
    <xdr:to>
      <xdr:col>26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A901A2-4FF3-B841-9610-FD3CCBB9F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</xdr:row>
      <xdr:rowOff>146050</xdr:rowOff>
    </xdr:from>
    <xdr:to>
      <xdr:col>8</xdr:col>
      <xdr:colOff>82550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5B52A-ACBA-6946-A894-A7350CD2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1</xdr:row>
      <xdr:rowOff>50800</xdr:rowOff>
    </xdr:from>
    <xdr:to>
      <xdr:col>20</xdr:col>
      <xdr:colOff>381000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DA5A9-5810-8A42-8AC1-258E48F3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16</xdr:row>
      <xdr:rowOff>158750</xdr:rowOff>
    </xdr:from>
    <xdr:to>
      <xdr:col>20</xdr:col>
      <xdr:colOff>463550</xdr:colOff>
      <xdr:row>31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D72C2-B79F-A543-9597-5594EE16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127000</xdr:rowOff>
    </xdr:from>
    <xdr:to>
      <xdr:col>5</xdr:col>
      <xdr:colOff>596900</xdr:colOff>
      <xdr:row>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12D8B2-A933-5941-9A57-8C4BF0A93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27000"/>
              <a:ext cx="51181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812800</xdr:colOff>
      <xdr:row>9</xdr:row>
      <xdr:rowOff>800100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4F6832-1E43-0844-897C-9FF72D00E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5400"/>
              <a:ext cx="4914900" cy="248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63500</xdr:rowOff>
    </xdr:from>
    <xdr:to>
      <xdr:col>22</xdr:col>
      <xdr:colOff>254000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7EB0D6-913E-9949-94A0-82DF52233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8800" y="635000"/>
              <a:ext cx="7073900" cy="393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9537B-2EE2-4040-A481-6A30CECCAF3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91DD5-A313-C74B-A6C0-DB452CC2C31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62" totalsRowDxfId="61"/>
    <tableColumn id="8" xr3:uid="{9ED8E295-6CE7-024C-83C7-C9FE45A01E6E}" name="Month" dataDxfId="60" totalsRowDxfId="59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58" totalsRowDxfId="57"/>
    <tableColumn id="5" xr3:uid="{BC855E4F-C0B0-A94B-ACD7-E5DC4BCBF87F}" name="Flyers" totalsRowFunction="sum" totalsRowDxfId="56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55" totalsRowDxfId="54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DC1444-9522-0D48-8ED6-5B9A7A62DDFC}" name="Table18" displayName="Table18" ref="A11:I377" totalsRowCount="1">
  <autoFilter ref="A11:I376" xr:uid="{110018E3-65B8-3541-9CD9-42677E9CF177}"/>
  <sortState ref="A12:H376">
    <sortCondition ref="A1:A366"/>
  </sortState>
  <tableColumns count="9">
    <tableColumn id="1" xr3:uid="{E52C86AE-2C5A-4543-9026-1D4BC9C03A34}" name="Date" dataDxfId="9" totalsRowDxfId="10"/>
    <tableColumn id="8" xr3:uid="{D6BBAC59-FC79-4146-A9F8-44C26BAE4485}" name="Month" dataDxfId="7" totalsRowDxfId="8">
      <calculatedColumnFormula>TEXT(A12, "mmmm")</calculatedColumnFormula>
    </tableColumn>
    <tableColumn id="2" xr3:uid="{1263926B-CECF-BD44-A0C4-88E022460459}" name="Day"/>
    <tableColumn id="3" xr3:uid="{D7CBA8F4-957E-504B-857B-D7CA3424C105}" name="Temperature"/>
    <tableColumn id="4" xr3:uid="{108A113B-98A4-3C42-8654-A0115F8CEB0B}" name="Rainfall" dataDxfId="5" totalsRowDxfId="6"/>
    <tableColumn id="5" xr3:uid="{7AD96F21-6D5E-4B4D-9B27-59DAE463E5CA}" name="Flyers" totalsRowFunction="sum" totalsRowDxfId="4" totalsRowCellStyle="Comma"/>
    <tableColumn id="6" xr3:uid="{43172361-05DB-4D41-B8DB-72FC08271671}" name="Price"/>
    <tableColumn id="7" xr3:uid="{4CF76EAC-79D1-5D43-B500-FB8330D35BC5}" name="Sales"/>
    <tableColumn id="9" xr3:uid="{DFB6404E-2F24-5F43-8FCA-E74E97E009B5}" name="Revenue" totalsRowFunction="sum" dataDxfId="2" totalsRowDxfId="3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1E407E-6D6A-A34F-B05C-80D737499128}" name="Table17" displayName="Table17" ref="A11:I377" totalsRowCount="1">
  <autoFilter ref="A11:I376" xr:uid="{EA451EE6-CE84-994A-8FF5-7C10D2EEFFB0}"/>
  <tableColumns count="9">
    <tableColumn id="1" xr3:uid="{C9B6FFA2-F1B3-5449-9E73-AD06C3D5549C}" name="Date" dataDxfId="30" totalsRowDxfId="31"/>
    <tableColumn id="8" xr3:uid="{AAEC7DB6-FC5C-6F4C-81EE-A818836315B6}" name="Month" dataDxfId="28" totalsRowDxfId="29">
      <calculatedColumnFormula>TEXT(A12, "mmmm")</calculatedColumnFormula>
    </tableColumn>
    <tableColumn id="2" xr3:uid="{5DAB9A3D-B85F-3F40-BA26-FD73436DAD79}" name="Day"/>
    <tableColumn id="3" xr3:uid="{843C3C22-0C57-AB43-BA9D-C042787BF242}" name="Temperature"/>
    <tableColumn id="4" xr3:uid="{2B673402-8E32-CB4F-90FD-A703AF6E29C7}" name="Rainfall" dataDxfId="26" totalsRowDxfId="27"/>
    <tableColumn id="5" xr3:uid="{3E773B4C-A486-8F47-B31F-5ABF14ABA28F}" name="Flyers" totalsRowFunction="sum" totalsRowDxfId="25" totalsRowCellStyle="Comma"/>
    <tableColumn id="6" xr3:uid="{28BEC41C-BFE2-BB4E-A8F5-B7207E5D61BD}" name="Price"/>
    <tableColumn id="7" xr3:uid="{4C50625E-8829-8747-9765-0C6165FEEE49}" name="Sales"/>
    <tableColumn id="9" xr3:uid="{FC2189A5-4161-444E-BE24-F03DA34D4D52}" name="Revenue" totalsRowFunction="sum" dataDxfId="23" totalsRowDxfId="24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C012A-04E3-8D4A-AF5D-1E0717E5B8A8}" name="Table13" displayName="Table13" ref="A1:J367" totalsRowCount="1">
  <autoFilter ref="A1:J366" xr:uid="{50FF4CA2-8DD5-FD4E-B718-B7AA1A05152D}"/>
  <sortState ref="A2:J366">
    <sortCondition ref="A1:A366"/>
  </sortState>
  <tableColumns count="10">
    <tableColumn id="10" xr3:uid="{38FCDE7F-473A-A64B-AC32-E7AF0C72709E}" name="RandomID" dataDxfId="53" totalsRowDxfId="52">
      <calculatedColumnFormula>RAND()</calculatedColumnFormula>
    </tableColumn>
    <tableColumn id="1" xr3:uid="{EA4C5592-AC66-BE43-AB1E-A5719ED9E10A}" name="Date" dataDxfId="51" totalsRowDxfId="50"/>
    <tableColumn id="8" xr3:uid="{8004791B-33D6-D84C-937E-FCDA429FDB15}" name="Month" dataDxfId="49" totalsRowDxfId="48">
      <calculatedColumnFormula>TEXT(B2, "mmmm")</calculatedColumnFormula>
    </tableColumn>
    <tableColumn id="2" xr3:uid="{2B71E7B7-38DC-344E-AFA8-2A1A992599B9}" name="Day"/>
    <tableColumn id="3" xr3:uid="{1D856B22-300F-C843-83AB-EFAAE290ABB8}" name="Temperature"/>
    <tableColumn id="4" xr3:uid="{2539A66F-520E-8B4B-B30C-8A7D5B4D920B}" name="Rainfall" dataDxfId="47" totalsRowDxfId="46"/>
    <tableColumn id="5" xr3:uid="{3E73DDF3-A559-9B4C-BDC6-2F750EC9447C}" name="Flyers" totalsRowFunction="sum" totalsRowDxfId="45" totalsRowCellStyle="Comma"/>
    <tableColumn id="6" xr3:uid="{680E3B0A-81D0-1A44-9AB2-75B2DA28C82E}" name="Price"/>
    <tableColumn id="7" xr3:uid="{1A881A39-D5E7-8E49-B3FB-96C7AFAB8AF2}" name="Sales"/>
    <tableColumn id="9" xr3:uid="{822385BE-9D1D-B746-9068-5C58D163524C}" name="Revenue" totalsRowFunction="sum" dataDxfId="44" totalsRowDxfId="43">
      <calculatedColumnFormula>H2*I2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61CD-17D7-154F-B731-A1E93A628679}" name="Table14" displayName="Table14" ref="A1:J367" totalsRowCount="1">
  <autoFilter ref="A1:J366" xr:uid="{78F68B74-95C8-D94B-8B6D-0F501E9E605F}"/>
  <sortState ref="A2:J366">
    <sortCondition ref="A1:A366"/>
  </sortState>
  <tableColumns count="10">
    <tableColumn id="10" xr3:uid="{9207B0D3-B413-1849-8101-95CBA3F2B099}" name="RandomID" dataDxfId="42" totalsRowDxfId="41">
      <calculatedColumnFormula>RAND()</calculatedColumnFormula>
    </tableColumn>
    <tableColumn id="1" xr3:uid="{B22AA622-21E0-9C43-A6AD-A4ACB9BDD4E8}" name="Date" dataDxfId="40" totalsRowDxfId="39"/>
    <tableColumn id="8" xr3:uid="{9DC8ED9B-1C43-B64F-8BF8-A1192DAD9640}" name="Month" dataDxfId="38" totalsRowDxfId="37">
      <calculatedColumnFormula>TEXT(B2, "mmmm")</calculatedColumnFormula>
    </tableColumn>
    <tableColumn id="2" xr3:uid="{A21FD4B6-9B51-6448-9F07-7DBC00D2C424}" name="Day"/>
    <tableColumn id="3" xr3:uid="{8D6CEA4F-0916-1C4E-B762-FD42F5FD4496}" name="Temperature"/>
    <tableColumn id="4" xr3:uid="{45519B38-24C7-424D-8039-3F6B13E758F5}" name="Rainfall" dataDxfId="36" totalsRowDxfId="35"/>
    <tableColumn id="5" xr3:uid="{14E1ADC4-F850-6D46-8374-271DF4E3FE5A}" name="Flyers" totalsRowFunction="sum" totalsRowDxfId="34" totalsRowCellStyle="Comma"/>
    <tableColumn id="6" xr3:uid="{F2F535DC-A2C3-B34B-990E-D25BDFE7366D}" name="Price"/>
    <tableColumn id="7" xr3:uid="{9810B87C-3948-9143-8699-FC2F16662B90}" name="Sales"/>
    <tableColumn id="9" xr3:uid="{0EFF2DAB-E37E-6E4F-AFA0-3970C55CB478}" name="Revenue" totalsRowFunction="sum" dataDxfId="33" totalsRowDxfId="32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>
      <selection activeCell="L39" sqref="L39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27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28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27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12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12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  <c r="K34" s="14" t="s">
        <v>29</v>
      </c>
    </row>
    <row r="35" spans="1:12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  <c r="K35" t="s">
        <v>23</v>
      </c>
      <c r="L35">
        <f>AVERAGE(D2:D366)</f>
        <v>60.731232876712376</v>
      </c>
    </row>
    <row r="36" spans="1:12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  <c r="K36" t="s">
        <v>24</v>
      </c>
      <c r="L36">
        <f>MEDIAN(D2:D366)</f>
        <v>61.099999999999994</v>
      </c>
    </row>
    <row r="37" spans="1:12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  <c r="K37" t="s">
        <v>25</v>
      </c>
      <c r="L37">
        <f>_xlfn.MODE.SNGL(D2:D366)</f>
        <v>55.9</v>
      </c>
    </row>
    <row r="38" spans="1:12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  <c r="K38" t="s">
        <v>26</v>
      </c>
      <c r="L38">
        <f>_xlfn.VAR.P(D2:D366)</f>
        <v>261.60033957590281</v>
      </c>
    </row>
    <row r="39" spans="1:12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  <c r="K39" t="s">
        <v>27</v>
      </c>
      <c r="L39">
        <f>_xlfn.STDEV.P(D2:D366)</f>
        <v>16.174063792872303</v>
      </c>
    </row>
    <row r="40" spans="1:12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12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12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12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12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12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12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12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12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1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1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1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1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1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1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1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1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1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/>
    </row>
    <row r="298" spans="1:11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11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11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11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11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11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1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22" priority="1" percent="1" bottom="1" rank="10"/>
    <cfRule type="top10" dxfId="21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7499-C977-4549-9DAA-E3DD4C0932DD}">
  <dimension ref="A3:C369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7" bestFit="1" customWidth="1"/>
    <col min="3" max="3" width="10.5" bestFit="1" customWidth="1"/>
  </cols>
  <sheetData>
    <row r="3" spans="1:3" x14ac:dyDescent="0.2">
      <c r="A3" s="6" t="s">
        <v>16</v>
      </c>
      <c r="B3" t="s">
        <v>327</v>
      </c>
      <c r="C3" t="s">
        <v>328</v>
      </c>
    </row>
    <row r="4" spans="1:3" x14ac:dyDescent="0.2">
      <c r="A4" s="9">
        <v>42736</v>
      </c>
      <c r="B4" s="8">
        <v>27</v>
      </c>
      <c r="C4" s="8">
        <v>10</v>
      </c>
    </row>
    <row r="5" spans="1:3" x14ac:dyDescent="0.2">
      <c r="A5" s="9">
        <v>42737</v>
      </c>
      <c r="B5" s="8">
        <v>28.9</v>
      </c>
      <c r="C5" s="8">
        <v>13</v>
      </c>
    </row>
    <row r="6" spans="1:3" x14ac:dyDescent="0.2">
      <c r="A6" s="9">
        <v>42738</v>
      </c>
      <c r="B6" s="8">
        <v>34.5</v>
      </c>
      <c r="C6" s="8">
        <v>15</v>
      </c>
    </row>
    <row r="7" spans="1:3" x14ac:dyDescent="0.2">
      <c r="A7" s="9">
        <v>42739</v>
      </c>
      <c r="B7" s="8">
        <v>44.099999999999994</v>
      </c>
      <c r="C7" s="8">
        <v>17</v>
      </c>
    </row>
    <row r="8" spans="1:3" x14ac:dyDescent="0.2">
      <c r="A8" s="9">
        <v>42740</v>
      </c>
      <c r="B8" s="8">
        <v>42.4</v>
      </c>
      <c r="C8" s="8">
        <v>18</v>
      </c>
    </row>
    <row r="9" spans="1:3" x14ac:dyDescent="0.2">
      <c r="A9" s="9">
        <v>42741</v>
      </c>
      <c r="B9" s="8">
        <v>25.299999999999997</v>
      </c>
      <c r="C9" s="8">
        <v>11</v>
      </c>
    </row>
    <row r="10" spans="1:3" x14ac:dyDescent="0.2">
      <c r="A10" s="9">
        <v>42742</v>
      </c>
      <c r="B10" s="8">
        <v>32.9</v>
      </c>
      <c r="C10" s="8">
        <v>13</v>
      </c>
    </row>
    <row r="11" spans="1:3" x14ac:dyDescent="0.2">
      <c r="A11" s="9">
        <v>42743</v>
      </c>
      <c r="B11" s="8">
        <v>37.5</v>
      </c>
      <c r="C11" s="8">
        <v>15</v>
      </c>
    </row>
    <row r="12" spans="1:3" x14ac:dyDescent="0.2">
      <c r="A12" s="9">
        <v>42744</v>
      </c>
      <c r="B12" s="8">
        <v>38.099999999999994</v>
      </c>
      <c r="C12" s="8">
        <v>17</v>
      </c>
    </row>
    <row r="13" spans="1:3" x14ac:dyDescent="0.2">
      <c r="A13" s="9">
        <v>42745</v>
      </c>
      <c r="B13" s="8">
        <v>43.4</v>
      </c>
      <c r="C13" s="8">
        <v>18</v>
      </c>
    </row>
    <row r="14" spans="1:3" x14ac:dyDescent="0.2">
      <c r="A14" s="9">
        <v>42746</v>
      </c>
      <c r="B14" s="8">
        <v>32.599999999999994</v>
      </c>
      <c r="C14" s="8">
        <v>12</v>
      </c>
    </row>
    <row r="15" spans="1:3" x14ac:dyDescent="0.2">
      <c r="A15" s="9">
        <v>42747</v>
      </c>
      <c r="B15" s="8">
        <v>38.199999999999996</v>
      </c>
      <c r="C15" s="8">
        <v>14</v>
      </c>
    </row>
    <row r="16" spans="1:3" x14ac:dyDescent="0.2">
      <c r="A16" s="9">
        <v>42748</v>
      </c>
      <c r="B16" s="8">
        <v>37.5</v>
      </c>
      <c r="C16" s="8">
        <v>15</v>
      </c>
    </row>
    <row r="17" spans="1:3" x14ac:dyDescent="0.2">
      <c r="A17" s="9">
        <v>42749</v>
      </c>
      <c r="B17" s="8">
        <v>44.099999999999994</v>
      </c>
      <c r="C17" s="8">
        <v>17</v>
      </c>
    </row>
    <row r="18" spans="1:3" x14ac:dyDescent="0.2">
      <c r="A18" s="9">
        <v>42750</v>
      </c>
      <c r="B18" s="8">
        <v>43.4</v>
      </c>
      <c r="C18" s="8">
        <v>18</v>
      </c>
    </row>
    <row r="19" spans="1:3" x14ac:dyDescent="0.2">
      <c r="A19" s="9">
        <v>42751</v>
      </c>
      <c r="B19" s="8">
        <v>30.599999999999998</v>
      </c>
      <c r="C19" s="8">
        <v>12</v>
      </c>
    </row>
    <row r="20" spans="1:3" x14ac:dyDescent="0.2">
      <c r="A20" s="9">
        <v>42752</v>
      </c>
      <c r="B20" s="8">
        <v>32.199999999999996</v>
      </c>
      <c r="C20" s="8">
        <v>14</v>
      </c>
    </row>
    <row r="21" spans="1:3" x14ac:dyDescent="0.2">
      <c r="A21" s="9">
        <v>42753</v>
      </c>
      <c r="B21" s="8">
        <v>42.8</v>
      </c>
      <c r="C21" s="8">
        <v>16</v>
      </c>
    </row>
    <row r="22" spans="1:3" x14ac:dyDescent="0.2">
      <c r="A22" s="9">
        <v>42754</v>
      </c>
      <c r="B22" s="8">
        <v>43.099999999999994</v>
      </c>
      <c r="C22" s="8">
        <v>17</v>
      </c>
    </row>
    <row r="23" spans="1:3" x14ac:dyDescent="0.2">
      <c r="A23" s="9">
        <v>42755</v>
      </c>
      <c r="B23" s="8">
        <v>31.599999999999998</v>
      </c>
      <c r="C23" s="8">
        <v>12</v>
      </c>
    </row>
    <row r="24" spans="1:3" x14ac:dyDescent="0.2">
      <c r="A24" s="9">
        <v>42756</v>
      </c>
      <c r="B24" s="8">
        <v>36.199999999999996</v>
      </c>
      <c r="C24" s="8">
        <v>14</v>
      </c>
    </row>
    <row r="25" spans="1:3" x14ac:dyDescent="0.2">
      <c r="A25" s="9">
        <v>42757</v>
      </c>
      <c r="B25" s="8">
        <v>40.799999999999997</v>
      </c>
      <c r="C25" s="8">
        <v>16</v>
      </c>
    </row>
    <row r="26" spans="1:3" x14ac:dyDescent="0.2">
      <c r="A26" s="9">
        <v>42758</v>
      </c>
      <c r="B26" s="8">
        <v>38.099999999999994</v>
      </c>
      <c r="C26" s="8">
        <v>17</v>
      </c>
    </row>
    <row r="27" spans="1:3" x14ac:dyDescent="0.2">
      <c r="A27" s="9">
        <v>42759</v>
      </c>
      <c r="B27" s="8">
        <v>28.599999999999998</v>
      </c>
      <c r="C27" s="8">
        <v>12</v>
      </c>
    </row>
    <row r="28" spans="1:3" x14ac:dyDescent="0.2">
      <c r="A28" s="9">
        <v>42760</v>
      </c>
      <c r="B28" s="8">
        <v>32.199999999999996</v>
      </c>
      <c r="C28" s="8">
        <v>14</v>
      </c>
    </row>
    <row r="29" spans="1:3" x14ac:dyDescent="0.2">
      <c r="A29" s="9">
        <v>42761</v>
      </c>
      <c r="B29" s="8">
        <v>35.799999999999997</v>
      </c>
      <c r="C29" s="8">
        <v>16</v>
      </c>
    </row>
    <row r="30" spans="1:3" x14ac:dyDescent="0.2">
      <c r="A30" s="9">
        <v>42762</v>
      </c>
      <c r="B30" s="8">
        <v>42.099999999999994</v>
      </c>
      <c r="C30" s="8">
        <v>17</v>
      </c>
    </row>
    <row r="31" spans="1:3" x14ac:dyDescent="0.2">
      <c r="A31" s="9">
        <v>42763</v>
      </c>
      <c r="B31" s="8">
        <v>34.9</v>
      </c>
      <c r="C31" s="8">
        <v>13</v>
      </c>
    </row>
    <row r="32" spans="1:3" x14ac:dyDescent="0.2">
      <c r="A32" s="9">
        <v>42764</v>
      </c>
      <c r="B32" s="8">
        <v>35.199999999999996</v>
      </c>
      <c r="C32" s="8">
        <v>14</v>
      </c>
    </row>
    <row r="33" spans="1:3" x14ac:dyDescent="0.2">
      <c r="A33" s="9">
        <v>42765</v>
      </c>
      <c r="B33" s="8">
        <v>41.099999999999994</v>
      </c>
      <c r="C33" s="8">
        <v>17</v>
      </c>
    </row>
    <row r="34" spans="1:3" x14ac:dyDescent="0.2">
      <c r="A34" s="9">
        <v>42766</v>
      </c>
      <c r="B34" s="8">
        <v>40.4</v>
      </c>
      <c r="C34" s="8">
        <v>18</v>
      </c>
    </row>
    <row r="35" spans="1:3" x14ac:dyDescent="0.2">
      <c r="A35" s="9">
        <v>42767</v>
      </c>
      <c r="B35" s="8">
        <v>42.4</v>
      </c>
      <c r="C35" s="8">
        <v>18</v>
      </c>
    </row>
    <row r="36" spans="1:3" x14ac:dyDescent="0.2">
      <c r="A36" s="9">
        <v>42768</v>
      </c>
      <c r="B36" s="8">
        <v>52</v>
      </c>
      <c r="C36" s="8">
        <v>20</v>
      </c>
    </row>
    <row r="37" spans="1:3" x14ac:dyDescent="0.2">
      <c r="A37" s="9">
        <v>42769</v>
      </c>
      <c r="B37" s="8">
        <v>50.3</v>
      </c>
      <c r="C37" s="8">
        <v>21</v>
      </c>
    </row>
    <row r="38" spans="1:3" x14ac:dyDescent="0.2">
      <c r="A38" s="9">
        <v>42770</v>
      </c>
      <c r="B38" s="8">
        <v>56.599999999999994</v>
      </c>
      <c r="C38" s="8">
        <v>22</v>
      </c>
    </row>
    <row r="39" spans="1:3" x14ac:dyDescent="0.2">
      <c r="A39" s="9">
        <v>42771</v>
      </c>
      <c r="B39" s="8">
        <v>45.4</v>
      </c>
      <c r="C39" s="8">
        <v>18</v>
      </c>
    </row>
    <row r="40" spans="1:3" x14ac:dyDescent="0.2">
      <c r="A40" s="9">
        <v>42772</v>
      </c>
      <c r="B40" s="8">
        <v>45</v>
      </c>
      <c r="C40" s="8">
        <v>20</v>
      </c>
    </row>
    <row r="41" spans="1:3" x14ac:dyDescent="0.2">
      <c r="A41" s="9">
        <v>42773</v>
      </c>
      <c r="B41" s="8">
        <v>52.3</v>
      </c>
      <c r="C41" s="8">
        <v>21</v>
      </c>
    </row>
    <row r="42" spans="1:3" x14ac:dyDescent="0.2">
      <c r="A42" s="9">
        <v>42774</v>
      </c>
      <c r="B42" s="8">
        <v>52.599999999999994</v>
      </c>
      <c r="C42" s="8">
        <v>22</v>
      </c>
    </row>
    <row r="43" spans="1:3" x14ac:dyDescent="0.2">
      <c r="A43" s="9">
        <v>42775</v>
      </c>
      <c r="B43" s="8">
        <v>42.699999999999996</v>
      </c>
      <c r="C43" s="8">
        <v>19</v>
      </c>
    </row>
    <row r="44" spans="1:3" x14ac:dyDescent="0.2">
      <c r="A44" s="9">
        <v>42776</v>
      </c>
      <c r="B44" s="8">
        <v>50</v>
      </c>
      <c r="C44" s="8">
        <v>20</v>
      </c>
    </row>
    <row r="45" spans="1:3" x14ac:dyDescent="0.2">
      <c r="A45" s="9">
        <v>42777</v>
      </c>
      <c r="B45" s="8">
        <v>51.3</v>
      </c>
      <c r="C45" s="8">
        <v>21</v>
      </c>
    </row>
    <row r="46" spans="1:3" x14ac:dyDescent="0.2">
      <c r="A46" s="9">
        <v>42778</v>
      </c>
      <c r="B46" s="8">
        <v>55.599999999999994</v>
      </c>
      <c r="C46" s="8">
        <v>22</v>
      </c>
    </row>
    <row r="47" spans="1:3" x14ac:dyDescent="0.2">
      <c r="A47" s="9">
        <v>42779</v>
      </c>
      <c r="B47" s="8">
        <v>46.4</v>
      </c>
      <c r="C47" s="8">
        <v>18</v>
      </c>
    </row>
    <row r="48" spans="1:3" x14ac:dyDescent="0.2">
      <c r="A48" s="9">
        <v>42780</v>
      </c>
      <c r="B48" s="8">
        <v>47.699999999999996</v>
      </c>
      <c r="C48" s="8">
        <v>19</v>
      </c>
    </row>
    <row r="49" spans="1:3" x14ac:dyDescent="0.2">
      <c r="A49" s="9">
        <v>42781</v>
      </c>
      <c r="B49" s="8">
        <v>52</v>
      </c>
      <c r="C49" s="8">
        <v>20</v>
      </c>
    </row>
    <row r="50" spans="1:3" x14ac:dyDescent="0.2">
      <c r="A50" s="9">
        <v>42782</v>
      </c>
      <c r="B50" s="8">
        <v>47.3</v>
      </c>
      <c r="C50" s="8">
        <v>21</v>
      </c>
    </row>
    <row r="51" spans="1:3" x14ac:dyDescent="0.2">
      <c r="A51" s="9">
        <v>42783</v>
      </c>
      <c r="B51" s="8">
        <v>40.4</v>
      </c>
      <c r="C51" s="8">
        <v>18</v>
      </c>
    </row>
    <row r="52" spans="1:3" x14ac:dyDescent="0.2">
      <c r="A52" s="9">
        <v>42784</v>
      </c>
      <c r="B52" s="8">
        <v>43.699999999999996</v>
      </c>
      <c r="C52" s="8">
        <v>19</v>
      </c>
    </row>
    <row r="53" spans="1:3" x14ac:dyDescent="0.2">
      <c r="A53" s="9">
        <v>42785</v>
      </c>
      <c r="B53" s="8">
        <v>50</v>
      </c>
      <c r="C53" s="8">
        <v>20</v>
      </c>
    </row>
    <row r="54" spans="1:3" x14ac:dyDescent="0.2">
      <c r="A54" s="9">
        <v>42786</v>
      </c>
      <c r="B54" s="8">
        <v>50.3</v>
      </c>
      <c r="C54" s="8">
        <v>21</v>
      </c>
    </row>
    <row r="55" spans="1:3" x14ac:dyDescent="0.2">
      <c r="A55" s="9">
        <v>42787</v>
      </c>
      <c r="B55" s="8">
        <v>42.4</v>
      </c>
      <c r="C55" s="8">
        <v>18</v>
      </c>
    </row>
    <row r="56" spans="1:3" x14ac:dyDescent="0.2">
      <c r="A56" s="9">
        <v>42788</v>
      </c>
      <c r="B56" s="8">
        <v>47.699999999999996</v>
      </c>
      <c r="C56" s="8">
        <v>19</v>
      </c>
    </row>
    <row r="57" spans="1:3" x14ac:dyDescent="0.2">
      <c r="A57" s="9">
        <v>42789</v>
      </c>
      <c r="B57" s="8">
        <v>45</v>
      </c>
      <c r="C57" s="8">
        <v>20</v>
      </c>
    </row>
    <row r="58" spans="1:3" x14ac:dyDescent="0.2">
      <c r="A58" s="9">
        <v>42790</v>
      </c>
      <c r="B58" s="8">
        <v>47.3</v>
      </c>
      <c r="C58" s="8">
        <v>21</v>
      </c>
    </row>
    <row r="59" spans="1:3" x14ac:dyDescent="0.2">
      <c r="A59" s="9">
        <v>42791</v>
      </c>
      <c r="B59" s="8">
        <v>42.4</v>
      </c>
      <c r="C59" s="8">
        <v>18</v>
      </c>
    </row>
    <row r="60" spans="1:3" x14ac:dyDescent="0.2">
      <c r="A60" s="9">
        <v>42792</v>
      </c>
      <c r="B60" s="8">
        <v>48.699999999999996</v>
      </c>
      <c r="C60" s="8">
        <v>19</v>
      </c>
    </row>
    <row r="61" spans="1:3" x14ac:dyDescent="0.2">
      <c r="A61" s="9">
        <v>42793</v>
      </c>
      <c r="B61" s="8">
        <v>45</v>
      </c>
      <c r="C61" s="8">
        <v>20</v>
      </c>
    </row>
    <row r="62" spans="1:3" x14ac:dyDescent="0.2">
      <c r="A62" s="9">
        <v>42794</v>
      </c>
      <c r="B62" s="8">
        <v>49.599999999999994</v>
      </c>
      <c r="C62" s="8">
        <v>22</v>
      </c>
    </row>
    <row r="63" spans="1:3" x14ac:dyDescent="0.2">
      <c r="A63" s="9">
        <v>42795</v>
      </c>
      <c r="B63" s="8">
        <v>57.9</v>
      </c>
      <c r="C63" s="8">
        <v>23</v>
      </c>
    </row>
    <row r="64" spans="1:3" x14ac:dyDescent="0.2">
      <c r="A64" s="9">
        <v>42796</v>
      </c>
      <c r="B64" s="8">
        <v>57.199999999999996</v>
      </c>
      <c r="C64" s="8">
        <v>24</v>
      </c>
    </row>
    <row r="65" spans="1:3" x14ac:dyDescent="0.2">
      <c r="A65" s="9">
        <v>42797</v>
      </c>
      <c r="B65" s="8">
        <v>60.199999999999996</v>
      </c>
      <c r="C65" s="8">
        <v>24</v>
      </c>
    </row>
    <row r="66" spans="1:3" x14ac:dyDescent="0.2">
      <c r="A66" s="9">
        <v>42798</v>
      </c>
      <c r="B66" s="8">
        <v>59.499999999999993</v>
      </c>
      <c r="C66" s="8">
        <v>25</v>
      </c>
    </row>
    <row r="67" spans="1:3" x14ac:dyDescent="0.2">
      <c r="A67" s="9">
        <v>42799</v>
      </c>
      <c r="B67" s="8">
        <v>55.9</v>
      </c>
      <c r="C67" s="8">
        <v>23</v>
      </c>
    </row>
    <row r="68" spans="1:3" x14ac:dyDescent="0.2">
      <c r="A68" s="9">
        <v>42800</v>
      </c>
      <c r="B68" s="8">
        <v>61.199999999999996</v>
      </c>
      <c r="C68" s="8">
        <v>24</v>
      </c>
    </row>
    <row r="69" spans="1:3" x14ac:dyDescent="0.2">
      <c r="A69" s="9">
        <v>42801</v>
      </c>
      <c r="B69" s="8">
        <v>60.199999999999996</v>
      </c>
      <c r="C69" s="8">
        <v>24</v>
      </c>
    </row>
    <row r="70" spans="1:3" x14ac:dyDescent="0.2">
      <c r="A70" s="9">
        <v>42802</v>
      </c>
      <c r="B70" s="8">
        <v>58.499999999999993</v>
      </c>
      <c r="C70" s="8">
        <v>25</v>
      </c>
    </row>
    <row r="71" spans="1:3" x14ac:dyDescent="0.2">
      <c r="A71" s="9">
        <v>42803</v>
      </c>
      <c r="B71" s="8">
        <v>52.9</v>
      </c>
      <c r="C71" s="8">
        <v>23</v>
      </c>
    </row>
    <row r="72" spans="1:3" x14ac:dyDescent="0.2">
      <c r="A72" s="9">
        <v>42804</v>
      </c>
      <c r="B72" s="8">
        <v>59.199999999999996</v>
      </c>
      <c r="C72" s="8">
        <v>24</v>
      </c>
    </row>
    <row r="73" spans="1:3" x14ac:dyDescent="0.2">
      <c r="A73" s="9">
        <v>42805</v>
      </c>
      <c r="B73" s="8">
        <v>58.199999999999996</v>
      </c>
      <c r="C73" s="8">
        <v>24</v>
      </c>
    </row>
    <row r="74" spans="1:3" x14ac:dyDescent="0.2">
      <c r="A74" s="9">
        <v>42806</v>
      </c>
      <c r="B74" s="8">
        <v>61.499999999999993</v>
      </c>
      <c r="C74" s="8">
        <v>25</v>
      </c>
    </row>
    <row r="75" spans="1:3" x14ac:dyDescent="0.2">
      <c r="A75" s="9">
        <v>42807</v>
      </c>
      <c r="B75" s="8">
        <v>55.9</v>
      </c>
      <c r="C75" s="8">
        <v>23</v>
      </c>
    </row>
    <row r="76" spans="1:3" x14ac:dyDescent="0.2">
      <c r="A76" s="9">
        <v>42808</v>
      </c>
      <c r="B76" s="8">
        <v>58.9</v>
      </c>
      <c r="C76" s="8">
        <v>23</v>
      </c>
    </row>
    <row r="77" spans="1:3" x14ac:dyDescent="0.2">
      <c r="A77" s="9">
        <v>42809</v>
      </c>
      <c r="B77" s="8">
        <v>56.199999999999996</v>
      </c>
      <c r="C77" s="8">
        <v>24</v>
      </c>
    </row>
    <row r="78" spans="1:3" x14ac:dyDescent="0.2">
      <c r="A78" s="9">
        <v>42810</v>
      </c>
      <c r="B78" s="8">
        <v>60.199999999999996</v>
      </c>
      <c r="C78" s="8">
        <v>24</v>
      </c>
    </row>
    <row r="79" spans="1:3" x14ac:dyDescent="0.2">
      <c r="A79" s="9">
        <v>42811</v>
      </c>
      <c r="B79" s="8">
        <v>56.499999999999993</v>
      </c>
      <c r="C79" s="8">
        <v>25</v>
      </c>
    </row>
    <row r="80" spans="1:3" x14ac:dyDescent="0.2">
      <c r="A80" s="9">
        <v>42812</v>
      </c>
      <c r="B80" s="8">
        <v>53.9</v>
      </c>
      <c r="C80" s="8">
        <v>23</v>
      </c>
    </row>
    <row r="81" spans="1:3" x14ac:dyDescent="0.2">
      <c r="A81" s="9">
        <v>42813</v>
      </c>
      <c r="B81" s="8">
        <v>56.9</v>
      </c>
      <c r="C81" s="8">
        <v>23</v>
      </c>
    </row>
    <row r="82" spans="1:3" x14ac:dyDescent="0.2">
      <c r="A82" s="9">
        <v>42814</v>
      </c>
      <c r="B82" s="8">
        <v>58.199999999999996</v>
      </c>
      <c r="C82" s="8">
        <v>24</v>
      </c>
    </row>
    <row r="83" spans="1:3" x14ac:dyDescent="0.2">
      <c r="A83" s="9">
        <v>42815</v>
      </c>
      <c r="B83" s="8">
        <v>57.199999999999996</v>
      </c>
      <c r="C83" s="8">
        <v>24</v>
      </c>
    </row>
    <row r="84" spans="1:3" x14ac:dyDescent="0.2">
      <c r="A84" s="9">
        <v>42816</v>
      </c>
      <c r="B84" s="8">
        <v>56.499999999999993</v>
      </c>
      <c r="C84" s="8">
        <v>25</v>
      </c>
    </row>
    <row r="85" spans="1:3" x14ac:dyDescent="0.2">
      <c r="A85" s="9">
        <v>42817</v>
      </c>
      <c r="B85" s="8">
        <v>55.9</v>
      </c>
      <c r="C85" s="8">
        <v>23</v>
      </c>
    </row>
    <row r="86" spans="1:3" x14ac:dyDescent="0.2">
      <c r="A86" s="9">
        <v>42818</v>
      </c>
      <c r="B86" s="8">
        <v>56.9</v>
      </c>
      <c r="C86" s="8">
        <v>23</v>
      </c>
    </row>
    <row r="87" spans="1:3" x14ac:dyDescent="0.2">
      <c r="A87" s="9">
        <v>42819</v>
      </c>
      <c r="B87" s="8">
        <v>58.199999999999996</v>
      </c>
      <c r="C87" s="8">
        <v>24</v>
      </c>
    </row>
    <row r="88" spans="1:3" x14ac:dyDescent="0.2">
      <c r="A88" s="9">
        <v>42820</v>
      </c>
      <c r="B88" s="8">
        <v>59.499999999999993</v>
      </c>
      <c r="C88" s="8">
        <v>25</v>
      </c>
    </row>
    <row r="89" spans="1:3" x14ac:dyDescent="0.2">
      <c r="A89" s="9">
        <v>42821</v>
      </c>
      <c r="B89" s="8">
        <v>60.499999999999993</v>
      </c>
      <c r="C89" s="8">
        <v>25</v>
      </c>
    </row>
    <row r="90" spans="1:3" x14ac:dyDescent="0.2">
      <c r="A90" s="9">
        <v>42822</v>
      </c>
      <c r="B90" s="8">
        <v>55.9</v>
      </c>
      <c r="C90" s="8">
        <v>23</v>
      </c>
    </row>
    <row r="91" spans="1:3" x14ac:dyDescent="0.2">
      <c r="A91" s="9">
        <v>42823</v>
      </c>
      <c r="B91" s="8">
        <v>57.199999999999996</v>
      </c>
      <c r="C91" s="8">
        <v>24</v>
      </c>
    </row>
    <row r="92" spans="1:3" x14ac:dyDescent="0.2">
      <c r="A92" s="9">
        <v>42824</v>
      </c>
      <c r="B92" s="8">
        <v>55.199999999999996</v>
      </c>
      <c r="C92" s="8">
        <v>24</v>
      </c>
    </row>
    <row r="93" spans="1:3" x14ac:dyDescent="0.2">
      <c r="A93" s="9">
        <v>42825</v>
      </c>
      <c r="B93" s="8">
        <v>58.499999999999993</v>
      </c>
      <c r="C93" s="8">
        <v>25</v>
      </c>
    </row>
    <row r="94" spans="1:3" x14ac:dyDescent="0.2">
      <c r="A94" s="9">
        <v>42826</v>
      </c>
      <c r="B94" s="8">
        <v>57.499999999999993</v>
      </c>
      <c r="C94" s="8">
        <v>25</v>
      </c>
    </row>
    <row r="95" spans="1:3" x14ac:dyDescent="0.2">
      <c r="A95" s="9">
        <v>42827</v>
      </c>
      <c r="B95" s="8">
        <v>65.8</v>
      </c>
      <c r="C95" s="8">
        <v>26</v>
      </c>
    </row>
    <row r="96" spans="1:3" x14ac:dyDescent="0.2">
      <c r="A96" s="9">
        <v>42828</v>
      </c>
      <c r="B96" s="8">
        <v>60.8</v>
      </c>
      <c r="C96" s="8">
        <v>26</v>
      </c>
    </row>
    <row r="97" spans="1:3" x14ac:dyDescent="0.2">
      <c r="A97" s="9">
        <v>42829</v>
      </c>
      <c r="B97" s="8">
        <v>62.099999999999994</v>
      </c>
      <c r="C97" s="8">
        <v>27</v>
      </c>
    </row>
    <row r="98" spans="1:3" x14ac:dyDescent="0.2">
      <c r="A98" s="9">
        <v>42830</v>
      </c>
      <c r="B98" s="8">
        <v>64.399999999999991</v>
      </c>
      <c r="C98" s="8">
        <v>28</v>
      </c>
    </row>
    <row r="99" spans="1:3" x14ac:dyDescent="0.2">
      <c r="A99" s="9">
        <v>42831</v>
      </c>
      <c r="B99" s="8">
        <v>57.499999999999993</v>
      </c>
      <c r="C99" s="8">
        <v>25</v>
      </c>
    </row>
    <row r="100" spans="1:3" x14ac:dyDescent="0.2">
      <c r="A100" s="9">
        <v>42832</v>
      </c>
      <c r="B100" s="8">
        <v>59.8</v>
      </c>
      <c r="C100" s="8">
        <v>26</v>
      </c>
    </row>
    <row r="101" spans="1:3" x14ac:dyDescent="0.2">
      <c r="A101" s="9">
        <v>42833</v>
      </c>
      <c r="B101" s="8">
        <v>63.8</v>
      </c>
      <c r="C101" s="8">
        <v>26</v>
      </c>
    </row>
    <row r="102" spans="1:3" x14ac:dyDescent="0.2">
      <c r="A102" s="9">
        <v>42834</v>
      </c>
      <c r="B102" s="8">
        <v>63.099999999999994</v>
      </c>
      <c r="C102" s="8">
        <v>27</v>
      </c>
    </row>
    <row r="103" spans="1:3" x14ac:dyDescent="0.2">
      <c r="A103" s="9">
        <v>42835</v>
      </c>
      <c r="B103" s="8">
        <v>58.499999999999993</v>
      </c>
      <c r="C103" s="8">
        <v>25</v>
      </c>
    </row>
    <row r="104" spans="1:3" x14ac:dyDescent="0.2">
      <c r="A104" s="9">
        <v>42836</v>
      </c>
      <c r="B104" s="8">
        <v>60.8</v>
      </c>
      <c r="C104" s="8">
        <v>26</v>
      </c>
    </row>
    <row r="105" spans="1:3" x14ac:dyDescent="0.2">
      <c r="A105" s="9">
        <v>42837</v>
      </c>
      <c r="B105" s="8">
        <v>66.099999999999994</v>
      </c>
      <c r="C105" s="8">
        <v>27</v>
      </c>
    </row>
    <row r="106" spans="1:3" x14ac:dyDescent="0.2">
      <c r="A106" s="9">
        <v>42838</v>
      </c>
      <c r="B106" s="8">
        <v>61.099999999999994</v>
      </c>
      <c r="C106" s="8">
        <v>27</v>
      </c>
    </row>
    <row r="107" spans="1:3" x14ac:dyDescent="0.2">
      <c r="A107" s="9">
        <v>42839</v>
      </c>
      <c r="B107" s="8">
        <v>61.499999999999993</v>
      </c>
      <c r="C107" s="8">
        <v>25</v>
      </c>
    </row>
    <row r="108" spans="1:3" x14ac:dyDescent="0.2">
      <c r="A108" s="9">
        <v>42840</v>
      </c>
      <c r="B108" s="8">
        <v>65.8</v>
      </c>
      <c r="C108" s="8">
        <v>26</v>
      </c>
    </row>
    <row r="109" spans="1:3" x14ac:dyDescent="0.2">
      <c r="A109" s="9">
        <v>42841</v>
      </c>
      <c r="B109" s="8">
        <v>65.099999999999994</v>
      </c>
      <c r="C109" s="8">
        <v>27</v>
      </c>
    </row>
    <row r="110" spans="1:3" x14ac:dyDescent="0.2">
      <c r="A110" s="9">
        <v>42842</v>
      </c>
      <c r="B110" s="8">
        <v>64.099999999999994</v>
      </c>
      <c r="C110" s="8">
        <v>27</v>
      </c>
    </row>
    <row r="111" spans="1:3" x14ac:dyDescent="0.2">
      <c r="A111" s="9">
        <v>42843</v>
      </c>
      <c r="B111" s="8">
        <v>62.499999999999993</v>
      </c>
      <c r="C111" s="8">
        <v>25</v>
      </c>
    </row>
    <row r="112" spans="1:3" x14ac:dyDescent="0.2">
      <c r="A112" s="9">
        <v>42844</v>
      </c>
      <c r="B112" s="8">
        <v>59.8</v>
      </c>
      <c r="C112" s="8">
        <v>26</v>
      </c>
    </row>
    <row r="113" spans="1:3" x14ac:dyDescent="0.2">
      <c r="A113" s="9">
        <v>42845</v>
      </c>
      <c r="B113" s="8">
        <v>68.099999999999994</v>
      </c>
      <c r="C113" s="8">
        <v>27</v>
      </c>
    </row>
    <row r="114" spans="1:3" x14ac:dyDescent="0.2">
      <c r="A114" s="9">
        <v>42846</v>
      </c>
      <c r="B114" s="8">
        <v>67.099999999999994</v>
      </c>
      <c r="C114" s="8">
        <v>27</v>
      </c>
    </row>
    <row r="115" spans="1:3" x14ac:dyDescent="0.2">
      <c r="A115" s="9">
        <v>42847</v>
      </c>
      <c r="B115" s="8">
        <v>57.499999999999993</v>
      </c>
      <c r="C115" s="8">
        <v>25</v>
      </c>
    </row>
    <row r="116" spans="1:3" x14ac:dyDescent="0.2">
      <c r="A116" s="9">
        <v>42848</v>
      </c>
      <c r="B116" s="8">
        <v>60.8</v>
      </c>
      <c r="C116" s="8">
        <v>26</v>
      </c>
    </row>
    <row r="117" spans="1:3" x14ac:dyDescent="0.2">
      <c r="A117" s="9">
        <v>42849</v>
      </c>
      <c r="B117" s="8">
        <v>65.099999999999994</v>
      </c>
      <c r="C117" s="8">
        <v>27</v>
      </c>
    </row>
    <row r="118" spans="1:3" x14ac:dyDescent="0.2">
      <c r="A118" s="9">
        <v>42850</v>
      </c>
      <c r="B118" s="8">
        <v>65.099999999999994</v>
      </c>
      <c r="C118" s="8">
        <v>27</v>
      </c>
    </row>
    <row r="119" spans="1:3" x14ac:dyDescent="0.2">
      <c r="A119" s="9">
        <v>42851</v>
      </c>
      <c r="B119" s="8">
        <v>62.499999999999993</v>
      </c>
      <c r="C119" s="8">
        <v>25</v>
      </c>
    </row>
    <row r="120" spans="1:3" x14ac:dyDescent="0.2">
      <c r="A120" s="9">
        <v>42852</v>
      </c>
      <c r="B120" s="8">
        <v>63.499999999999993</v>
      </c>
      <c r="C120" s="8">
        <v>25</v>
      </c>
    </row>
    <row r="121" spans="1:3" x14ac:dyDescent="0.2">
      <c r="A121" s="9">
        <v>42853</v>
      </c>
      <c r="B121" s="8">
        <v>58.8</v>
      </c>
      <c r="C121" s="8">
        <v>26</v>
      </c>
    </row>
    <row r="122" spans="1:3" x14ac:dyDescent="0.2">
      <c r="A122" s="9">
        <v>42854</v>
      </c>
      <c r="B122" s="8">
        <v>65.099999999999994</v>
      </c>
      <c r="C122" s="8">
        <v>27</v>
      </c>
    </row>
    <row r="123" spans="1:3" x14ac:dyDescent="0.2">
      <c r="A123" s="9">
        <v>42855</v>
      </c>
      <c r="B123" s="8">
        <v>67.099999999999994</v>
      </c>
      <c r="C123" s="8">
        <v>27</v>
      </c>
    </row>
    <row r="124" spans="1:3" x14ac:dyDescent="0.2">
      <c r="A124" s="9">
        <v>42856</v>
      </c>
      <c r="B124" s="8">
        <v>66.699999999999989</v>
      </c>
      <c r="C124" s="8">
        <v>29</v>
      </c>
    </row>
    <row r="125" spans="1:3" x14ac:dyDescent="0.2">
      <c r="A125" s="9">
        <v>42857</v>
      </c>
      <c r="B125" s="8">
        <v>65.699999999999989</v>
      </c>
      <c r="C125" s="8">
        <v>29</v>
      </c>
    </row>
    <row r="126" spans="1:3" x14ac:dyDescent="0.2">
      <c r="A126" s="9">
        <v>42858</v>
      </c>
      <c r="B126" s="8">
        <v>71</v>
      </c>
      <c r="C126" s="8">
        <v>30</v>
      </c>
    </row>
    <row r="127" spans="1:3" x14ac:dyDescent="0.2">
      <c r="A127" s="9">
        <v>42859</v>
      </c>
      <c r="B127" s="8">
        <v>71.3</v>
      </c>
      <c r="C127" s="8">
        <v>31</v>
      </c>
    </row>
    <row r="128" spans="1:3" x14ac:dyDescent="0.2">
      <c r="A128" s="9">
        <v>42860</v>
      </c>
      <c r="B128" s="8">
        <v>69.399999999999991</v>
      </c>
      <c r="C128" s="8">
        <v>28</v>
      </c>
    </row>
    <row r="129" spans="1:3" x14ac:dyDescent="0.2">
      <c r="A129" s="9">
        <v>42861</v>
      </c>
      <c r="B129" s="8">
        <v>66.699999999999989</v>
      </c>
      <c r="C129" s="8">
        <v>29</v>
      </c>
    </row>
    <row r="130" spans="1:3" x14ac:dyDescent="0.2">
      <c r="A130" s="9">
        <v>42862</v>
      </c>
      <c r="B130" s="8">
        <v>69.699999999999989</v>
      </c>
      <c r="C130" s="8">
        <v>29</v>
      </c>
    </row>
    <row r="131" spans="1:3" x14ac:dyDescent="0.2">
      <c r="A131" s="9">
        <v>42863</v>
      </c>
      <c r="B131" s="8">
        <v>75</v>
      </c>
      <c r="C131" s="8">
        <v>30</v>
      </c>
    </row>
    <row r="132" spans="1:3" x14ac:dyDescent="0.2">
      <c r="A132" s="9">
        <v>42864</v>
      </c>
      <c r="B132" s="8">
        <v>71.3</v>
      </c>
      <c r="C132" s="8">
        <v>31</v>
      </c>
    </row>
    <row r="133" spans="1:3" x14ac:dyDescent="0.2">
      <c r="A133" s="9">
        <v>42865</v>
      </c>
      <c r="B133" s="8">
        <v>69.399999999999991</v>
      </c>
      <c r="C133" s="8">
        <v>28</v>
      </c>
    </row>
    <row r="134" spans="1:3" x14ac:dyDescent="0.2">
      <c r="A134" s="9">
        <v>42866</v>
      </c>
      <c r="B134" s="8">
        <v>72.699999999999989</v>
      </c>
      <c r="C134" s="8">
        <v>29</v>
      </c>
    </row>
    <row r="135" spans="1:3" x14ac:dyDescent="0.2">
      <c r="A135" s="9">
        <v>42867</v>
      </c>
      <c r="B135" s="8">
        <v>66.699999999999989</v>
      </c>
      <c r="C135" s="8">
        <v>29</v>
      </c>
    </row>
    <row r="136" spans="1:3" x14ac:dyDescent="0.2">
      <c r="A136" s="9">
        <v>42868</v>
      </c>
      <c r="B136" s="8">
        <v>70</v>
      </c>
      <c r="C136" s="8">
        <v>30</v>
      </c>
    </row>
    <row r="137" spans="1:3" x14ac:dyDescent="0.2">
      <c r="A137" s="9">
        <v>42869</v>
      </c>
      <c r="B137" s="8">
        <v>77.3</v>
      </c>
      <c r="C137" s="8">
        <v>31</v>
      </c>
    </row>
    <row r="138" spans="1:3" x14ac:dyDescent="0.2">
      <c r="A138" s="9">
        <v>42870</v>
      </c>
      <c r="B138" s="8">
        <v>63.399999999999991</v>
      </c>
      <c r="C138" s="8">
        <v>28</v>
      </c>
    </row>
    <row r="139" spans="1:3" x14ac:dyDescent="0.2">
      <c r="A139" s="9">
        <v>42871</v>
      </c>
      <c r="B139" s="8">
        <v>65.699999999999989</v>
      </c>
      <c r="C139" s="8">
        <v>29</v>
      </c>
    </row>
    <row r="140" spans="1:3" x14ac:dyDescent="0.2">
      <c r="A140" s="9">
        <v>42872</v>
      </c>
      <c r="B140" s="8">
        <v>70.699999999999989</v>
      </c>
      <c r="C140" s="8">
        <v>29</v>
      </c>
    </row>
    <row r="141" spans="1:3" x14ac:dyDescent="0.2">
      <c r="A141" s="9">
        <v>42873</v>
      </c>
      <c r="B141" s="8">
        <v>72</v>
      </c>
      <c r="C141" s="8">
        <v>30</v>
      </c>
    </row>
    <row r="142" spans="1:3" x14ac:dyDescent="0.2">
      <c r="A142" s="9">
        <v>42874</v>
      </c>
      <c r="B142" s="8">
        <v>75.3</v>
      </c>
      <c r="C142" s="8">
        <v>31</v>
      </c>
    </row>
    <row r="143" spans="1:3" x14ac:dyDescent="0.2">
      <c r="A143" s="9">
        <v>42875</v>
      </c>
      <c r="B143" s="8">
        <v>64.399999999999991</v>
      </c>
      <c r="C143" s="8">
        <v>28</v>
      </c>
    </row>
    <row r="144" spans="1:3" x14ac:dyDescent="0.2">
      <c r="A144" s="9">
        <v>42876</v>
      </c>
      <c r="B144" s="8">
        <v>71.699999999999989</v>
      </c>
      <c r="C144" s="8">
        <v>29</v>
      </c>
    </row>
    <row r="145" spans="1:3" x14ac:dyDescent="0.2">
      <c r="A145" s="9">
        <v>42877</v>
      </c>
      <c r="B145" s="8">
        <v>71</v>
      </c>
      <c r="C145" s="8">
        <v>30</v>
      </c>
    </row>
    <row r="146" spans="1:3" x14ac:dyDescent="0.2">
      <c r="A146" s="9">
        <v>42878</v>
      </c>
      <c r="B146" s="8">
        <v>76.3</v>
      </c>
      <c r="C146" s="8">
        <v>31</v>
      </c>
    </row>
    <row r="147" spans="1:3" x14ac:dyDescent="0.2">
      <c r="A147" s="9">
        <v>42879</v>
      </c>
      <c r="B147" s="8">
        <v>69.399999999999991</v>
      </c>
      <c r="C147" s="8">
        <v>28</v>
      </c>
    </row>
    <row r="148" spans="1:3" x14ac:dyDescent="0.2">
      <c r="A148" s="9">
        <v>42880</v>
      </c>
      <c r="B148" s="8">
        <v>71.699999999999989</v>
      </c>
      <c r="C148" s="8">
        <v>29</v>
      </c>
    </row>
    <row r="149" spans="1:3" x14ac:dyDescent="0.2">
      <c r="A149" s="9">
        <v>42881</v>
      </c>
      <c r="B149" s="8">
        <v>72</v>
      </c>
      <c r="C149" s="8">
        <v>30</v>
      </c>
    </row>
    <row r="150" spans="1:3" x14ac:dyDescent="0.2">
      <c r="A150" s="9">
        <v>42882</v>
      </c>
      <c r="B150" s="8">
        <v>77.3</v>
      </c>
      <c r="C150" s="8">
        <v>31</v>
      </c>
    </row>
    <row r="151" spans="1:3" x14ac:dyDescent="0.2">
      <c r="A151" s="9">
        <v>42883</v>
      </c>
      <c r="B151" s="8">
        <v>71.699999999999989</v>
      </c>
      <c r="C151" s="8">
        <v>29</v>
      </c>
    </row>
    <row r="152" spans="1:3" x14ac:dyDescent="0.2">
      <c r="A152" s="9">
        <v>42884</v>
      </c>
      <c r="B152" s="8">
        <v>66.699999999999989</v>
      </c>
      <c r="C152" s="8">
        <v>29</v>
      </c>
    </row>
    <row r="153" spans="1:3" x14ac:dyDescent="0.2">
      <c r="A153" s="9">
        <v>42885</v>
      </c>
      <c r="B153" s="8">
        <v>75</v>
      </c>
      <c r="C153" s="8">
        <v>30</v>
      </c>
    </row>
    <row r="154" spans="1:3" x14ac:dyDescent="0.2">
      <c r="A154" s="9">
        <v>42886</v>
      </c>
      <c r="B154" s="8">
        <v>77.3</v>
      </c>
      <c r="C154" s="8">
        <v>31</v>
      </c>
    </row>
    <row r="155" spans="1:3" x14ac:dyDescent="0.2">
      <c r="A155" s="9">
        <v>42887</v>
      </c>
      <c r="B155" s="8">
        <v>71.3</v>
      </c>
      <c r="C155" s="8">
        <v>31</v>
      </c>
    </row>
    <row r="156" spans="1:3" x14ac:dyDescent="0.2">
      <c r="A156" s="9">
        <v>42888</v>
      </c>
      <c r="B156" s="8">
        <v>79.899999999999991</v>
      </c>
      <c r="C156" s="8">
        <v>33</v>
      </c>
    </row>
    <row r="157" spans="1:3" x14ac:dyDescent="0.2">
      <c r="A157" s="9">
        <v>42889</v>
      </c>
      <c r="B157" s="8">
        <v>81.5</v>
      </c>
      <c r="C157" s="8">
        <v>35</v>
      </c>
    </row>
    <row r="158" spans="1:3" x14ac:dyDescent="0.2">
      <c r="A158" s="9">
        <v>42890</v>
      </c>
      <c r="B158" s="8">
        <v>90.399999999999991</v>
      </c>
      <c r="C158" s="8">
        <v>38</v>
      </c>
    </row>
    <row r="159" spans="1:3" x14ac:dyDescent="0.2">
      <c r="A159" s="9">
        <v>42891</v>
      </c>
      <c r="B159" s="8">
        <v>78.599999999999994</v>
      </c>
      <c r="C159" s="8">
        <v>32</v>
      </c>
    </row>
    <row r="160" spans="1:3" x14ac:dyDescent="0.2">
      <c r="A160" s="9">
        <v>42892</v>
      </c>
      <c r="B160" s="8">
        <v>84.199999999999989</v>
      </c>
      <c r="C160" s="8">
        <v>34</v>
      </c>
    </row>
    <row r="161" spans="1:3" x14ac:dyDescent="0.2">
      <c r="A161" s="9">
        <v>42893</v>
      </c>
      <c r="B161" s="8">
        <v>86.8</v>
      </c>
      <c r="C161" s="8">
        <v>36</v>
      </c>
    </row>
    <row r="162" spans="1:3" x14ac:dyDescent="0.2">
      <c r="A162" s="9">
        <v>42894</v>
      </c>
      <c r="B162" s="8">
        <v>90.699999999999989</v>
      </c>
      <c r="C162" s="8">
        <v>39</v>
      </c>
    </row>
    <row r="163" spans="1:3" x14ac:dyDescent="0.2">
      <c r="A163" s="9">
        <v>42895</v>
      </c>
      <c r="B163" s="8">
        <v>77.599999999999994</v>
      </c>
      <c r="C163" s="8">
        <v>32</v>
      </c>
    </row>
    <row r="164" spans="1:3" x14ac:dyDescent="0.2">
      <c r="A164" s="9">
        <v>42896</v>
      </c>
      <c r="B164" s="8">
        <v>79.5</v>
      </c>
      <c r="C164" s="8">
        <v>35</v>
      </c>
    </row>
    <row r="165" spans="1:3" x14ac:dyDescent="0.2">
      <c r="A165" s="9">
        <v>42897</v>
      </c>
      <c r="B165" s="8">
        <v>84.8</v>
      </c>
      <c r="C165" s="8">
        <v>36</v>
      </c>
    </row>
    <row r="166" spans="1:3" x14ac:dyDescent="0.2">
      <c r="A166" s="9">
        <v>42898</v>
      </c>
      <c r="B166" s="8">
        <v>93</v>
      </c>
      <c r="C166" s="8">
        <v>40</v>
      </c>
    </row>
    <row r="167" spans="1:3" x14ac:dyDescent="0.2">
      <c r="A167" s="9">
        <v>42899</v>
      </c>
      <c r="B167" s="8">
        <v>75.599999999999994</v>
      </c>
      <c r="C167" s="8">
        <v>32</v>
      </c>
    </row>
    <row r="168" spans="1:3" x14ac:dyDescent="0.2">
      <c r="A168" s="9">
        <v>42900</v>
      </c>
      <c r="B168" s="8">
        <v>80.5</v>
      </c>
      <c r="C168" s="8">
        <v>35</v>
      </c>
    </row>
    <row r="169" spans="1:3" x14ac:dyDescent="0.2">
      <c r="A169" s="9">
        <v>42901</v>
      </c>
      <c r="B169" s="8">
        <v>84.8</v>
      </c>
      <c r="C169" s="8">
        <v>36</v>
      </c>
    </row>
    <row r="170" spans="1:3" x14ac:dyDescent="0.2">
      <c r="A170" s="9">
        <v>42902</v>
      </c>
      <c r="B170" s="8">
        <v>99.3</v>
      </c>
      <c r="C170" s="8">
        <v>41</v>
      </c>
    </row>
    <row r="171" spans="1:3" x14ac:dyDescent="0.2">
      <c r="A171" s="9">
        <v>42903</v>
      </c>
      <c r="B171" s="8">
        <v>76.3</v>
      </c>
      <c r="C171" s="8">
        <v>31</v>
      </c>
    </row>
    <row r="172" spans="1:3" x14ac:dyDescent="0.2">
      <c r="A172" s="9">
        <v>42904</v>
      </c>
      <c r="B172" s="8">
        <v>72.599999999999994</v>
      </c>
      <c r="C172" s="8">
        <v>32</v>
      </c>
    </row>
    <row r="173" spans="1:3" x14ac:dyDescent="0.2">
      <c r="A173" s="9">
        <v>42905</v>
      </c>
      <c r="B173" s="8">
        <v>86.5</v>
      </c>
      <c r="C173" s="8">
        <v>35</v>
      </c>
    </row>
    <row r="174" spans="1:3" x14ac:dyDescent="0.2">
      <c r="A174" s="9">
        <v>42906</v>
      </c>
      <c r="B174" s="8">
        <v>85.1</v>
      </c>
      <c r="C174" s="8">
        <v>37</v>
      </c>
    </row>
    <row r="175" spans="1:3" x14ac:dyDescent="0.2">
      <c r="A175" s="9">
        <v>42907</v>
      </c>
      <c r="B175" s="8">
        <v>94.3</v>
      </c>
      <c r="C175" s="8">
        <v>41</v>
      </c>
    </row>
    <row r="176" spans="1:3" x14ac:dyDescent="0.2">
      <c r="A176" s="9">
        <v>42908</v>
      </c>
      <c r="B176" s="8">
        <v>72.3</v>
      </c>
      <c r="C176" s="8">
        <v>31</v>
      </c>
    </row>
    <row r="177" spans="1:3" x14ac:dyDescent="0.2">
      <c r="A177" s="9">
        <v>42909</v>
      </c>
      <c r="B177" s="8">
        <v>79.899999999999991</v>
      </c>
      <c r="C177" s="8">
        <v>33</v>
      </c>
    </row>
    <row r="178" spans="1:3" x14ac:dyDescent="0.2">
      <c r="A178" s="9">
        <v>42910</v>
      </c>
      <c r="B178" s="8">
        <v>80.5</v>
      </c>
      <c r="C178" s="8">
        <v>35</v>
      </c>
    </row>
    <row r="179" spans="1:3" x14ac:dyDescent="0.2">
      <c r="A179" s="9">
        <v>42911</v>
      </c>
      <c r="B179" s="8">
        <v>85.1</v>
      </c>
      <c r="C179" s="8">
        <v>37</v>
      </c>
    </row>
    <row r="180" spans="1:3" x14ac:dyDescent="0.2">
      <c r="A180" s="9">
        <v>42912</v>
      </c>
      <c r="B180" s="8">
        <v>102.6</v>
      </c>
      <c r="C180" s="8">
        <v>42</v>
      </c>
    </row>
    <row r="181" spans="1:3" x14ac:dyDescent="0.2">
      <c r="A181" s="9">
        <v>42913</v>
      </c>
      <c r="B181" s="8">
        <v>75.3</v>
      </c>
      <c r="C181" s="8">
        <v>31</v>
      </c>
    </row>
    <row r="182" spans="1:3" x14ac:dyDescent="0.2">
      <c r="A182" s="9">
        <v>42914</v>
      </c>
      <c r="B182" s="8">
        <v>75.899999999999991</v>
      </c>
      <c r="C182" s="8">
        <v>33</v>
      </c>
    </row>
    <row r="183" spans="1:3" x14ac:dyDescent="0.2">
      <c r="A183" s="9">
        <v>42915</v>
      </c>
      <c r="B183" s="8">
        <v>86.5</v>
      </c>
      <c r="C183" s="8">
        <v>35</v>
      </c>
    </row>
    <row r="184" spans="1:3" x14ac:dyDescent="0.2">
      <c r="A184" s="9">
        <v>42916</v>
      </c>
      <c r="B184" s="8">
        <v>89.399999999999991</v>
      </c>
      <c r="C184" s="8">
        <v>38</v>
      </c>
    </row>
    <row r="185" spans="1:3" x14ac:dyDescent="0.2">
      <c r="A185" s="9">
        <v>42917</v>
      </c>
      <c r="B185" s="8">
        <v>102.89999999999999</v>
      </c>
      <c r="C185" s="8">
        <v>43</v>
      </c>
    </row>
    <row r="186" spans="1:3" x14ac:dyDescent="0.2">
      <c r="A186" s="9">
        <v>42918</v>
      </c>
      <c r="B186" s="8">
        <v>93.399999999999991</v>
      </c>
      <c r="C186" s="8">
        <v>38</v>
      </c>
    </row>
    <row r="187" spans="1:3" x14ac:dyDescent="0.2">
      <c r="A187" s="9">
        <v>42919</v>
      </c>
      <c r="B187" s="8">
        <v>81.5</v>
      </c>
      <c r="C187" s="8">
        <v>35</v>
      </c>
    </row>
    <row r="188" spans="1:3" x14ac:dyDescent="0.2">
      <c r="A188" s="9">
        <v>42920</v>
      </c>
      <c r="B188" s="8">
        <v>84.199999999999989</v>
      </c>
      <c r="C188" s="8">
        <v>34</v>
      </c>
    </row>
    <row r="189" spans="1:3" x14ac:dyDescent="0.2">
      <c r="A189" s="9">
        <v>42921</v>
      </c>
      <c r="B189" s="8">
        <v>73.599999999999994</v>
      </c>
      <c r="C189" s="8">
        <v>32</v>
      </c>
    </row>
    <row r="190" spans="1:3" x14ac:dyDescent="0.2">
      <c r="A190" s="9">
        <v>42922</v>
      </c>
      <c r="B190" s="8">
        <v>91.699999999999989</v>
      </c>
      <c r="C190" s="8">
        <v>39</v>
      </c>
    </row>
    <row r="191" spans="1:3" x14ac:dyDescent="0.2">
      <c r="A191" s="9">
        <v>42923</v>
      </c>
      <c r="B191" s="8">
        <v>82.5</v>
      </c>
      <c r="C191" s="8">
        <v>35</v>
      </c>
    </row>
    <row r="192" spans="1:3" x14ac:dyDescent="0.2">
      <c r="A192" s="9">
        <v>42924</v>
      </c>
      <c r="B192" s="8">
        <v>83.199999999999989</v>
      </c>
      <c r="C192" s="8">
        <v>34</v>
      </c>
    </row>
    <row r="193" spans="1:3" x14ac:dyDescent="0.2">
      <c r="A193" s="9">
        <v>42925</v>
      </c>
      <c r="B193" s="8">
        <v>77.899999999999991</v>
      </c>
      <c r="C193" s="8">
        <v>33</v>
      </c>
    </row>
    <row r="194" spans="1:3" x14ac:dyDescent="0.2">
      <c r="A194" s="9">
        <v>42926</v>
      </c>
      <c r="B194" s="8">
        <v>98</v>
      </c>
      <c r="C194" s="8">
        <v>40</v>
      </c>
    </row>
    <row r="195" spans="1:3" x14ac:dyDescent="0.2">
      <c r="A195" s="9">
        <v>42927</v>
      </c>
      <c r="B195" s="8">
        <v>83.5</v>
      </c>
      <c r="C195" s="8">
        <v>35</v>
      </c>
    </row>
    <row r="196" spans="1:3" x14ac:dyDescent="0.2">
      <c r="A196" s="9">
        <v>42928</v>
      </c>
      <c r="B196" s="8">
        <v>80.199999999999989</v>
      </c>
      <c r="C196" s="8">
        <v>34</v>
      </c>
    </row>
    <row r="197" spans="1:3" x14ac:dyDescent="0.2">
      <c r="A197" s="9">
        <v>42929</v>
      </c>
      <c r="B197" s="8">
        <v>78.899999999999991</v>
      </c>
      <c r="C197" s="8">
        <v>33</v>
      </c>
    </row>
    <row r="198" spans="1:3" x14ac:dyDescent="0.2">
      <c r="A198" s="9">
        <v>42930</v>
      </c>
      <c r="B198" s="8">
        <v>92</v>
      </c>
      <c r="C198" s="8">
        <v>40</v>
      </c>
    </row>
    <row r="199" spans="1:3" x14ac:dyDescent="0.2">
      <c r="A199" s="9">
        <v>42931</v>
      </c>
      <c r="B199" s="8">
        <v>82.5</v>
      </c>
      <c r="C199" s="8">
        <v>35</v>
      </c>
    </row>
    <row r="200" spans="1:3" x14ac:dyDescent="0.2">
      <c r="A200" s="9">
        <v>42932</v>
      </c>
      <c r="B200" s="8">
        <v>79.199999999999989</v>
      </c>
      <c r="C200" s="8">
        <v>34</v>
      </c>
    </row>
    <row r="201" spans="1:3" x14ac:dyDescent="0.2">
      <c r="A201" s="9">
        <v>42933</v>
      </c>
      <c r="B201" s="8">
        <v>80.899999999999991</v>
      </c>
      <c r="C201" s="8">
        <v>33</v>
      </c>
    </row>
    <row r="202" spans="1:3" x14ac:dyDescent="0.2">
      <c r="A202" s="9">
        <v>42934</v>
      </c>
      <c r="B202" s="8">
        <v>99.3</v>
      </c>
      <c r="C202" s="8">
        <v>41</v>
      </c>
    </row>
    <row r="203" spans="1:3" x14ac:dyDescent="0.2">
      <c r="A203" s="9">
        <v>42935</v>
      </c>
      <c r="B203" s="8">
        <v>83.8</v>
      </c>
      <c r="C203" s="8">
        <v>36</v>
      </c>
    </row>
    <row r="204" spans="1:3" x14ac:dyDescent="0.2">
      <c r="A204" s="9">
        <v>42936</v>
      </c>
      <c r="B204" s="8">
        <v>86.5</v>
      </c>
      <c r="C204" s="8">
        <v>35</v>
      </c>
    </row>
    <row r="205" spans="1:3" x14ac:dyDescent="0.2">
      <c r="A205" s="9">
        <v>42937</v>
      </c>
      <c r="B205" s="8">
        <v>76.899999999999991</v>
      </c>
      <c r="C205" s="8">
        <v>33</v>
      </c>
    </row>
    <row r="206" spans="1:3" x14ac:dyDescent="0.2">
      <c r="A206" s="9">
        <v>42938</v>
      </c>
      <c r="B206" s="8">
        <v>99.6</v>
      </c>
      <c r="C206" s="8">
        <v>42</v>
      </c>
    </row>
    <row r="207" spans="1:3" x14ac:dyDescent="0.2">
      <c r="A207" s="9">
        <v>42939</v>
      </c>
      <c r="B207" s="8">
        <v>89.1</v>
      </c>
      <c r="C207" s="8">
        <v>37</v>
      </c>
    </row>
    <row r="208" spans="1:3" x14ac:dyDescent="0.2">
      <c r="A208" s="9">
        <v>42940</v>
      </c>
      <c r="B208" s="8">
        <v>83.5</v>
      </c>
      <c r="C208" s="8">
        <v>35</v>
      </c>
    </row>
    <row r="209" spans="1:3" x14ac:dyDescent="0.2">
      <c r="A209" s="9">
        <v>42941</v>
      </c>
      <c r="B209" s="8">
        <v>79.899999999999991</v>
      </c>
      <c r="C209" s="8">
        <v>33</v>
      </c>
    </row>
    <row r="210" spans="1:3" x14ac:dyDescent="0.2">
      <c r="A210" s="9">
        <v>42942</v>
      </c>
      <c r="B210" s="8">
        <v>76.599999999999994</v>
      </c>
      <c r="C210" s="8">
        <v>32</v>
      </c>
    </row>
    <row r="211" spans="1:3" x14ac:dyDescent="0.2">
      <c r="A211" s="9">
        <v>42943</v>
      </c>
      <c r="B211" s="8">
        <v>97.899999999999991</v>
      </c>
      <c r="C211" s="8">
        <v>43</v>
      </c>
    </row>
    <row r="212" spans="1:3" x14ac:dyDescent="0.2">
      <c r="A212" s="9">
        <v>42944</v>
      </c>
      <c r="B212" s="8">
        <v>87.399999999999991</v>
      </c>
      <c r="C212" s="8">
        <v>38</v>
      </c>
    </row>
    <row r="213" spans="1:3" x14ac:dyDescent="0.2">
      <c r="A213" s="9">
        <v>42945</v>
      </c>
      <c r="B213" s="8">
        <v>85.5</v>
      </c>
      <c r="C213" s="8">
        <v>35</v>
      </c>
    </row>
    <row r="214" spans="1:3" x14ac:dyDescent="0.2">
      <c r="A214" s="9">
        <v>42946</v>
      </c>
      <c r="B214" s="8">
        <v>78.199999999999989</v>
      </c>
      <c r="C214" s="8">
        <v>34</v>
      </c>
    </row>
    <row r="215" spans="1:3" x14ac:dyDescent="0.2">
      <c r="A215" s="9">
        <v>42947</v>
      </c>
      <c r="B215" s="8">
        <v>74.599999999999994</v>
      </c>
      <c r="C215" s="8">
        <v>32</v>
      </c>
    </row>
    <row r="216" spans="1:3" x14ac:dyDescent="0.2">
      <c r="A216" s="9">
        <v>42948</v>
      </c>
      <c r="B216" s="8">
        <v>75.599999999999994</v>
      </c>
      <c r="C216" s="8">
        <v>32</v>
      </c>
    </row>
    <row r="217" spans="1:3" x14ac:dyDescent="0.2">
      <c r="A217" s="9">
        <v>42949</v>
      </c>
      <c r="B217" s="8">
        <v>76.3</v>
      </c>
      <c r="C217" s="8">
        <v>31</v>
      </c>
    </row>
    <row r="218" spans="1:3" x14ac:dyDescent="0.2">
      <c r="A218" s="9">
        <v>42950</v>
      </c>
      <c r="B218" s="8">
        <v>75</v>
      </c>
      <c r="C218" s="8">
        <v>30</v>
      </c>
    </row>
    <row r="219" spans="1:3" x14ac:dyDescent="0.2">
      <c r="A219" s="9">
        <v>42951</v>
      </c>
      <c r="B219" s="8">
        <v>70.699999999999989</v>
      </c>
      <c r="C219" s="8">
        <v>29</v>
      </c>
    </row>
    <row r="220" spans="1:3" x14ac:dyDescent="0.2">
      <c r="A220" s="9">
        <v>42952</v>
      </c>
      <c r="B220" s="8">
        <v>76.599999999999994</v>
      </c>
      <c r="C220" s="8">
        <v>32</v>
      </c>
    </row>
    <row r="221" spans="1:3" x14ac:dyDescent="0.2">
      <c r="A221" s="9">
        <v>42953</v>
      </c>
      <c r="B221" s="8">
        <v>77.3</v>
      </c>
      <c r="C221" s="8">
        <v>31</v>
      </c>
    </row>
    <row r="222" spans="1:3" x14ac:dyDescent="0.2">
      <c r="A222" s="9">
        <v>42954</v>
      </c>
      <c r="B222" s="8">
        <v>75</v>
      </c>
      <c r="C222" s="8">
        <v>30</v>
      </c>
    </row>
    <row r="223" spans="1:3" x14ac:dyDescent="0.2">
      <c r="A223" s="9">
        <v>42955</v>
      </c>
      <c r="B223" s="8">
        <v>68.699999999999989</v>
      </c>
      <c r="C223" s="8">
        <v>29</v>
      </c>
    </row>
    <row r="224" spans="1:3" x14ac:dyDescent="0.2">
      <c r="A224" s="9">
        <v>42956</v>
      </c>
      <c r="B224" s="8">
        <v>76.599999999999994</v>
      </c>
      <c r="C224" s="8">
        <v>32</v>
      </c>
    </row>
    <row r="225" spans="1:3" x14ac:dyDescent="0.2">
      <c r="A225" s="9">
        <v>42957</v>
      </c>
      <c r="B225" s="8">
        <v>70.3</v>
      </c>
      <c r="C225" s="8">
        <v>31</v>
      </c>
    </row>
    <row r="226" spans="1:3" x14ac:dyDescent="0.2">
      <c r="A226" s="9">
        <v>42958</v>
      </c>
      <c r="B226" s="8">
        <v>75</v>
      </c>
      <c r="C226" s="8">
        <v>30</v>
      </c>
    </row>
    <row r="227" spans="1:3" x14ac:dyDescent="0.2">
      <c r="A227" s="9">
        <v>42959</v>
      </c>
      <c r="B227" s="8">
        <v>67.699999999999989</v>
      </c>
      <c r="C227" s="8">
        <v>29</v>
      </c>
    </row>
    <row r="228" spans="1:3" x14ac:dyDescent="0.2">
      <c r="A228" s="9">
        <v>42960</v>
      </c>
      <c r="B228" s="8">
        <v>67.699999999999989</v>
      </c>
      <c r="C228" s="8">
        <v>29</v>
      </c>
    </row>
    <row r="229" spans="1:3" x14ac:dyDescent="0.2">
      <c r="A229" s="9">
        <v>42961</v>
      </c>
      <c r="B229" s="8">
        <v>72.599999999999994</v>
      </c>
      <c r="C229" s="8">
        <v>32</v>
      </c>
    </row>
    <row r="230" spans="1:3" x14ac:dyDescent="0.2">
      <c r="A230" s="9">
        <v>42962</v>
      </c>
      <c r="B230" s="8">
        <v>74.3</v>
      </c>
      <c r="C230" s="8">
        <v>31</v>
      </c>
    </row>
    <row r="231" spans="1:3" x14ac:dyDescent="0.2">
      <c r="A231" s="9">
        <v>42963</v>
      </c>
      <c r="B231" s="8">
        <v>71</v>
      </c>
      <c r="C231" s="8">
        <v>30</v>
      </c>
    </row>
    <row r="232" spans="1:3" x14ac:dyDescent="0.2">
      <c r="A232" s="9">
        <v>42964</v>
      </c>
      <c r="B232" s="8">
        <v>68</v>
      </c>
      <c r="C232" s="8">
        <v>30</v>
      </c>
    </row>
    <row r="233" spans="1:3" x14ac:dyDescent="0.2">
      <c r="A233" s="9">
        <v>42965</v>
      </c>
      <c r="B233" s="8">
        <v>65.699999999999989</v>
      </c>
      <c r="C233" s="8">
        <v>29</v>
      </c>
    </row>
    <row r="234" spans="1:3" x14ac:dyDescent="0.2">
      <c r="A234" s="9">
        <v>42966</v>
      </c>
      <c r="B234" s="8">
        <v>79.599999999999994</v>
      </c>
      <c r="C234" s="8">
        <v>32</v>
      </c>
    </row>
    <row r="235" spans="1:3" x14ac:dyDescent="0.2">
      <c r="A235" s="9">
        <v>42967</v>
      </c>
      <c r="B235" s="8">
        <v>74.3</v>
      </c>
      <c r="C235" s="8">
        <v>31</v>
      </c>
    </row>
    <row r="236" spans="1:3" x14ac:dyDescent="0.2">
      <c r="A236" s="9">
        <v>42968</v>
      </c>
      <c r="B236" s="8">
        <v>68</v>
      </c>
      <c r="C236" s="8">
        <v>30</v>
      </c>
    </row>
    <row r="237" spans="1:3" x14ac:dyDescent="0.2">
      <c r="A237" s="9">
        <v>42969</v>
      </c>
      <c r="B237" s="8">
        <v>69</v>
      </c>
      <c r="C237" s="8">
        <v>30</v>
      </c>
    </row>
    <row r="238" spans="1:3" x14ac:dyDescent="0.2">
      <c r="A238" s="9">
        <v>42970</v>
      </c>
      <c r="B238" s="8">
        <v>70.699999999999989</v>
      </c>
      <c r="C238" s="8">
        <v>29</v>
      </c>
    </row>
    <row r="239" spans="1:3" x14ac:dyDescent="0.2">
      <c r="A239" s="9">
        <v>42971</v>
      </c>
      <c r="B239" s="8">
        <v>74.599999999999994</v>
      </c>
      <c r="C239" s="8">
        <v>32</v>
      </c>
    </row>
    <row r="240" spans="1:3" x14ac:dyDescent="0.2">
      <c r="A240" s="9">
        <v>42972</v>
      </c>
      <c r="B240" s="8">
        <v>71</v>
      </c>
      <c r="C240" s="8">
        <v>30</v>
      </c>
    </row>
    <row r="241" spans="1:3" x14ac:dyDescent="0.2">
      <c r="A241" s="9">
        <v>42973</v>
      </c>
      <c r="B241" s="8">
        <v>70</v>
      </c>
      <c r="C241" s="8">
        <v>30</v>
      </c>
    </row>
    <row r="242" spans="1:3" x14ac:dyDescent="0.2">
      <c r="A242" s="9">
        <v>42974</v>
      </c>
      <c r="B242" s="8">
        <v>65.699999999999989</v>
      </c>
      <c r="C242" s="8">
        <v>29</v>
      </c>
    </row>
    <row r="243" spans="1:3" x14ac:dyDescent="0.2">
      <c r="A243" s="9">
        <v>42975</v>
      </c>
      <c r="B243" s="8">
        <v>77.599999999999994</v>
      </c>
      <c r="C243" s="8">
        <v>32</v>
      </c>
    </row>
    <row r="244" spans="1:3" x14ac:dyDescent="0.2">
      <c r="A244" s="9">
        <v>42976</v>
      </c>
      <c r="B244" s="8">
        <v>75</v>
      </c>
      <c r="C244" s="8">
        <v>30</v>
      </c>
    </row>
    <row r="245" spans="1:3" x14ac:dyDescent="0.2">
      <c r="A245" s="9">
        <v>42977</v>
      </c>
      <c r="B245" s="8">
        <v>72</v>
      </c>
      <c r="C245" s="8">
        <v>30</v>
      </c>
    </row>
    <row r="246" spans="1:3" x14ac:dyDescent="0.2">
      <c r="A246" s="9">
        <v>42978</v>
      </c>
      <c r="B246" s="8">
        <v>67.699999999999989</v>
      </c>
      <c r="C246" s="8">
        <v>29</v>
      </c>
    </row>
    <row r="247" spans="1:3" x14ac:dyDescent="0.2">
      <c r="A247" s="9">
        <v>42979</v>
      </c>
      <c r="B247" s="8">
        <v>71.699999999999989</v>
      </c>
      <c r="C247" s="8">
        <v>29</v>
      </c>
    </row>
    <row r="248" spans="1:3" x14ac:dyDescent="0.2">
      <c r="A248" s="9">
        <v>42980</v>
      </c>
      <c r="B248" s="8">
        <v>67.399999999999991</v>
      </c>
      <c r="C248" s="8">
        <v>28</v>
      </c>
    </row>
    <row r="249" spans="1:3" x14ac:dyDescent="0.2">
      <c r="A249" s="9">
        <v>42981</v>
      </c>
      <c r="B249" s="8">
        <v>61.099999999999994</v>
      </c>
      <c r="C249" s="8">
        <v>27</v>
      </c>
    </row>
    <row r="250" spans="1:3" x14ac:dyDescent="0.2">
      <c r="A250" s="9">
        <v>42982</v>
      </c>
      <c r="B250" s="8">
        <v>59.8</v>
      </c>
      <c r="C250" s="8">
        <v>26</v>
      </c>
    </row>
    <row r="251" spans="1:3" x14ac:dyDescent="0.2">
      <c r="A251" s="9">
        <v>42983</v>
      </c>
      <c r="B251" s="8">
        <v>61.8</v>
      </c>
      <c r="C251" s="8">
        <v>26</v>
      </c>
    </row>
    <row r="252" spans="1:3" x14ac:dyDescent="0.2">
      <c r="A252" s="9">
        <v>42984</v>
      </c>
      <c r="B252" s="8">
        <v>71.699999999999989</v>
      </c>
      <c r="C252" s="8">
        <v>29</v>
      </c>
    </row>
    <row r="253" spans="1:3" x14ac:dyDescent="0.2">
      <c r="A253" s="9">
        <v>42985</v>
      </c>
      <c r="B253" s="8">
        <v>68.399999999999991</v>
      </c>
      <c r="C253" s="8">
        <v>28</v>
      </c>
    </row>
    <row r="254" spans="1:3" x14ac:dyDescent="0.2">
      <c r="A254" s="9">
        <v>42986</v>
      </c>
      <c r="B254" s="8">
        <v>65.099999999999994</v>
      </c>
      <c r="C254" s="8">
        <v>27</v>
      </c>
    </row>
    <row r="255" spans="1:3" x14ac:dyDescent="0.2">
      <c r="A255" s="9">
        <v>42987</v>
      </c>
      <c r="B255" s="8">
        <v>64.8</v>
      </c>
      <c r="C255" s="8">
        <v>26</v>
      </c>
    </row>
    <row r="256" spans="1:3" x14ac:dyDescent="0.2">
      <c r="A256" s="9">
        <v>42988</v>
      </c>
      <c r="B256" s="8">
        <v>61.8</v>
      </c>
      <c r="C256" s="8">
        <v>26</v>
      </c>
    </row>
    <row r="257" spans="1:3" x14ac:dyDescent="0.2">
      <c r="A257" s="9">
        <v>42989</v>
      </c>
      <c r="B257" s="8">
        <v>68.399999999999991</v>
      </c>
      <c r="C257" s="8">
        <v>28</v>
      </c>
    </row>
    <row r="258" spans="1:3" x14ac:dyDescent="0.2">
      <c r="A258" s="9">
        <v>42990</v>
      </c>
      <c r="B258" s="8">
        <v>61.099999999999994</v>
      </c>
      <c r="C258" s="8">
        <v>27</v>
      </c>
    </row>
    <row r="259" spans="1:3" x14ac:dyDescent="0.2">
      <c r="A259" s="9">
        <v>42991</v>
      </c>
      <c r="B259" s="8">
        <v>64.8</v>
      </c>
      <c r="C259" s="8">
        <v>26</v>
      </c>
    </row>
    <row r="260" spans="1:3" x14ac:dyDescent="0.2">
      <c r="A260" s="9">
        <v>42992</v>
      </c>
      <c r="B260" s="8">
        <v>63.8</v>
      </c>
      <c r="C260" s="8">
        <v>26</v>
      </c>
    </row>
    <row r="261" spans="1:3" x14ac:dyDescent="0.2">
      <c r="A261" s="9">
        <v>42993</v>
      </c>
      <c r="B261" s="8">
        <v>63.399999999999991</v>
      </c>
      <c r="C261" s="8">
        <v>28</v>
      </c>
    </row>
    <row r="262" spans="1:3" x14ac:dyDescent="0.2">
      <c r="A262" s="9">
        <v>42994</v>
      </c>
      <c r="B262" s="8">
        <v>68.099999999999994</v>
      </c>
      <c r="C262" s="8">
        <v>27</v>
      </c>
    </row>
    <row r="263" spans="1:3" x14ac:dyDescent="0.2">
      <c r="A263" s="9">
        <v>42995</v>
      </c>
      <c r="B263" s="8">
        <v>59.8</v>
      </c>
      <c r="C263" s="8">
        <v>26</v>
      </c>
    </row>
    <row r="264" spans="1:3" x14ac:dyDescent="0.2">
      <c r="A264" s="9">
        <v>42996</v>
      </c>
      <c r="B264" s="8">
        <v>64.8</v>
      </c>
      <c r="C264" s="8">
        <v>26</v>
      </c>
    </row>
    <row r="265" spans="1:3" x14ac:dyDescent="0.2">
      <c r="A265" s="9">
        <v>42997</v>
      </c>
      <c r="B265" s="8">
        <v>67.399999999999991</v>
      </c>
      <c r="C265" s="8">
        <v>28</v>
      </c>
    </row>
    <row r="266" spans="1:3" x14ac:dyDescent="0.2">
      <c r="A266" s="9">
        <v>42998</v>
      </c>
      <c r="B266" s="8">
        <v>67.099999999999994</v>
      </c>
      <c r="C266" s="8">
        <v>27</v>
      </c>
    </row>
    <row r="267" spans="1:3" x14ac:dyDescent="0.2">
      <c r="A267" s="9">
        <v>42999</v>
      </c>
      <c r="B267" s="8">
        <v>59.8</v>
      </c>
      <c r="C267" s="8">
        <v>26</v>
      </c>
    </row>
    <row r="268" spans="1:3" x14ac:dyDescent="0.2">
      <c r="A268" s="9">
        <v>43000</v>
      </c>
      <c r="B268" s="8">
        <v>64.8</v>
      </c>
      <c r="C268" s="8">
        <v>26</v>
      </c>
    </row>
    <row r="269" spans="1:3" x14ac:dyDescent="0.2">
      <c r="A269" s="9">
        <v>43001</v>
      </c>
      <c r="B269" s="8">
        <v>63.399999999999991</v>
      </c>
      <c r="C269" s="8">
        <v>28</v>
      </c>
    </row>
    <row r="270" spans="1:3" x14ac:dyDescent="0.2">
      <c r="A270" s="9">
        <v>43002</v>
      </c>
      <c r="B270" s="8">
        <v>63.399999999999991</v>
      </c>
      <c r="C270" s="8">
        <v>28</v>
      </c>
    </row>
    <row r="271" spans="1:3" x14ac:dyDescent="0.2">
      <c r="A271" s="9">
        <v>43003</v>
      </c>
      <c r="B271" s="8">
        <v>61.099999999999994</v>
      </c>
      <c r="C271" s="8">
        <v>27</v>
      </c>
    </row>
    <row r="272" spans="1:3" x14ac:dyDescent="0.2">
      <c r="A272" s="9">
        <v>43004</v>
      </c>
      <c r="B272" s="8">
        <v>61.8</v>
      </c>
      <c r="C272" s="8">
        <v>26</v>
      </c>
    </row>
    <row r="273" spans="1:3" x14ac:dyDescent="0.2">
      <c r="A273" s="9">
        <v>43005</v>
      </c>
      <c r="B273" s="8">
        <v>70.699999999999989</v>
      </c>
      <c r="C273" s="8">
        <v>29</v>
      </c>
    </row>
    <row r="274" spans="1:3" x14ac:dyDescent="0.2">
      <c r="A274" s="9">
        <v>43006</v>
      </c>
      <c r="B274" s="8">
        <v>67.399999999999991</v>
      </c>
      <c r="C274" s="8">
        <v>28</v>
      </c>
    </row>
    <row r="275" spans="1:3" x14ac:dyDescent="0.2">
      <c r="A275" s="9">
        <v>43007</v>
      </c>
      <c r="B275" s="8">
        <v>66.099999999999994</v>
      </c>
      <c r="C275" s="8">
        <v>27</v>
      </c>
    </row>
    <row r="276" spans="1:3" x14ac:dyDescent="0.2">
      <c r="A276" s="9">
        <v>43008</v>
      </c>
      <c r="B276" s="8">
        <v>64.8</v>
      </c>
      <c r="C276" s="8">
        <v>26</v>
      </c>
    </row>
    <row r="277" spans="1:3" x14ac:dyDescent="0.2">
      <c r="A277" s="9">
        <v>43009</v>
      </c>
      <c r="B277" s="8">
        <v>56.499999999999993</v>
      </c>
      <c r="C277" s="8">
        <v>25</v>
      </c>
    </row>
    <row r="278" spans="1:3" x14ac:dyDescent="0.2">
      <c r="A278" s="9">
        <v>43010</v>
      </c>
      <c r="B278" s="8">
        <v>58.499999999999993</v>
      </c>
      <c r="C278" s="8">
        <v>25</v>
      </c>
    </row>
    <row r="279" spans="1:3" x14ac:dyDescent="0.2">
      <c r="A279" s="9">
        <v>43011</v>
      </c>
      <c r="B279" s="8">
        <v>59.199999999999996</v>
      </c>
      <c r="C279" s="8">
        <v>24</v>
      </c>
    </row>
    <row r="280" spans="1:3" x14ac:dyDescent="0.2">
      <c r="A280" s="9">
        <v>43012</v>
      </c>
      <c r="B280" s="8">
        <v>61.199999999999996</v>
      </c>
      <c r="C280" s="8">
        <v>24</v>
      </c>
    </row>
    <row r="281" spans="1:3" x14ac:dyDescent="0.2">
      <c r="A281" s="9">
        <v>43013</v>
      </c>
      <c r="B281" s="8">
        <v>60.499999999999993</v>
      </c>
      <c r="C281" s="8">
        <v>25</v>
      </c>
    </row>
    <row r="282" spans="1:3" x14ac:dyDescent="0.2">
      <c r="A282" s="9">
        <v>43014</v>
      </c>
      <c r="B282" s="8">
        <v>62.499999999999993</v>
      </c>
      <c r="C282" s="8">
        <v>25</v>
      </c>
    </row>
    <row r="283" spans="1:3" x14ac:dyDescent="0.2">
      <c r="A283" s="9">
        <v>43015</v>
      </c>
      <c r="B283" s="8">
        <v>63.499999999999993</v>
      </c>
      <c r="C283" s="8">
        <v>25</v>
      </c>
    </row>
    <row r="284" spans="1:3" x14ac:dyDescent="0.2">
      <c r="A284" s="9">
        <v>43016</v>
      </c>
      <c r="B284" s="8">
        <v>60.199999999999996</v>
      </c>
      <c r="C284" s="8">
        <v>24</v>
      </c>
    </row>
    <row r="285" spans="1:3" x14ac:dyDescent="0.2">
      <c r="A285" s="9">
        <v>43017</v>
      </c>
      <c r="B285" s="8">
        <v>63.499999999999993</v>
      </c>
      <c r="C285" s="8">
        <v>25</v>
      </c>
    </row>
    <row r="286" spans="1:3" x14ac:dyDescent="0.2">
      <c r="A286" s="9">
        <v>43018</v>
      </c>
      <c r="B286" s="8">
        <v>58.499999999999993</v>
      </c>
      <c r="C286" s="8">
        <v>25</v>
      </c>
    </row>
    <row r="287" spans="1:3" x14ac:dyDescent="0.2">
      <c r="A287" s="9">
        <v>43019</v>
      </c>
      <c r="B287" s="8">
        <v>61.499999999999993</v>
      </c>
      <c r="C287" s="8">
        <v>25</v>
      </c>
    </row>
    <row r="288" spans="1:3" x14ac:dyDescent="0.2">
      <c r="A288" s="9">
        <v>43020</v>
      </c>
      <c r="B288" s="8">
        <v>58.199999999999996</v>
      </c>
      <c r="C288" s="8">
        <v>24</v>
      </c>
    </row>
    <row r="289" spans="1:3" x14ac:dyDescent="0.2">
      <c r="A289" s="9">
        <v>43021</v>
      </c>
      <c r="B289" s="8">
        <v>61.499999999999993</v>
      </c>
      <c r="C289" s="8">
        <v>25</v>
      </c>
    </row>
    <row r="290" spans="1:3" x14ac:dyDescent="0.2">
      <c r="A290" s="9">
        <v>43022</v>
      </c>
      <c r="B290" s="8">
        <v>59.499999999999993</v>
      </c>
      <c r="C290" s="8">
        <v>25</v>
      </c>
    </row>
    <row r="291" spans="1:3" x14ac:dyDescent="0.2">
      <c r="A291" s="9">
        <v>43023</v>
      </c>
      <c r="B291" s="8">
        <v>61.499999999999993</v>
      </c>
      <c r="C291" s="8">
        <v>25</v>
      </c>
    </row>
    <row r="292" spans="1:3" x14ac:dyDescent="0.2">
      <c r="A292" s="9">
        <v>43024</v>
      </c>
      <c r="B292" s="8">
        <v>58.199999999999996</v>
      </c>
      <c r="C292" s="8">
        <v>24</v>
      </c>
    </row>
    <row r="293" spans="1:3" x14ac:dyDescent="0.2">
      <c r="A293" s="9">
        <v>43025</v>
      </c>
      <c r="B293" s="8">
        <v>58.499999999999993</v>
      </c>
      <c r="C293" s="8">
        <v>25</v>
      </c>
    </row>
    <row r="294" spans="1:3" x14ac:dyDescent="0.2">
      <c r="A294" s="9">
        <v>43026</v>
      </c>
      <c r="B294" s="8">
        <v>62.499999999999993</v>
      </c>
      <c r="C294" s="8">
        <v>25</v>
      </c>
    </row>
    <row r="295" spans="1:3" x14ac:dyDescent="0.2">
      <c r="A295" s="9">
        <v>43027</v>
      </c>
      <c r="B295" s="8">
        <v>60.499999999999993</v>
      </c>
      <c r="C295" s="8">
        <v>25</v>
      </c>
    </row>
    <row r="296" spans="1:3" x14ac:dyDescent="0.2">
      <c r="A296" s="9">
        <v>43028</v>
      </c>
      <c r="B296" s="8">
        <v>60.199999999999996</v>
      </c>
      <c r="C296" s="8">
        <v>24</v>
      </c>
    </row>
    <row r="297" spans="1:3" x14ac:dyDescent="0.2">
      <c r="A297" s="9">
        <v>43029</v>
      </c>
      <c r="B297" s="8">
        <v>56.199999999999996</v>
      </c>
      <c r="C297" s="8">
        <v>24</v>
      </c>
    </row>
    <row r="298" spans="1:3" x14ac:dyDescent="0.2">
      <c r="A298" s="9">
        <v>43030</v>
      </c>
      <c r="B298" s="8">
        <v>57.499999999999993</v>
      </c>
      <c r="C298" s="8">
        <v>25</v>
      </c>
    </row>
    <row r="299" spans="1:3" x14ac:dyDescent="0.2">
      <c r="A299" s="9">
        <v>43031</v>
      </c>
      <c r="B299" s="8">
        <v>58.499999999999993</v>
      </c>
      <c r="C299" s="8">
        <v>25</v>
      </c>
    </row>
    <row r="300" spans="1:3" x14ac:dyDescent="0.2">
      <c r="A300" s="9">
        <v>43032</v>
      </c>
      <c r="B300" s="8">
        <v>61.499999999999993</v>
      </c>
      <c r="C300" s="8">
        <v>25</v>
      </c>
    </row>
    <row r="301" spans="1:3" x14ac:dyDescent="0.2">
      <c r="A301" s="9">
        <v>43033</v>
      </c>
      <c r="B301" s="8">
        <v>61.199999999999996</v>
      </c>
      <c r="C301" s="8">
        <v>24</v>
      </c>
    </row>
    <row r="302" spans="1:3" x14ac:dyDescent="0.2">
      <c r="A302" s="9">
        <v>43034</v>
      </c>
      <c r="B302" s="8">
        <v>54.199999999999996</v>
      </c>
      <c r="C302" s="8">
        <v>24</v>
      </c>
    </row>
    <row r="303" spans="1:3" x14ac:dyDescent="0.2">
      <c r="A303" s="9">
        <v>43035</v>
      </c>
      <c r="B303" s="8">
        <v>62.8</v>
      </c>
      <c r="C303" s="8">
        <v>26</v>
      </c>
    </row>
    <row r="304" spans="1:3" x14ac:dyDescent="0.2">
      <c r="A304" s="9">
        <v>43036</v>
      </c>
      <c r="B304" s="8">
        <v>57.499999999999993</v>
      </c>
      <c r="C304" s="8">
        <v>25</v>
      </c>
    </row>
    <row r="305" spans="1:3" x14ac:dyDescent="0.2">
      <c r="A305" s="9">
        <v>43037</v>
      </c>
      <c r="B305" s="8">
        <v>61.499999999999993</v>
      </c>
      <c r="C305" s="8">
        <v>25</v>
      </c>
    </row>
    <row r="306" spans="1:3" x14ac:dyDescent="0.2">
      <c r="A306" s="9">
        <v>43038</v>
      </c>
      <c r="B306" s="8">
        <v>58.199999999999996</v>
      </c>
      <c r="C306" s="8">
        <v>24</v>
      </c>
    </row>
    <row r="307" spans="1:3" x14ac:dyDescent="0.2">
      <c r="A307" s="9">
        <v>43039</v>
      </c>
      <c r="B307" s="8">
        <v>54.199999999999996</v>
      </c>
      <c r="C307" s="8">
        <v>24</v>
      </c>
    </row>
    <row r="308" spans="1:3" x14ac:dyDescent="0.2">
      <c r="A308" s="9">
        <v>43040</v>
      </c>
      <c r="B308" s="8">
        <v>51.9</v>
      </c>
      <c r="C308" s="8">
        <v>23</v>
      </c>
    </row>
    <row r="309" spans="1:3" x14ac:dyDescent="0.2">
      <c r="A309" s="9">
        <v>43041</v>
      </c>
      <c r="B309" s="8">
        <v>53.599999999999994</v>
      </c>
      <c r="C309" s="8">
        <v>22</v>
      </c>
    </row>
    <row r="310" spans="1:3" x14ac:dyDescent="0.2">
      <c r="A310" s="9">
        <v>43042</v>
      </c>
      <c r="B310" s="8">
        <v>51.3</v>
      </c>
      <c r="C310" s="8">
        <v>21</v>
      </c>
    </row>
    <row r="311" spans="1:3" x14ac:dyDescent="0.2">
      <c r="A311" s="9">
        <v>43043</v>
      </c>
      <c r="B311" s="8">
        <v>48.699999999999996</v>
      </c>
      <c r="C311" s="8">
        <v>19</v>
      </c>
    </row>
    <row r="312" spans="1:3" x14ac:dyDescent="0.2">
      <c r="A312" s="9">
        <v>43044</v>
      </c>
      <c r="B312" s="8">
        <v>55.9</v>
      </c>
      <c r="C312" s="8">
        <v>23</v>
      </c>
    </row>
    <row r="313" spans="1:3" x14ac:dyDescent="0.2">
      <c r="A313" s="9">
        <v>43045</v>
      </c>
      <c r="B313" s="8">
        <v>51.599999999999994</v>
      </c>
      <c r="C313" s="8">
        <v>22</v>
      </c>
    </row>
    <row r="314" spans="1:3" x14ac:dyDescent="0.2">
      <c r="A314" s="9">
        <v>43046</v>
      </c>
      <c r="B314" s="8">
        <v>52.3</v>
      </c>
      <c r="C314" s="8">
        <v>21</v>
      </c>
    </row>
    <row r="315" spans="1:3" x14ac:dyDescent="0.2">
      <c r="A315" s="9">
        <v>43047</v>
      </c>
      <c r="B315" s="8">
        <v>44.699999999999996</v>
      </c>
      <c r="C315" s="8">
        <v>19</v>
      </c>
    </row>
    <row r="316" spans="1:3" x14ac:dyDescent="0.2">
      <c r="A316" s="9">
        <v>43048</v>
      </c>
      <c r="B316" s="8">
        <v>53.9</v>
      </c>
      <c r="C316" s="8">
        <v>23</v>
      </c>
    </row>
    <row r="317" spans="1:3" x14ac:dyDescent="0.2">
      <c r="A317" s="9">
        <v>43049</v>
      </c>
      <c r="B317" s="8">
        <v>54.599999999999994</v>
      </c>
      <c r="C317" s="8">
        <v>22</v>
      </c>
    </row>
    <row r="318" spans="1:3" x14ac:dyDescent="0.2">
      <c r="A318" s="9">
        <v>43050</v>
      </c>
      <c r="B318" s="8">
        <v>47.3</v>
      </c>
      <c r="C318" s="8">
        <v>21</v>
      </c>
    </row>
    <row r="319" spans="1:3" x14ac:dyDescent="0.2">
      <c r="A319" s="9">
        <v>43051</v>
      </c>
      <c r="B319" s="8">
        <v>49.699999999999996</v>
      </c>
      <c r="C319" s="8">
        <v>19</v>
      </c>
    </row>
    <row r="320" spans="1:3" x14ac:dyDescent="0.2">
      <c r="A320" s="9">
        <v>43052</v>
      </c>
      <c r="B320" s="8">
        <v>44.699999999999996</v>
      </c>
      <c r="C320" s="8">
        <v>19</v>
      </c>
    </row>
    <row r="321" spans="1:3" x14ac:dyDescent="0.2">
      <c r="A321" s="9">
        <v>43053</v>
      </c>
      <c r="B321" s="8">
        <v>55.9</v>
      </c>
      <c r="C321" s="8">
        <v>23</v>
      </c>
    </row>
    <row r="322" spans="1:3" x14ac:dyDescent="0.2">
      <c r="A322" s="9">
        <v>43054</v>
      </c>
      <c r="B322" s="8">
        <v>55.9</v>
      </c>
      <c r="C322" s="8">
        <v>23</v>
      </c>
    </row>
    <row r="323" spans="1:3" x14ac:dyDescent="0.2">
      <c r="A323" s="9">
        <v>43055</v>
      </c>
      <c r="B323" s="8">
        <v>47.3</v>
      </c>
      <c r="C323" s="8">
        <v>21</v>
      </c>
    </row>
    <row r="324" spans="1:3" x14ac:dyDescent="0.2">
      <c r="A324" s="9">
        <v>43056</v>
      </c>
      <c r="B324" s="8">
        <v>46</v>
      </c>
      <c r="C324" s="8">
        <v>20</v>
      </c>
    </row>
    <row r="325" spans="1:3" x14ac:dyDescent="0.2">
      <c r="A325" s="9">
        <v>43057</v>
      </c>
      <c r="B325" s="8">
        <v>48.699999999999996</v>
      </c>
      <c r="C325" s="8">
        <v>19</v>
      </c>
    </row>
    <row r="326" spans="1:3" x14ac:dyDescent="0.2">
      <c r="A326" s="9">
        <v>43058</v>
      </c>
      <c r="B326" s="8">
        <v>55.9</v>
      </c>
      <c r="C326" s="8">
        <v>23</v>
      </c>
    </row>
    <row r="327" spans="1:3" x14ac:dyDescent="0.2">
      <c r="A327" s="9">
        <v>43059</v>
      </c>
      <c r="B327" s="8">
        <v>55.599999999999994</v>
      </c>
      <c r="C327" s="8">
        <v>22</v>
      </c>
    </row>
    <row r="328" spans="1:3" x14ac:dyDescent="0.2">
      <c r="A328" s="9">
        <v>43060</v>
      </c>
      <c r="B328" s="8">
        <v>47</v>
      </c>
      <c r="C328" s="8">
        <v>20</v>
      </c>
    </row>
    <row r="329" spans="1:3" x14ac:dyDescent="0.2">
      <c r="A329" s="9">
        <v>43061</v>
      </c>
      <c r="B329" s="8">
        <v>48.699999999999996</v>
      </c>
      <c r="C329" s="8">
        <v>19</v>
      </c>
    </row>
    <row r="330" spans="1:3" x14ac:dyDescent="0.2">
      <c r="A330" s="9">
        <v>43062</v>
      </c>
      <c r="B330" s="8">
        <v>51.9</v>
      </c>
      <c r="C330" s="8">
        <v>23</v>
      </c>
    </row>
    <row r="331" spans="1:3" x14ac:dyDescent="0.2">
      <c r="A331" s="9">
        <v>43063</v>
      </c>
      <c r="B331" s="8">
        <v>53.599999999999994</v>
      </c>
      <c r="C331" s="8">
        <v>22</v>
      </c>
    </row>
    <row r="332" spans="1:3" x14ac:dyDescent="0.2">
      <c r="A332" s="9">
        <v>43064</v>
      </c>
      <c r="B332" s="8">
        <v>49</v>
      </c>
      <c r="C332" s="8">
        <v>20</v>
      </c>
    </row>
    <row r="333" spans="1:3" x14ac:dyDescent="0.2">
      <c r="A333" s="9">
        <v>43065</v>
      </c>
      <c r="B333" s="8">
        <v>49.699999999999996</v>
      </c>
      <c r="C333" s="8">
        <v>19</v>
      </c>
    </row>
    <row r="334" spans="1:3" x14ac:dyDescent="0.2">
      <c r="A334" s="9">
        <v>43066</v>
      </c>
      <c r="B334" s="8">
        <v>53.9</v>
      </c>
      <c r="C334" s="8">
        <v>23</v>
      </c>
    </row>
    <row r="335" spans="1:3" x14ac:dyDescent="0.2">
      <c r="A335" s="9">
        <v>43067</v>
      </c>
      <c r="B335" s="8">
        <v>54.599999999999994</v>
      </c>
      <c r="C335" s="8">
        <v>22</v>
      </c>
    </row>
    <row r="336" spans="1:3" x14ac:dyDescent="0.2">
      <c r="A336" s="9">
        <v>43068</v>
      </c>
      <c r="B336" s="8">
        <v>50</v>
      </c>
      <c r="C336" s="8">
        <v>20</v>
      </c>
    </row>
    <row r="337" spans="1:3" x14ac:dyDescent="0.2">
      <c r="A337" s="9">
        <v>43069</v>
      </c>
      <c r="B337" s="8">
        <v>44.699999999999996</v>
      </c>
      <c r="C337" s="8">
        <v>19</v>
      </c>
    </row>
    <row r="338" spans="1:3" x14ac:dyDescent="0.2">
      <c r="A338" s="9">
        <v>43070</v>
      </c>
      <c r="B338" s="8">
        <v>48.699999999999996</v>
      </c>
      <c r="C338" s="8">
        <v>19</v>
      </c>
    </row>
    <row r="339" spans="1:3" x14ac:dyDescent="0.2">
      <c r="A339" s="9">
        <v>43071</v>
      </c>
      <c r="B339" s="8">
        <v>44.099999999999994</v>
      </c>
      <c r="C339" s="8">
        <v>17</v>
      </c>
    </row>
    <row r="340" spans="1:3" x14ac:dyDescent="0.2">
      <c r="A340" s="9">
        <v>43072</v>
      </c>
      <c r="B340" s="8">
        <v>33.5</v>
      </c>
      <c r="C340" s="8">
        <v>15</v>
      </c>
    </row>
    <row r="341" spans="1:3" x14ac:dyDescent="0.2">
      <c r="A341" s="9">
        <v>43073</v>
      </c>
      <c r="B341" s="8">
        <v>34.9</v>
      </c>
      <c r="C341" s="8">
        <v>13</v>
      </c>
    </row>
    <row r="342" spans="1:3" x14ac:dyDescent="0.2">
      <c r="A342" s="9">
        <v>43074</v>
      </c>
      <c r="B342" s="8">
        <v>22</v>
      </c>
      <c r="C342" s="8">
        <v>10</v>
      </c>
    </row>
    <row r="343" spans="1:3" x14ac:dyDescent="0.2">
      <c r="A343" s="9">
        <v>43075</v>
      </c>
      <c r="B343" s="8">
        <v>44.699999999999996</v>
      </c>
      <c r="C343" s="8">
        <v>19</v>
      </c>
    </row>
    <row r="344" spans="1:3" x14ac:dyDescent="0.2">
      <c r="A344" s="9">
        <v>43076</v>
      </c>
      <c r="B344" s="8">
        <v>42.099999999999994</v>
      </c>
      <c r="C344" s="8">
        <v>17</v>
      </c>
    </row>
    <row r="345" spans="1:3" x14ac:dyDescent="0.2">
      <c r="A345" s="9">
        <v>43077</v>
      </c>
      <c r="B345" s="8">
        <v>40.5</v>
      </c>
      <c r="C345" s="8">
        <v>15</v>
      </c>
    </row>
    <row r="346" spans="1:3" x14ac:dyDescent="0.2">
      <c r="A346" s="9">
        <v>43078</v>
      </c>
      <c r="B346" s="8">
        <v>31.199999999999996</v>
      </c>
      <c r="C346" s="8">
        <v>14</v>
      </c>
    </row>
    <row r="347" spans="1:3" x14ac:dyDescent="0.2">
      <c r="A347" s="9">
        <v>43079</v>
      </c>
      <c r="B347" s="8">
        <v>31.299999999999997</v>
      </c>
      <c r="C347" s="8">
        <v>11</v>
      </c>
    </row>
    <row r="348" spans="1:3" x14ac:dyDescent="0.2">
      <c r="A348" s="9">
        <v>43080</v>
      </c>
      <c r="B348" s="8">
        <v>45.099999999999994</v>
      </c>
      <c r="C348" s="8">
        <v>17</v>
      </c>
    </row>
    <row r="349" spans="1:3" x14ac:dyDescent="0.2">
      <c r="A349" s="9">
        <v>43081</v>
      </c>
      <c r="B349" s="8">
        <v>33.5</v>
      </c>
      <c r="C349" s="8">
        <v>15</v>
      </c>
    </row>
    <row r="350" spans="1:3" x14ac:dyDescent="0.2">
      <c r="A350" s="9">
        <v>43082</v>
      </c>
      <c r="B350" s="8">
        <v>32.199999999999996</v>
      </c>
      <c r="C350" s="8">
        <v>14</v>
      </c>
    </row>
    <row r="351" spans="1:3" x14ac:dyDescent="0.2">
      <c r="A351" s="9">
        <v>43083</v>
      </c>
      <c r="B351" s="8">
        <v>31.9</v>
      </c>
      <c r="C351" s="8">
        <v>13</v>
      </c>
    </row>
    <row r="352" spans="1:3" x14ac:dyDescent="0.2">
      <c r="A352" s="9">
        <v>43084</v>
      </c>
      <c r="B352" s="8">
        <v>42.099999999999994</v>
      </c>
      <c r="C352" s="8">
        <v>17</v>
      </c>
    </row>
    <row r="353" spans="1:3" x14ac:dyDescent="0.2">
      <c r="A353" s="9">
        <v>43085</v>
      </c>
      <c r="B353" s="8">
        <v>35.5</v>
      </c>
      <c r="C353" s="8">
        <v>15</v>
      </c>
    </row>
    <row r="354" spans="1:3" x14ac:dyDescent="0.2">
      <c r="A354" s="9">
        <v>43086</v>
      </c>
      <c r="B354" s="8">
        <v>32.199999999999996</v>
      </c>
      <c r="C354" s="8">
        <v>14</v>
      </c>
    </row>
    <row r="355" spans="1:3" x14ac:dyDescent="0.2">
      <c r="A355" s="9">
        <v>43087</v>
      </c>
      <c r="B355" s="8">
        <v>30.9</v>
      </c>
      <c r="C355" s="8">
        <v>13</v>
      </c>
    </row>
    <row r="356" spans="1:3" x14ac:dyDescent="0.2">
      <c r="A356" s="9">
        <v>43088</v>
      </c>
      <c r="B356" s="8">
        <v>41.4</v>
      </c>
      <c r="C356" s="8">
        <v>18</v>
      </c>
    </row>
    <row r="357" spans="1:3" x14ac:dyDescent="0.2">
      <c r="A357" s="9">
        <v>43089</v>
      </c>
      <c r="B357" s="8">
        <v>36.799999999999997</v>
      </c>
      <c r="C357" s="8">
        <v>16</v>
      </c>
    </row>
    <row r="358" spans="1:3" x14ac:dyDescent="0.2">
      <c r="A358" s="9">
        <v>43090</v>
      </c>
      <c r="B358" s="8">
        <v>40.5</v>
      </c>
      <c r="C358" s="8">
        <v>15</v>
      </c>
    </row>
    <row r="359" spans="1:3" x14ac:dyDescent="0.2">
      <c r="A359" s="9">
        <v>43091</v>
      </c>
      <c r="B359" s="8">
        <v>30.9</v>
      </c>
      <c r="C359" s="8">
        <v>13</v>
      </c>
    </row>
    <row r="360" spans="1:3" x14ac:dyDescent="0.2">
      <c r="A360" s="9">
        <v>43092</v>
      </c>
      <c r="B360" s="8">
        <v>42.4</v>
      </c>
      <c r="C360" s="8">
        <v>18</v>
      </c>
    </row>
    <row r="361" spans="1:3" x14ac:dyDescent="0.2">
      <c r="A361" s="9">
        <v>43093</v>
      </c>
      <c r="B361" s="8">
        <v>35.799999999999997</v>
      </c>
      <c r="C361" s="8">
        <v>16</v>
      </c>
    </row>
    <row r="362" spans="1:3" x14ac:dyDescent="0.2">
      <c r="A362" s="9">
        <v>43094</v>
      </c>
      <c r="B362" s="8">
        <v>35.5</v>
      </c>
      <c r="C362" s="8">
        <v>15</v>
      </c>
    </row>
    <row r="363" spans="1:3" x14ac:dyDescent="0.2">
      <c r="A363" s="9">
        <v>43095</v>
      </c>
      <c r="B363" s="8">
        <v>28.9</v>
      </c>
      <c r="C363" s="8">
        <v>13</v>
      </c>
    </row>
    <row r="364" spans="1:3" x14ac:dyDescent="0.2">
      <c r="A364" s="9">
        <v>43096</v>
      </c>
      <c r="B364" s="8">
        <v>42.699999999999996</v>
      </c>
      <c r="C364" s="8">
        <v>19</v>
      </c>
    </row>
    <row r="365" spans="1:3" x14ac:dyDescent="0.2">
      <c r="A365" s="9">
        <v>43097</v>
      </c>
      <c r="B365" s="8">
        <v>37.799999999999997</v>
      </c>
      <c r="C365" s="8">
        <v>16</v>
      </c>
    </row>
    <row r="366" spans="1:3" x14ac:dyDescent="0.2">
      <c r="A366" s="9">
        <v>43098</v>
      </c>
      <c r="B366" s="8">
        <v>39.5</v>
      </c>
      <c r="C366" s="8">
        <v>15</v>
      </c>
    </row>
    <row r="367" spans="1:3" x14ac:dyDescent="0.2">
      <c r="A367" s="9">
        <v>43099</v>
      </c>
      <c r="B367" s="8">
        <v>30.9</v>
      </c>
      <c r="C367" s="8">
        <v>13</v>
      </c>
    </row>
    <row r="368" spans="1:3" x14ac:dyDescent="0.2">
      <c r="A368" s="9">
        <v>43100</v>
      </c>
      <c r="B368" s="8">
        <v>15.099999999999998</v>
      </c>
      <c r="C368" s="8">
        <v>7</v>
      </c>
    </row>
    <row r="369" spans="1:3" x14ac:dyDescent="0.2">
      <c r="A369" s="9" t="s">
        <v>17</v>
      </c>
      <c r="B369" s="8">
        <v>22166.900000000016</v>
      </c>
      <c r="C369" s="8">
        <v>9243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BAE3-0D63-1F4F-8D3A-68F8F479D8BE}">
  <dimension ref="A1:B366"/>
  <sheetViews>
    <sheetView workbookViewId="0">
      <selection sqref="A1:B366"/>
    </sheetView>
  </sheetViews>
  <sheetFormatPr baseColWidth="10" defaultRowHeight="15" x14ac:dyDescent="0.2"/>
  <sheetData>
    <row r="1" spans="1:2" x14ac:dyDescent="0.2">
      <c r="A1" t="s">
        <v>3</v>
      </c>
      <c r="B1" t="s">
        <v>5</v>
      </c>
    </row>
    <row r="2" spans="1:2" x14ac:dyDescent="0.2">
      <c r="A2" s="8">
        <v>2</v>
      </c>
      <c r="B2" s="8">
        <v>10</v>
      </c>
    </row>
    <row r="3" spans="1:2" x14ac:dyDescent="0.2">
      <c r="A3" s="8">
        <v>1.33</v>
      </c>
      <c r="B3" s="8">
        <v>13</v>
      </c>
    </row>
    <row r="4" spans="1:2" x14ac:dyDescent="0.2">
      <c r="A4" s="8">
        <v>1.33</v>
      </c>
      <c r="B4" s="8">
        <v>15</v>
      </c>
    </row>
    <row r="5" spans="1:2" x14ac:dyDescent="0.2">
      <c r="A5" s="8">
        <v>1.05</v>
      </c>
      <c r="B5" s="8">
        <v>17</v>
      </c>
    </row>
    <row r="6" spans="1:2" x14ac:dyDescent="0.2">
      <c r="A6" s="8">
        <v>1</v>
      </c>
      <c r="B6" s="8">
        <v>18</v>
      </c>
    </row>
    <row r="7" spans="1:2" x14ac:dyDescent="0.2">
      <c r="A7" s="8">
        <v>1.54</v>
      </c>
      <c r="B7" s="8">
        <v>11</v>
      </c>
    </row>
    <row r="8" spans="1:2" x14ac:dyDescent="0.2">
      <c r="A8" s="8">
        <v>1.54</v>
      </c>
      <c r="B8" s="8">
        <v>13</v>
      </c>
    </row>
    <row r="9" spans="1:2" x14ac:dyDescent="0.2">
      <c r="A9" s="8">
        <v>1.18</v>
      </c>
      <c r="B9" s="8">
        <v>15</v>
      </c>
    </row>
    <row r="10" spans="1:2" x14ac:dyDescent="0.2">
      <c r="A10" s="8">
        <v>1.18</v>
      </c>
      <c r="B10" s="8">
        <v>17</v>
      </c>
    </row>
    <row r="11" spans="1:2" x14ac:dyDescent="0.2">
      <c r="A11" s="8">
        <v>1.05</v>
      </c>
      <c r="B11" s="8">
        <v>18</v>
      </c>
    </row>
    <row r="12" spans="1:2" x14ac:dyDescent="0.2">
      <c r="A12" s="8">
        <v>1.54</v>
      </c>
      <c r="B12" s="8">
        <v>12</v>
      </c>
    </row>
    <row r="13" spans="1:2" x14ac:dyDescent="0.2">
      <c r="A13" s="8">
        <v>1.33</v>
      </c>
      <c r="B13" s="8">
        <v>14</v>
      </c>
    </row>
    <row r="14" spans="1:2" x14ac:dyDescent="0.2">
      <c r="A14" s="8">
        <v>1.33</v>
      </c>
      <c r="B14" s="8">
        <v>15</v>
      </c>
    </row>
    <row r="15" spans="1:2" x14ac:dyDescent="0.2">
      <c r="A15" s="8">
        <v>1.05</v>
      </c>
      <c r="B15" s="8">
        <v>17</v>
      </c>
    </row>
    <row r="16" spans="1:2" x14ac:dyDescent="0.2">
      <c r="A16" s="8">
        <v>1.1100000000000001</v>
      </c>
      <c r="B16" s="8">
        <v>18</v>
      </c>
    </row>
    <row r="17" spans="1:2" x14ac:dyDescent="0.2">
      <c r="A17" s="8">
        <v>1.67</v>
      </c>
      <c r="B17" s="8">
        <v>12</v>
      </c>
    </row>
    <row r="18" spans="1:2" x14ac:dyDescent="0.2">
      <c r="A18" s="8">
        <v>1.43</v>
      </c>
      <c r="B18" s="8">
        <v>14</v>
      </c>
    </row>
    <row r="19" spans="1:2" x14ac:dyDescent="0.2">
      <c r="A19" s="8">
        <v>1.18</v>
      </c>
      <c r="B19" s="8">
        <v>16</v>
      </c>
    </row>
    <row r="20" spans="1:2" x14ac:dyDescent="0.2">
      <c r="A20" s="8">
        <v>1.18</v>
      </c>
      <c r="B20" s="8">
        <v>17</v>
      </c>
    </row>
    <row r="21" spans="1:2" x14ac:dyDescent="0.2">
      <c r="A21" s="8">
        <v>1.43</v>
      </c>
      <c r="B21" s="8">
        <v>12</v>
      </c>
    </row>
    <row r="22" spans="1:2" x14ac:dyDescent="0.2">
      <c r="A22" s="8">
        <v>1.25</v>
      </c>
      <c r="B22" s="8">
        <v>14</v>
      </c>
    </row>
    <row r="23" spans="1:2" x14ac:dyDescent="0.2">
      <c r="A23" s="8">
        <v>1.1100000000000001</v>
      </c>
      <c r="B23" s="8">
        <v>16</v>
      </c>
    </row>
    <row r="24" spans="1:2" x14ac:dyDescent="0.2">
      <c r="A24" s="8">
        <v>1.05</v>
      </c>
      <c r="B24" s="8">
        <v>17</v>
      </c>
    </row>
    <row r="25" spans="1:2" x14ac:dyDescent="0.2">
      <c r="A25" s="8">
        <v>1.54</v>
      </c>
      <c r="B25" s="8">
        <v>12</v>
      </c>
    </row>
    <row r="26" spans="1:2" x14ac:dyDescent="0.2">
      <c r="A26" s="8">
        <v>1.25</v>
      </c>
      <c r="B26" s="8">
        <v>14</v>
      </c>
    </row>
    <row r="27" spans="1:2" x14ac:dyDescent="0.2">
      <c r="A27" s="8">
        <v>1.25</v>
      </c>
      <c r="B27" s="8">
        <v>16</v>
      </c>
    </row>
    <row r="28" spans="1:2" x14ac:dyDescent="0.2">
      <c r="A28" s="8">
        <v>1.05</v>
      </c>
      <c r="B28" s="8">
        <v>17</v>
      </c>
    </row>
    <row r="29" spans="1:2" x14ac:dyDescent="0.2">
      <c r="A29" s="8">
        <v>1.33</v>
      </c>
      <c r="B29" s="8">
        <v>13</v>
      </c>
    </row>
    <row r="30" spans="1:2" x14ac:dyDescent="0.2">
      <c r="A30" s="8">
        <v>1.33</v>
      </c>
      <c r="B30" s="8">
        <v>14</v>
      </c>
    </row>
    <row r="31" spans="1:2" x14ac:dyDescent="0.2">
      <c r="A31" s="8">
        <v>1.05</v>
      </c>
      <c r="B31" s="8">
        <v>17</v>
      </c>
    </row>
    <row r="32" spans="1:2" x14ac:dyDescent="0.2">
      <c r="A32" s="8">
        <v>1.05</v>
      </c>
      <c r="B32" s="8">
        <v>18</v>
      </c>
    </row>
    <row r="33" spans="1:2" x14ac:dyDescent="0.2">
      <c r="A33" s="8">
        <v>1</v>
      </c>
      <c r="B33" s="8">
        <v>18</v>
      </c>
    </row>
    <row r="34" spans="1:2" x14ac:dyDescent="0.2">
      <c r="A34" s="8">
        <v>1</v>
      </c>
      <c r="B34" s="8">
        <v>20</v>
      </c>
    </row>
    <row r="35" spans="1:2" x14ac:dyDescent="0.2">
      <c r="A35" s="8">
        <v>0.87</v>
      </c>
      <c r="B35" s="8">
        <v>21</v>
      </c>
    </row>
    <row r="36" spans="1:2" x14ac:dyDescent="0.2">
      <c r="A36" s="8">
        <v>0.83</v>
      </c>
      <c r="B36" s="8">
        <v>22</v>
      </c>
    </row>
    <row r="37" spans="1:2" x14ac:dyDescent="0.2">
      <c r="A37" s="8">
        <v>1.1100000000000001</v>
      </c>
      <c r="B37" s="8">
        <v>18</v>
      </c>
    </row>
    <row r="38" spans="1:2" x14ac:dyDescent="0.2">
      <c r="A38" s="8">
        <v>0.95</v>
      </c>
      <c r="B38" s="8">
        <v>20</v>
      </c>
    </row>
    <row r="39" spans="1:2" x14ac:dyDescent="0.2">
      <c r="A39" s="8">
        <v>0.87</v>
      </c>
      <c r="B39" s="8">
        <v>21</v>
      </c>
    </row>
    <row r="40" spans="1:2" x14ac:dyDescent="0.2">
      <c r="A40" s="8">
        <v>0.87</v>
      </c>
      <c r="B40" s="8">
        <v>22</v>
      </c>
    </row>
    <row r="41" spans="1:2" x14ac:dyDescent="0.2">
      <c r="A41" s="8">
        <v>1</v>
      </c>
      <c r="B41" s="8">
        <v>19</v>
      </c>
    </row>
    <row r="42" spans="1:2" x14ac:dyDescent="0.2">
      <c r="A42" s="8">
        <v>0.91</v>
      </c>
      <c r="B42" s="8">
        <v>20</v>
      </c>
    </row>
    <row r="43" spans="1:2" x14ac:dyDescent="0.2">
      <c r="A43" s="8">
        <v>0.91</v>
      </c>
      <c r="B43" s="8">
        <v>21</v>
      </c>
    </row>
    <row r="44" spans="1:2" x14ac:dyDescent="0.2">
      <c r="A44" s="8">
        <v>0.83</v>
      </c>
      <c r="B44" s="8">
        <v>22</v>
      </c>
    </row>
    <row r="45" spans="1:2" x14ac:dyDescent="0.2">
      <c r="A45" s="8">
        <v>1.1100000000000001</v>
      </c>
      <c r="B45" s="8">
        <v>18</v>
      </c>
    </row>
    <row r="46" spans="1:2" x14ac:dyDescent="0.2">
      <c r="A46" s="8">
        <v>0.95</v>
      </c>
      <c r="B46" s="8">
        <v>19</v>
      </c>
    </row>
    <row r="47" spans="1:2" x14ac:dyDescent="0.2">
      <c r="A47" s="8">
        <v>0.91</v>
      </c>
      <c r="B47" s="8">
        <v>20</v>
      </c>
    </row>
    <row r="48" spans="1:2" x14ac:dyDescent="0.2">
      <c r="A48" s="8">
        <v>0.87</v>
      </c>
      <c r="B48" s="8">
        <v>21</v>
      </c>
    </row>
    <row r="49" spans="1:2" x14ac:dyDescent="0.2">
      <c r="A49" s="8">
        <v>1</v>
      </c>
      <c r="B49" s="8">
        <v>18</v>
      </c>
    </row>
    <row r="50" spans="1:2" x14ac:dyDescent="0.2">
      <c r="A50" s="8">
        <v>0.95</v>
      </c>
      <c r="B50" s="8">
        <v>19</v>
      </c>
    </row>
    <row r="51" spans="1:2" x14ac:dyDescent="0.2">
      <c r="A51" s="8">
        <v>0.95</v>
      </c>
      <c r="B51" s="8">
        <v>20</v>
      </c>
    </row>
    <row r="52" spans="1:2" x14ac:dyDescent="0.2">
      <c r="A52" s="8">
        <v>0.95</v>
      </c>
      <c r="B52" s="8">
        <v>21</v>
      </c>
    </row>
    <row r="53" spans="1:2" x14ac:dyDescent="0.2">
      <c r="A53" s="8">
        <v>1</v>
      </c>
      <c r="B53" s="8">
        <v>18</v>
      </c>
    </row>
    <row r="54" spans="1:2" x14ac:dyDescent="0.2">
      <c r="A54" s="8">
        <v>0.95</v>
      </c>
      <c r="B54" s="8">
        <v>19</v>
      </c>
    </row>
    <row r="55" spans="1:2" x14ac:dyDescent="0.2">
      <c r="A55" s="8">
        <v>1</v>
      </c>
      <c r="B55" s="8">
        <v>20</v>
      </c>
    </row>
    <row r="56" spans="1:2" x14ac:dyDescent="0.2">
      <c r="A56" s="8">
        <v>0.87</v>
      </c>
      <c r="B56" s="8">
        <v>21</v>
      </c>
    </row>
    <row r="57" spans="1:2" x14ac:dyDescent="0.2">
      <c r="A57" s="8">
        <v>1</v>
      </c>
      <c r="B57" s="8">
        <v>18</v>
      </c>
    </row>
    <row r="58" spans="1:2" x14ac:dyDescent="0.2">
      <c r="A58" s="8">
        <v>1.05</v>
      </c>
      <c r="B58" s="8">
        <v>19</v>
      </c>
    </row>
    <row r="59" spans="1:2" x14ac:dyDescent="0.2">
      <c r="A59" s="8">
        <v>1</v>
      </c>
      <c r="B59" s="8">
        <v>20</v>
      </c>
    </row>
    <row r="60" spans="1:2" x14ac:dyDescent="0.2">
      <c r="A60" s="8">
        <v>0.91</v>
      </c>
      <c r="B60" s="8">
        <v>22</v>
      </c>
    </row>
    <row r="61" spans="1:2" x14ac:dyDescent="0.2">
      <c r="A61" s="8">
        <v>0.87</v>
      </c>
      <c r="B61" s="8">
        <v>23</v>
      </c>
    </row>
    <row r="62" spans="1:2" x14ac:dyDescent="0.2">
      <c r="A62" s="8">
        <v>0.8</v>
      </c>
      <c r="B62" s="8">
        <v>24</v>
      </c>
    </row>
    <row r="63" spans="1:2" x14ac:dyDescent="0.2">
      <c r="A63" s="8">
        <v>0.77</v>
      </c>
      <c r="B63" s="8">
        <v>24</v>
      </c>
    </row>
    <row r="64" spans="1:2" x14ac:dyDescent="0.2">
      <c r="A64" s="8">
        <v>0.77</v>
      </c>
      <c r="B64" s="8">
        <v>25</v>
      </c>
    </row>
    <row r="65" spans="1:2" x14ac:dyDescent="0.2">
      <c r="A65" s="8">
        <v>0.87</v>
      </c>
      <c r="B65" s="8">
        <v>23</v>
      </c>
    </row>
    <row r="66" spans="1:2" x14ac:dyDescent="0.2">
      <c r="A66" s="8">
        <v>0.77</v>
      </c>
      <c r="B66" s="8">
        <v>24</v>
      </c>
    </row>
    <row r="67" spans="1:2" x14ac:dyDescent="0.2">
      <c r="A67" s="8">
        <v>0.77</v>
      </c>
      <c r="B67" s="8">
        <v>24</v>
      </c>
    </row>
    <row r="68" spans="1:2" x14ac:dyDescent="0.2">
      <c r="A68" s="8">
        <v>0.77</v>
      </c>
      <c r="B68" s="8">
        <v>25</v>
      </c>
    </row>
    <row r="69" spans="1:2" x14ac:dyDescent="0.2">
      <c r="A69" s="8">
        <v>0.8</v>
      </c>
      <c r="B69" s="8">
        <v>23</v>
      </c>
    </row>
    <row r="70" spans="1:2" x14ac:dyDescent="0.2">
      <c r="A70" s="8">
        <v>0.83</v>
      </c>
      <c r="B70" s="8">
        <v>24</v>
      </c>
    </row>
    <row r="71" spans="1:2" x14ac:dyDescent="0.2">
      <c r="A71" s="8">
        <v>0.83</v>
      </c>
      <c r="B71" s="8">
        <v>24</v>
      </c>
    </row>
    <row r="72" spans="1:2" x14ac:dyDescent="0.2">
      <c r="A72" s="8">
        <v>0.74</v>
      </c>
      <c r="B72" s="8">
        <v>25</v>
      </c>
    </row>
    <row r="73" spans="1:2" x14ac:dyDescent="0.2">
      <c r="A73" s="8">
        <v>0.87</v>
      </c>
      <c r="B73" s="8">
        <v>23</v>
      </c>
    </row>
    <row r="74" spans="1:2" x14ac:dyDescent="0.2">
      <c r="A74" s="8">
        <v>0.87</v>
      </c>
      <c r="B74" s="8">
        <v>23</v>
      </c>
    </row>
    <row r="75" spans="1:2" x14ac:dyDescent="0.2">
      <c r="A75" s="8">
        <v>0.83</v>
      </c>
      <c r="B75" s="8">
        <v>24</v>
      </c>
    </row>
    <row r="76" spans="1:2" x14ac:dyDescent="0.2">
      <c r="A76" s="8">
        <v>0.83</v>
      </c>
      <c r="B76" s="8">
        <v>24</v>
      </c>
    </row>
    <row r="77" spans="1:2" x14ac:dyDescent="0.2">
      <c r="A77" s="8">
        <v>0.77</v>
      </c>
      <c r="B77" s="8">
        <v>25</v>
      </c>
    </row>
    <row r="78" spans="1:2" x14ac:dyDescent="0.2">
      <c r="A78" s="8">
        <v>0.83</v>
      </c>
      <c r="B78" s="8">
        <v>23</v>
      </c>
    </row>
    <row r="79" spans="1:2" x14ac:dyDescent="0.2">
      <c r="A79" s="8">
        <v>0.83</v>
      </c>
      <c r="B79" s="8">
        <v>23</v>
      </c>
    </row>
    <row r="80" spans="1:2" x14ac:dyDescent="0.2">
      <c r="A80" s="8">
        <v>0.77</v>
      </c>
      <c r="B80" s="8">
        <v>24</v>
      </c>
    </row>
    <row r="81" spans="1:2" x14ac:dyDescent="0.2">
      <c r="A81" s="8">
        <v>0.83</v>
      </c>
      <c r="B81" s="8">
        <v>24</v>
      </c>
    </row>
    <row r="82" spans="1:2" x14ac:dyDescent="0.2">
      <c r="A82" s="8">
        <v>0.74</v>
      </c>
      <c r="B82" s="8">
        <v>25</v>
      </c>
    </row>
    <row r="83" spans="1:2" x14ac:dyDescent="0.2">
      <c r="A83" s="8">
        <v>0.87</v>
      </c>
      <c r="B83" s="8">
        <v>23</v>
      </c>
    </row>
    <row r="84" spans="1:2" x14ac:dyDescent="0.2">
      <c r="A84" s="8">
        <v>0.83</v>
      </c>
      <c r="B84" s="8">
        <v>23</v>
      </c>
    </row>
    <row r="85" spans="1:2" x14ac:dyDescent="0.2">
      <c r="A85" s="8">
        <v>0.8</v>
      </c>
      <c r="B85" s="8">
        <v>24</v>
      </c>
    </row>
    <row r="86" spans="1:2" x14ac:dyDescent="0.2">
      <c r="A86" s="8">
        <v>0.77</v>
      </c>
      <c r="B86" s="8">
        <v>25</v>
      </c>
    </row>
    <row r="87" spans="1:2" x14ac:dyDescent="0.2">
      <c r="A87" s="8">
        <v>0.74</v>
      </c>
      <c r="B87" s="8">
        <v>25</v>
      </c>
    </row>
    <row r="88" spans="1:2" x14ac:dyDescent="0.2">
      <c r="A88" s="8">
        <v>0.83</v>
      </c>
      <c r="B88" s="8">
        <v>23</v>
      </c>
    </row>
    <row r="89" spans="1:2" x14ac:dyDescent="0.2">
      <c r="A89" s="8">
        <v>0.83</v>
      </c>
      <c r="B89" s="8">
        <v>24</v>
      </c>
    </row>
    <row r="90" spans="1:2" x14ac:dyDescent="0.2">
      <c r="A90" s="8">
        <v>0.8</v>
      </c>
      <c r="B90" s="8">
        <v>24</v>
      </c>
    </row>
    <row r="91" spans="1:2" x14ac:dyDescent="0.2">
      <c r="A91" s="8">
        <v>0.77</v>
      </c>
      <c r="B91" s="8">
        <v>25</v>
      </c>
    </row>
    <row r="92" spans="1:2" x14ac:dyDescent="0.2">
      <c r="A92" s="8">
        <v>0.8</v>
      </c>
      <c r="B92" s="8">
        <v>25</v>
      </c>
    </row>
    <row r="93" spans="1:2" x14ac:dyDescent="0.2">
      <c r="A93" s="8">
        <v>0.74</v>
      </c>
      <c r="B93" s="8">
        <v>26</v>
      </c>
    </row>
    <row r="94" spans="1:2" x14ac:dyDescent="0.2">
      <c r="A94" s="8">
        <v>0.74</v>
      </c>
      <c r="B94" s="8">
        <v>26</v>
      </c>
    </row>
    <row r="95" spans="1:2" x14ac:dyDescent="0.2">
      <c r="A95" s="8">
        <v>0.71</v>
      </c>
      <c r="B95" s="8">
        <v>27</v>
      </c>
    </row>
    <row r="96" spans="1:2" x14ac:dyDescent="0.2">
      <c r="A96" s="8">
        <v>0.71</v>
      </c>
      <c r="B96" s="8">
        <v>28</v>
      </c>
    </row>
    <row r="97" spans="1:2" x14ac:dyDescent="0.2">
      <c r="A97" s="8">
        <v>0.8</v>
      </c>
      <c r="B97" s="8">
        <v>25</v>
      </c>
    </row>
    <row r="98" spans="1:2" x14ac:dyDescent="0.2">
      <c r="A98" s="8">
        <v>0.74</v>
      </c>
      <c r="B98" s="8">
        <v>26</v>
      </c>
    </row>
    <row r="99" spans="1:2" x14ac:dyDescent="0.2">
      <c r="A99" s="8">
        <v>0.74</v>
      </c>
      <c r="B99" s="8">
        <v>26</v>
      </c>
    </row>
    <row r="100" spans="1:2" x14ac:dyDescent="0.2">
      <c r="A100" s="8">
        <v>0.69</v>
      </c>
      <c r="B100" s="8">
        <v>27</v>
      </c>
    </row>
    <row r="101" spans="1:2" x14ac:dyDescent="0.2">
      <c r="A101" s="8">
        <v>0.74</v>
      </c>
      <c r="B101" s="8">
        <v>25</v>
      </c>
    </row>
    <row r="102" spans="1:2" x14ac:dyDescent="0.2">
      <c r="A102" s="8">
        <v>0.74</v>
      </c>
      <c r="B102" s="8">
        <v>26</v>
      </c>
    </row>
    <row r="103" spans="1:2" x14ac:dyDescent="0.2">
      <c r="A103" s="8">
        <v>0.74</v>
      </c>
      <c r="B103" s="8">
        <v>27</v>
      </c>
    </row>
    <row r="104" spans="1:2" x14ac:dyDescent="0.2">
      <c r="A104" s="8">
        <v>0.69</v>
      </c>
      <c r="B104" s="8">
        <v>27</v>
      </c>
    </row>
    <row r="105" spans="1:2" x14ac:dyDescent="0.2">
      <c r="A105" s="8">
        <v>0.77</v>
      </c>
      <c r="B105" s="8">
        <v>25</v>
      </c>
    </row>
    <row r="106" spans="1:2" x14ac:dyDescent="0.2">
      <c r="A106" s="8">
        <v>0.74</v>
      </c>
      <c r="B106" s="8">
        <v>26</v>
      </c>
    </row>
    <row r="107" spans="1:2" x14ac:dyDescent="0.2">
      <c r="A107" s="8">
        <v>0.69</v>
      </c>
      <c r="B107" s="8">
        <v>27</v>
      </c>
    </row>
    <row r="108" spans="1:2" x14ac:dyDescent="0.2">
      <c r="A108" s="8">
        <v>0.71</v>
      </c>
      <c r="B108" s="8">
        <v>27</v>
      </c>
    </row>
    <row r="109" spans="1:2" x14ac:dyDescent="0.2">
      <c r="A109" s="8">
        <v>0.74</v>
      </c>
      <c r="B109" s="8">
        <v>25</v>
      </c>
    </row>
    <row r="110" spans="1:2" x14ac:dyDescent="0.2">
      <c r="A110" s="8">
        <v>0.77</v>
      </c>
      <c r="B110" s="8">
        <v>26</v>
      </c>
    </row>
    <row r="111" spans="1:2" x14ac:dyDescent="0.2">
      <c r="A111" s="8">
        <v>0.69</v>
      </c>
      <c r="B111" s="8">
        <v>27</v>
      </c>
    </row>
    <row r="112" spans="1:2" x14ac:dyDescent="0.2">
      <c r="A112" s="8">
        <v>0.74</v>
      </c>
      <c r="B112" s="8">
        <v>27</v>
      </c>
    </row>
    <row r="113" spans="1:2" x14ac:dyDescent="0.2">
      <c r="A113" s="8">
        <v>0.77</v>
      </c>
      <c r="B113" s="8">
        <v>25</v>
      </c>
    </row>
    <row r="114" spans="1:2" x14ac:dyDescent="0.2">
      <c r="A114" s="8">
        <v>0.77</v>
      </c>
      <c r="B114" s="8">
        <v>26</v>
      </c>
    </row>
    <row r="115" spans="1:2" x14ac:dyDescent="0.2">
      <c r="A115" s="8">
        <v>0.69</v>
      </c>
      <c r="B115" s="8">
        <v>27</v>
      </c>
    </row>
    <row r="116" spans="1:2" x14ac:dyDescent="0.2">
      <c r="A116" s="8">
        <v>0.71</v>
      </c>
      <c r="B116" s="8">
        <v>27</v>
      </c>
    </row>
    <row r="117" spans="1:2" x14ac:dyDescent="0.2">
      <c r="A117" s="8">
        <v>0.8</v>
      </c>
      <c r="B117" s="8">
        <v>25</v>
      </c>
    </row>
    <row r="118" spans="1:2" x14ac:dyDescent="0.2">
      <c r="A118" s="8">
        <v>0.77</v>
      </c>
      <c r="B118" s="8">
        <v>25</v>
      </c>
    </row>
    <row r="119" spans="1:2" x14ac:dyDescent="0.2">
      <c r="A119" s="8">
        <v>0.74</v>
      </c>
      <c r="B119" s="8">
        <v>26</v>
      </c>
    </row>
    <row r="120" spans="1:2" x14ac:dyDescent="0.2">
      <c r="A120" s="8">
        <v>0.71</v>
      </c>
      <c r="B120" s="8">
        <v>27</v>
      </c>
    </row>
    <row r="121" spans="1:2" x14ac:dyDescent="0.2">
      <c r="A121" s="8">
        <v>0.74</v>
      </c>
      <c r="B121" s="8">
        <v>27</v>
      </c>
    </row>
    <row r="122" spans="1:2" x14ac:dyDescent="0.2">
      <c r="A122" s="8">
        <v>0.65</v>
      </c>
      <c r="B122" s="8">
        <v>29</v>
      </c>
    </row>
    <row r="123" spans="1:2" x14ac:dyDescent="0.2">
      <c r="A123" s="8">
        <v>0.69</v>
      </c>
      <c r="B123" s="8">
        <v>29</v>
      </c>
    </row>
    <row r="124" spans="1:2" x14ac:dyDescent="0.2">
      <c r="A124" s="8">
        <v>0.63</v>
      </c>
      <c r="B124" s="8">
        <v>30</v>
      </c>
    </row>
    <row r="125" spans="1:2" x14ac:dyDescent="0.2">
      <c r="A125" s="8">
        <v>0.63</v>
      </c>
      <c r="B125" s="8">
        <v>31</v>
      </c>
    </row>
    <row r="126" spans="1:2" x14ac:dyDescent="0.2">
      <c r="A126" s="8">
        <v>0.71</v>
      </c>
      <c r="B126" s="8">
        <v>28</v>
      </c>
    </row>
    <row r="127" spans="1:2" x14ac:dyDescent="0.2">
      <c r="A127" s="8">
        <v>0.67</v>
      </c>
      <c r="B127" s="8">
        <v>29</v>
      </c>
    </row>
    <row r="128" spans="1:2" x14ac:dyDescent="0.2">
      <c r="A128" s="8">
        <v>0.65</v>
      </c>
      <c r="B128" s="8">
        <v>29</v>
      </c>
    </row>
    <row r="129" spans="1:2" x14ac:dyDescent="0.2">
      <c r="A129" s="8">
        <v>0.67</v>
      </c>
      <c r="B129" s="8">
        <v>30</v>
      </c>
    </row>
    <row r="130" spans="1:2" x14ac:dyDescent="0.2">
      <c r="A130" s="8">
        <v>0.63</v>
      </c>
      <c r="B130" s="8">
        <v>31</v>
      </c>
    </row>
    <row r="131" spans="1:2" x14ac:dyDescent="0.2">
      <c r="A131" s="8">
        <v>0.69</v>
      </c>
      <c r="B131" s="8">
        <v>28</v>
      </c>
    </row>
    <row r="132" spans="1:2" x14ac:dyDescent="0.2">
      <c r="A132" s="8">
        <v>0.67</v>
      </c>
      <c r="B132" s="8">
        <v>29</v>
      </c>
    </row>
    <row r="133" spans="1:2" x14ac:dyDescent="0.2">
      <c r="A133" s="8">
        <v>0.67</v>
      </c>
      <c r="B133" s="8">
        <v>29</v>
      </c>
    </row>
    <row r="134" spans="1:2" x14ac:dyDescent="0.2">
      <c r="A134" s="8">
        <v>0.65</v>
      </c>
      <c r="B134" s="8">
        <v>30</v>
      </c>
    </row>
    <row r="135" spans="1:2" x14ac:dyDescent="0.2">
      <c r="A135" s="8">
        <v>0.63</v>
      </c>
      <c r="B135" s="8">
        <v>31</v>
      </c>
    </row>
    <row r="136" spans="1:2" x14ac:dyDescent="0.2">
      <c r="A136" s="8">
        <v>0.69</v>
      </c>
      <c r="B136" s="8">
        <v>28</v>
      </c>
    </row>
    <row r="137" spans="1:2" x14ac:dyDescent="0.2">
      <c r="A137" s="8">
        <v>0.67</v>
      </c>
      <c r="B137" s="8">
        <v>29</v>
      </c>
    </row>
    <row r="138" spans="1:2" x14ac:dyDescent="0.2">
      <c r="A138" s="8">
        <v>0.67</v>
      </c>
      <c r="B138" s="8">
        <v>29</v>
      </c>
    </row>
    <row r="139" spans="1:2" x14ac:dyDescent="0.2">
      <c r="A139" s="8">
        <v>0.67</v>
      </c>
      <c r="B139" s="8">
        <v>30</v>
      </c>
    </row>
    <row r="140" spans="1:2" x14ac:dyDescent="0.2">
      <c r="A140" s="8">
        <v>0.61</v>
      </c>
      <c r="B140" s="8">
        <v>31</v>
      </c>
    </row>
    <row r="141" spans="1:2" x14ac:dyDescent="0.2">
      <c r="A141" s="8">
        <v>0.67</v>
      </c>
      <c r="B141" s="8">
        <v>28</v>
      </c>
    </row>
    <row r="142" spans="1:2" x14ac:dyDescent="0.2">
      <c r="A142" s="8">
        <v>0.69</v>
      </c>
      <c r="B142" s="8">
        <v>29</v>
      </c>
    </row>
    <row r="143" spans="1:2" x14ac:dyDescent="0.2">
      <c r="A143" s="8">
        <v>0.67</v>
      </c>
      <c r="B143" s="8">
        <v>30</v>
      </c>
    </row>
    <row r="144" spans="1:2" x14ac:dyDescent="0.2">
      <c r="A144" s="8">
        <v>0.63</v>
      </c>
      <c r="B144" s="8">
        <v>31</v>
      </c>
    </row>
    <row r="145" spans="1:2" x14ac:dyDescent="0.2">
      <c r="A145" s="8">
        <v>0.69</v>
      </c>
      <c r="B145" s="8">
        <v>28</v>
      </c>
    </row>
    <row r="146" spans="1:2" x14ac:dyDescent="0.2">
      <c r="A146" s="8">
        <v>0.69</v>
      </c>
      <c r="B146" s="8">
        <v>29</v>
      </c>
    </row>
    <row r="147" spans="1:2" x14ac:dyDescent="0.2">
      <c r="A147" s="8">
        <v>0.67</v>
      </c>
      <c r="B147" s="8">
        <v>30</v>
      </c>
    </row>
    <row r="148" spans="1:2" x14ac:dyDescent="0.2">
      <c r="A148" s="8">
        <v>0.63</v>
      </c>
      <c r="B148" s="8">
        <v>31</v>
      </c>
    </row>
    <row r="149" spans="1:2" x14ac:dyDescent="0.2">
      <c r="A149" s="8">
        <v>0.65</v>
      </c>
      <c r="B149" s="8">
        <v>29</v>
      </c>
    </row>
    <row r="150" spans="1:2" x14ac:dyDescent="0.2">
      <c r="A150" s="8">
        <v>0.65</v>
      </c>
      <c r="B150" s="8">
        <v>29</v>
      </c>
    </row>
    <row r="151" spans="1:2" x14ac:dyDescent="0.2">
      <c r="A151" s="8">
        <v>0.67</v>
      </c>
      <c r="B151" s="8">
        <v>30</v>
      </c>
    </row>
    <row r="152" spans="1:2" x14ac:dyDescent="0.2">
      <c r="A152" s="8">
        <v>0.65</v>
      </c>
      <c r="B152" s="8">
        <v>31</v>
      </c>
    </row>
    <row r="153" spans="1:2" x14ac:dyDescent="0.2">
      <c r="A153" s="8">
        <v>0.65</v>
      </c>
      <c r="B153" s="8">
        <v>31</v>
      </c>
    </row>
    <row r="154" spans="1:2" x14ac:dyDescent="0.2">
      <c r="A154" s="8">
        <v>0.59</v>
      </c>
      <c r="B154" s="8">
        <v>33</v>
      </c>
    </row>
    <row r="155" spans="1:2" x14ac:dyDescent="0.2">
      <c r="A155" s="8">
        <v>0.56000000000000005</v>
      </c>
      <c r="B155" s="8">
        <v>35</v>
      </c>
    </row>
    <row r="156" spans="1:2" x14ac:dyDescent="0.2">
      <c r="A156" s="8">
        <v>0.51</v>
      </c>
      <c r="B156" s="8">
        <v>38</v>
      </c>
    </row>
    <row r="157" spans="1:2" x14ac:dyDescent="0.2">
      <c r="A157" s="8">
        <v>0.59</v>
      </c>
      <c r="B157" s="8">
        <v>32</v>
      </c>
    </row>
    <row r="158" spans="1:2" x14ac:dyDescent="0.2">
      <c r="A158" s="8">
        <v>0.56000000000000005</v>
      </c>
      <c r="B158" s="8">
        <v>34</v>
      </c>
    </row>
    <row r="159" spans="1:2" x14ac:dyDescent="0.2">
      <c r="A159" s="8">
        <v>0.56000000000000005</v>
      </c>
      <c r="B159" s="8">
        <v>36</v>
      </c>
    </row>
    <row r="160" spans="1:2" x14ac:dyDescent="0.2">
      <c r="A160" s="8">
        <v>0.5</v>
      </c>
      <c r="B160" s="8">
        <v>39</v>
      </c>
    </row>
    <row r="161" spans="1:2" x14ac:dyDescent="0.2">
      <c r="A161" s="8">
        <v>0.61</v>
      </c>
      <c r="B161" s="8">
        <v>32</v>
      </c>
    </row>
    <row r="162" spans="1:2" x14ac:dyDescent="0.2">
      <c r="A162" s="8">
        <v>0.54</v>
      </c>
      <c r="B162" s="8">
        <v>35</v>
      </c>
    </row>
    <row r="163" spans="1:2" x14ac:dyDescent="0.2">
      <c r="A163" s="8">
        <v>0.53</v>
      </c>
      <c r="B163" s="8">
        <v>36</v>
      </c>
    </row>
    <row r="164" spans="1:2" x14ac:dyDescent="0.2">
      <c r="A164" s="8">
        <v>0.5</v>
      </c>
      <c r="B164" s="8">
        <v>40</v>
      </c>
    </row>
    <row r="165" spans="1:2" x14ac:dyDescent="0.2">
      <c r="A165" s="8">
        <v>0.59</v>
      </c>
      <c r="B165" s="8">
        <v>32</v>
      </c>
    </row>
    <row r="166" spans="1:2" x14ac:dyDescent="0.2">
      <c r="A166" s="8">
        <v>0.56999999999999995</v>
      </c>
      <c r="B166" s="8">
        <v>35</v>
      </c>
    </row>
    <row r="167" spans="1:2" x14ac:dyDescent="0.2">
      <c r="A167" s="8">
        <v>0.56000000000000005</v>
      </c>
      <c r="B167" s="8">
        <v>36</v>
      </c>
    </row>
    <row r="168" spans="1:2" x14ac:dyDescent="0.2">
      <c r="A168" s="8">
        <v>0.47</v>
      </c>
      <c r="B168" s="8">
        <v>41</v>
      </c>
    </row>
    <row r="169" spans="1:2" x14ac:dyDescent="0.2">
      <c r="A169" s="8">
        <v>0.65</v>
      </c>
      <c r="B169" s="8">
        <v>31</v>
      </c>
    </row>
    <row r="170" spans="1:2" x14ac:dyDescent="0.2">
      <c r="A170" s="8">
        <v>0.59</v>
      </c>
      <c r="B170" s="8">
        <v>32</v>
      </c>
    </row>
    <row r="171" spans="1:2" x14ac:dyDescent="0.2">
      <c r="A171" s="8">
        <v>0.56000000000000005</v>
      </c>
      <c r="B171" s="8">
        <v>35</v>
      </c>
    </row>
    <row r="172" spans="1:2" x14ac:dyDescent="0.2">
      <c r="A172" s="8">
        <v>0.54</v>
      </c>
      <c r="B172" s="8">
        <v>37</v>
      </c>
    </row>
    <row r="173" spans="1:2" x14ac:dyDescent="0.2">
      <c r="A173" s="8">
        <v>0.47</v>
      </c>
      <c r="B173" s="8">
        <v>41</v>
      </c>
    </row>
    <row r="174" spans="1:2" x14ac:dyDescent="0.2">
      <c r="A174" s="8">
        <v>0.65</v>
      </c>
      <c r="B174" s="8">
        <v>31</v>
      </c>
    </row>
    <row r="175" spans="1:2" x14ac:dyDescent="0.2">
      <c r="A175" s="8">
        <v>0.61</v>
      </c>
      <c r="B175" s="8">
        <v>33</v>
      </c>
    </row>
    <row r="176" spans="1:2" x14ac:dyDescent="0.2">
      <c r="A176" s="8">
        <v>0.56999999999999995</v>
      </c>
      <c r="B176" s="8">
        <v>35</v>
      </c>
    </row>
    <row r="177" spans="1:2" x14ac:dyDescent="0.2">
      <c r="A177" s="8">
        <v>0.51</v>
      </c>
      <c r="B177" s="8">
        <v>37</v>
      </c>
    </row>
    <row r="178" spans="1:2" x14ac:dyDescent="0.2">
      <c r="A178" s="8">
        <v>0.47</v>
      </c>
      <c r="B178" s="8">
        <v>42</v>
      </c>
    </row>
    <row r="179" spans="1:2" x14ac:dyDescent="0.2">
      <c r="A179" s="8">
        <v>0.63</v>
      </c>
      <c r="B179" s="8">
        <v>31</v>
      </c>
    </row>
    <row r="180" spans="1:2" x14ac:dyDescent="0.2">
      <c r="A180" s="8">
        <v>0.59</v>
      </c>
      <c r="B180" s="8">
        <v>33</v>
      </c>
    </row>
    <row r="181" spans="1:2" x14ac:dyDescent="0.2">
      <c r="A181" s="8">
        <v>0.54</v>
      </c>
      <c r="B181" s="8">
        <v>35</v>
      </c>
    </row>
    <row r="182" spans="1:2" x14ac:dyDescent="0.2">
      <c r="A182" s="8">
        <v>0.53</v>
      </c>
      <c r="B182" s="8">
        <v>38</v>
      </c>
    </row>
    <row r="183" spans="1:2" x14ac:dyDescent="0.2">
      <c r="A183" s="8">
        <v>0.47</v>
      </c>
      <c r="B183" s="8">
        <v>43</v>
      </c>
    </row>
    <row r="184" spans="1:2" x14ac:dyDescent="0.2">
      <c r="A184" s="8">
        <v>0.51</v>
      </c>
      <c r="B184" s="8">
        <v>38</v>
      </c>
    </row>
    <row r="185" spans="1:2" x14ac:dyDescent="0.2">
      <c r="A185" s="8">
        <v>0.54</v>
      </c>
      <c r="B185" s="8">
        <v>35</v>
      </c>
    </row>
    <row r="186" spans="1:2" x14ac:dyDescent="0.2">
      <c r="A186" s="8">
        <v>0.59</v>
      </c>
      <c r="B186" s="8">
        <v>34</v>
      </c>
    </row>
    <row r="187" spans="1:2" x14ac:dyDescent="0.2">
      <c r="A187" s="8">
        <v>0.63</v>
      </c>
      <c r="B187" s="8">
        <v>32</v>
      </c>
    </row>
    <row r="188" spans="1:2" x14ac:dyDescent="0.2">
      <c r="A188" s="8">
        <v>0.51</v>
      </c>
      <c r="B188" s="8">
        <v>39</v>
      </c>
    </row>
    <row r="189" spans="1:2" x14ac:dyDescent="0.2">
      <c r="A189" s="8">
        <v>0.56999999999999995</v>
      </c>
      <c r="B189" s="8">
        <v>35</v>
      </c>
    </row>
    <row r="190" spans="1:2" x14ac:dyDescent="0.2">
      <c r="A190" s="8">
        <v>0.56999999999999995</v>
      </c>
      <c r="B190" s="8">
        <v>34</v>
      </c>
    </row>
    <row r="191" spans="1:2" x14ac:dyDescent="0.2">
      <c r="A191" s="8">
        <v>0.59</v>
      </c>
      <c r="B191" s="8">
        <v>33</v>
      </c>
    </row>
    <row r="192" spans="1:2" x14ac:dyDescent="0.2">
      <c r="A192" s="8">
        <v>0.49</v>
      </c>
      <c r="B192" s="8">
        <v>40</v>
      </c>
    </row>
    <row r="193" spans="1:2" x14ac:dyDescent="0.2">
      <c r="A193" s="8">
        <v>0.54</v>
      </c>
      <c r="B193" s="8">
        <v>35</v>
      </c>
    </row>
    <row r="194" spans="1:2" x14ac:dyDescent="0.2">
      <c r="A194" s="8">
        <v>0.56000000000000005</v>
      </c>
      <c r="B194" s="8">
        <v>34</v>
      </c>
    </row>
    <row r="195" spans="1:2" x14ac:dyDescent="0.2">
      <c r="A195" s="8">
        <v>0.61</v>
      </c>
      <c r="B195" s="8">
        <v>33</v>
      </c>
    </row>
    <row r="196" spans="1:2" x14ac:dyDescent="0.2">
      <c r="A196" s="8">
        <v>0.5</v>
      </c>
      <c r="B196" s="8">
        <v>40</v>
      </c>
    </row>
    <row r="197" spans="1:2" x14ac:dyDescent="0.2">
      <c r="A197" s="8">
        <v>0.54</v>
      </c>
      <c r="B197" s="8">
        <v>35</v>
      </c>
    </row>
    <row r="198" spans="1:2" x14ac:dyDescent="0.2">
      <c r="A198" s="8">
        <v>0.59</v>
      </c>
      <c r="B198" s="8">
        <v>34</v>
      </c>
    </row>
    <row r="199" spans="1:2" x14ac:dyDescent="0.2">
      <c r="A199" s="8">
        <v>0.56999999999999995</v>
      </c>
      <c r="B199" s="8">
        <v>33</v>
      </c>
    </row>
    <row r="200" spans="1:2" x14ac:dyDescent="0.2">
      <c r="A200" s="8">
        <v>0.47</v>
      </c>
      <c r="B200" s="8">
        <v>41</v>
      </c>
    </row>
    <row r="201" spans="1:2" x14ac:dyDescent="0.2">
      <c r="A201" s="8">
        <v>0.56000000000000005</v>
      </c>
      <c r="B201" s="8">
        <v>36</v>
      </c>
    </row>
    <row r="202" spans="1:2" x14ac:dyDescent="0.2">
      <c r="A202" s="8">
        <v>0.56999999999999995</v>
      </c>
      <c r="B202" s="8">
        <v>35</v>
      </c>
    </row>
    <row r="203" spans="1:2" x14ac:dyDescent="0.2">
      <c r="A203" s="8">
        <v>0.56999999999999995</v>
      </c>
      <c r="B203" s="8">
        <v>33</v>
      </c>
    </row>
    <row r="204" spans="1:2" x14ac:dyDescent="0.2">
      <c r="A204" s="8">
        <v>0.47</v>
      </c>
      <c r="B204" s="8">
        <v>42</v>
      </c>
    </row>
    <row r="205" spans="1:2" x14ac:dyDescent="0.2">
      <c r="A205" s="8">
        <v>0.51</v>
      </c>
      <c r="B205" s="8">
        <v>37</v>
      </c>
    </row>
    <row r="206" spans="1:2" x14ac:dyDescent="0.2">
      <c r="A206" s="8">
        <v>0.56999999999999995</v>
      </c>
      <c r="B206" s="8">
        <v>35</v>
      </c>
    </row>
    <row r="207" spans="1:2" x14ac:dyDescent="0.2">
      <c r="A207" s="8">
        <v>0.56999999999999995</v>
      </c>
      <c r="B207" s="8">
        <v>33</v>
      </c>
    </row>
    <row r="208" spans="1:2" x14ac:dyDescent="0.2">
      <c r="A208" s="8">
        <v>0.59</v>
      </c>
      <c r="B208" s="8">
        <v>32</v>
      </c>
    </row>
    <row r="209" spans="1:2" x14ac:dyDescent="0.2">
      <c r="A209" s="8">
        <v>0.47</v>
      </c>
      <c r="B209" s="8">
        <v>43</v>
      </c>
    </row>
    <row r="210" spans="1:2" x14ac:dyDescent="0.2">
      <c r="A210" s="8">
        <v>0.51</v>
      </c>
      <c r="B210" s="8">
        <v>38</v>
      </c>
    </row>
    <row r="211" spans="1:2" x14ac:dyDescent="0.2">
      <c r="A211" s="8">
        <v>0.56999999999999995</v>
      </c>
      <c r="B211" s="8">
        <v>35</v>
      </c>
    </row>
    <row r="212" spans="1:2" x14ac:dyDescent="0.2">
      <c r="A212" s="8">
        <v>0.59</v>
      </c>
      <c r="B212" s="8">
        <v>34</v>
      </c>
    </row>
    <row r="213" spans="1:2" x14ac:dyDescent="0.2">
      <c r="A213" s="8">
        <v>0.61</v>
      </c>
      <c r="B213" s="8">
        <v>32</v>
      </c>
    </row>
    <row r="214" spans="1:2" x14ac:dyDescent="0.2">
      <c r="A214" s="8">
        <v>0.63</v>
      </c>
      <c r="B214" s="8">
        <v>32</v>
      </c>
    </row>
    <row r="215" spans="1:2" x14ac:dyDescent="0.2">
      <c r="A215" s="8">
        <v>0.63</v>
      </c>
      <c r="B215" s="8">
        <v>31</v>
      </c>
    </row>
    <row r="216" spans="1:2" x14ac:dyDescent="0.2">
      <c r="A216" s="8">
        <v>0.63</v>
      </c>
      <c r="B216" s="8">
        <v>30</v>
      </c>
    </row>
    <row r="217" spans="1:2" x14ac:dyDescent="0.2">
      <c r="A217" s="8">
        <v>0.69</v>
      </c>
      <c r="B217" s="8">
        <v>29</v>
      </c>
    </row>
    <row r="218" spans="1:2" x14ac:dyDescent="0.2">
      <c r="A218" s="8">
        <v>0.61</v>
      </c>
      <c r="B218" s="8">
        <v>32</v>
      </c>
    </row>
    <row r="219" spans="1:2" x14ac:dyDescent="0.2">
      <c r="A219" s="8">
        <v>0.61</v>
      </c>
      <c r="B219" s="8">
        <v>31</v>
      </c>
    </row>
    <row r="220" spans="1:2" x14ac:dyDescent="0.2">
      <c r="A220" s="8">
        <v>0.67</v>
      </c>
      <c r="B220" s="8">
        <v>30</v>
      </c>
    </row>
    <row r="221" spans="1:2" x14ac:dyDescent="0.2">
      <c r="A221" s="8">
        <v>0.65</v>
      </c>
      <c r="B221" s="8">
        <v>29</v>
      </c>
    </row>
    <row r="222" spans="1:2" x14ac:dyDescent="0.2">
      <c r="A222" s="8">
        <v>0.63</v>
      </c>
      <c r="B222" s="8">
        <v>32</v>
      </c>
    </row>
    <row r="223" spans="1:2" x14ac:dyDescent="0.2">
      <c r="A223" s="8">
        <v>0.65</v>
      </c>
      <c r="B223" s="8">
        <v>31</v>
      </c>
    </row>
    <row r="224" spans="1:2" x14ac:dyDescent="0.2">
      <c r="A224" s="8">
        <v>0.67</v>
      </c>
      <c r="B224" s="8">
        <v>30</v>
      </c>
    </row>
    <row r="225" spans="1:2" x14ac:dyDescent="0.2">
      <c r="A225" s="8">
        <v>0.65</v>
      </c>
      <c r="B225" s="8">
        <v>29</v>
      </c>
    </row>
    <row r="226" spans="1:2" x14ac:dyDescent="0.2">
      <c r="A226" s="8">
        <v>0.65</v>
      </c>
      <c r="B226" s="8">
        <v>29</v>
      </c>
    </row>
    <row r="227" spans="1:2" x14ac:dyDescent="0.2">
      <c r="A227" s="8">
        <v>0.59</v>
      </c>
      <c r="B227" s="8">
        <v>32</v>
      </c>
    </row>
    <row r="228" spans="1:2" x14ac:dyDescent="0.2">
      <c r="A228" s="8">
        <v>0.63</v>
      </c>
      <c r="B228" s="8">
        <v>31</v>
      </c>
    </row>
    <row r="229" spans="1:2" x14ac:dyDescent="0.2">
      <c r="A229" s="8">
        <v>0.63</v>
      </c>
      <c r="B229" s="8">
        <v>30</v>
      </c>
    </row>
    <row r="230" spans="1:2" x14ac:dyDescent="0.2">
      <c r="A230" s="8">
        <v>0.67</v>
      </c>
      <c r="B230" s="8">
        <v>30</v>
      </c>
    </row>
    <row r="231" spans="1:2" x14ac:dyDescent="0.2">
      <c r="A231" s="8">
        <v>0.69</v>
      </c>
      <c r="B231" s="8">
        <v>29</v>
      </c>
    </row>
    <row r="232" spans="1:2" x14ac:dyDescent="0.2">
      <c r="A232" s="8">
        <v>0.61</v>
      </c>
      <c r="B232" s="8">
        <v>32</v>
      </c>
    </row>
    <row r="233" spans="1:2" x14ac:dyDescent="0.2">
      <c r="A233" s="8">
        <v>0.65</v>
      </c>
      <c r="B233" s="8">
        <v>31</v>
      </c>
    </row>
    <row r="234" spans="1:2" x14ac:dyDescent="0.2">
      <c r="A234" s="8">
        <v>0.65</v>
      </c>
      <c r="B234" s="8">
        <v>30</v>
      </c>
    </row>
    <row r="235" spans="1:2" x14ac:dyDescent="0.2">
      <c r="A235" s="8">
        <v>0.63</v>
      </c>
      <c r="B235" s="8">
        <v>30</v>
      </c>
    </row>
    <row r="236" spans="1:2" x14ac:dyDescent="0.2">
      <c r="A236" s="8">
        <v>0.67</v>
      </c>
      <c r="B236" s="8">
        <v>29</v>
      </c>
    </row>
    <row r="237" spans="1:2" x14ac:dyDescent="0.2">
      <c r="A237" s="8">
        <v>0.59</v>
      </c>
      <c r="B237" s="8">
        <v>32</v>
      </c>
    </row>
    <row r="238" spans="1:2" x14ac:dyDescent="0.2">
      <c r="A238" s="8">
        <v>0.63</v>
      </c>
      <c r="B238" s="8">
        <v>30</v>
      </c>
    </row>
    <row r="239" spans="1:2" x14ac:dyDescent="0.2">
      <c r="A239" s="8">
        <v>0.63</v>
      </c>
      <c r="B239" s="8">
        <v>30</v>
      </c>
    </row>
    <row r="240" spans="1:2" x14ac:dyDescent="0.2">
      <c r="A240" s="8">
        <v>0.65</v>
      </c>
      <c r="B240" s="8">
        <v>29</v>
      </c>
    </row>
    <row r="241" spans="1:2" x14ac:dyDescent="0.2">
      <c r="A241" s="8">
        <v>0.63</v>
      </c>
      <c r="B241" s="8">
        <v>32</v>
      </c>
    </row>
    <row r="242" spans="1:2" x14ac:dyDescent="0.2">
      <c r="A242" s="8">
        <v>0.65</v>
      </c>
      <c r="B242" s="8">
        <v>30</v>
      </c>
    </row>
    <row r="243" spans="1:2" x14ac:dyDescent="0.2">
      <c r="A243" s="8">
        <v>0.63</v>
      </c>
      <c r="B243" s="8">
        <v>30</v>
      </c>
    </row>
    <row r="244" spans="1:2" x14ac:dyDescent="0.2">
      <c r="A244" s="8">
        <v>0.69</v>
      </c>
      <c r="B244" s="8">
        <v>29</v>
      </c>
    </row>
    <row r="245" spans="1:2" x14ac:dyDescent="0.2">
      <c r="A245" s="8">
        <v>0.69</v>
      </c>
      <c r="B245" s="8">
        <v>29</v>
      </c>
    </row>
    <row r="246" spans="1:2" x14ac:dyDescent="0.2">
      <c r="A246" s="8">
        <v>0.69</v>
      </c>
      <c r="B246" s="8">
        <v>28</v>
      </c>
    </row>
    <row r="247" spans="1:2" x14ac:dyDescent="0.2">
      <c r="A247" s="8">
        <v>0.69</v>
      </c>
      <c r="B247" s="8">
        <v>27</v>
      </c>
    </row>
    <row r="248" spans="1:2" x14ac:dyDescent="0.2">
      <c r="A248" s="8">
        <v>0.74</v>
      </c>
      <c r="B248" s="8">
        <v>26</v>
      </c>
    </row>
    <row r="249" spans="1:2" x14ac:dyDescent="0.2">
      <c r="A249" s="8">
        <v>0.71</v>
      </c>
      <c r="B249" s="8">
        <v>26</v>
      </c>
    </row>
    <row r="250" spans="1:2" x14ac:dyDescent="0.2">
      <c r="A250" s="8">
        <v>0.69</v>
      </c>
      <c r="B250" s="8">
        <v>29</v>
      </c>
    </row>
    <row r="251" spans="1:2" x14ac:dyDescent="0.2">
      <c r="A251" s="8">
        <v>0.67</v>
      </c>
      <c r="B251" s="8">
        <v>28</v>
      </c>
    </row>
    <row r="252" spans="1:2" x14ac:dyDescent="0.2">
      <c r="A252" s="8">
        <v>0.71</v>
      </c>
      <c r="B252" s="8">
        <v>27</v>
      </c>
    </row>
    <row r="253" spans="1:2" x14ac:dyDescent="0.2">
      <c r="A253" s="8">
        <v>0.77</v>
      </c>
      <c r="B253" s="8">
        <v>26</v>
      </c>
    </row>
    <row r="254" spans="1:2" x14ac:dyDescent="0.2">
      <c r="A254" s="8">
        <v>0.74</v>
      </c>
      <c r="B254" s="8">
        <v>26</v>
      </c>
    </row>
    <row r="255" spans="1:2" x14ac:dyDescent="0.2">
      <c r="A255" s="8">
        <v>0.69</v>
      </c>
      <c r="B255" s="8">
        <v>28</v>
      </c>
    </row>
    <row r="256" spans="1:2" x14ac:dyDescent="0.2">
      <c r="A256" s="8">
        <v>0.71</v>
      </c>
      <c r="B256" s="8">
        <v>27</v>
      </c>
    </row>
    <row r="257" spans="1:2" x14ac:dyDescent="0.2">
      <c r="A257" s="8">
        <v>0.71</v>
      </c>
      <c r="B257" s="8">
        <v>26</v>
      </c>
    </row>
    <row r="258" spans="1:2" x14ac:dyDescent="0.2">
      <c r="A258" s="8">
        <v>0.71</v>
      </c>
      <c r="B258" s="8">
        <v>26</v>
      </c>
    </row>
    <row r="259" spans="1:2" x14ac:dyDescent="0.2">
      <c r="A259" s="8">
        <v>0.67</v>
      </c>
      <c r="B259" s="8">
        <v>28</v>
      </c>
    </row>
    <row r="260" spans="1:2" x14ac:dyDescent="0.2">
      <c r="A260" s="8">
        <v>0.69</v>
      </c>
      <c r="B260" s="8">
        <v>27</v>
      </c>
    </row>
    <row r="261" spans="1:2" x14ac:dyDescent="0.2">
      <c r="A261" s="8">
        <v>0.71</v>
      </c>
      <c r="B261" s="8">
        <v>26</v>
      </c>
    </row>
    <row r="262" spans="1:2" x14ac:dyDescent="0.2">
      <c r="A262" s="8">
        <v>0.71</v>
      </c>
      <c r="B262" s="8">
        <v>26</v>
      </c>
    </row>
    <row r="263" spans="1:2" x14ac:dyDescent="0.2">
      <c r="A263" s="8">
        <v>0.67</v>
      </c>
      <c r="B263" s="8">
        <v>28</v>
      </c>
    </row>
    <row r="264" spans="1:2" x14ac:dyDescent="0.2">
      <c r="A264" s="8">
        <v>0.69</v>
      </c>
      <c r="B264" s="8">
        <v>27</v>
      </c>
    </row>
    <row r="265" spans="1:2" x14ac:dyDescent="0.2">
      <c r="A265" s="8">
        <v>0.71</v>
      </c>
      <c r="B265" s="8">
        <v>26</v>
      </c>
    </row>
    <row r="266" spans="1:2" x14ac:dyDescent="0.2">
      <c r="A266" s="8">
        <v>0.74</v>
      </c>
      <c r="B266" s="8">
        <v>26</v>
      </c>
    </row>
    <row r="267" spans="1:2" x14ac:dyDescent="0.2">
      <c r="A267" s="8">
        <v>0.71</v>
      </c>
      <c r="B267" s="8">
        <v>28</v>
      </c>
    </row>
    <row r="268" spans="1:2" x14ac:dyDescent="0.2">
      <c r="A268" s="8">
        <v>0.71</v>
      </c>
      <c r="B268" s="8">
        <v>28</v>
      </c>
    </row>
    <row r="269" spans="1:2" x14ac:dyDescent="0.2">
      <c r="A269" s="8">
        <v>0.71</v>
      </c>
      <c r="B269" s="8">
        <v>27</v>
      </c>
    </row>
    <row r="270" spans="1:2" x14ac:dyDescent="0.2">
      <c r="A270" s="8">
        <v>0.77</v>
      </c>
      <c r="B270" s="8">
        <v>26</v>
      </c>
    </row>
    <row r="271" spans="1:2" x14ac:dyDescent="0.2">
      <c r="A271" s="8">
        <v>0.67</v>
      </c>
      <c r="B271" s="8">
        <v>29</v>
      </c>
    </row>
    <row r="272" spans="1:2" x14ac:dyDescent="0.2">
      <c r="A272" s="8">
        <v>0.69</v>
      </c>
      <c r="B272" s="8">
        <v>28</v>
      </c>
    </row>
    <row r="273" spans="1:2" x14ac:dyDescent="0.2">
      <c r="A273" s="8">
        <v>0.71</v>
      </c>
      <c r="B273" s="8">
        <v>27</v>
      </c>
    </row>
    <row r="274" spans="1:2" x14ac:dyDescent="0.2">
      <c r="A274" s="8">
        <v>0.74</v>
      </c>
      <c r="B274" s="8">
        <v>26</v>
      </c>
    </row>
    <row r="275" spans="1:2" x14ac:dyDescent="0.2">
      <c r="A275" s="8">
        <v>0.8</v>
      </c>
      <c r="B275" s="8">
        <v>25</v>
      </c>
    </row>
    <row r="276" spans="1:2" x14ac:dyDescent="0.2">
      <c r="A276" s="8">
        <v>0.74</v>
      </c>
      <c r="B276" s="8">
        <v>25</v>
      </c>
    </row>
    <row r="277" spans="1:2" x14ac:dyDescent="0.2">
      <c r="A277" s="8">
        <v>0.8</v>
      </c>
      <c r="B277" s="8">
        <v>24</v>
      </c>
    </row>
    <row r="278" spans="1:2" x14ac:dyDescent="0.2">
      <c r="A278" s="8">
        <v>0.77</v>
      </c>
      <c r="B278" s="8">
        <v>24</v>
      </c>
    </row>
    <row r="279" spans="1:2" x14ac:dyDescent="0.2">
      <c r="A279" s="8">
        <v>0.8</v>
      </c>
      <c r="B279" s="8">
        <v>25</v>
      </c>
    </row>
    <row r="280" spans="1:2" x14ac:dyDescent="0.2">
      <c r="A280" s="8">
        <v>0.74</v>
      </c>
      <c r="B280" s="8">
        <v>25</v>
      </c>
    </row>
    <row r="281" spans="1:2" x14ac:dyDescent="0.2">
      <c r="A281" s="8">
        <v>0.8</v>
      </c>
      <c r="B281" s="8">
        <v>25</v>
      </c>
    </row>
    <row r="282" spans="1:2" x14ac:dyDescent="0.2">
      <c r="A282" s="8">
        <v>0.8</v>
      </c>
      <c r="B282" s="8">
        <v>24</v>
      </c>
    </row>
    <row r="283" spans="1:2" x14ac:dyDescent="0.2">
      <c r="A283" s="8">
        <v>0.74</v>
      </c>
      <c r="B283" s="8">
        <v>25</v>
      </c>
    </row>
    <row r="284" spans="1:2" x14ac:dyDescent="0.2">
      <c r="A284" s="8">
        <v>0.74</v>
      </c>
      <c r="B284" s="8">
        <v>25</v>
      </c>
    </row>
    <row r="285" spans="1:2" x14ac:dyDescent="0.2">
      <c r="A285" s="8">
        <v>0.77</v>
      </c>
      <c r="B285" s="8">
        <v>25</v>
      </c>
    </row>
    <row r="286" spans="1:2" x14ac:dyDescent="0.2">
      <c r="A286" s="8">
        <v>0.77</v>
      </c>
      <c r="B286" s="8">
        <v>24</v>
      </c>
    </row>
    <row r="287" spans="1:2" x14ac:dyDescent="0.2">
      <c r="A287" s="8">
        <v>0.8</v>
      </c>
      <c r="B287" s="8">
        <v>25</v>
      </c>
    </row>
    <row r="288" spans="1:2" x14ac:dyDescent="0.2">
      <c r="A288" s="8">
        <v>0.74</v>
      </c>
      <c r="B288" s="8">
        <v>25</v>
      </c>
    </row>
    <row r="289" spans="1:2" x14ac:dyDescent="0.2">
      <c r="A289" s="8">
        <v>0.74</v>
      </c>
      <c r="B289" s="8">
        <v>25</v>
      </c>
    </row>
    <row r="290" spans="1:2" x14ac:dyDescent="0.2">
      <c r="A290" s="8">
        <v>0.8</v>
      </c>
      <c r="B290" s="8">
        <v>24</v>
      </c>
    </row>
    <row r="291" spans="1:2" x14ac:dyDescent="0.2">
      <c r="A291" s="8">
        <v>0.77</v>
      </c>
      <c r="B291" s="8">
        <v>25</v>
      </c>
    </row>
    <row r="292" spans="1:2" x14ac:dyDescent="0.2">
      <c r="A292" s="8">
        <v>0.77</v>
      </c>
      <c r="B292" s="8">
        <v>25</v>
      </c>
    </row>
    <row r="293" spans="1:2" x14ac:dyDescent="0.2">
      <c r="A293" s="8">
        <v>0.8</v>
      </c>
      <c r="B293" s="8">
        <v>25</v>
      </c>
    </row>
    <row r="294" spans="1:2" x14ac:dyDescent="0.2">
      <c r="A294" s="8">
        <v>0.8</v>
      </c>
      <c r="B294" s="8">
        <v>24</v>
      </c>
    </row>
    <row r="295" spans="1:2" x14ac:dyDescent="0.2">
      <c r="A295" s="8">
        <v>0.83</v>
      </c>
      <c r="B295" s="8">
        <v>24</v>
      </c>
    </row>
    <row r="296" spans="1:2" x14ac:dyDescent="0.2">
      <c r="A296" s="8">
        <v>0.77</v>
      </c>
      <c r="B296" s="8">
        <v>25</v>
      </c>
    </row>
    <row r="297" spans="1:2" x14ac:dyDescent="0.2">
      <c r="A297" s="8">
        <v>0.8</v>
      </c>
      <c r="B297" s="8">
        <v>25</v>
      </c>
    </row>
    <row r="298" spans="1:2" x14ac:dyDescent="0.2">
      <c r="A298" s="8">
        <v>0.74</v>
      </c>
      <c r="B298" s="8">
        <v>25</v>
      </c>
    </row>
    <row r="299" spans="1:2" x14ac:dyDescent="0.2">
      <c r="A299" s="8">
        <v>0.8</v>
      </c>
      <c r="B299" s="8">
        <v>24</v>
      </c>
    </row>
    <row r="300" spans="1:2" x14ac:dyDescent="0.2">
      <c r="A300" s="8">
        <v>0.77</v>
      </c>
      <c r="B300" s="8">
        <v>24</v>
      </c>
    </row>
    <row r="301" spans="1:2" x14ac:dyDescent="0.2">
      <c r="A301" s="8">
        <v>0.71</v>
      </c>
      <c r="B301" s="8">
        <v>26</v>
      </c>
    </row>
    <row r="302" spans="1:2" x14ac:dyDescent="0.2">
      <c r="A302" s="8">
        <v>0.77</v>
      </c>
      <c r="B302" s="8">
        <v>25</v>
      </c>
    </row>
    <row r="303" spans="1:2" x14ac:dyDescent="0.2">
      <c r="A303" s="8">
        <v>0.8</v>
      </c>
      <c r="B303" s="8">
        <v>25</v>
      </c>
    </row>
    <row r="304" spans="1:2" x14ac:dyDescent="0.2">
      <c r="A304" s="8">
        <v>0.77</v>
      </c>
      <c r="B304" s="8">
        <v>24</v>
      </c>
    </row>
    <row r="305" spans="1:2" x14ac:dyDescent="0.2">
      <c r="A305" s="8">
        <v>0.77</v>
      </c>
      <c r="B305" s="8">
        <v>24</v>
      </c>
    </row>
    <row r="306" spans="1:2" x14ac:dyDescent="0.2">
      <c r="A306" s="8">
        <v>0.83</v>
      </c>
      <c r="B306" s="8">
        <v>23</v>
      </c>
    </row>
    <row r="307" spans="1:2" x14ac:dyDescent="0.2">
      <c r="A307" s="8">
        <v>0.91</v>
      </c>
      <c r="B307" s="8">
        <v>22</v>
      </c>
    </row>
    <row r="308" spans="1:2" x14ac:dyDescent="0.2">
      <c r="A308" s="8">
        <v>0.87</v>
      </c>
      <c r="B308" s="8">
        <v>21</v>
      </c>
    </row>
    <row r="309" spans="1:2" x14ac:dyDescent="0.2">
      <c r="A309" s="8">
        <v>0.95</v>
      </c>
      <c r="B309" s="8">
        <v>19</v>
      </c>
    </row>
    <row r="310" spans="1:2" x14ac:dyDescent="0.2">
      <c r="A310" s="8">
        <v>0.87</v>
      </c>
      <c r="B310" s="8">
        <v>23</v>
      </c>
    </row>
    <row r="311" spans="1:2" x14ac:dyDescent="0.2">
      <c r="A311" s="8">
        <v>0.91</v>
      </c>
      <c r="B311" s="8">
        <v>22</v>
      </c>
    </row>
    <row r="312" spans="1:2" x14ac:dyDescent="0.2">
      <c r="A312" s="8">
        <v>0.91</v>
      </c>
      <c r="B312" s="8">
        <v>21</v>
      </c>
    </row>
    <row r="313" spans="1:2" x14ac:dyDescent="0.2">
      <c r="A313" s="8">
        <v>0.95</v>
      </c>
      <c r="B313" s="8">
        <v>19</v>
      </c>
    </row>
    <row r="314" spans="1:2" x14ac:dyDescent="0.2">
      <c r="A314" s="8">
        <v>0.83</v>
      </c>
      <c r="B314" s="8">
        <v>23</v>
      </c>
    </row>
    <row r="315" spans="1:2" x14ac:dyDescent="0.2">
      <c r="A315" s="8">
        <v>0.87</v>
      </c>
      <c r="B315" s="8">
        <v>22</v>
      </c>
    </row>
    <row r="316" spans="1:2" x14ac:dyDescent="0.2">
      <c r="A316" s="8">
        <v>0.91</v>
      </c>
      <c r="B316" s="8">
        <v>21</v>
      </c>
    </row>
    <row r="317" spans="1:2" x14ac:dyDescent="0.2">
      <c r="A317" s="8">
        <v>1.05</v>
      </c>
      <c r="B317" s="8">
        <v>19</v>
      </c>
    </row>
    <row r="318" spans="1:2" x14ac:dyDescent="0.2">
      <c r="A318" s="8">
        <v>1.05</v>
      </c>
      <c r="B318" s="8">
        <v>19</v>
      </c>
    </row>
    <row r="319" spans="1:2" x14ac:dyDescent="0.2">
      <c r="A319" s="8">
        <v>0.8</v>
      </c>
      <c r="B319" s="8">
        <v>23</v>
      </c>
    </row>
    <row r="320" spans="1:2" x14ac:dyDescent="0.2">
      <c r="A320" s="8">
        <v>0.83</v>
      </c>
      <c r="B320" s="8">
        <v>23</v>
      </c>
    </row>
    <row r="321" spans="1:2" x14ac:dyDescent="0.2">
      <c r="A321" s="8">
        <v>0.87</v>
      </c>
      <c r="B321" s="8">
        <v>21</v>
      </c>
    </row>
    <row r="322" spans="1:2" x14ac:dyDescent="0.2">
      <c r="A322" s="8">
        <v>1</v>
      </c>
      <c r="B322" s="8">
        <v>20</v>
      </c>
    </row>
    <row r="323" spans="1:2" x14ac:dyDescent="0.2">
      <c r="A323" s="8">
        <v>1.05</v>
      </c>
      <c r="B323" s="8">
        <v>19</v>
      </c>
    </row>
    <row r="324" spans="1:2" x14ac:dyDescent="0.2">
      <c r="A324" s="8">
        <v>0.87</v>
      </c>
      <c r="B324" s="8">
        <v>23</v>
      </c>
    </row>
    <row r="325" spans="1:2" x14ac:dyDescent="0.2">
      <c r="A325" s="8">
        <v>0.87</v>
      </c>
      <c r="B325" s="8">
        <v>22</v>
      </c>
    </row>
    <row r="326" spans="1:2" x14ac:dyDescent="0.2">
      <c r="A326" s="8">
        <v>0.95</v>
      </c>
      <c r="B326" s="8">
        <v>20</v>
      </c>
    </row>
    <row r="327" spans="1:2" x14ac:dyDescent="0.2">
      <c r="A327" s="8">
        <v>1</v>
      </c>
      <c r="B327" s="8">
        <v>19</v>
      </c>
    </row>
    <row r="328" spans="1:2" x14ac:dyDescent="0.2">
      <c r="A328" s="8">
        <v>0.87</v>
      </c>
      <c r="B328" s="8">
        <v>23</v>
      </c>
    </row>
    <row r="329" spans="1:2" x14ac:dyDescent="0.2">
      <c r="A329" s="8">
        <v>0.83</v>
      </c>
      <c r="B329" s="8">
        <v>22</v>
      </c>
    </row>
    <row r="330" spans="1:2" x14ac:dyDescent="0.2">
      <c r="A330" s="8">
        <v>0.91</v>
      </c>
      <c r="B330" s="8">
        <v>20</v>
      </c>
    </row>
    <row r="331" spans="1:2" x14ac:dyDescent="0.2">
      <c r="A331" s="8">
        <v>1.05</v>
      </c>
      <c r="B331" s="8">
        <v>19</v>
      </c>
    </row>
    <row r="332" spans="1:2" x14ac:dyDescent="0.2">
      <c r="A332" s="8">
        <v>0.87</v>
      </c>
      <c r="B332" s="8">
        <v>23</v>
      </c>
    </row>
    <row r="333" spans="1:2" x14ac:dyDescent="0.2">
      <c r="A333" s="8">
        <v>0.91</v>
      </c>
      <c r="B333" s="8">
        <v>22</v>
      </c>
    </row>
    <row r="334" spans="1:2" x14ac:dyDescent="0.2">
      <c r="A334" s="8">
        <v>0.95</v>
      </c>
      <c r="B334" s="8">
        <v>20</v>
      </c>
    </row>
    <row r="335" spans="1:2" x14ac:dyDescent="0.2">
      <c r="A335" s="8">
        <v>1.05</v>
      </c>
      <c r="B335" s="8">
        <v>19</v>
      </c>
    </row>
    <row r="336" spans="1:2" x14ac:dyDescent="0.2">
      <c r="A336" s="8">
        <v>1</v>
      </c>
      <c r="B336" s="8">
        <v>19</v>
      </c>
    </row>
    <row r="337" spans="1:2" x14ac:dyDescent="0.2">
      <c r="A337" s="8">
        <v>1.1100000000000001</v>
      </c>
      <c r="B337" s="8">
        <v>17</v>
      </c>
    </row>
    <row r="338" spans="1:2" x14ac:dyDescent="0.2">
      <c r="A338" s="8">
        <v>1.18</v>
      </c>
      <c r="B338" s="8">
        <v>15</v>
      </c>
    </row>
    <row r="339" spans="1:2" x14ac:dyDescent="0.2">
      <c r="A339" s="8">
        <v>1.54</v>
      </c>
      <c r="B339" s="8">
        <v>13</v>
      </c>
    </row>
    <row r="340" spans="1:2" x14ac:dyDescent="0.2">
      <c r="A340" s="8">
        <v>1.82</v>
      </c>
      <c r="B340" s="8">
        <v>10</v>
      </c>
    </row>
    <row r="341" spans="1:2" x14ac:dyDescent="0.2">
      <c r="A341" s="8">
        <v>0.95</v>
      </c>
      <c r="B341" s="8">
        <v>19</v>
      </c>
    </row>
    <row r="342" spans="1:2" x14ac:dyDescent="0.2">
      <c r="A342" s="8">
        <v>1.05</v>
      </c>
      <c r="B342" s="8">
        <v>17</v>
      </c>
    </row>
    <row r="343" spans="1:2" x14ac:dyDescent="0.2">
      <c r="A343" s="8">
        <v>1.25</v>
      </c>
      <c r="B343" s="8">
        <v>15</v>
      </c>
    </row>
    <row r="344" spans="1:2" x14ac:dyDescent="0.2">
      <c r="A344" s="8">
        <v>1.43</v>
      </c>
      <c r="B344" s="8">
        <v>14</v>
      </c>
    </row>
    <row r="345" spans="1:2" x14ac:dyDescent="0.2">
      <c r="A345" s="8">
        <v>1.82</v>
      </c>
      <c r="B345" s="8">
        <v>11</v>
      </c>
    </row>
    <row r="346" spans="1:2" x14ac:dyDescent="0.2">
      <c r="A346" s="8">
        <v>1.1100000000000001</v>
      </c>
      <c r="B346" s="8">
        <v>17</v>
      </c>
    </row>
    <row r="347" spans="1:2" x14ac:dyDescent="0.2">
      <c r="A347" s="8">
        <v>1.33</v>
      </c>
      <c r="B347" s="8">
        <v>15</v>
      </c>
    </row>
    <row r="348" spans="1:2" x14ac:dyDescent="0.2">
      <c r="A348" s="8">
        <v>1.43</v>
      </c>
      <c r="B348" s="8">
        <v>14</v>
      </c>
    </row>
    <row r="349" spans="1:2" x14ac:dyDescent="0.2">
      <c r="A349" s="8">
        <v>1.54</v>
      </c>
      <c r="B349" s="8">
        <v>13</v>
      </c>
    </row>
    <row r="350" spans="1:2" x14ac:dyDescent="0.2">
      <c r="A350" s="8">
        <v>1.05</v>
      </c>
      <c r="B350" s="8">
        <v>17</v>
      </c>
    </row>
    <row r="351" spans="1:2" x14ac:dyDescent="0.2">
      <c r="A351" s="8">
        <v>1.25</v>
      </c>
      <c r="B351" s="8">
        <v>15</v>
      </c>
    </row>
    <row r="352" spans="1:2" x14ac:dyDescent="0.2">
      <c r="A352" s="8">
        <v>1.33</v>
      </c>
      <c r="B352" s="8">
        <v>14</v>
      </c>
    </row>
    <row r="353" spans="1:2" x14ac:dyDescent="0.2">
      <c r="A353" s="8">
        <v>1.43</v>
      </c>
      <c r="B353" s="8">
        <v>13</v>
      </c>
    </row>
    <row r="354" spans="1:2" x14ac:dyDescent="0.2">
      <c r="A354" s="8">
        <v>1</v>
      </c>
      <c r="B354" s="8">
        <v>18</v>
      </c>
    </row>
    <row r="355" spans="1:2" x14ac:dyDescent="0.2">
      <c r="A355" s="8">
        <v>1.25</v>
      </c>
      <c r="B355" s="8">
        <v>16</v>
      </c>
    </row>
    <row r="356" spans="1:2" x14ac:dyDescent="0.2">
      <c r="A356" s="8">
        <v>1.33</v>
      </c>
      <c r="B356" s="8">
        <v>15</v>
      </c>
    </row>
    <row r="357" spans="1:2" x14ac:dyDescent="0.2">
      <c r="A357" s="8">
        <v>1.54</v>
      </c>
      <c r="B357" s="8">
        <v>13</v>
      </c>
    </row>
    <row r="358" spans="1:2" x14ac:dyDescent="0.2">
      <c r="A358" s="8">
        <v>1.1100000000000001</v>
      </c>
      <c r="B358" s="8">
        <v>18</v>
      </c>
    </row>
    <row r="359" spans="1:2" x14ac:dyDescent="0.2">
      <c r="A359" s="8">
        <v>1.25</v>
      </c>
      <c r="B359" s="8">
        <v>16</v>
      </c>
    </row>
    <row r="360" spans="1:2" x14ac:dyDescent="0.2">
      <c r="A360" s="8">
        <v>1.25</v>
      </c>
      <c r="B360" s="8">
        <v>15</v>
      </c>
    </row>
    <row r="361" spans="1:2" x14ac:dyDescent="0.2">
      <c r="A361" s="8">
        <v>1.43</v>
      </c>
      <c r="B361" s="8">
        <v>13</v>
      </c>
    </row>
    <row r="362" spans="1:2" x14ac:dyDescent="0.2">
      <c r="A362" s="8">
        <v>1</v>
      </c>
      <c r="B362" s="8">
        <v>19</v>
      </c>
    </row>
    <row r="363" spans="1:2" x14ac:dyDescent="0.2">
      <c r="A363" s="8">
        <v>1.25</v>
      </c>
      <c r="B363" s="8">
        <v>16</v>
      </c>
    </row>
    <row r="364" spans="1:2" x14ac:dyDescent="0.2">
      <c r="A364" s="8">
        <v>1.25</v>
      </c>
      <c r="B364" s="8">
        <v>15</v>
      </c>
    </row>
    <row r="365" spans="1:2" x14ac:dyDescent="0.2">
      <c r="A365" s="8">
        <v>1.43</v>
      </c>
      <c r="B365" s="8">
        <v>13</v>
      </c>
    </row>
    <row r="366" spans="1:2" x14ac:dyDescent="0.2">
      <c r="A366" s="8">
        <v>2.5</v>
      </c>
      <c r="B366" s="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1CB-B89D-B546-BA08-C8080CBDAFA8}">
  <dimension ref="A1:N366"/>
  <sheetViews>
    <sheetView tabSelected="1" workbookViewId="0">
      <selection activeCell="J2" sqref="J2"/>
    </sheetView>
  </sheetViews>
  <sheetFormatPr baseColWidth="10" defaultRowHeight="15" x14ac:dyDescent="0.2"/>
  <cols>
    <col min="6" max="7" width="10.83203125" style="2"/>
    <col min="12" max="12" width="16.33203125" customWidth="1"/>
  </cols>
  <sheetData>
    <row r="1" spans="1:14" x14ac:dyDescent="0.2">
      <c r="A1" t="s">
        <v>2</v>
      </c>
      <c r="B1" t="s">
        <v>5</v>
      </c>
      <c r="D1" t="s">
        <v>329</v>
      </c>
      <c r="J1" s="2" t="s">
        <v>3</v>
      </c>
      <c r="K1" s="2" t="s">
        <v>5</v>
      </c>
      <c r="L1" t="s">
        <v>331</v>
      </c>
      <c r="M1" t="s">
        <v>20</v>
      </c>
      <c r="N1" t="s">
        <v>21</v>
      </c>
    </row>
    <row r="2" spans="1:14" x14ac:dyDescent="0.2">
      <c r="A2" s="8">
        <v>27</v>
      </c>
      <c r="B2" s="8">
        <v>10</v>
      </c>
      <c r="D2">
        <f>CORREL(A2:A366,B2:B366)</f>
        <v>0.98983208497796904</v>
      </c>
      <c r="J2" s="2">
        <v>2</v>
      </c>
      <c r="K2" s="2">
        <v>10</v>
      </c>
      <c r="L2">
        <f>CORREL(J2:J366,K2:K366)</f>
        <v>-0.90921393241010251</v>
      </c>
      <c r="M2">
        <f>LOG(J2)</f>
        <v>0.3010299956639812</v>
      </c>
      <c r="N2">
        <f>LOG(K2)</f>
        <v>1</v>
      </c>
    </row>
    <row r="3" spans="1:14" x14ac:dyDescent="0.2">
      <c r="A3" s="8">
        <v>28.9</v>
      </c>
      <c r="B3" s="8">
        <v>13</v>
      </c>
      <c r="J3" s="2">
        <v>1.33</v>
      </c>
      <c r="K3" s="2">
        <v>13</v>
      </c>
      <c r="M3">
        <f t="shared" ref="M3:M66" si="0">LOG(J3)</f>
        <v>0.12385164096708581</v>
      </c>
      <c r="N3">
        <f t="shared" ref="N3:N66" si="1">LOG(K3)</f>
        <v>1.1139433523068367</v>
      </c>
    </row>
    <row r="4" spans="1:14" x14ac:dyDescent="0.2">
      <c r="A4" s="8">
        <v>34.5</v>
      </c>
      <c r="B4" s="8">
        <v>15</v>
      </c>
      <c r="J4" s="2">
        <v>1.33</v>
      </c>
      <c r="K4" s="2">
        <v>15</v>
      </c>
      <c r="M4">
        <f t="shared" si="0"/>
        <v>0.12385164096708581</v>
      </c>
      <c r="N4">
        <f t="shared" si="1"/>
        <v>1.1760912590556813</v>
      </c>
    </row>
    <row r="5" spans="1:14" x14ac:dyDescent="0.2">
      <c r="A5" s="8">
        <v>44.099999999999994</v>
      </c>
      <c r="B5" s="8">
        <v>17</v>
      </c>
      <c r="J5" s="2">
        <v>1.05</v>
      </c>
      <c r="K5" s="2">
        <v>17</v>
      </c>
      <c r="M5">
        <f t="shared" si="0"/>
        <v>2.1189299069938092E-2</v>
      </c>
      <c r="N5">
        <f t="shared" si="1"/>
        <v>1.2304489213782739</v>
      </c>
    </row>
    <row r="6" spans="1:14" x14ac:dyDescent="0.2">
      <c r="A6" s="8">
        <v>42.4</v>
      </c>
      <c r="B6" s="8">
        <v>18</v>
      </c>
      <c r="J6" s="2">
        <v>1</v>
      </c>
      <c r="K6" s="2">
        <v>18</v>
      </c>
      <c r="M6">
        <f t="shared" si="0"/>
        <v>0</v>
      </c>
      <c r="N6">
        <f t="shared" si="1"/>
        <v>1.255272505103306</v>
      </c>
    </row>
    <row r="7" spans="1:14" x14ac:dyDescent="0.2">
      <c r="A7" s="8">
        <v>25.299999999999997</v>
      </c>
      <c r="B7" s="8">
        <v>11</v>
      </c>
      <c r="J7" s="2">
        <v>1.54</v>
      </c>
      <c r="K7" s="2">
        <v>11</v>
      </c>
      <c r="M7">
        <f t="shared" si="0"/>
        <v>0.18752072083646307</v>
      </c>
      <c r="N7">
        <f t="shared" si="1"/>
        <v>1.0413926851582251</v>
      </c>
    </row>
    <row r="8" spans="1:14" x14ac:dyDescent="0.2">
      <c r="A8" s="8">
        <v>32.9</v>
      </c>
      <c r="B8" s="8">
        <v>13</v>
      </c>
      <c r="J8" s="2">
        <v>1.54</v>
      </c>
      <c r="K8" s="2">
        <v>13</v>
      </c>
      <c r="M8">
        <f t="shared" si="0"/>
        <v>0.18752072083646307</v>
      </c>
      <c r="N8">
        <f t="shared" si="1"/>
        <v>1.1139433523068367</v>
      </c>
    </row>
    <row r="9" spans="1:14" x14ac:dyDescent="0.2">
      <c r="A9" s="8">
        <v>37.5</v>
      </c>
      <c r="B9" s="8">
        <v>15</v>
      </c>
      <c r="J9" s="2">
        <v>1.18</v>
      </c>
      <c r="K9" s="2">
        <v>15</v>
      </c>
      <c r="M9">
        <f t="shared" si="0"/>
        <v>7.1882007306125359E-2</v>
      </c>
      <c r="N9">
        <f t="shared" si="1"/>
        <v>1.1760912590556813</v>
      </c>
    </row>
    <row r="10" spans="1:14" x14ac:dyDescent="0.2">
      <c r="A10" s="8">
        <v>38.099999999999994</v>
      </c>
      <c r="B10" s="8">
        <v>17</v>
      </c>
      <c r="J10" s="2">
        <v>1.18</v>
      </c>
      <c r="K10" s="2">
        <v>17</v>
      </c>
      <c r="M10">
        <f t="shared" si="0"/>
        <v>7.1882007306125359E-2</v>
      </c>
      <c r="N10">
        <f t="shared" si="1"/>
        <v>1.2304489213782739</v>
      </c>
    </row>
    <row r="11" spans="1:14" x14ac:dyDescent="0.2">
      <c r="A11" s="8">
        <v>43.4</v>
      </c>
      <c r="B11" s="8">
        <v>18</v>
      </c>
      <c r="J11" s="2">
        <v>1.05</v>
      </c>
      <c r="K11" s="2">
        <v>18</v>
      </c>
      <c r="M11">
        <f t="shared" si="0"/>
        <v>2.1189299069938092E-2</v>
      </c>
      <c r="N11">
        <f t="shared" si="1"/>
        <v>1.255272505103306</v>
      </c>
    </row>
    <row r="12" spans="1:14" x14ac:dyDescent="0.2">
      <c r="A12" s="8">
        <v>32.599999999999994</v>
      </c>
      <c r="B12" s="8">
        <v>12</v>
      </c>
      <c r="J12" s="2">
        <v>1.54</v>
      </c>
      <c r="K12" s="2">
        <v>12</v>
      </c>
      <c r="M12">
        <f t="shared" si="0"/>
        <v>0.18752072083646307</v>
      </c>
      <c r="N12">
        <f t="shared" si="1"/>
        <v>1.0791812460476249</v>
      </c>
    </row>
    <row r="13" spans="1:14" x14ac:dyDescent="0.2">
      <c r="A13" s="8">
        <v>38.199999999999996</v>
      </c>
      <c r="B13" s="8">
        <v>14</v>
      </c>
      <c r="J13" s="2">
        <v>1.33</v>
      </c>
      <c r="K13" s="2">
        <v>14</v>
      </c>
      <c r="M13">
        <f t="shared" si="0"/>
        <v>0.12385164096708581</v>
      </c>
      <c r="N13">
        <f t="shared" si="1"/>
        <v>1.146128035678238</v>
      </c>
    </row>
    <row r="14" spans="1:14" x14ac:dyDescent="0.2">
      <c r="A14" s="8">
        <v>37.5</v>
      </c>
      <c r="B14" s="8">
        <v>15</v>
      </c>
      <c r="J14" s="2">
        <v>1.33</v>
      </c>
      <c r="K14" s="2">
        <v>15</v>
      </c>
      <c r="M14">
        <f t="shared" si="0"/>
        <v>0.12385164096708581</v>
      </c>
      <c r="N14">
        <f t="shared" si="1"/>
        <v>1.1760912590556813</v>
      </c>
    </row>
    <row r="15" spans="1:14" x14ac:dyDescent="0.2">
      <c r="A15" s="8">
        <v>44.099999999999994</v>
      </c>
      <c r="B15" s="8">
        <v>17</v>
      </c>
      <c r="J15" s="2">
        <v>1.05</v>
      </c>
      <c r="K15" s="2">
        <v>17</v>
      </c>
      <c r="M15">
        <f t="shared" si="0"/>
        <v>2.1189299069938092E-2</v>
      </c>
      <c r="N15">
        <f t="shared" si="1"/>
        <v>1.2304489213782739</v>
      </c>
    </row>
    <row r="16" spans="1:14" x14ac:dyDescent="0.2">
      <c r="A16" s="8">
        <v>43.4</v>
      </c>
      <c r="B16" s="8">
        <v>18</v>
      </c>
      <c r="J16" s="2">
        <v>1.1100000000000001</v>
      </c>
      <c r="K16" s="2">
        <v>18</v>
      </c>
      <c r="M16">
        <f t="shared" si="0"/>
        <v>4.5322978786657475E-2</v>
      </c>
      <c r="N16">
        <f t="shared" si="1"/>
        <v>1.255272505103306</v>
      </c>
    </row>
    <row r="17" spans="1:14" x14ac:dyDescent="0.2">
      <c r="A17" s="8">
        <v>30.599999999999998</v>
      </c>
      <c r="B17" s="8">
        <v>12</v>
      </c>
      <c r="J17" s="2">
        <v>1.67</v>
      </c>
      <c r="K17" s="2">
        <v>12</v>
      </c>
      <c r="M17">
        <f t="shared" si="0"/>
        <v>0.22271647114758325</v>
      </c>
      <c r="N17">
        <f t="shared" si="1"/>
        <v>1.0791812460476249</v>
      </c>
    </row>
    <row r="18" spans="1:14" x14ac:dyDescent="0.2">
      <c r="A18" s="8">
        <v>32.199999999999996</v>
      </c>
      <c r="B18" s="8">
        <v>14</v>
      </c>
      <c r="J18" s="2">
        <v>1.43</v>
      </c>
      <c r="K18" s="2">
        <v>14</v>
      </c>
      <c r="M18">
        <f t="shared" si="0"/>
        <v>0.1553360374650618</v>
      </c>
      <c r="N18">
        <f t="shared" si="1"/>
        <v>1.146128035678238</v>
      </c>
    </row>
    <row r="19" spans="1:14" x14ac:dyDescent="0.2">
      <c r="A19" s="8">
        <v>42.8</v>
      </c>
      <c r="B19" s="8">
        <v>16</v>
      </c>
      <c r="J19" s="2">
        <v>1.18</v>
      </c>
      <c r="K19" s="2">
        <v>16</v>
      </c>
      <c r="M19">
        <f t="shared" si="0"/>
        <v>7.1882007306125359E-2</v>
      </c>
      <c r="N19">
        <f t="shared" si="1"/>
        <v>1.2041199826559248</v>
      </c>
    </row>
    <row r="20" spans="1:14" x14ac:dyDescent="0.2">
      <c r="A20" s="8">
        <v>43.099999999999994</v>
      </c>
      <c r="B20" s="8">
        <v>17</v>
      </c>
      <c r="J20" s="2">
        <v>1.18</v>
      </c>
      <c r="K20" s="2">
        <v>17</v>
      </c>
      <c r="M20">
        <f t="shared" si="0"/>
        <v>7.1882007306125359E-2</v>
      </c>
      <c r="N20">
        <f t="shared" si="1"/>
        <v>1.2304489213782739</v>
      </c>
    </row>
    <row r="21" spans="1:14" x14ac:dyDescent="0.2">
      <c r="A21" s="8">
        <v>31.599999999999998</v>
      </c>
      <c r="B21" s="8">
        <v>12</v>
      </c>
      <c r="J21" s="2">
        <v>1.43</v>
      </c>
      <c r="K21" s="2">
        <v>12</v>
      </c>
      <c r="M21">
        <f t="shared" si="0"/>
        <v>0.1553360374650618</v>
      </c>
      <c r="N21">
        <f t="shared" si="1"/>
        <v>1.0791812460476249</v>
      </c>
    </row>
    <row r="22" spans="1:14" x14ac:dyDescent="0.2">
      <c r="A22" s="8">
        <v>36.199999999999996</v>
      </c>
      <c r="B22" s="8">
        <v>14</v>
      </c>
      <c r="J22" s="2">
        <v>1.25</v>
      </c>
      <c r="K22" s="2">
        <v>14</v>
      </c>
      <c r="M22">
        <f t="shared" si="0"/>
        <v>9.691001300805642E-2</v>
      </c>
      <c r="N22">
        <f t="shared" si="1"/>
        <v>1.146128035678238</v>
      </c>
    </row>
    <row r="23" spans="1:14" x14ac:dyDescent="0.2">
      <c r="A23" s="8">
        <v>40.799999999999997</v>
      </c>
      <c r="B23" s="8">
        <v>16</v>
      </c>
      <c r="J23" s="2">
        <v>1.1100000000000001</v>
      </c>
      <c r="K23" s="2">
        <v>16</v>
      </c>
      <c r="M23">
        <f t="shared" si="0"/>
        <v>4.5322978786657475E-2</v>
      </c>
      <c r="N23">
        <f t="shared" si="1"/>
        <v>1.2041199826559248</v>
      </c>
    </row>
    <row r="24" spans="1:14" x14ac:dyDescent="0.2">
      <c r="A24" s="8">
        <v>38.099999999999994</v>
      </c>
      <c r="B24" s="8">
        <v>17</v>
      </c>
      <c r="J24" s="2">
        <v>1.05</v>
      </c>
      <c r="K24" s="2">
        <v>17</v>
      </c>
      <c r="M24">
        <f t="shared" si="0"/>
        <v>2.1189299069938092E-2</v>
      </c>
      <c r="N24">
        <f t="shared" si="1"/>
        <v>1.2304489213782739</v>
      </c>
    </row>
    <row r="25" spans="1:14" x14ac:dyDescent="0.2">
      <c r="A25" s="8">
        <v>28.599999999999998</v>
      </c>
      <c r="B25" s="8">
        <v>12</v>
      </c>
      <c r="J25" s="2">
        <v>1.54</v>
      </c>
      <c r="K25" s="2">
        <v>12</v>
      </c>
      <c r="M25">
        <f t="shared" si="0"/>
        <v>0.18752072083646307</v>
      </c>
      <c r="N25">
        <f t="shared" si="1"/>
        <v>1.0791812460476249</v>
      </c>
    </row>
    <row r="26" spans="1:14" x14ac:dyDescent="0.2">
      <c r="A26" s="8">
        <v>32.199999999999996</v>
      </c>
      <c r="B26" s="8">
        <v>14</v>
      </c>
      <c r="J26" s="2">
        <v>1.25</v>
      </c>
      <c r="K26" s="2">
        <v>14</v>
      </c>
      <c r="M26">
        <f t="shared" si="0"/>
        <v>9.691001300805642E-2</v>
      </c>
      <c r="N26">
        <f t="shared" si="1"/>
        <v>1.146128035678238</v>
      </c>
    </row>
    <row r="27" spans="1:14" x14ac:dyDescent="0.2">
      <c r="A27" s="8">
        <v>35.799999999999997</v>
      </c>
      <c r="B27" s="8">
        <v>16</v>
      </c>
      <c r="J27" s="2">
        <v>1.25</v>
      </c>
      <c r="K27" s="2">
        <v>16</v>
      </c>
      <c r="M27">
        <f t="shared" si="0"/>
        <v>9.691001300805642E-2</v>
      </c>
      <c r="N27">
        <f t="shared" si="1"/>
        <v>1.2041199826559248</v>
      </c>
    </row>
    <row r="28" spans="1:14" x14ac:dyDescent="0.2">
      <c r="A28" s="8">
        <v>42.099999999999994</v>
      </c>
      <c r="B28" s="8">
        <v>17</v>
      </c>
      <c r="J28" s="2">
        <v>1.05</v>
      </c>
      <c r="K28" s="2">
        <v>17</v>
      </c>
      <c r="M28">
        <f t="shared" si="0"/>
        <v>2.1189299069938092E-2</v>
      </c>
      <c r="N28">
        <f t="shared" si="1"/>
        <v>1.2304489213782739</v>
      </c>
    </row>
    <row r="29" spans="1:14" x14ac:dyDescent="0.2">
      <c r="A29" s="8">
        <v>34.9</v>
      </c>
      <c r="B29" s="8">
        <v>13</v>
      </c>
      <c r="J29" s="2">
        <v>1.33</v>
      </c>
      <c r="K29" s="2">
        <v>13</v>
      </c>
      <c r="M29">
        <f t="shared" si="0"/>
        <v>0.12385164096708581</v>
      </c>
      <c r="N29">
        <f t="shared" si="1"/>
        <v>1.1139433523068367</v>
      </c>
    </row>
    <row r="30" spans="1:14" x14ac:dyDescent="0.2">
      <c r="A30" s="8">
        <v>35.199999999999996</v>
      </c>
      <c r="B30" s="8">
        <v>14</v>
      </c>
      <c r="J30" s="2">
        <v>1.33</v>
      </c>
      <c r="K30" s="2">
        <v>14</v>
      </c>
      <c r="M30">
        <f t="shared" si="0"/>
        <v>0.12385164096708581</v>
      </c>
      <c r="N30">
        <f t="shared" si="1"/>
        <v>1.146128035678238</v>
      </c>
    </row>
    <row r="31" spans="1:14" x14ac:dyDescent="0.2">
      <c r="A31" s="8">
        <v>41.099999999999994</v>
      </c>
      <c r="B31" s="8">
        <v>17</v>
      </c>
      <c r="J31" s="2">
        <v>1.05</v>
      </c>
      <c r="K31" s="2">
        <v>17</v>
      </c>
      <c r="M31">
        <f t="shared" si="0"/>
        <v>2.1189299069938092E-2</v>
      </c>
      <c r="N31">
        <f t="shared" si="1"/>
        <v>1.2304489213782739</v>
      </c>
    </row>
    <row r="32" spans="1:14" x14ac:dyDescent="0.2">
      <c r="A32" s="8">
        <v>40.4</v>
      </c>
      <c r="B32" s="8">
        <v>18</v>
      </c>
      <c r="J32" s="2">
        <v>1.05</v>
      </c>
      <c r="K32" s="2">
        <v>18</v>
      </c>
      <c r="M32">
        <f t="shared" si="0"/>
        <v>2.1189299069938092E-2</v>
      </c>
      <c r="N32">
        <f t="shared" si="1"/>
        <v>1.255272505103306</v>
      </c>
    </row>
    <row r="33" spans="1:14" x14ac:dyDescent="0.2">
      <c r="A33" s="8">
        <v>42.4</v>
      </c>
      <c r="B33" s="8">
        <v>18</v>
      </c>
      <c r="J33" s="2">
        <v>1</v>
      </c>
      <c r="K33" s="2">
        <v>18</v>
      </c>
      <c r="M33">
        <f t="shared" si="0"/>
        <v>0</v>
      </c>
      <c r="N33">
        <f t="shared" si="1"/>
        <v>1.255272505103306</v>
      </c>
    </row>
    <row r="34" spans="1:14" x14ac:dyDescent="0.2">
      <c r="A34" s="8">
        <v>52</v>
      </c>
      <c r="B34" s="8">
        <v>20</v>
      </c>
      <c r="J34" s="2">
        <v>1</v>
      </c>
      <c r="K34" s="2">
        <v>20</v>
      </c>
      <c r="M34">
        <f t="shared" si="0"/>
        <v>0</v>
      </c>
      <c r="N34">
        <f t="shared" si="1"/>
        <v>1.3010299956639813</v>
      </c>
    </row>
    <row r="35" spans="1:14" x14ac:dyDescent="0.2">
      <c r="A35" s="8">
        <v>50.3</v>
      </c>
      <c r="B35" s="8">
        <v>21</v>
      </c>
      <c r="J35" s="2">
        <v>0.87</v>
      </c>
      <c r="K35" s="2">
        <v>21</v>
      </c>
      <c r="M35">
        <f t="shared" si="0"/>
        <v>-6.0480747381381476E-2</v>
      </c>
      <c r="N35">
        <f t="shared" si="1"/>
        <v>1.3222192947339193</v>
      </c>
    </row>
    <row r="36" spans="1:14" x14ac:dyDescent="0.2">
      <c r="A36" s="8">
        <v>56.599999999999994</v>
      </c>
      <c r="B36" s="8">
        <v>22</v>
      </c>
      <c r="J36" s="2">
        <v>0.83</v>
      </c>
      <c r="K36" s="2">
        <v>22</v>
      </c>
      <c r="M36">
        <f t="shared" si="0"/>
        <v>-8.092190762392612E-2</v>
      </c>
      <c r="N36">
        <f t="shared" si="1"/>
        <v>1.3424226808222062</v>
      </c>
    </row>
    <row r="37" spans="1:14" x14ac:dyDescent="0.2">
      <c r="A37" s="8">
        <v>45.4</v>
      </c>
      <c r="B37" s="8">
        <v>18</v>
      </c>
      <c r="J37" s="2">
        <v>1.1100000000000001</v>
      </c>
      <c r="K37" s="2">
        <v>18</v>
      </c>
      <c r="M37">
        <f t="shared" si="0"/>
        <v>4.5322978786657475E-2</v>
      </c>
      <c r="N37">
        <f t="shared" si="1"/>
        <v>1.255272505103306</v>
      </c>
    </row>
    <row r="38" spans="1:14" x14ac:dyDescent="0.2">
      <c r="A38" s="8">
        <v>45</v>
      </c>
      <c r="B38" s="8">
        <v>20</v>
      </c>
      <c r="J38" s="2">
        <v>0.95</v>
      </c>
      <c r="K38" s="2">
        <v>20</v>
      </c>
      <c r="M38">
        <f t="shared" si="0"/>
        <v>-2.2276394711152253E-2</v>
      </c>
      <c r="N38">
        <f t="shared" si="1"/>
        <v>1.3010299956639813</v>
      </c>
    </row>
    <row r="39" spans="1:14" x14ac:dyDescent="0.2">
      <c r="A39" s="8">
        <v>52.3</v>
      </c>
      <c r="B39" s="8">
        <v>21</v>
      </c>
      <c r="J39" s="2">
        <v>0.87</v>
      </c>
      <c r="K39" s="2">
        <v>21</v>
      </c>
      <c r="M39">
        <f t="shared" si="0"/>
        <v>-6.0480747381381476E-2</v>
      </c>
      <c r="N39">
        <f t="shared" si="1"/>
        <v>1.3222192947339193</v>
      </c>
    </row>
    <row r="40" spans="1:14" x14ac:dyDescent="0.2">
      <c r="A40" s="8">
        <v>52.599999999999994</v>
      </c>
      <c r="B40" s="8">
        <v>22</v>
      </c>
      <c r="J40" s="2">
        <v>0.87</v>
      </c>
      <c r="K40" s="2">
        <v>22</v>
      </c>
      <c r="M40">
        <f t="shared" si="0"/>
        <v>-6.0480747381381476E-2</v>
      </c>
      <c r="N40">
        <f t="shared" si="1"/>
        <v>1.3424226808222062</v>
      </c>
    </row>
    <row r="41" spans="1:14" x14ac:dyDescent="0.2">
      <c r="A41" s="8">
        <v>42.699999999999996</v>
      </c>
      <c r="B41" s="8">
        <v>19</v>
      </c>
      <c r="J41" s="2">
        <v>1</v>
      </c>
      <c r="K41" s="2">
        <v>19</v>
      </c>
      <c r="M41">
        <f t="shared" si="0"/>
        <v>0</v>
      </c>
      <c r="N41">
        <f t="shared" si="1"/>
        <v>1.2787536009528289</v>
      </c>
    </row>
    <row r="42" spans="1:14" x14ac:dyDescent="0.2">
      <c r="A42" s="8">
        <v>50</v>
      </c>
      <c r="B42" s="8">
        <v>20</v>
      </c>
      <c r="J42" s="2">
        <v>0.91</v>
      </c>
      <c r="K42" s="2">
        <v>20</v>
      </c>
      <c r="M42">
        <f t="shared" si="0"/>
        <v>-4.0958607678906384E-2</v>
      </c>
      <c r="N42">
        <f t="shared" si="1"/>
        <v>1.3010299956639813</v>
      </c>
    </row>
    <row r="43" spans="1:14" x14ac:dyDescent="0.2">
      <c r="A43" s="8">
        <v>51.3</v>
      </c>
      <c r="B43" s="8">
        <v>21</v>
      </c>
      <c r="J43" s="2">
        <v>0.91</v>
      </c>
      <c r="K43" s="2">
        <v>21</v>
      </c>
      <c r="M43">
        <f t="shared" si="0"/>
        <v>-4.0958607678906384E-2</v>
      </c>
      <c r="N43">
        <f t="shared" si="1"/>
        <v>1.3222192947339193</v>
      </c>
    </row>
    <row r="44" spans="1:14" x14ac:dyDescent="0.2">
      <c r="A44" s="8">
        <v>55.599999999999994</v>
      </c>
      <c r="B44" s="8">
        <v>22</v>
      </c>
      <c r="J44" s="2">
        <v>0.83</v>
      </c>
      <c r="K44" s="2">
        <v>22</v>
      </c>
      <c r="M44">
        <f t="shared" si="0"/>
        <v>-8.092190762392612E-2</v>
      </c>
      <c r="N44">
        <f t="shared" si="1"/>
        <v>1.3424226808222062</v>
      </c>
    </row>
    <row r="45" spans="1:14" x14ac:dyDescent="0.2">
      <c r="A45" s="8">
        <v>46.4</v>
      </c>
      <c r="B45" s="8">
        <v>18</v>
      </c>
      <c r="J45" s="2">
        <v>1.1100000000000001</v>
      </c>
      <c r="K45" s="2">
        <v>18</v>
      </c>
      <c r="M45">
        <f t="shared" si="0"/>
        <v>4.5322978786657475E-2</v>
      </c>
      <c r="N45">
        <f t="shared" si="1"/>
        <v>1.255272505103306</v>
      </c>
    </row>
    <row r="46" spans="1:14" x14ac:dyDescent="0.2">
      <c r="A46" s="8">
        <v>47.699999999999996</v>
      </c>
      <c r="B46" s="8">
        <v>19</v>
      </c>
      <c r="J46" s="2">
        <v>0.95</v>
      </c>
      <c r="K46" s="2">
        <v>19</v>
      </c>
      <c r="M46">
        <f t="shared" si="0"/>
        <v>-2.2276394711152253E-2</v>
      </c>
      <c r="N46">
        <f t="shared" si="1"/>
        <v>1.2787536009528289</v>
      </c>
    </row>
    <row r="47" spans="1:14" x14ac:dyDescent="0.2">
      <c r="A47" s="8">
        <v>52</v>
      </c>
      <c r="B47" s="8">
        <v>20</v>
      </c>
      <c r="J47" s="2">
        <v>0.91</v>
      </c>
      <c r="K47" s="2">
        <v>20</v>
      </c>
      <c r="M47">
        <f t="shared" si="0"/>
        <v>-4.0958607678906384E-2</v>
      </c>
      <c r="N47">
        <f t="shared" si="1"/>
        <v>1.3010299956639813</v>
      </c>
    </row>
    <row r="48" spans="1:14" x14ac:dyDescent="0.2">
      <c r="A48" s="8">
        <v>47.3</v>
      </c>
      <c r="B48" s="8">
        <v>21</v>
      </c>
      <c r="J48" s="2">
        <v>0.87</v>
      </c>
      <c r="K48" s="2">
        <v>21</v>
      </c>
      <c r="M48">
        <f t="shared" si="0"/>
        <v>-6.0480747381381476E-2</v>
      </c>
      <c r="N48">
        <f t="shared" si="1"/>
        <v>1.3222192947339193</v>
      </c>
    </row>
    <row r="49" spans="1:14" x14ac:dyDescent="0.2">
      <c r="A49" s="8">
        <v>40.4</v>
      </c>
      <c r="B49" s="8">
        <v>18</v>
      </c>
      <c r="J49" s="2">
        <v>1</v>
      </c>
      <c r="K49" s="2">
        <v>18</v>
      </c>
      <c r="M49">
        <f t="shared" si="0"/>
        <v>0</v>
      </c>
      <c r="N49">
        <f t="shared" si="1"/>
        <v>1.255272505103306</v>
      </c>
    </row>
    <row r="50" spans="1:14" x14ac:dyDescent="0.2">
      <c r="A50" s="8">
        <v>43.699999999999996</v>
      </c>
      <c r="B50" s="8">
        <v>19</v>
      </c>
      <c r="J50" s="2">
        <v>0.95</v>
      </c>
      <c r="K50" s="2">
        <v>19</v>
      </c>
      <c r="M50">
        <f t="shared" si="0"/>
        <v>-2.2276394711152253E-2</v>
      </c>
      <c r="N50">
        <f t="shared" si="1"/>
        <v>1.2787536009528289</v>
      </c>
    </row>
    <row r="51" spans="1:14" x14ac:dyDescent="0.2">
      <c r="A51" s="8">
        <v>50</v>
      </c>
      <c r="B51" s="8">
        <v>20</v>
      </c>
      <c r="J51" s="2">
        <v>0.95</v>
      </c>
      <c r="K51" s="2">
        <v>20</v>
      </c>
      <c r="M51">
        <f t="shared" si="0"/>
        <v>-2.2276394711152253E-2</v>
      </c>
      <c r="N51">
        <f t="shared" si="1"/>
        <v>1.3010299956639813</v>
      </c>
    </row>
    <row r="52" spans="1:14" x14ac:dyDescent="0.2">
      <c r="A52" s="8">
        <v>50.3</v>
      </c>
      <c r="B52" s="8">
        <v>21</v>
      </c>
      <c r="J52" s="2">
        <v>0.95</v>
      </c>
      <c r="K52" s="2">
        <v>21</v>
      </c>
      <c r="M52">
        <f t="shared" si="0"/>
        <v>-2.2276394711152253E-2</v>
      </c>
      <c r="N52">
        <f t="shared" si="1"/>
        <v>1.3222192947339193</v>
      </c>
    </row>
    <row r="53" spans="1:14" x14ac:dyDescent="0.2">
      <c r="A53" s="8">
        <v>42.4</v>
      </c>
      <c r="B53" s="8">
        <v>18</v>
      </c>
      <c r="J53" s="2">
        <v>1</v>
      </c>
      <c r="K53" s="2">
        <v>18</v>
      </c>
      <c r="M53">
        <f t="shared" si="0"/>
        <v>0</v>
      </c>
      <c r="N53">
        <f t="shared" si="1"/>
        <v>1.255272505103306</v>
      </c>
    </row>
    <row r="54" spans="1:14" x14ac:dyDescent="0.2">
      <c r="A54" s="8">
        <v>47.699999999999996</v>
      </c>
      <c r="B54" s="8">
        <v>19</v>
      </c>
      <c r="J54" s="2">
        <v>0.95</v>
      </c>
      <c r="K54" s="2">
        <v>19</v>
      </c>
      <c r="M54">
        <f t="shared" si="0"/>
        <v>-2.2276394711152253E-2</v>
      </c>
      <c r="N54">
        <f t="shared" si="1"/>
        <v>1.2787536009528289</v>
      </c>
    </row>
    <row r="55" spans="1:14" x14ac:dyDescent="0.2">
      <c r="A55" s="8">
        <v>45</v>
      </c>
      <c r="B55" s="8">
        <v>20</v>
      </c>
      <c r="J55" s="2">
        <v>1</v>
      </c>
      <c r="K55" s="2">
        <v>20</v>
      </c>
      <c r="M55">
        <f t="shared" si="0"/>
        <v>0</v>
      </c>
      <c r="N55">
        <f t="shared" si="1"/>
        <v>1.3010299956639813</v>
      </c>
    </row>
    <row r="56" spans="1:14" x14ac:dyDescent="0.2">
      <c r="A56" s="8">
        <v>47.3</v>
      </c>
      <c r="B56" s="8">
        <v>21</v>
      </c>
      <c r="J56" s="2">
        <v>0.87</v>
      </c>
      <c r="K56" s="2">
        <v>21</v>
      </c>
      <c r="M56">
        <f t="shared" si="0"/>
        <v>-6.0480747381381476E-2</v>
      </c>
      <c r="N56">
        <f t="shared" si="1"/>
        <v>1.3222192947339193</v>
      </c>
    </row>
    <row r="57" spans="1:14" x14ac:dyDescent="0.2">
      <c r="A57" s="8">
        <v>42.4</v>
      </c>
      <c r="B57" s="8">
        <v>18</v>
      </c>
      <c r="J57" s="2">
        <v>1</v>
      </c>
      <c r="K57" s="2">
        <v>18</v>
      </c>
      <c r="M57">
        <f t="shared" si="0"/>
        <v>0</v>
      </c>
      <c r="N57">
        <f t="shared" si="1"/>
        <v>1.255272505103306</v>
      </c>
    </row>
    <row r="58" spans="1:14" x14ac:dyDescent="0.2">
      <c r="A58" s="8">
        <v>48.699999999999996</v>
      </c>
      <c r="B58" s="8">
        <v>19</v>
      </c>
      <c r="J58" s="2">
        <v>1.05</v>
      </c>
      <c r="K58" s="2">
        <v>19</v>
      </c>
      <c r="M58">
        <f t="shared" si="0"/>
        <v>2.1189299069938092E-2</v>
      </c>
      <c r="N58">
        <f t="shared" si="1"/>
        <v>1.2787536009528289</v>
      </c>
    </row>
    <row r="59" spans="1:14" x14ac:dyDescent="0.2">
      <c r="A59" s="8">
        <v>45</v>
      </c>
      <c r="B59" s="8">
        <v>20</v>
      </c>
      <c r="J59" s="2">
        <v>1</v>
      </c>
      <c r="K59" s="2">
        <v>20</v>
      </c>
      <c r="M59">
        <f t="shared" si="0"/>
        <v>0</v>
      </c>
      <c r="N59">
        <f t="shared" si="1"/>
        <v>1.3010299956639813</v>
      </c>
    </row>
    <row r="60" spans="1:14" x14ac:dyDescent="0.2">
      <c r="A60" s="8">
        <v>49.599999999999994</v>
      </c>
      <c r="B60" s="8">
        <v>22</v>
      </c>
      <c r="J60" s="2">
        <v>0.91</v>
      </c>
      <c r="K60" s="2">
        <v>22</v>
      </c>
      <c r="M60">
        <f t="shared" si="0"/>
        <v>-4.0958607678906384E-2</v>
      </c>
      <c r="N60">
        <f t="shared" si="1"/>
        <v>1.3424226808222062</v>
      </c>
    </row>
    <row r="61" spans="1:14" x14ac:dyDescent="0.2">
      <c r="A61" s="8">
        <v>57.9</v>
      </c>
      <c r="B61" s="8">
        <v>23</v>
      </c>
      <c r="J61" s="2">
        <v>0.87</v>
      </c>
      <c r="K61" s="2">
        <v>23</v>
      </c>
      <c r="M61">
        <f t="shared" si="0"/>
        <v>-6.0480747381381476E-2</v>
      </c>
      <c r="N61">
        <f t="shared" si="1"/>
        <v>1.3617278360175928</v>
      </c>
    </row>
    <row r="62" spans="1:14" x14ac:dyDescent="0.2">
      <c r="A62" s="8">
        <v>57.199999999999996</v>
      </c>
      <c r="B62" s="8">
        <v>24</v>
      </c>
      <c r="J62" s="2">
        <v>0.8</v>
      </c>
      <c r="K62" s="2">
        <v>24</v>
      </c>
      <c r="M62">
        <f t="shared" si="0"/>
        <v>-9.6910013008056392E-2</v>
      </c>
      <c r="N62">
        <f t="shared" si="1"/>
        <v>1.3802112417116059</v>
      </c>
    </row>
    <row r="63" spans="1:14" x14ac:dyDescent="0.2">
      <c r="A63" s="8">
        <v>60.199999999999996</v>
      </c>
      <c r="B63" s="8">
        <v>24</v>
      </c>
      <c r="J63" s="2">
        <v>0.77</v>
      </c>
      <c r="K63" s="2">
        <v>24</v>
      </c>
      <c r="M63">
        <f t="shared" si="0"/>
        <v>-0.11350927482751812</v>
      </c>
      <c r="N63">
        <f t="shared" si="1"/>
        <v>1.3802112417116059</v>
      </c>
    </row>
    <row r="64" spans="1:14" x14ac:dyDescent="0.2">
      <c r="A64" s="8">
        <v>59.499999999999993</v>
      </c>
      <c r="B64" s="8">
        <v>25</v>
      </c>
      <c r="J64" s="2">
        <v>0.77</v>
      </c>
      <c r="K64" s="2">
        <v>25</v>
      </c>
      <c r="M64">
        <f t="shared" si="0"/>
        <v>-0.11350927482751812</v>
      </c>
      <c r="N64">
        <f t="shared" si="1"/>
        <v>1.3979400086720377</v>
      </c>
    </row>
    <row r="65" spans="1:14" x14ac:dyDescent="0.2">
      <c r="A65" s="8">
        <v>55.9</v>
      </c>
      <c r="B65" s="8">
        <v>23</v>
      </c>
      <c r="J65" s="2">
        <v>0.87</v>
      </c>
      <c r="K65" s="2">
        <v>23</v>
      </c>
      <c r="M65">
        <f t="shared" si="0"/>
        <v>-6.0480747381381476E-2</v>
      </c>
      <c r="N65">
        <f t="shared" si="1"/>
        <v>1.3617278360175928</v>
      </c>
    </row>
    <row r="66" spans="1:14" x14ac:dyDescent="0.2">
      <c r="A66" s="8">
        <v>61.199999999999996</v>
      </c>
      <c r="B66" s="8">
        <v>24</v>
      </c>
      <c r="J66" s="2">
        <v>0.77</v>
      </c>
      <c r="K66" s="2">
        <v>24</v>
      </c>
      <c r="M66">
        <f t="shared" si="0"/>
        <v>-0.11350927482751812</v>
      </c>
      <c r="N66">
        <f t="shared" si="1"/>
        <v>1.3802112417116059</v>
      </c>
    </row>
    <row r="67" spans="1:14" x14ac:dyDescent="0.2">
      <c r="A67" s="8">
        <v>60.199999999999996</v>
      </c>
      <c r="B67" s="8">
        <v>24</v>
      </c>
      <c r="J67" s="2">
        <v>0.77</v>
      </c>
      <c r="K67" s="2">
        <v>24</v>
      </c>
      <c r="M67">
        <f t="shared" ref="M67:M130" si="2">LOG(J67)</f>
        <v>-0.11350927482751812</v>
      </c>
      <c r="N67">
        <f t="shared" ref="N67:N130" si="3">LOG(K67)</f>
        <v>1.3802112417116059</v>
      </c>
    </row>
    <row r="68" spans="1:14" x14ac:dyDescent="0.2">
      <c r="A68" s="8">
        <v>58.499999999999993</v>
      </c>
      <c r="B68" s="8">
        <v>25</v>
      </c>
      <c r="J68" s="2">
        <v>0.77</v>
      </c>
      <c r="K68" s="2">
        <v>25</v>
      </c>
      <c r="M68">
        <f t="shared" si="2"/>
        <v>-0.11350927482751812</v>
      </c>
      <c r="N68">
        <f t="shared" si="3"/>
        <v>1.3979400086720377</v>
      </c>
    </row>
    <row r="69" spans="1:14" x14ac:dyDescent="0.2">
      <c r="A69" s="8">
        <v>52.9</v>
      </c>
      <c r="B69" s="8">
        <v>23</v>
      </c>
      <c r="J69" s="2">
        <v>0.8</v>
      </c>
      <c r="K69" s="2">
        <v>23</v>
      </c>
      <c r="M69">
        <f t="shared" si="2"/>
        <v>-9.6910013008056392E-2</v>
      </c>
      <c r="N69">
        <f t="shared" si="3"/>
        <v>1.3617278360175928</v>
      </c>
    </row>
    <row r="70" spans="1:14" x14ac:dyDescent="0.2">
      <c r="A70" s="8">
        <v>59.199999999999996</v>
      </c>
      <c r="B70" s="8">
        <v>24</v>
      </c>
      <c r="J70" s="2">
        <v>0.83</v>
      </c>
      <c r="K70" s="2">
        <v>24</v>
      </c>
      <c r="M70">
        <f t="shared" si="2"/>
        <v>-8.092190762392612E-2</v>
      </c>
      <c r="N70">
        <f t="shared" si="3"/>
        <v>1.3802112417116059</v>
      </c>
    </row>
    <row r="71" spans="1:14" x14ac:dyDescent="0.2">
      <c r="A71" s="8">
        <v>58.199999999999996</v>
      </c>
      <c r="B71" s="8">
        <v>24</v>
      </c>
      <c r="J71" s="2">
        <v>0.83</v>
      </c>
      <c r="K71" s="2">
        <v>24</v>
      </c>
      <c r="M71">
        <f t="shared" si="2"/>
        <v>-8.092190762392612E-2</v>
      </c>
      <c r="N71">
        <f t="shared" si="3"/>
        <v>1.3802112417116059</v>
      </c>
    </row>
    <row r="72" spans="1:14" x14ac:dyDescent="0.2">
      <c r="A72" s="8">
        <v>61.499999999999993</v>
      </c>
      <c r="B72" s="8">
        <v>25</v>
      </c>
      <c r="J72" s="2">
        <v>0.74</v>
      </c>
      <c r="K72" s="2">
        <v>25</v>
      </c>
      <c r="M72">
        <f t="shared" si="2"/>
        <v>-0.13076828026902382</v>
      </c>
      <c r="N72">
        <f t="shared" si="3"/>
        <v>1.3979400086720377</v>
      </c>
    </row>
    <row r="73" spans="1:14" x14ac:dyDescent="0.2">
      <c r="A73" s="8">
        <v>55.9</v>
      </c>
      <c r="B73" s="8">
        <v>23</v>
      </c>
      <c r="J73" s="2">
        <v>0.87</v>
      </c>
      <c r="K73" s="2">
        <v>23</v>
      </c>
      <c r="M73">
        <f t="shared" si="2"/>
        <v>-6.0480747381381476E-2</v>
      </c>
      <c r="N73">
        <f t="shared" si="3"/>
        <v>1.3617278360175928</v>
      </c>
    </row>
    <row r="74" spans="1:14" x14ac:dyDescent="0.2">
      <c r="A74" s="8">
        <v>58.9</v>
      </c>
      <c r="B74" s="8">
        <v>23</v>
      </c>
      <c r="J74" s="2">
        <v>0.87</v>
      </c>
      <c r="K74" s="2">
        <v>23</v>
      </c>
      <c r="M74">
        <f t="shared" si="2"/>
        <v>-6.0480747381381476E-2</v>
      </c>
      <c r="N74">
        <f t="shared" si="3"/>
        <v>1.3617278360175928</v>
      </c>
    </row>
    <row r="75" spans="1:14" x14ac:dyDescent="0.2">
      <c r="A75" s="8">
        <v>56.199999999999996</v>
      </c>
      <c r="B75" s="8">
        <v>24</v>
      </c>
      <c r="J75" s="2">
        <v>0.83</v>
      </c>
      <c r="K75" s="2">
        <v>24</v>
      </c>
      <c r="M75">
        <f t="shared" si="2"/>
        <v>-8.092190762392612E-2</v>
      </c>
      <c r="N75">
        <f t="shared" si="3"/>
        <v>1.3802112417116059</v>
      </c>
    </row>
    <row r="76" spans="1:14" x14ac:dyDescent="0.2">
      <c r="A76" s="8">
        <v>60.199999999999996</v>
      </c>
      <c r="B76" s="8">
        <v>24</v>
      </c>
      <c r="J76" s="2">
        <v>0.83</v>
      </c>
      <c r="K76" s="2">
        <v>24</v>
      </c>
      <c r="M76">
        <f t="shared" si="2"/>
        <v>-8.092190762392612E-2</v>
      </c>
      <c r="N76">
        <f t="shared" si="3"/>
        <v>1.3802112417116059</v>
      </c>
    </row>
    <row r="77" spans="1:14" x14ac:dyDescent="0.2">
      <c r="A77" s="8">
        <v>56.499999999999993</v>
      </c>
      <c r="B77" s="8">
        <v>25</v>
      </c>
      <c r="J77" s="2">
        <v>0.77</v>
      </c>
      <c r="K77" s="2">
        <v>25</v>
      </c>
      <c r="M77">
        <f t="shared" si="2"/>
        <v>-0.11350927482751812</v>
      </c>
      <c r="N77">
        <f t="shared" si="3"/>
        <v>1.3979400086720377</v>
      </c>
    </row>
    <row r="78" spans="1:14" x14ac:dyDescent="0.2">
      <c r="A78" s="8">
        <v>53.9</v>
      </c>
      <c r="B78" s="8">
        <v>23</v>
      </c>
      <c r="J78" s="2">
        <v>0.83</v>
      </c>
      <c r="K78" s="2">
        <v>23</v>
      </c>
      <c r="M78">
        <f t="shared" si="2"/>
        <v>-8.092190762392612E-2</v>
      </c>
      <c r="N78">
        <f t="shared" si="3"/>
        <v>1.3617278360175928</v>
      </c>
    </row>
    <row r="79" spans="1:14" x14ac:dyDescent="0.2">
      <c r="A79" s="8">
        <v>56.9</v>
      </c>
      <c r="B79" s="8">
        <v>23</v>
      </c>
      <c r="J79" s="2">
        <v>0.83</v>
      </c>
      <c r="K79" s="2">
        <v>23</v>
      </c>
      <c r="M79">
        <f t="shared" si="2"/>
        <v>-8.092190762392612E-2</v>
      </c>
      <c r="N79">
        <f t="shared" si="3"/>
        <v>1.3617278360175928</v>
      </c>
    </row>
    <row r="80" spans="1:14" x14ac:dyDescent="0.2">
      <c r="A80" s="8">
        <v>58.199999999999996</v>
      </c>
      <c r="B80" s="8">
        <v>24</v>
      </c>
      <c r="J80" s="2">
        <v>0.77</v>
      </c>
      <c r="K80" s="2">
        <v>24</v>
      </c>
      <c r="M80">
        <f t="shared" si="2"/>
        <v>-0.11350927482751812</v>
      </c>
      <c r="N80">
        <f t="shared" si="3"/>
        <v>1.3802112417116059</v>
      </c>
    </row>
    <row r="81" spans="1:14" x14ac:dyDescent="0.2">
      <c r="A81" s="8">
        <v>57.199999999999996</v>
      </c>
      <c r="B81" s="8">
        <v>24</v>
      </c>
      <c r="J81" s="2">
        <v>0.83</v>
      </c>
      <c r="K81" s="2">
        <v>24</v>
      </c>
      <c r="M81">
        <f t="shared" si="2"/>
        <v>-8.092190762392612E-2</v>
      </c>
      <c r="N81">
        <f t="shared" si="3"/>
        <v>1.3802112417116059</v>
      </c>
    </row>
    <row r="82" spans="1:14" x14ac:dyDescent="0.2">
      <c r="A82" s="8">
        <v>56.499999999999993</v>
      </c>
      <c r="B82" s="8">
        <v>25</v>
      </c>
      <c r="J82" s="2">
        <v>0.74</v>
      </c>
      <c r="K82" s="2">
        <v>25</v>
      </c>
      <c r="M82">
        <f t="shared" si="2"/>
        <v>-0.13076828026902382</v>
      </c>
      <c r="N82">
        <f t="shared" si="3"/>
        <v>1.3979400086720377</v>
      </c>
    </row>
    <row r="83" spans="1:14" x14ac:dyDescent="0.2">
      <c r="A83" s="8">
        <v>55.9</v>
      </c>
      <c r="B83" s="8">
        <v>23</v>
      </c>
      <c r="J83" s="2">
        <v>0.87</v>
      </c>
      <c r="K83" s="2">
        <v>23</v>
      </c>
      <c r="M83">
        <f t="shared" si="2"/>
        <v>-6.0480747381381476E-2</v>
      </c>
      <c r="N83">
        <f t="shared" si="3"/>
        <v>1.3617278360175928</v>
      </c>
    </row>
    <row r="84" spans="1:14" x14ac:dyDescent="0.2">
      <c r="A84" s="8">
        <v>56.9</v>
      </c>
      <c r="B84" s="8">
        <v>23</v>
      </c>
      <c r="J84" s="2">
        <v>0.83</v>
      </c>
      <c r="K84" s="2">
        <v>23</v>
      </c>
      <c r="M84">
        <f t="shared" si="2"/>
        <v>-8.092190762392612E-2</v>
      </c>
      <c r="N84">
        <f t="shared" si="3"/>
        <v>1.3617278360175928</v>
      </c>
    </row>
    <row r="85" spans="1:14" x14ac:dyDescent="0.2">
      <c r="A85" s="8">
        <v>58.199999999999996</v>
      </c>
      <c r="B85" s="8">
        <v>24</v>
      </c>
      <c r="J85" s="2">
        <v>0.8</v>
      </c>
      <c r="K85" s="2">
        <v>24</v>
      </c>
      <c r="M85">
        <f t="shared" si="2"/>
        <v>-9.6910013008056392E-2</v>
      </c>
      <c r="N85">
        <f t="shared" si="3"/>
        <v>1.3802112417116059</v>
      </c>
    </row>
    <row r="86" spans="1:14" x14ac:dyDescent="0.2">
      <c r="A86" s="8">
        <v>59.499999999999993</v>
      </c>
      <c r="B86" s="8">
        <v>25</v>
      </c>
      <c r="J86" s="2">
        <v>0.77</v>
      </c>
      <c r="K86" s="2">
        <v>25</v>
      </c>
      <c r="M86">
        <f t="shared" si="2"/>
        <v>-0.11350927482751812</v>
      </c>
      <c r="N86">
        <f t="shared" si="3"/>
        <v>1.3979400086720377</v>
      </c>
    </row>
    <row r="87" spans="1:14" x14ac:dyDescent="0.2">
      <c r="A87" s="8">
        <v>60.499999999999993</v>
      </c>
      <c r="B87" s="8">
        <v>25</v>
      </c>
      <c r="J87" s="2">
        <v>0.74</v>
      </c>
      <c r="K87" s="2">
        <v>25</v>
      </c>
      <c r="M87">
        <f t="shared" si="2"/>
        <v>-0.13076828026902382</v>
      </c>
      <c r="N87">
        <f t="shared" si="3"/>
        <v>1.3979400086720377</v>
      </c>
    </row>
    <row r="88" spans="1:14" x14ac:dyDescent="0.2">
      <c r="A88" s="8">
        <v>55.9</v>
      </c>
      <c r="B88" s="8">
        <v>23</v>
      </c>
      <c r="J88" s="2">
        <v>0.83</v>
      </c>
      <c r="K88" s="2">
        <v>23</v>
      </c>
      <c r="M88">
        <f t="shared" si="2"/>
        <v>-8.092190762392612E-2</v>
      </c>
      <c r="N88">
        <f t="shared" si="3"/>
        <v>1.3617278360175928</v>
      </c>
    </row>
    <row r="89" spans="1:14" x14ac:dyDescent="0.2">
      <c r="A89" s="8">
        <v>57.199999999999996</v>
      </c>
      <c r="B89" s="8">
        <v>24</v>
      </c>
      <c r="J89" s="2">
        <v>0.83</v>
      </c>
      <c r="K89" s="2">
        <v>24</v>
      </c>
      <c r="M89">
        <f t="shared" si="2"/>
        <v>-8.092190762392612E-2</v>
      </c>
      <c r="N89">
        <f t="shared" si="3"/>
        <v>1.3802112417116059</v>
      </c>
    </row>
    <row r="90" spans="1:14" x14ac:dyDescent="0.2">
      <c r="A90" s="8">
        <v>55.199999999999996</v>
      </c>
      <c r="B90" s="8">
        <v>24</v>
      </c>
      <c r="J90" s="2">
        <v>0.8</v>
      </c>
      <c r="K90" s="2">
        <v>24</v>
      </c>
      <c r="M90">
        <f t="shared" si="2"/>
        <v>-9.6910013008056392E-2</v>
      </c>
      <c r="N90">
        <f t="shared" si="3"/>
        <v>1.3802112417116059</v>
      </c>
    </row>
    <row r="91" spans="1:14" x14ac:dyDescent="0.2">
      <c r="A91" s="8">
        <v>58.499999999999993</v>
      </c>
      <c r="B91" s="8">
        <v>25</v>
      </c>
      <c r="J91" s="2">
        <v>0.77</v>
      </c>
      <c r="K91" s="2">
        <v>25</v>
      </c>
      <c r="M91">
        <f t="shared" si="2"/>
        <v>-0.11350927482751812</v>
      </c>
      <c r="N91">
        <f t="shared" si="3"/>
        <v>1.3979400086720377</v>
      </c>
    </row>
    <row r="92" spans="1:14" x14ac:dyDescent="0.2">
      <c r="A92" s="8">
        <v>57.499999999999993</v>
      </c>
      <c r="B92" s="8">
        <v>25</v>
      </c>
      <c r="J92" s="2">
        <v>0.8</v>
      </c>
      <c r="K92" s="2">
        <v>25</v>
      </c>
      <c r="M92">
        <f t="shared" si="2"/>
        <v>-9.6910013008056392E-2</v>
      </c>
      <c r="N92">
        <f t="shared" si="3"/>
        <v>1.3979400086720377</v>
      </c>
    </row>
    <row r="93" spans="1:14" x14ac:dyDescent="0.2">
      <c r="A93" s="8">
        <v>65.8</v>
      </c>
      <c r="B93" s="8">
        <v>26</v>
      </c>
      <c r="J93" s="2">
        <v>0.74</v>
      </c>
      <c r="K93" s="2">
        <v>26</v>
      </c>
      <c r="M93">
        <f t="shared" si="2"/>
        <v>-0.13076828026902382</v>
      </c>
      <c r="N93">
        <f t="shared" si="3"/>
        <v>1.414973347970818</v>
      </c>
    </row>
    <row r="94" spans="1:14" x14ac:dyDescent="0.2">
      <c r="A94" s="8">
        <v>60.8</v>
      </c>
      <c r="B94" s="8">
        <v>26</v>
      </c>
      <c r="J94" s="2">
        <v>0.74</v>
      </c>
      <c r="K94" s="2">
        <v>26</v>
      </c>
      <c r="M94">
        <f t="shared" si="2"/>
        <v>-0.13076828026902382</v>
      </c>
      <c r="N94">
        <f t="shared" si="3"/>
        <v>1.414973347970818</v>
      </c>
    </row>
    <row r="95" spans="1:14" x14ac:dyDescent="0.2">
      <c r="A95" s="8">
        <v>62.099999999999994</v>
      </c>
      <c r="B95" s="8">
        <v>27</v>
      </c>
      <c r="J95" s="2">
        <v>0.71</v>
      </c>
      <c r="K95" s="2">
        <v>27</v>
      </c>
      <c r="M95">
        <f t="shared" si="2"/>
        <v>-0.14874165128092473</v>
      </c>
      <c r="N95">
        <f t="shared" si="3"/>
        <v>1.4313637641589874</v>
      </c>
    </row>
    <row r="96" spans="1:14" x14ac:dyDescent="0.2">
      <c r="A96" s="8">
        <v>64.399999999999991</v>
      </c>
      <c r="B96" s="8">
        <v>28</v>
      </c>
      <c r="J96" s="2">
        <v>0.71</v>
      </c>
      <c r="K96" s="2">
        <v>28</v>
      </c>
      <c r="M96">
        <f t="shared" si="2"/>
        <v>-0.14874165128092473</v>
      </c>
      <c r="N96">
        <f t="shared" si="3"/>
        <v>1.4471580313422192</v>
      </c>
    </row>
    <row r="97" spans="1:14" x14ac:dyDescent="0.2">
      <c r="A97" s="8">
        <v>57.499999999999993</v>
      </c>
      <c r="B97" s="8">
        <v>25</v>
      </c>
      <c r="J97" s="2">
        <v>0.8</v>
      </c>
      <c r="K97" s="2">
        <v>25</v>
      </c>
      <c r="M97">
        <f t="shared" si="2"/>
        <v>-9.6910013008056392E-2</v>
      </c>
      <c r="N97">
        <f t="shared" si="3"/>
        <v>1.3979400086720377</v>
      </c>
    </row>
    <row r="98" spans="1:14" x14ac:dyDescent="0.2">
      <c r="A98" s="8">
        <v>59.8</v>
      </c>
      <c r="B98" s="8">
        <v>26</v>
      </c>
      <c r="J98" s="2">
        <v>0.74</v>
      </c>
      <c r="K98" s="2">
        <v>26</v>
      </c>
      <c r="M98">
        <f t="shared" si="2"/>
        <v>-0.13076828026902382</v>
      </c>
      <c r="N98">
        <f t="shared" si="3"/>
        <v>1.414973347970818</v>
      </c>
    </row>
    <row r="99" spans="1:14" x14ac:dyDescent="0.2">
      <c r="A99" s="8">
        <v>63.8</v>
      </c>
      <c r="B99" s="8">
        <v>26</v>
      </c>
      <c r="J99" s="2">
        <v>0.74</v>
      </c>
      <c r="K99" s="2">
        <v>26</v>
      </c>
      <c r="M99">
        <f t="shared" si="2"/>
        <v>-0.13076828026902382</v>
      </c>
      <c r="N99">
        <f t="shared" si="3"/>
        <v>1.414973347970818</v>
      </c>
    </row>
    <row r="100" spans="1:14" x14ac:dyDescent="0.2">
      <c r="A100" s="8">
        <v>63.099999999999994</v>
      </c>
      <c r="B100" s="8">
        <v>27</v>
      </c>
      <c r="J100" s="2">
        <v>0.69</v>
      </c>
      <c r="K100" s="2">
        <v>27</v>
      </c>
      <c r="M100">
        <f t="shared" si="2"/>
        <v>-0.16115090926274472</v>
      </c>
      <c r="N100">
        <f t="shared" si="3"/>
        <v>1.4313637641589874</v>
      </c>
    </row>
    <row r="101" spans="1:14" x14ac:dyDescent="0.2">
      <c r="A101" s="8">
        <v>58.499999999999993</v>
      </c>
      <c r="B101" s="8">
        <v>25</v>
      </c>
      <c r="J101" s="2">
        <v>0.74</v>
      </c>
      <c r="K101" s="2">
        <v>25</v>
      </c>
      <c r="M101">
        <f t="shared" si="2"/>
        <v>-0.13076828026902382</v>
      </c>
      <c r="N101">
        <f t="shared" si="3"/>
        <v>1.3979400086720377</v>
      </c>
    </row>
    <row r="102" spans="1:14" x14ac:dyDescent="0.2">
      <c r="A102" s="8">
        <v>60.8</v>
      </c>
      <c r="B102" s="8">
        <v>26</v>
      </c>
      <c r="J102" s="2">
        <v>0.74</v>
      </c>
      <c r="K102" s="2">
        <v>26</v>
      </c>
      <c r="M102">
        <f t="shared" si="2"/>
        <v>-0.13076828026902382</v>
      </c>
      <c r="N102">
        <f t="shared" si="3"/>
        <v>1.414973347970818</v>
      </c>
    </row>
    <row r="103" spans="1:14" x14ac:dyDescent="0.2">
      <c r="A103" s="8">
        <v>66.099999999999994</v>
      </c>
      <c r="B103" s="8">
        <v>27</v>
      </c>
      <c r="J103" s="2">
        <v>0.74</v>
      </c>
      <c r="K103" s="2">
        <v>27</v>
      </c>
      <c r="M103">
        <f t="shared" si="2"/>
        <v>-0.13076828026902382</v>
      </c>
      <c r="N103">
        <f t="shared" si="3"/>
        <v>1.4313637641589874</v>
      </c>
    </row>
    <row r="104" spans="1:14" x14ac:dyDescent="0.2">
      <c r="A104" s="8">
        <v>61.099999999999994</v>
      </c>
      <c r="B104" s="8">
        <v>27</v>
      </c>
      <c r="J104" s="2">
        <v>0.69</v>
      </c>
      <c r="K104" s="2">
        <v>27</v>
      </c>
      <c r="M104">
        <f t="shared" si="2"/>
        <v>-0.16115090926274472</v>
      </c>
      <c r="N104">
        <f t="shared" si="3"/>
        <v>1.4313637641589874</v>
      </c>
    </row>
    <row r="105" spans="1:14" x14ac:dyDescent="0.2">
      <c r="A105" s="8">
        <v>61.499999999999993</v>
      </c>
      <c r="B105" s="8">
        <v>25</v>
      </c>
      <c r="J105" s="2">
        <v>0.77</v>
      </c>
      <c r="K105" s="2">
        <v>25</v>
      </c>
      <c r="M105">
        <f t="shared" si="2"/>
        <v>-0.11350927482751812</v>
      </c>
      <c r="N105">
        <f t="shared" si="3"/>
        <v>1.3979400086720377</v>
      </c>
    </row>
    <row r="106" spans="1:14" x14ac:dyDescent="0.2">
      <c r="A106" s="8">
        <v>65.8</v>
      </c>
      <c r="B106" s="8">
        <v>26</v>
      </c>
      <c r="J106" s="2">
        <v>0.74</v>
      </c>
      <c r="K106" s="2">
        <v>26</v>
      </c>
      <c r="M106">
        <f t="shared" si="2"/>
        <v>-0.13076828026902382</v>
      </c>
      <c r="N106">
        <f t="shared" si="3"/>
        <v>1.414973347970818</v>
      </c>
    </row>
    <row r="107" spans="1:14" x14ac:dyDescent="0.2">
      <c r="A107" s="8">
        <v>65.099999999999994</v>
      </c>
      <c r="B107" s="8">
        <v>27</v>
      </c>
      <c r="J107" s="2">
        <v>0.69</v>
      </c>
      <c r="K107" s="2">
        <v>27</v>
      </c>
      <c r="M107">
        <f t="shared" si="2"/>
        <v>-0.16115090926274472</v>
      </c>
      <c r="N107">
        <f t="shared" si="3"/>
        <v>1.4313637641589874</v>
      </c>
    </row>
    <row r="108" spans="1:14" x14ac:dyDescent="0.2">
      <c r="A108" s="8">
        <v>64.099999999999994</v>
      </c>
      <c r="B108" s="8">
        <v>27</v>
      </c>
      <c r="J108" s="2">
        <v>0.71</v>
      </c>
      <c r="K108" s="2">
        <v>27</v>
      </c>
      <c r="M108">
        <f t="shared" si="2"/>
        <v>-0.14874165128092473</v>
      </c>
      <c r="N108">
        <f t="shared" si="3"/>
        <v>1.4313637641589874</v>
      </c>
    </row>
    <row r="109" spans="1:14" x14ac:dyDescent="0.2">
      <c r="A109" s="8">
        <v>62.499999999999993</v>
      </c>
      <c r="B109" s="8">
        <v>25</v>
      </c>
      <c r="J109" s="2">
        <v>0.74</v>
      </c>
      <c r="K109" s="2">
        <v>25</v>
      </c>
      <c r="M109">
        <f t="shared" si="2"/>
        <v>-0.13076828026902382</v>
      </c>
      <c r="N109">
        <f t="shared" si="3"/>
        <v>1.3979400086720377</v>
      </c>
    </row>
    <row r="110" spans="1:14" x14ac:dyDescent="0.2">
      <c r="A110" s="8">
        <v>59.8</v>
      </c>
      <c r="B110" s="8">
        <v>26</v>
      </c>
      <c r="J110" s="2">
        <v>0.77</v>
      </c>
      <c r="K110" s="2">
        <v>26</v>
      </c>
      <c r="M110">
        <f t="shared" si="2"/>
        <v>-0.11350927482751812</v>
      </c>
      <c r="N110">
        <f t="shared" si="3"/>
        <v>1.414973347970818</v>
      </c>
    </row>
    <row r="111" spans="1:14" x14ac:dyDescent="0.2">
      <c r="A111" s="8">
        <v>68.099999999999994</v>
      </c>
      <c r="B111" s="8">
        <v>27</v>
      </c>
      <c r="J111" s="2">
        <v>0.69</v>
      </c>
      <c r="K111" s="2">
        <v>27</v>
      </c>
      <c r="M111">
        <f t="shared" si="2"/>
        <v>-0.16115090926274472</v>
      </c>
      <c r="N111">
        <f t="shared" si="3"/>
        <v>1.4313637641589874</v>
      </c>
    </row>
    <row r="112" spans="1:14" x14ac:dyDescent="0.2">
      <c r="A112" s="8">
        <v>67.099999999999994</v>
      </c>
      <c r="B112" s="8">
        <v>27</v>
      </c>
      <c r="J112" s="2">
        <v>0.74</v>
      </c>
      <c r="K112" s="2">
        <v>27</v>
      </c>
      <c r="M112">
        <f t="shared" si="2"/>
        <v>-0.13076828026902382</v>
      </c>
      <c r="N112">
        <f t="shared" si="3"/>
        <v>1.4313637641589874</v>
      </c>
    </row>
    <row r="113" spans="1:14" x14ac:dyDescent="0.2">
      <c r="A113" s="8">
        <v>57.499999999999993</v>
      </c>
      <c r="B113" s="8">
        <v>25</v>
      </c>
      <c r="J113" s="2">
        <v>0.77</v>
      </c>
      <c r="K113" s="2">
        <v>25</v>
      </c>
      <c r="M113">
        <f t="shared" si="2"/>
        <v>-0.11350927482751812</v>
      </c>
      <c r="N113">
        <f t="shared" si="3"/>
        <v>1.3979400086720377</v>
      </c>
    </row>
    <row r="114" spans="1:14" x14ac:dyDescent="0.2">
      <c r="A114" s="8">
        <v>60.8</v>
      </c>
      <c r="B114" s="8">
        <v>26</v>
      </c>
      <c r="J114" s="2">
        <v>0.77</v>
      </c>
      <c r="K114" s="2">
        <v>26</v>
      </c>
      <c r="M114">
        <f t="shared" si="2"/>
        <v>-0.11350927482751812</v>
      </c>
      <c r="N114">
        <f t="shared" si="3"/>
        <v>1.414973347970818</v>
      </c>
    </row>
    <row r="115" spans="1:14" x14ac:dyDescent="0.2">
      <c r="A115" s="8">
        <v>65.099999999999994</v>
      </c>
      <c r="B115" s="8">
        <v>27</v>
      </c>
      <c r="J115" s="2">
        <v>0.69</v>
      </c>
      <c r="K115" s="2">
        <v>27</v>
      </c>
      <c r="M115">
        <f t="shared" si="2"/>
        <v>-0.16115090926274472</v>
      </c>
      <c r="N115">
        <f t="shared" si="3"/>
        <v>1.4313637641589874</v>
      </c>
    </row>
    <row r="116" spans="1:14" x14ac:dyDescent="0.2">
      <c r="A116" s="8">
        <v>65.099999999999994</v>
      </c>
      <c r="B116" s="8">
        <v>27</v>
      </c>
      <c r="J116" s="2">
        <v>0.71</v>
      </c>
      <c r="K116" s="2">
        <v>27</v>
      </c>
      <c r="M116">
        <f t="shared" si="2"/>
        <v>-0.14874165128092473</v>
      </c>
      <c r="N116">
        <f t="shared" si="3"/>
        <v>1.4313637641589874</v>
      </c>
    </row>
    <row r="117" spans="1:14" x14ac:dyDescent="0.2">
      <c r="A117" s="8">
        <v>62.499999999999993</v>
      </c>
      <c r="B117" s="8">
        <v>25</v>
      </c>
      <c r="J117" s="2">
        <v>0.8</v>
      </c>
      <c r="K117" s="2">
        <v>25</v>
      </c>
      <c r="M117">
        <f t="shared" si="2"/>
        <v>-9.6910013008056392E-2</v>
      </c>
      <c r="N117">
        <f t="shared" si="3"/>
        <v>1.3979400086720377</v>
      </c>
    </row>
    <row r="118" spans="1:14" x14ac:dyDescent="0.2">
      <c r="A118" s="8">
        <v>63.499999999999993</v>
      </c>
      <c r="B118" s="8">
        <v>25</v>
      </c>
      <c r="J118" s="2">
        <v>0.77</v>
      </c>
      <c r="K118" s="2">
        <v>25</v>
      </c>
      <c r="M118">
        <f t="shared" si="2"/>
        <v>-0.11350927482751812</v>
      </c>
      <c r="N118">
        <f t="shared" si="3"/>
        <v>1.3979400086720377</v>
      </c>
    </row>
    <row r="119" spans="1:14" x14ac:dyDescent="0.2">
      <c r="A119" s="8">
        <v>58.8</v>
      </c>
      <c r="B119" s="8">
        <v>26</v>
      </c>
      <c r="J119" s="2">
        <v>0.74</v>
      </c>
      <c r="K119" s="2">
        <v>26</v>
      </c>
      <c r="M119">
        <f t="shared" si="2"/>
        <v>-0.13076828026902382</v>
      </c>
      <c r="N119">
        <f t="shared" si="3"/>
        <v>1.414973347970818</v>
      </c>
    </row>
    <row r="120" spans="1:14" x14ac:dyDescent="0.2">
      <c r="A120" s="8">
        <v>65.099999999999994</v>
      </c>
      <c r="B120" s="8">
        <v>27</v>
      </c>
      <c r="J120" s="2">
        <v>0.71</v>
      </c>
      <c r="K120" s="2">
        <v>27</v>
      </c>
      <c r="M120">
        <f t="shared" si="2"/>
        <v>-0.14874165128092473</v>
      </c>
      <c r="N120">
        <f t="shared" si="3"/>
        <v>1.4313637641589874</v>
      </c>
    </row>
    <row r="121" spans="1:14" x14ac:dyDescent="0.2">
      <c r="A121" s="8">
        <v>67.099999999999994</v>
      </c>
      <c r="B121" s="8">
        <v>27</v>
      </c>
      <c r="J121" s="2">
        <v>0.74</v>
      </c>
      <c r="K121" s="2">
        <v>27</v>
      </c>
      <c r="M121">
        <f t="shared" si="2"/>
        <v>-0.13076828026902382</v>
      </c>
      <c r="N121">
        <f t="shared" si="3"/>
        <v>1.4313637641589874</v>
      </c>
    </row>
    <row r="122" spans="1:14" x14ac:dyDescent="0.2">
      <c r="A122" s="8">
        <v>66.699999999999989</v>
      </c>
      <c r="B122" s="8">
        <v>29</v>
      </c>
      <c r="J122" s="2">
        <v>0.65</v>
      </c>
      <c r="K122" s="2">
        <v>29</v>
      </c>
      <c r="M122">
        <f t="shared" si="2"/>
        <v>-0.18708664335714442</v>
      </c>
      <c r="N122">
        <f t="shared" si="3"/>
        <v>1.4623979978989561</v>
      </c>
    </row>
    <row r="123" spans="1:14" x14ac:dyDescent="0.2">
      <c r="A123" s="8">
        <v>65.699999999999989</v>
      </c>
      <c r="B123" s="8">
        <v>29</v>
      </c>
      <c r="J123" s="2">
        <v>0.69</v>
      </c>
      <c r="K123" s="2">
        <v>29</v>
      </c>
      <c r="M123">
        <f t="shared" si="2"/>
        <v>-0.16115090926274472</v>
      </c>
      <c r="N123">
        <f t="shared" si="3"/>
        <v>1.4623979978989561</v>
      </c>
    </row>
    <row r="124" spans="1:14" x14ac:dyDescent="0.2">
      <c r="A124" s="8">
        <v>71</v>
      </c>
      <c r="B124" s="8">
        <v>30</v>
      </c>
      <c r="J124" s="2">
        <v>0.63</v>
      </c>
      <c r="K124" s="2">
        <v>30</v>
      </c>
      <c r="M124">
        <f t="shared" si="2"/>
        <v>-0.20065945054641829</v>
      </c>
      <c r="N124">
        <f t="shared" si="3"/>
        <v>1.4771212547196624</v>
      </c>
    </row>
    <row r="125" spans="1:14" x14ac:dyDescent="0.2">
      <c r="A125" s="8">
        <v>71.3</v>
      </c>
      <c r="B125" s="8">
        <v>31</v>
      </c>
      <c r="J125" s="2">
        <v>0.63</v>
      </c>
      <c r="K125" s="2">
        <v>31</v>
      </c>
      <c r="M125">
        <f t="shared" si="2"/>
        <v>-0.20065945054641829</v>
      </c>
      <c r="N125">
        <f t="shared" si="3"/>
        <v>1.4913616938342726</v>
      </c>
    </row>
    <row r="126" spans="1:14" x14ac:dyDescent="0.2">
      <c r="A126" s="8">
        <v>69.399999999999991</v>
      </c>
      <c r="B126" s="8">
        <v>28</v>
      </c>
      <c r="J126" s="2">
        <v>0.71</v>
      </c>
      <c r="K126" s="2">
        <v>28</v>
      </c>
      <c r="M126">
        <f t="shared" si="2"/>
        <v>-0.14874165128092473</v>
      </c>
      <c r="N126">
        <f t="shared" si="3"/>
        <v>1.4471580313422192</v>
      </c>
    </row>
    <row r="127" spans="1:14" x14ac:dyDescent="0.2">
      <c r="A127" s="8">
        <v>66.699999999999989</v>
      </c>
      <c r="B127" s="8">
        <v>29</v>
      </c>
      <c r="J127" s="2">
        <v>0.67</v>
      </c>
      <c r="K127" s="2">
        <v>29</v>
      </c>
      <c r="M127">
        <f t="shared" si="2"/>
        <v>-0.17392519729917355</v>
      </c>
      <c r="N127">
        <f t="shared" si="3"/>
        <v>1.4623979978989561</v>
      </c>
    </row>
    <row r="128" spans="1:14" x14ac:dyDescent="0.2">
      <c r="A128" s="8">
        <v>69.699999999999989</v>
      </c>
      <c r="B128" s="8">
        <v>29</v>
      </c>
      <c r="J128" s="2">
        <v>0.65</v>
      </c>
      <c r="K128" s="2">
        <v>29</v>
      </c>
      <c r="M128">
        <f t="shared" si="2"/>
        <v>-0.18708664335714442</v>
      </c>
      <c r="N128">
        <f t="shared" si="3"/>
        <v>1.4623979978989561</v>
      </c>
    </row>
    <row r="129" spans="1:14" x14ac:dyDescent="0.2">
      <c r="A129" s="8">
        <v>75</v>
      </c>
      <c r="B129" s="8">
        <v>30</v>
      </c>
      <c r="J129" s="2">
        <v>0.67</v>
      </c>
      <c r="K129" s="2">
        <v>30</v>
      </c>
      <c r="M129">
        <f t="shared" si="2"/>
        <v>-0.17392519729917355</v>
      </c>
      <c r="N129">
        <f t="shared" si="3"/>
        <v>1.4771212547196624</v>
      </c>
    </row>
    <row r="130" spans="1:14" x14ac:dyDescent="0.2">
      <c r="A130" s="8">
        <v>71.3</v>
      </c>
      <c r="B130" s="8">
        <v>31</v>
      </c>
      <c r="J130" s="2">
        <v>0.63</v>
      </c>
      <c r="K130" s="2">
        <v>31</v>
      </c>
      <c r="M130">
        <f t="shared" si="2"/>
        <v>-0.20065945054641829</v>
      </c>
      <c r="N130">
        <f t="shared" si="3"/>
        <v>1.4913616938342726</v>
      </c>
    </row>
    <row r="131" spans="1:14" x14ac:dyDescent="0.2">
      <c r="A131" s="8">
        <v>69.399999999999991</v>
      </c>
      <c r="B131" s="8">
        <v>28</v>
      </c>
      <c r="J131" s="2">
        <v>0.69</v>
      </c>
      <c r="K131" s="2">
        <v>28</v>
      </c>
      <c r="M131">
        <f t="shared" ref="M131:M194" si="4">LOG(J131)</f>
        <v>-0.16115090926274472</v>
      </c>
      <c r="N131">
        <f t="shared" ref="N131:N194" si="5">LOG(K131)</f>
        <v>1.4471580313422192</v>
      </c>
    </row>
    <row r="132" spans="1:14" x14ac:dyDescent="0.2">
      <c r="A132" s="8">
        <v>72.699999999999989</v>
      </c>
      <c r="B132" s="8">
        <v>29</v>
      </c>
      <c r="J132" s="2">
        <v>0.67</v>
      </c>
      <c r="K132" s="2">
        <v>29</v>
      </c>
      <c r="M132">
        <f t="shared" si="4"/>
        <v>-0.17392519729917355</v>
      </c>
      <c r="N132">
        <f t="shared" si="5"/>
        <v>1.4623979978989561</v>
      </c>
    </row>
    <row r="133" spans="1:14" x14ac:dyDescent="0.2">
      <c r="A133" s="8">
        <v>66.699999999999989</v>
      </c>
      <c r="B133" s="8">
        <v>29</v>
      </c>
      <c r="J133" s="2">
        <v>0.67</v>
      </c>
      <c r="K133" s="2">
        <v>29</v>
      </c>
      <c r="M133">
        <f t="shared" si="4"/>
        <v>-0.17392519729917355</v>
      </c>
      <c r="N133">
        <f t="shared" si="5"/>
        <v>1.4623979978989561</v>
      </c>
    </row>
    <row r="134" spans="1:14" x14ac:dyDescent="0.2">
      <c r="A134" s="8">
        <v>70</v>
      </c>
      <c r="B134" s="8">
        <v>30</v>
      </c>
      <c r="J134" s="2">
        <v>0.65</v>
      </c>
      <c r="K134" s="2">
        <v>30</v>
      </c>
      <c r="M134">
        <f t="shared" si="4"/>
        <v>-0.18708664335714442</v>
      </c>
      <c r="N134">
        <f t="shared" si="5"/>
        <v>1.4771212547196624</v>
      </c>
    </row>
    <row r="135" spans="1:14" x14ac:dyDescent="0.2">
      <c r="A135" s="8">
        <v>77.3</v>
      </c>
      <c r="B135" s="8">
        <v>31</v>
      </c>
      <c r="J135" s="2">
        <v>0.63</v>
      </c>
      <c r="K135" s="2">
        <v>31</v>
      </c>
      <c r="M135">
        <f t="shared" si="4"/>
        <v>-0.20065945054641829</v>
      </c>
      <c r="N135">
        <f t="shared" si="5"/>
        <v>1.4913616938342726</v>
      </c>
    </row>
    <row r="136" spans="1:14" x14ac:dyDescent="0.2">
      <c r="A136" s="8">
        <v>63.399999999999991</v>
      </c>
      <c r="B136" s="8">
        <v>28</v>
      </c>
      <c r="J136" s="2">
        <v>0.69</v>
      </c>
      <c r="K136" s="2">
        <v>28</v>
      </c>
      <c r="M136">
        <f t="shared" si="4"/>
        <v>-0.16115090926274472</v>
      </c>
      <c r="N136">
        <f t="shared" si="5"/>
        <v>1.4471580313422192</v>
      </c>
    </row>
    <row r="137" spans="1:14" x14ac:dyDescent="0.2">
      <c r="A137" s="8">
        <v>65.699999999999989</v>
      </c>
      <c r="B137" s="8">
        <v>29</v>
      </c>
      <c r="J137" s="2">
        <v>0.67</v>
      </c>
      <c r="K137" s="2">
        <v>29</v>
      </c>
      <c r="M137">
        <f t="shared" si="4"/>
        <v>-0.17392519729917355</v>
      </c>
      <c r="N137">
        <f t="shared" si="5"/>
        <v>1.4623979978989561</v>
      </c>
    </row>
    <row r="138" spans="1:14" x14ac:dyDescent="0.2">
      <c r="A138" s="8">
        <v>70.699999999999989</v>
      </c>
      <c r="B138" s="8">
        <v>29</v>
      </c>
      <c r="J138" s="2">
        <v>0.67</v>
      </c>
      <c r="K138" s="2">
        <v>29</v>
      </c>
      <c r="M138">
        <f t="shared" si="4"/>
        <v>-0.17392519729917355</v>
      </c>
      <c r="N138">
        <f t="shared" si="5"/>
        <v>1.4623979978989561</v>
      </c>
    </row>
    <row r="139" spans="1:14" x14ac:dyDescent="0.2">
      <c r="A139" s="8">
        <v>72</v>
      </c>
      <c r="B139" s="8">
        <v>30</v>
      </c>
      <c r="J139" s="2">
        <v>0.67</v>
      </c>
      <c r="K139" s="2">
        <v>30</v>
      </c>
      <c r="M139">
        <f t="shared" si="4"/>
        <v>-0.17392519729917355</v>
      </c>
      <c r="N139">
        <f t="shared" si="5"/>
        <v>1.4771212547196624</v>
      </c>
    </row>
    <row r="140" spans="1:14" x14ac:dyDescent="0.2">
      <c r="A140" s="8">
        <v>75.3</v>
      </c>
      <c r="B140" s="8">
        <v>31</v>
      </c>
      <c r="J140" s="2">
        <v>0.61</v>
      </c>
      <c r="K140" s="2">
        <v>31</v>
      </c>
      <c r="M140">
        <f t="shared" si="4"/>
        <v>-0.21467016498923297</v>
      </c>
      <c r="N140">
        <f t="shared" si="5"/>
        <v>1.4913616938342726</v>
      </c>
    </row>
    <row r="141" spans="1:14" x14ac:dyDescent="0.2">
      <c r="A141" s="8">
        <v>64.399999999999991</v>
      </c>
      <c r="B141" s="8">
        <v>28</v>
      </c>
      <c r="J141" s="2">
        <v>0.67</v>
      </c>
      <c r="K141" s="2">
        <v>28</v>
      </c>
      <c r="M141">
        <f t="shared" si="4"/>
        <v>-0.17392519729917355</v>
      </c>
      <c r="N141">
        <f t="shared" si="5"/>
        <v>1.4471580313422192</v>
      </c>
    </row>
    <row r="142" spans="1:14" x14ac:dyDescent="0.2">
      <c r="A142" s="8">
        <v>71.699999999999989</v>
      </c>
      <c r="B142" s="8">
        <v>29</v>
      </c>
      <c r="J142" s="2">
        <v>0.69</v>
      </c>
      <c r="K142" s="2">
        <v>29</v>
      </c>
      <c r="M142">
        <f t="shared" si="4"/>
        <v>-0.16115090926274472</v>
      </c>
      <c r="N142">
        <f t="shared" si="5"/>
        <v>1.4623979978989561</v>
      </c>
    </row>
    <row r="143" spans="1:14" x14ac:dyDescent="0.2">
      <c r="A143" s="8">
        <v>71</v>
      </c>
      <c r="B143" s="8">
        <v>30</v>
      </c>
      <c r="J143" s="2">
        <v>0.67</v>
      </c>
      <c r="K143" s="2">
        <v>30</v>
      </c>
      <c r="M143">
        <f t="shared" si="4"/>
        <v>-0.17392519729917355</v>
      </c>
      <c r="N143">
        <f t="shared" si="5"/>
        <v>1.4771212547196624</v>
      </c>
    </row>
    <row r="144" spans="1:14" x14ac:dyDescent="0.2">
      <c r="A144" s="8">
        <v>76.3</v>
      </c>
      <c r="B144" s="8">
        <v>31</v>
      </c>
      <c r="J144" s="2">
        <v>0.63</v>
      </c>
      <c r="K144" s="2">
        <v>31</v>
      </c>
      <c r="M144">
        <f t="shared" si="4"/>
        <v>-0.20065945054641829</v>
      </c>
      <c r="N144">
        <f t="shared" si="5"/>
        <v>1.4913616938342726</v>
      </c>
    </row>
    <row r="145" spans="1:14" x14ac:dyDescent="0.2">
      <c r="A145" s="8">
        <v>69.399999999999991</v>
      </c>
      <c r="B145" s="8">
        <v>28</v>
      </c>
      <c r="J145" s="2">
        <v>0.69</v>
      </c>
      <c r="K145" s="2">
        <v>28</v>
      </c>
      <c r="M145">
        <f t="shared" si="4"/>
        <v>-0.16115090926274472</v>
      </c>
      <c r="N145">
        <f t="shared" si="5"/>
        <v>1.4471580313422192</v>
      </c>
    </row>
    <row r="146" spans="1:14" x14ac:dyDescent="0.2">
      <c r="A146" s="8">
        <v>71.699999999999989</v>
      </c>
      <c r="B146" s="8">
        <v>29</v>
      </c>
      <c r="J146" s="2">
        <v>0.69</v>
      </c>
      <c r="K146" s="2">
        <v>29</v>
      </c>
      <c r="M146">
        <f t="shared" si="4"/>
        <v>-0.16115090926274472</v>
      </c>
      <c r="N146">
        <f t="shared" si="5"/>
        <v>1.4623979978989561</v>
      </c>
    </row>
    <row r="147" spans="1:14" x14ac:dyDescent="0.2">
      <c r="A147" s="8">
        <v>72</v>
      </c>
      <c r="B147" s="8">
        <v>30</v>
      </c>
      <c r="J147" s="2">
        <v>0.67</v>
      </c>
      <c r="K147" s="2">
        <v>30</v>
      </c>
      <c r="M147">
        <f t="shared" si="4"/>
        <v>-0.17392519729917355</v>
      </c>
      <c r="N147">
        <f t="shared" si="5"/>
        <v>1.4771212547196624</v>
      </c>
    </row>
    <row r="148" spans="1:14" x14ac:dyDescent="0.2">
      <c r="A148" s="8">
        <v>77.3</v>
      </c>
      <c r="B148" s="8">
        <v>31</v>
      </c>
      <c r="J148" s="2">
        <v>0.63</v>
      </c>
      <c r="K148" s="2">
        <v>31</v>
      </c>
      <c r="M148">
        <f t="shared" si="4"/>
        <v>-0.20065945054641829</v>
      </c>
      <c r="N148">
        <f t="shared" si="5"/>
        <v>1.4913616938342726</v>
      </c>
    </row>
    <row r="149" spans="1:14" x14ac:dyDescent="0.2">
      <c r="A149" s="8">
        <v>71.699999999999989</v>
      </c>
      <c r="B149" s="8">
        <v>29</v>
      </c>
      <c r="J149" s="2">
        <v>0.65</v>
      </c>
      <c r="K149" s="2">
        <v>29</v>
      </c>
      <c r="M149">
        <f t="shared" si="4"/>
        <v>-0.18708664335714442</v>
      </c>
      <c r="N149">
        <f t="shared" si="5"/>
        <v>1.4623979978989561</v>
      </c>
    </row>
    <row r="150" spans="1:14" x14ac:dyDescent="0.2">
      <c r="A150" s="8">
        <v>66.699999999999989</v>
      </c>
      <c r="B150" s="8">
        <v>29</v>
      </c>
      <c r="J150" s="2">
        <v>0.65</v>
      </c>
      <c r="K150" s="2">
        <v>29</v>
      </c>
      <c r="M150">
        <f t="shared" si="4"/>
        <v>-0.18708664335714442</v>
      </c>
      <c r="N150">
        <f t="shared" si="5"/>
        <v>1.4623979978989561</v>
      </c>
    </row>
    <row r="151" spans="1:14" x14ac:dyDescent="0.2">
      <c r="A151" s="8">
        <v>75</v>
      </c>
      <c r="B151" s="8">
        <v>30</v>
      </c>
      <c r="J151" s="2">
        <v>0.67</v>
      </c>
      <c r="K151" s="2">
        <v>30</v>
      </c>
      <c r="M151">
        <f t="shared" si="4"/>
        <v>-0.17392519729917355</v>
      </c>
      <c r="N151">
        <f t="shared" si="5"/>
        <v>1.4771212547196624</v>
      </c>
    </row>
    <row r="152" spans="1:14" x14ac:dyDescent="0.2">
      <c r="A152" s="8">
        <v>77.3</v>
      </c>
      <c r="B152" s="8">
        <v>31</v>
      </c>
      <c r="J152" s="2">
        <v>0.65</v>
      </c>
      <c r="K152" s="2">
        <v>31</v>
      </c>
      <c r="M152">
        <f t="shared" si="4"/>
        <v>-0.18708664335714442</v>
      </c>
      <c r="N152">
        <f t="shared" si="5"/>
        <v>1.4913616938342726</v>
      </c>
    </row>
    <row r="153" spans="1:14" x14ac:dyDescent="0.2">
      <c r="A153" s="8">
        <v>71.3</v>
      </c>
      <c r="B153" s="8">
        <v>31</v>
      </c>
      <c r="J153" s="2">
        <v>0.65</v>
      </c>
      <c r="K153" s="2">
        <v>31</v>
      </c>
      <c r="M153">
        <f t="shared" si="4"/>
        <v>-0.18708664335714442</v>
      </c>
      <c r="N153">
        <f t="shared" si="5"/>
        <v>1.4913616938342726</v>
      </c>
    </row>
    <row r="154" spans="1:14" x14ac:dyDescent="0.2">
      <c r="A154" s="8">
        <v>79.899999999999991</v>
      </c>
      <c r="B154" s="8">
        <v>33</v>
      </c>
      <c r="J154" s="2">
        <v>0.59</v>
      </c>
      <c r="K154" s="2">
        <v>33</v>
      </c>
      <c r="M154">
        <f t="shared" si="4"/>
        <v>-0.22914798835785583</v>
      </c>
      <c r="N154">
        <f t="shared" si="5"/>
        <v>1.5185139398778875</v>
      </c>
    </row>
    <row r="155" spans="1:14" x14ac:dyDescent="0.2">
      <c r="A155" s="8">
        <v>81.5</v>
      </c>
      <c r="B155" s="8">
        <v>35</v>
      </c>
      <c r="J155" s="2">
        <v>0.56000000000000005</v>
      </c>
      <c r="K155" s="2">
        <v>35</v>
      </c>
      <c r="M155">
        <f t="shared" si="4"/>
        <v>-0.25181197299379954</v>
      </c>
      <c r="N155">
        <f t="shared" si="5"/>
        <v>1.5440680443502757</v>
      </c>
    </row>
    <row r="156" spans="1:14" x14ac:dyDescent="0.2">
      <c r="A156" s="8">
        <v>90.399999999999991</v>
      </c>
      <c r="B156" s="8">
        <v>38</v>
      </c>
      <c r="J156" s="2">
        <v>0.51</v>
      </c>
      <c r="K156" s="2">
        <v>38</v>
      </c>
      <c r="M156">
        <f t="shared" si="4"/>
        <v>-0.29242982390206362</v>
      </c>
      <c r="N156">
        <f t="shared" si="5"/>
        <v>1.5797835966168101</v>
      </c>
    </row>
    <row r="157" spans="1:14" x14ac:dyDescent="0.2">
      <c r="A157" s="8">
        <v>78.599999999999994</v>
      </c>
      <c r="B157" s="8">
        <v>32</v>
      </c>
      <c r="J157" s="2">
        <v>0.59</v>
      </c>
      <c r="K157" s="2">
        <v>32</v>
      </c>
      <c r="M157">
        <f t="shared" si="4"/>
        <v>-0.22914798835785583</v>
      </c>
      <c r="N157">
        <f t="shared" si="5"/>
        <v>1.505149978319906</v>
      </c>
    </row>
    <row r="158" spans="1:14" x14ac:dyDescent="0.2">
      <c r="A158" s="8">
        <v>84.199999999999989</v>
      </c>
      <c r="B158" s="8">
        <v>34</v>
      </c>
      <c r="J158" s="2">
        <v>0.56000000000000005</v>
      </c>
      <c r="K158" s="2">
        <v>34</v>
      </c>
      <c r="M158">
        <f t="shared" si="4"/>
        <v>-0.25181197299379954</v>
      </c>
      <c r="N158">
        <f t="shared" si="5"/>
        <v>1.5314789170422551</v>
      </c>
    </row>
    <row r="159" spans="1:14" x14ac:dyDescent="0.2">
      <c r="A159" s="8">
        <v>86.8</v>
      </c>
      <c r="B159" s="8">
        <v>36</v>
      </c>
      <c r="J159" s="2">
        <v>0.56000000000000005</v>
      </c>
      <c r="K159" s="2">
        <v>36</v>
      </c>
      <c r="M159">
        <f t="shared" si="4"/>
        <v>-0.25181197299379954</v>
      </c>
      <c r="N159">
        <f t="shared" si="5"/>
        <v>1.5563025007672873</v>
      </c>
    </row>
    <row r="160" spans="1:14" x14ac:dyDescent="0.2">
      <c r="A160" s="8">
        <v>90.699999999999989</v>
      </c>
      <c r="B160" s="8">
        <v>39</v>
      </c>
      <c r="J160" s="2">
        <v>0.5</v>
      </c>
      <c r="K160" s="2">
        <v>39</v>
      </c>
      <c r="M160">
        <f t="shared" si="4"/>
        <v>-0.3010299956639812</v>
      </c>
      <c r="N160">
        <f t="shared" si="5"/>
        <v>1.5910646070264991</v>
      </c>
    </row>
    <row r="161" spans="1:14" x14ac:dyDescent="0.2">
      <c r="A161" s="8">
        <v>77.599999999999994</v>
      </c>
      <c r="B161" s="8">
        <v>32</v>
      </c>
      <c r="J161" s="2">
        <v>0.61</v>
      </c>
      <c r="K161" s="2">
        <v>32</v>
      </c>
      <c r="M161">
        <f t="shared" si="4"/>
        <v>-0.21467016498923297</v>
      </c>
      <c r="N161">
        <f t="shared" si="5"/>
        <v>1.505149978319906</v>
      </c>
    </row>
    <row r="162" spans="1:14" x14ac:dyDescent="0.2">
      <c r="A162" s="8">
        <v>79.5</v>
      </c>
      <c r="B162" s="8">
        <v>35</v>
      </c>
      <c r="J162" s="2">
        <v>0.54</v>
      </c>
      <c r="K162" s="2">
        <v>35</v>
      </c>
      <c r="M162">
        <f t="shared" si="4"/>
        <v>-0.26760624017703144</v>
      </c>
      <c r="N162">
        <f t="shared" si="5"/>
        <v>1.5440680443502757</v>
      </c>
    </row>
    <row r="163" spans="1:14" x14ac:dyDescent="0.2">
      <c r="A163" s="8">
        <v>84.8</v>
      </c>
      <c r="B163" s="8">
        <v>36</v>
      </c>
      <c r="J163" s="2">
        <v>0.53</v>
      </c>
      <c r="K163" s="2">
        <v>36</v>
      </c>
      <c r="M163">
        <f t="shared" si="4"/>
        <v>-0.27572413039921095</v>
      </c>
      <c r="N163">
        <f t="shared" si="5"/>
        <v>1.5563025007672873</v>
      </c>
    </row>
    <row r="164" spans="1:14" x14ac:dyDescent="0.2">
      <c r="A164" s="8">
        <v>93</v>
      </c>
      <c r="B164" s="8">
        <v>40</v>
      </c>
      <c r="J164" s="2">
        <v>0.5</v>
      </c>
      <c r="K164" s="2">
        <v>40</v>
      </c>
      <c r="M164">
        <f t="shared" si="4"/>
        <v>-0.3010299956639812</v>
      </c>
      <c r="N164">
        <f t="shared" si="5"/>
        <v>1.6020599913279623</v>
      </c>
    </row>
    <row r="165" spans="1:14" x14ac:dyDescent="0.2">
      <c r="A165" s="8">
        <v>75.599999999999994</v>
      </c>
      <c r="B165" s="8">
        <v>32</v>
      </c>
      <c r="J165" s="2">
        <v>0.59</v>
      </c>
      <c r="K165" s="2">
        <v>32</v>
      </c>
      <c r="M165">
        <f t="shared" si="4"/>
        <v>-0.22914798835785583</v>
      </c>
      <c r="N165">
        <f t="shared" si="5"/>
        <v>1.505149978319906</v>
      </c>
    </row>
    <row r="166" spans="1:14" x14ac:dyDescent="0.2">
      <c r="A166" s="8">
        <v>80.5</v>
      </c>
      <c r="B166" s="8">
        <v>35</v>
      </c>
      <c r="J166" s="2">
        <v>0.56999999999999995</v>
      </c>
      <c r="K166" s="2">
        <v>35</v>
      </c>
      <c r="M166">
        <f t="shared" si="4"/>
        <v>-0.24412514432750865</v>
      </c>
      <c r="N166">
        <f t="shared" si="5"/>
        <v>1.5440680443502757</v>
      </c>
    </row>
    <row r="167" spans="1:14" x14ac:dyDescent="0.2">
      <c r="A167" s="8">
        <v>84.8</v>
      </c>
      <c r="B167" s="8">
        <v>36</v>
      </c>
      <c r="J167" s="2">
        <v>0.56000000000000005</v>
      </c>
      <c r="K167" s="2">
        <v>36</v>
      </c>
      <c r="M167">
        <f t="shared" si="4"/>
        <v>-0.25181197299379954</v>
      </c>
      <c r="N167">
        <f t="shared" si="5"/>
        <v>1.5563025007672873</v>
      </c>
    </row>
    <row r="168" spans="1:14" x14ac:dyDescent="0.2">
      <c r="A168" s="8">
        <v>99.3</v>
      </c>
      <c r="B168" s="8">
        <v>41</v>
      </c>
      <c r="J168" s="2">
        <v>0.47</v>
      </c>
      <c r="K168" s="2">
        <v>41</v>
      </c>
      <c r="M168">
        <f t="shared" si="4"/>
        <v>-0.32790214206428259</v>
      </c>
      <c r="N168">
        <f t="shared" si="5"/>
        <v>1.6127838567197355</v>
      </c>
    </row>
    <row r="169" spans="1:14" x14ac:dyDescent="0.2">
      <c r="A169" s="8">
        <v>76.3</v>
      </c>
      <c r="B169" s="8">
        <v>31</v>
      </c>
      <c r="J169" s="2">
        <v>0.65</v>
      </c>
      <c r="K169" s="2">
        <v>31</v>
      </c>
      <c r="M169">
        <f t="shared" si="4"/>
        <v>-0.18708664335714442</v>
      </c>
      <c r="N169">
        <f t="shared" si="5"/>
        <v>1.4913616938342726</v>
      </c>
    </row>
    <row r="170" spans="1:14" x14ac:dyDescent="0.2">
      <c r="A170" s="8">
        <v>72.599999999999994</v>
      </c>
      <c r="B170" s="8">
        <v>32</v>
      </c>
      <c r="J170" s="2">
        <v>0.59</v>
      </c>
      <c r="K170" s="2">
        <v>32</v>
      </c>
      <c r="M170">
        <f t="shared" si="4"/>
        <v>-0.22914798835785583</v>
      </c>
      <c r="N170">
        <f t="shared" si="5"/>
        <v>1.505149978319906</v>
      </c>
    </row>
    <row r="171" spans="1:14" x14ac:dyDescent="0.2">
      <c r="A171" s="8">
        <v>86.5</v>
      </c>
      <c r="B171" s="8">
        <v>35</v>
      </c>
      <c r="J171" s="2">
        <v>0.56000000000000005</v>
      </c>
      <c r="K171" s="2">
        <v>35</v>
      </c>
      <c r="M171">
        <f t="shared" si="4"/>
        <v>-0.25181197299379954</v>
      </c>
      <c r="N171">
        <f t="shared" si="5"/>
        <v>1.5440680443502757</v>
      </c>
    </row>
    <row r="172" spans="1:14" x14ac:dyDescent="0.2">
      <c r="A172" s="8">
        <v>85.1</v>
      </c>
      <c r="B172" s="8">
        <v>37</v>
      </c>
      <c r="J172" s="2">
        <v>0.54</v>
      </c>
      <c r="K172" s="2">
        <v>37</v>
      </c>
      <c r="M172">
        <f t="shared" si="4"/>
        <v>-0.26760624017703144</v>
      </c>
      <c r="N172">
        <f t="shared" si="5"/>
        <v>1.568201724066995</v>
      </c>
    </row>
    <row r="173" spans="1:14" x14ac:dyDescent="0.2">
      <c r="A173" s="8">
        <v>94.3</v>
      </c>
      <c r="B173" s="8">
        <v>41</v>
      </c>
      <c r="J173" s="2">
        <v>0.47</v>
      </c>
      <c r="K173" s="2">
        <v>41</v>
      </c>
      <c r="M173">
        <f t="shared" si="4"/>
        <v>-0.32790214206428259</v>
      </c>
      <c r="N173">
        <f t="shared" si="5"/>
        <v>1.6127838567197355</v>
      </c>
    </row>
    <row r="174" spans="1:14" x14ac:dyDescent="0.2">
      <c r="A174" s="8">
        <v>72.3</v>
      </c>
      <c r="B174" s="8">
        <v>31</v>
      </c>
      <c r="J174" s="2">
        <v>0.65</v>
      </c>
      <c r="K174" s="2">
        <v>31</v>
      </c>
      <c r="M174">
        <f t="shared" si="4"/>
        <v>-0.18708664335714442</v>
      </c>
      <c r="N174">
        <f t="shared" si="5"/>
        <v>1.4913616938342726</v>
      </c>
    </row>
    <row r="175" spans="1:14" x14ac:dyDescent="0.2">
      <c r="A175" s="8">
        <v>79.899999999999991</v>
      </c>
      <c r="B175" s="8">
        <v>33</v>
      </c>
      <c r="J175" s="2">
        <v>0.61</v>
      </c>
      <c r="K175" s="2">
        <v>33</v>
      </c>
      <c r="M175">
        <f t="shared" si="4"/>
        <v>-0.21467016498923297</v>
      </c>
      <c r="N175">
        <f t="shared" si="5"/>
        <v>1.5185139398778875</v>
      </c>
    </row>
    <row r="176" spans="1:14" x14ac:dyDescent="0.2">
      <c r="A176" s="8">
        <v>80.5</v>
      </c>
      <c r="B176" s="8">
        <v>35</v>
      </c>
      <c r="J176" s="2">
        <v>0.56999999999999995</v>
      </c>
      <c r="K176" s="2">
        <v>35</v>
      </c>
      <c r="M176">
        <f t="shared" si="4"/>
        <v>-0.24412514432750865</v>
      </c>
      <c r="N176">
        <f t="shared" si="5"/>
        <v>1.5440680443502757</v>
      </c>
    </row>
    <row r="177" spans="1:14" x14ac:dyDescent="0.2">
      <c r="A177" s="8">
        <v>85.1</v>
      </c>
      <c r="B177" s="8">
        <v>37</v>
      </c>
      <c r="J177" s="2">
        <v>0.51</v>
      </c>
      <c r="K177" s="2">
        <v>37</v>
      </c>
      <c r="M177">
        <f t="shared" si="4"/>
        <v>-0.29242982390206362</v>
      </c>
      <c r="N177">
        <f t="shared" si="5"/>
        <v>1.568201724066995</v>
      </c>
    </row>
    <row r="178" spans="1:14" x14ac:dyDescent="0.2">
      <c r="A178" s="8">
        <v>102.6</v>
      </c>
      <c r="B178" s="8">
        <v>42</v>
      </c>
      <c r="J178" s="2">
        <v>0.47</v>
      </c>
      <c r="K178" s="2">
        <v>42</v>
      </c>
      <c r="M178">
        <f t="shared" si="4"/>
        <v>-0.32790214206428259</v>
      </c>
      <c r="N178">
        <f t="shared" si="5"/>
        <v>1.6232492903979006</v>
      </c>
    </row>
    <row r="179" spans="1:14" x14ac:dyDescent="0.2">
      <c r="A179" s="8">
        <v>75.3</v>
      </c>
      <c r="B179" s="8">
        <v>31</v>
      </c>
      <c r="J179" s="2">
        <v>0.63</v>
      </c>
      <c r="K179" s="2">
        <v>31</v>
      </c>
      <c r="M179">
        <f t="shared" si="4"/>
        <v>-0.20065945054641829</v>
      </c>
      <c r="N179">
        <f t="shared" si="5"/>
        <v>1.4913616938342726</v>
      </c>
    </row>
    <row r="180" spans="1:14" x14ac:dyDescent="0.2">
      <c r="A180" s="8">
        <v>75.899999999999991</v>
      </c>
      <c r="B180" s="8">
        <v>33</v>
      </c>
      <c r="J180" s="2">
        <v>0.59</v>
      </c>
      <c r="K180" s="2">
        <v>33</v>
      </c>
      <c r="M180">
        <f t="shared" si="4"/>
        <v>-0.22914798835785583</v>
      </c>
      <c r="N180">
        <f t="shared" si="5"/>
        <v>1.5185139398778875</v>
      </c>
    </row>
    <row r="181" spans="1:14" x14ac:dyDescent="0.2">
      <c r="A181" s="8">
        <v>86.5</v>
      </c>
      <c r="B181" s="8">
        <v>35</v>
      </c>
      <c r="J181" s="2">
        <v>0.54</v>
      </c>
      <c r="K181" s="2">
        <v>35</v>
      </c>
      <c r="M181">
        <f t="shared" si="4"/>
        <v>-0.26760624017703144</v>
      </c>
      <c r="N181">
        <f t="shared" si="5"/>
        <v>1.5440680443502757</v>
      </c>
    </row>
    <row r="182" spans="1:14" x14ac:dyDescent="0.2">
      <c r="A182" s="8">
        <v>89.399999999999991</v>
      </c>
      <c r="B182" s="8">
        <v>38</v>
      </c>
      <c r="J182" s="2">
        <v>0.53</v>
      </c>
      <c r="K182" s="2">
        <v>38</v>
      </c>
      <c r="M182">
        <f t="shared" si="4"/>
        <v>-0.27572413039921095</v>
      </c>
      <c r="N182">
        <f t="shared" si="5"/>
        <v>1.5797835966168101</v>
      </c>
    </row>
    <row r="183" spans="1:14" x14ac:dyDescent="0.2">
      <c r="A183" s="8">
        <v>102.89999999999999</v>
      </c>
      <c r="B183" s="8">
        <v>43</v>
      </c>
      <c r="J183" s="2">
        <v>0.47</v>
      </c>
      <c r="K183" s="2">
        <v>43</v>
      </c>
      <c r="M183">
        <f t="shared" si="4"/>
        <v>-0.32790214206428259</v>
      </c>
      <c r="N183">
        <f t="shared" si="5"/>
        <v>1.6334684555795864</v>
      </c>
    </row>
    <row r="184" spans="1:14" x14ac:dyDescent="0.2">
      <c r="A184" s="8">
        <v>93.399999999999991</v>
      </c>
      <c r="B184" s="8">
        <v>38</v>
      </c>
      <c r="J184" s="2">
        <v>0.51</v>
      </c>
      <c r="K184" s="2">
        <v>38</v>
      </c>
      <c r="M184">
        <f t="shared" si="4"/>
        <v>-0.29242982390206362</v>
      </c>
      <c r="N184">
        <f t="shared" si="5"/>
        <v>1.5797835966168101</v>
      </c>
    </row>
    <row r="185" spans="1:14" x14ac:dyDescent="0.2">
      <c r="A185" s="8">
        <v>81.5</v>
      </c>
      <c r="B185" s="8">
        <v>35</v>
      </c>
      <c r="J185" s="2">
        <v>0.54</v>
      </c>
      <c r="K185" s="2">
        <v>35</v>
      </c>
      <c r="M185">
        <f t="shared" si="4"/>
        <v>-0.26760624017703144</v>
      </c>
      <c r="N185">
        <f t="shared" si="5"/>
        <v>1.5440680443502757</v>
      </c>
    </row>
    <row r="186" spans="1:14" x14ac:dyDescent="0.2">
      <c r="A186" s="8">
        <v>84.199999999999989</v>
      </c>
      <c r="B186" s="8">
        <v>34</v>
      </c>
      <c r="J186" s="2">
        <v>0.59</v>
      </c>
      <c r="K186" s="2">
        <v>34</v>
      </c>
      <c r="M186">
        <f t="shared" si="4"/>
        <v>-0.22914798835785583</v>
      </c>
      <c r="N186">
        <f t="shared" si="5"/>
        <v>1.5314789170422551</v>
      </c>
    </row>
    <row r="187" spans="1:14" x14ac:dyDescent="0.2">
      <c r="A187" s="8">
        <v>73.599999999999994</v>
      </c>
      <c r="B187" s="8">
        <v>32</v>
      </c>
      <c r="J187" s="2">
        <v>0.63</v>
      </c>
      <c r="K187" s="2">
        <v>32</v>
      </c>
      <c r="M187">
        <f t="shared" si="4"/>
        <v>-0.20065945054641829</v>
      </c>
      <c r="N187">
        <f t="shared" si="5"/>
        <v>1.505149978319906</v>
      </c>
    </row>
    <row r="188" spans="1:14" x14ac:dyDescent="0.2">
      <c r="A188" s="8">
        <v>91.699999999999989</v>
      </c>
      <c r="B188" s="8">
        <v>39</v>
      </c>
      <c r="J188" s="2">
        <v>0.51</v>
      </c>
      <c r="K188" s="2">
        <v>39</v>
      </c>
      <c r="M188">
        <f t="shared" si="4"/>
        <v>-0.29242982390206362</v>
      </c>
      <c r="N188">
        <f t="shared" si="5"/>
        <v>1.5910646070264991</v>
      </c>
    </row>
    <row r="189" spans="1:14" x14ac:dyDescent="0.2">
      <c r="A189" s="8">
        <v>82.5</v>
      </c>
      <c r="B189" s="8">
        <v>35</v>
      </c>
      <c r="J189" s="2">
        <v>0.56999999999999995</v>
      </c>
      <c r="K189" s="2">
        <v>35</v>
      </c>
      <c r="M189">
        <f t="shared" si="4"/>
        <v>-0.24412514432750865</v>
      </c>
      <c r="N189">
        <f t="shared" si="5"/>
        <v>1.5440680443502757</v>
      </c>
    </row>
    <row r="190" spans="1:14" x14ac:dyDescent="0.2">
      <c r="A190" s="8">
        <v>83.199999999999989</v>
      </c>
      <c r="B190" s="8">
        <v>34</v>
      </c>
      <c r="J190" s="2">
        <v>0.56999999999999995</v>
      </c>
      <c r="K190" s="2">
        <v>34</v>
      </c>
      <c r="M190">
        <f t="shared" si="4"/>
        <v>-0.24412514432750865</v>
      </c>
      <c r="N190">
        <f t="shared" si="5"/>
        <v>1.5314789170422551</v>
      </c>
    </row>
    <row r="191" spans="1:14" x14ac:dyDescent="0.2">
      <c r="A191" s="8">
        <v>77.899999999999991</v>
      </c>
      <c r="B191" s="8">
        <v>33</v>
      </c>
      <c r="J191" s="2">
        <v>0.59</v>
      </c>
      <c r="K191" s="2">
        <v>33</v>
      </c>
      <c r="M191">
        <f t="shared" si="4"/>
        <v>-0.22914798835785583</v>
      </c>
      <c r="N191">
        <f t="shared" si="5"/>
        <v>1.5185139398778875</v>
      </c>
    </row>
    <row r="192" spans="1:14" x14ac:dyDescent="0.2">
      <c r="A192" s="8">
        <v>98</v>
      </c>
      <c r="B192" s="8">
        <v>40</v>
      </c>
      <c r="J192" s="2">
        <v>0.49</v>
      </c>
      <c r="K192" s="2">
        <v>40</v>
      </c>
      <c r="M192">
        <f t="shared" si="4"/>
        <v>-0.30980391997148632</v>
      </c>
      <c r="N192">
        <f t="shared" si="5"/>
        <v>1.6020599913279623</v>
      </c>
    </row>
    <row r="193" spans="1:14" x14ac:dyDescent="0.2">
      <c r="A193" s="8">
        <v>83.5</v>
      </c>
      <c r="B193" s="8">
        <v>35</v>
      </c>
      <c r="J193" s="2">
        <v>0.54</v>
      </c>
      <c r="K193" s="2">
        <v>35</v>
      </c>
      <c r="M193">
        <f t="shared" si="4"/>
        <v>-0.26760624017703144</v>
      </c>
      <c r="N193">
        <f t="shared" si="5"/>
        <v>1.5440680443502757</v>
      </c>
    </row>
    <row r="194" spans="1:14" x14ac:dyDescent="0.2">
      <c r="A194" s="8">
        <v>80.199999999999989</v>
      </c>
      <c r="B194" s="8">
        <v>34</v>
      </c>
      <c r="J194" s="2">
        <v>0.56000000000000005</v>
      </c>
      <c r="K194" s="2">
        <v>34</v>
      </c>
      <c r="M194">
        <f t="shared" si="4"/>
        <v>-0.25181197299379954</v>
      </c>
      <c r="N194">
        <f t="shared" si="5"/>
        <v>1.5314789170422551</v>
      </c>
    </row>
    <row r="195" spans="1:14" x14ac:dyDescent="0.2">
      <c r="A195" s="8">
        <v>78.899999999999991</v>
      </c>
      <c r="B195" s="8">
        <v>33</v>
      </c>
      <c r="J195" s="2">
        <v>0.61</v>
      </c>
      <c r="K195" s="2">
        <v>33</v>
      </c>
      <c r="M195">
        <f t="shared" ref="M195:M258" si="6">LOG(J195)</f>
        <v>-0.21467016498923297</v>
      </c>
      <c r="N195">
        <f t="shared" ref="N195:N258" si="7">LOG(K195)</f>
        <v>1.5185139398778875</v>
      </c>
    </row>
    <row r="196" spans="1:14" x14ac:dyDescent="0.2">
      <c r="A196" s="8">
        <v>92</v>
      </c>
      <c r="B196" s="8">
        <v>40</v>
      </c>
      <c r="J196" s="2">
        <v>0.5</v>
      </c>
      <c r="K196" s="2">
        <v>40</v>
      </c>
      <c r="M196">
        <f t="shared" si="6"/>
        <v>-0.3010299956639812</v>
      </c>
      <c r="N196">
        <f t="shared" si="7"/>
        <v>1.6020599913279623</v>
      </c>
    </row>
    <row r="197" spans="1:14" x14ac:dyDescent="0.2">
      <c r="A197" s="8">
        <v>82.5</v>
      </c>
      <c r="B197" s="8">
        <v>35</v>
      </c>
      <c r="J197" s="2">
        <v>0.54</v>
      </c>
      <c r="K197" s="2">
        <v>35</v>
      </c>
      <c r="M197">
        <f t="shared" si="6"/>
        <v>-0.26760624017703144</v>
      </c>
      <c r="N197">
        <f t="shared" si="7"/>
        <v>1.5440680443502757</v>
      </c>
    </row>
    <row r="198" spans="1:14" x14ac:dyDescent="0.2">
      <c r="A198" s="8">
        <v>79.199999999999989</v>
      </c>
      <c r="B198" s="8">
        <v>34</v>
      </c>
      <c r="J198" s="2">
        <v>0.59</v>
      </c>
      <c r="K198" s="2">
        <v>34</v>
      </c>
      <c r="M198">
        <f t="shared" si="6"/>
        <v>-0.22914798835785583</v>
      </c>
      <c r="N198">
        <f t="shared" si="7"/>
        <v>1.5314789170422551</v>
      </c>
    </row>
    <row r="199" spans="1:14" x14ac:dyDescent="0.2">
      <c r="A199" s="8">
        <v>80.899999999999991</v>
      </c>
      <c r="B199" s="8">
        <v>33</v>
      </c>
      <c r="J199" s="2">
        <v>0.56999999999999995</v>
      </c>
      <c r="K199" s="2">
        <v>33</v>
      </c>
      <c r="M199">
        <f t="shared" si="6"/>
        <v>-0.24412514432750865</v>
      </c>
      <c r="N199">
        <f t="shared" si="7"/>
        <v>1.5185139398778875</v>
      </c>
    </row>
    <row r="200" spans="1:14" x14ac:dyDescent="0.2">
      <c r="A200" s="8">
        <v>99.3</v>
      </c>
      <c r="B200" s="8">
        <v>41</v>
      </c>
      <c r="J200" s="2">
        <v>0.47</v>
      </c>
      <c r="K200" s="2">
        <v>41</v>
      </c>
      <c r="M200">
        <f t="shared" si="6"/>
        <v>-0.32790214206428259</v>
      </c>
      <c r="N200">
        <f t="shared" si="7"/>
        <v>1.6127838567197355</v>
      </c>
    </row>
    <row r="201" spans="1:14" x14ac:dyDescent="0.2">
      <c r="A201" s="8">
        <v>83.8</v>
      </c>
      <c r="B201" s="8">
        <v>36</v>
      </c>
      <c r="J201" s="2">
        <v>0.56000000000000005</v>
      </c>
      <c r="K201" s="2">
        <v>36</v>
      </c>
      <c r="M201">
        <f t="shared" si="6"/>
        <v>-0.25181197299379954</v>
      </c>
      <c r="N201">
        <f t="shared" si="7"/>
        <v>1.5563025007672873</v>
      </c>
    </row>
    <row r="202" spans="1:14" x14ac:dyDescent="0.2">
      <c r="A202" s="8">
        <v>86.5</v>
      </c>
      <c r="B202" s="8">
        <v>35</v>
      </c>
      <c r="J202" s="2">
        <v>0.56999999999999995</v>
      </c>
      <c r="K202" s="2">
        <v>35</v>
      </c>
      <c r="M202">
        <f t="shared" si="6"/>
        <v>-0.24412514432750865</v>
      </c>
      <c r="N202">
        <f t="shared" si="7"/>
        <v>1.5440680443502757</v>
      </c>
    </row>
    <row r="203" spans="1:14" x14ac:dyDescent="0.2">
      <c r="A203" s="8">
        <v>76.899999999999991</v>
      </c>
      <c r="B203" s="8">
        <v>33</v>
      </c>
      <c r="J203" s="2">
        <v>0.56999999999999995</v>
      </c>
      <c r="K203" s="2">
        <v>33</v>
      </c>
      <c r="M203">
        <f t="shared" si="6"/>
        <v>-0.24412514432750865</v>
      </c>
      <c r="N203">
        <f t="shared" si="7"/>
        <v>1.5185139398778875</v>
      </c>
    </row>
    <row r="204" spans="1:14" x14ac:dyDescent="0.2">
      <c r="A204" s="8">
        <v>99.6</v>
      </c>
      <c r="B204" s="8">
        <v>42</v>
      </c>
      <c r="J204" s="2">
        <v>0.47</v>
      </c>
      <c r="K204" s="2">
        <v>42</v>
      </c>
      <c r="M204">
        <f t="shared" si="6"/>
        <v>-0.32790214206428259</v>
      </c>
      <c r="N204">
        <f t="shared" si="7"/>
        <v>1.6232492903979006</v>
      </c>
    </row>
    <row r="205" spans="1:14" x14ac:dyDescent="0.2">
      <c r="A205" s="8">
        <v>89.1</v>
      </c>
      <c r="B205" s="8">
        <v>37</v>
      </c>
      <c r="J205" s="2">
        <v>0.51</v>
      </c>
      <c r="K205" s="2">
        <v>37</v>
      </c>
      <c r="M205">
        <f t="shared" si="6"/>
        <v>-0.29242982390206362</v>
      </c>
      <c r="N205">
        <f t="shared" si="7"/>
        <v>1.568201724066995</v>
      </c>
    </row>
    <row r="206" spans="1:14" x14ac:dyDescent="0.2">
      <c r="A206" s="8">
        <v>83.5</v>
      </c>
      <c r="B206" s="8">
        <v>35</v>
      </c>
      <c r="J206" s="2">
        <v>0.56999999999999995</v>
      </c>
      <c r="K206" s="2">
        <v>35</v>
      </c>
      <c r="M206">
        <f t="shared" si="6"/>
        <v>-0.24412514432750865</v>
      </c>
      <c r="N206">
        <f t="shared" si="7"/>
        <v>1.5440680443502757</v>
      </c>
    </row>
    <row r="207" spans="1:14" x14ac:dyDescent="0.2">
      <c r="A207" s="8">
        <v>79.899999999999991</v>
      </c>
      <c r="B207" s="8">
        <v>33</v>
      </c>
      <c r="J207" s="2">
        <v>0.56999999999999995</v>
      </c>
      <c r="K207" s="2">
        <v>33</v>
      </c>
      <c r="M207">
        <f t="shared" si="6"/>
        <v>-0.24412514432750865</v>
      </c>
      <c r="N207">
        <f t="shared" si="7"/>
        <v>1.5185139398778875</v>
      </c>
    </row>
    <row r="208" spans="1:14" x14ac:dyDescent="0.2">
      <c r="A208" s="8">
        <v>76.599999999999994</v>
      </c>
      <c r="B208" s="8">
        <v>32</v>
      </c>
      <c r="J208" s="2">
        <v>0.59</v>
      </c>
      <c r="K208" s="2">
        <v>32</v>
      </c>
      <c r="M208">
        <f t="shared" si="6"/>
        <v>-0.22914798835785583</v>
      </c>
      <c r="N208">
        <f t="shared" si="7"/>
        <v>1.505149978319906</v>
      </c>
    </row>
    <row r="209" spans="1:14" x14ac:dyDescent="0.2">
      <c r="A209" s="8">
        <v>97.899999999999991</v>
      </c>
      <c r="B209" s="8">
        <v>43</v>
      </c>
      <c r="J209" s="2">
        <v>0.47</v>
      </c>
      <c r="K209" s="2">
        <v>43</v>
      </c>
      <c r="M209">
        <f t="shared" si="6"/>
        <v>-0.32790214206428259</v>
      </c>
      <c r="N209">
        <f t="shared" si="7"/>
        <v>1.6334684555795864</v>
      </c>
    </row>
    <row r="210" spans="1:14" x14ac:dyDescent="0.2">
      <c r="A210" s="8">
        <v>87.399999999999991</v>
      </c>
      <c r="B210" s="8">
        <v>38</v>
      </c>
      <c r="J210" s="2">
        <v>0.51</v>
      </c>
      <c r="K210" s="2">
        <v>38</v>
      </c>
      <c r="M210">
        <f t="shared" si="6"/>
        <v>-0.29242982390206362</v>
      </c>
      <c r="N210">
        <f t="shared" si="7"/>
        <v>1.5797835966168101</v>
      </c>
    </row>
    <row r="211" spans="1:14" x14ac:dyDescent="0.2">
      <c r="A211" s="8">
        <v>85.5</v>
      </c>
      <c r="B211" s="8">
        <v>35</v>
      </c>
      <c r="J211" s="2">
        <v>0.56999999999999995</v>
      </c>
      <c r="K211" s="2">
        <v>35</v>
      </c>
      <c r="M211">
        <f t="shared" si="6"/>
        <v>-0.24412514432750865</v>
      </c>
      <c r="N211">
        <f t="shared" si="7"/>
        <v>1.5440680443502757</v>
      </c>
    </row>
    <row r="212" spans="1:14" x14ac:dyDescent="0.2">
      <c r="A212" s="8">
        <v>78.199999999999989</v>
      </c>
      <c r="B212" s="8">
        <v>34</v>
      </c>
      <c r="J212" s="2">
        <v>0.59</v>
      </c>
      <c r="K212" s="2">
        <v>34</v>
      </c>
      <c r="M212">
        <f t="shared" si="6"/>
        <v>-0.22914798835785583</v>
      </c>
      <c r="N212">
        <f t="shared" si="7"/>
        <v>1.5314789170422551</v>
      </c>
    </row>
    <row r="213" spans="1:14" x14ac:dyDescent="0.2">
      <c r="A213" s="8">
        <v>74.599999999999994</v>
      </c>
      <c r="B213" s="8">
        <v>32</v>
      </c>
      <c r="J213" s="2">
        <v>0.61</v>
      </c>
      <c r="K213" s="2">
        <v>32</v>
      </c>
      <c r="M213">
        <f t="shared" si="6"/>
        <v>-0.21467016498923297</v>
      </c>
      <c r="N213">
        <f t="shared" si="7"/>
        <v>1.505149978319906</v>
      </c>
    </row>
    <row r="214" spans="1:14" x14ac:dyDescent="0.2">
      <c r="A214" s="8">
        <v>75.599999999999994</v>
      </c>
      <c r="B214" s="8">
        <v>32</v>
      </c>
      <c r="J214" s="2">
        <v>0.63</v>
      </c>
      <c r="K214" s="2">
        <v>32</v>
      </c>
      <c r="M214">
        <f t="shared" si="6"/>
        <v>-0.20065945054641829</v>
      </c>
      <c r="N214">
        <f t="shared" si="7"/>
        <v>1.505149978319906</v>
      </c>
    </row>
    <row r="215" spans="1:14" x14ac:dyDescent="0.2">
      <c r="A215" s="8">
        <v>76.3</v>
      </c>
      <c r="B215" s="8">
        <v>31</v>
      </c>
      <c r="J215" s="2">
        <v>0.63</v>
      </c>
      <c r="K215" s="2">
        <v>31</v>
      </c>
      <c r="M215">
        <f t="shared" si="6"/>
        <v>-0.20065945054641829</v>
      </c>
      <c r="N215">
        <f t="shared" si="7"/>
        <v>1.4913616938342726</v>
      </c>
    </row>
    <row r="216" spans="1:14" x14ac:dyDescent="0.2">
      <c r="A216" s="8">
        <v>75</v>
      </c>
      <c r="B216" s="8">
        <v>30</v>
      </c>
      <c r="J216" s="2">
        <v>0.63</v>
      </c>
      <c r="K216" s="2">
        <v>30</v>
      </c>
      <c r="M216">
        <f t="shared" si="6"/>
        <v>-0.20065945054641829</v>
      </c>
      <c r="N216">
        <f t="shared" si="7"/>
        <v>1.4771212547196624</v>
      </c>
    </row>
    <row r="217" spans="1:14" x14ac:dyDescent="0.2">
      <c r="A217" s="8">
        <v>70.699999999999989</v>
      </c>
      <c r="B217" s="8">
        <v>29</v>
      </c>
      <c r="J217" s="2">
        <v>0.69</v>
      </c>
      <c r="K217" s="2">
        <v>29</v>
      </c>
      <c r="M217">
        <f t="shared" si="6"/>
        <v>-0.16115090926274472</v>
      </c>
      <c r="N217">
        <f t="shared" si="7"/>
        <v>1.4623979978989561</v>
      </c>
    </row>
    <row r="218" spans="1:14" x14ac:dyDescent="0.2">
      <c r="A218" s="8">
        <v>76.599999999999994</v>
      </c>
      <c r="B218" s="8">
        <v>32</v>
      </c>
      <c r="J218" s="2">
        <v>0.61</v>
      </c>
      <c r="K218" s="2">
        <v>32</v>
      </c>
      <c r="M218">
        <f t="shared" si="6"/>
        <v>-0.21467016498923297</v>
      </c>
      <c r="N218">
        <f t="shared" si="7"/>
        <v>1.505149978319906</v>
      </c>
    </row>
    <row r="219" spans="1:14" x14ac:dyDescent="0.2">
      <c r="A219" s="8">
        <v>77.3</v>
      </c>
      <c r="B219" s="8">
        <v>31</v>
      </c>
      <c r="J219" s="2">
        <v>0.61</v>
      </c>
      <c r="K219" s="2">
        <v>31</v>
      </c>
      <c r="M219">
        <f t="shared" si="6"/>
        <v>-0.21467016498923297</v>
      </c>
      <c r="N219">
        <f t="shared" si="7"/>
        <v>1.4913616938342726</v>
      </c>
    </row>
    <row r="220" spans="1:14" x14ac:dyDescent="0.2">
      <c r="A220" s="8">
        <v>75</v>
      </c>
      <c r="B220" s="8">
        <v>30</v>
      </c>
      <c r="J220" s="2">
        <v>0.67</v>
      </c>
      <c r="K220" s="2">
        <v>30</v>
      </c>
      <c r="M220">
        <f t="shared" si="6"/>
        <v>-0.17392519729917355</v>
      </c>
      <c r="N220">
        <f t="shared" si="7"/>
        <v>1.4771212547196624</v>
      </c>
    </row>
    <row r="221" spans="1:14" x14ac:dyDescent="0.2">
      <c r="A221" s="8">
        <v>68.699999999999989</v>
      </c>
      <c r="B221" s="8">
        <v>29</v>
      </c>
      <c r="J221" s="2">
        <v>0.65</v>
      </c>
      <c r="K221" s="2">
        <v>29</v>
      </c>
      <c r="M221">
        <f t="shared" si="6"/>
        <v>-0.18708664335714442</v>
      </c>
      <c r="N221">
        <f t="shared" si="7"/>
        <v>1.4623979978989561</v>
      </c>
    </row>
    <row r="222" spans="1:14" x14ac:dyDescent="0.2">
      <c r="A222" s="8">
        <v>76.599999999999994</v>
      </c>
      <c r="B222" s="8">
        <v>32</v>
      </c>
      <c r="J222" s="2">
        <v>0.63</v>
      </c>
      <c r="K222" s="2">
        <v>32</v>
      </c>
      <c r="M222">
        <f t="shared" si="6"/>
        <v>-0.20065945054641829</v>
      </c>
      <c r="N222">
        <f t="shared" si="7"/>
        <v>1.505149978319906</v>
      </c>
    </row>
    <row r="223" spans="1:14" x14ac:dyDescent="0.2">
      <c r="A223" s="8">
        <v>70.3</v>
      </c>
      <c r="B223" s="8">
        <v>31</v>
      </c>
      <c r="J223" s="2">
        <v>0.65</v>
      </c>
      <c r="K223" s="2">
        <v>31</v>
      </c>
      <c r="M223">
        <f t="shared" si="6"/>
        <v>-0.18708664335714442</v>
      </c>
      <c r="N223">
        <f t="shared" si="7"/>
        <v>1.4913616938342726</v>
      </c>
    </row>
    <row r="224" spans="1:14" x14ac:dyDescent="0.2">
      <c r="A224" s="8">
        <v>75</v>
      </c>
      <c r="B224" s="8">
        <v>30</v>
      </c>
      <c r="J224" s="2">
        <v>0.67</v>
      </c>
      <c r="K224" s="2">
        <v>30</v>
      </c>
      <c r="M224">
        <f t="shared" si="6"/>
        <v>-0.17392519729917355</v>
      </c>
      <c r="N224">
        <f t="shared" si="7"/>
        <v>1.4771212547196624</v>
      </c>
    </row>
    <row r="225" spans="1:14" x14ac:dyDescent="0.2">
      <c r="A225" s="8">
        <v>67.699999999999989</v>
      </c>
      <c r="B225" s="8">
        <v>29</v>
      </c>
      <c r="J225" s="2">
        <v>0.65</v>
      </c>
      <c r="K225" s="2">
        <v>29</v>
      </c>
      <c r="M225">
        <f t="shared" si="6"/>
        <v>-0.18708664335714442</v>
      </c>
      <c r="N225">
        <f t="shared" si="7"/>
        <v>1.4623979978989561</v>
      </c>
    </row>
    <row r="226" spans="1:14" x14ac:dyDescent="0.2">
      <c r="A226" s="8">
        <v>67.699999999999989</v>
      </c>
      <c r="B226" s="8">
        <v>29</v>
      </c>
      <c r="J226" s="2">
        <v>0.65</v>
      </c>
      <c r="K226" s="2">
        <v>29</v>
      </c>
      <c r="M226">
        <f t="shared" si="6"/>
        <v>-0.18708664335714442</v>
      </c>
      <c r="N226">
        <f t="shared" si="7"/>
        <v>1.4623979978989561</v>
      </c>
    </row>
    <row r="227" spans="1:14" x14ac:dyDescent="0.2">
      <c r="A227" s="8">
        <v>72.599999999999994</v>
      </c>
      <c r="B227" s="8">
        <v>32</v>
      </c>
      <c r="J227" s="2">
        <v>0.59</v>
      </c>
      <c r="K227" s="2">
        <v>32</v>
      </c>
      <c r="M227">
        <f t="shared" si="6"/>
        <v>-0.22914798835785583</v>
      </c>
      <c r="N227">
        <f t="shared" si="7"/>
        <v>1.505149978319906</v>
      </c>
    </row>
    <row r="228" spans="1:14" x14ac:dyDescent="0.2">
      <c r="A228" s="8">
        <v>74.3</v>
      </c>
      <c r="B228" s="8">
        <v>31</v>
      </c>
      <c r="J228" s="2">
        <v>0.63</v>
      </c>
      <c r="K228" s="2">
        <v>31</v>
      </c>
      <c r="M228">
        <f t="shared" si="6"/>
        <v>-0.20065945054641829</v>
      </c>
      <c r="N228">
        <f t="shared" si="7"/>
        <v>1.4913616938342726</v>
      </c>
    </row>
    <row r="229" spans="1:14" x14ac:dyDescent="0.2">
      <c r="A229" s="8">
        <v>71</v>
      </c>
      <c r="B229" s="8">
        <v>30</v>
      </c>
      <c r="J229" s="2">
        <v>0.63</v>
      </c>
      <c r="K229" s="2">
        <v>30</v>
      </c>
      <c r="M229">
        <f t="shared" si="6"/>
        <v>-0.20065945054641829</v>
      </c>
      <c r="N229">
        <f t="shared" si="7"/>
        <v>1.4771212547196624</v>
      </c>
    </row>
    <row r="230" spans="1:14" x14ac:dyDescent="0.2">
      <c r="A230" s="8">
        <v>68</v>
      </c>
      <c r="B230" s="8">
        <v>30</v>
      </c>
      <c r="J230" s="2">
        <v>0.67</v>
      </c>
      <c r="K230" s="2">
        <v>30</v>
      </c>
      <c r="M230">
        <f t="shared" si="6"/>
        <v>-0.17392519729917355</v>
      </c>
      <c r="N230">
        <f t="shared" si="7"/>
        <v>1.4771212547196624</v>
      </c>
    </row>
    <row r="231" spans="1:14" x14ac:dyDescent="0.2">
      <c r="A231" s="8">
        <v>65.699999999999989</v>
      </c>
      <c r="B231" s="8">
        <v>29</v>
      </c>
      <c r="J231" s="2">
        <v>0.69</v>
      </c>
      <c r="K231" s="2">
        <v>29</v>
      </c>
      <c r="M231">
        <f t="shared" si="6"/>
        <v>-0.16115090926274472</v>
      </c>
      <c r="N231">
        <f t="shared" si="7"/>
        <v>1.4623979978989561</v>
      </c>
    </row>
    <row r="232" spans="1:14" x14ac:dyDescent="0.2">
      <c r="A232" s="8">
        <v>79.599999999999994</v>
      </c>
      <c r="B232" s="8">
        <v>32</v>
      </c>
      <c r="J232" s="2">
        <v>0.61</v>
      </c>
      <c r="K232" s="2">
        <v>32</v>
      </c>
      <c r="M232">
        <f t="shared" si="6"/>
        <v>-0.21467016498923297</v>
      </c>
      <c r="N232">
        <f t="shared" si="7"/>
        <v>1.505149978319906</v>
      </c>
    </row>
    <row r="233" spans="1:14" x14ac:dyDescent="0.2">
      <c r="A233" s="8">
        <v>74.3</v>
      </c>
      <c r="B233" s="8">
        <v>31</v>
      </c>
      <c r="J233" s="2">
        <v>0.65</v>
      </c>
      <c r="K233" s="2">
        <v>31</v>
      </c>
      <c r="M233">
        <f t="shared" si="6"/>
        <v>-0.18708664335714442</v>
      </c>
      <c r="N233">
        <f t="shared" si="7"/>
        <v>1.4913616938342726</v>
      </c>
    </row>
    <row r="234" spans="1:14" x14ac:dyDescent="0.2">
      <c r="A234" s="8">
        <v>68</v>
      </c>
      <c r="B234" s="8">
        <v>30</v>
      </c>
      <c r="J234" s="2">
        <v>0.65</v>
      </c>
      <c r="K234" s="2">
        <v>30</v>
      </c>
      <c r="M234">
        <f t="shared" si="6"/>
        <v>-0.18708664335714442</v>
      </c>
      <c r="N234">
        <f t="shared" si="7"/>
        <v>1.4771212547196624</v>
      </c>
    </row>
    <row r="235" spans="1:14" x14ac:dyDescent="0.2">
      <c r="A235" s="8">
        <v>69</v>
      </c>
      <c r="B235" s="8">
        <v>30</v>
      </c>
      <c r="J235" s="2">
        <v>0.63</v>
      </c>
      <c r="K235" s="2">
        <v>30</v>
      </c>
      <c r="M235">
        <f t="shared" si="6"/>
        <v>-0.20065945054641829</v>
      </c>
      <c r="N235">
        <f t="shared" si="7"/>
        <v>1.4771212547196624</v>
      </c>
    </row>
    <row r="236" spans="1:14" x14ac:dyDescent="0.2">
      <c r="A236" s="8">
        <v>70.699999999999989</v>
      </c>
      <c r="B236" s="8">
        <v>29</v>
      </c>
      <c r="J236" s="2">
        <v>0.67</v>
      </c>
      <c r="K236" s="2">
        <v>29</v>
      </c>
      <c r="M236">
        <f t="shared" si="6"/>
        <v>-0.17392519729917355</v>
      </c>
      <c r="N236">
        <f t="shared" si="7"/>
        <v>1.4623979978989561</v>
      </c>
    </row>
    <row r="237" spans="1:14" x14ac:dyDescent="0.2">
      <c r="A237" s="8">
        <v>74.599999999999994</v>
      </c>
      <c r="B237" s="8">
        <v>32</v>
      </c>
      <c r="J237" s="2">
        <v>0.59</v>
      </c>
      <c r="K237" s="2">
        <v>32</v>
      </c>
      <c r="M237">
        <f t="shared" si="6"/>
        <v>-0.22914798835785583</v>
      </c>
      <c r="N237">
        <f t="shared" si="7"/>
        <v>1.505149978319906</v>
      </c>
    </row>
    <row r="238" spans="1:14" x14ac:dyDescent="0.2">
      <c r="A238" s="8">
        <v>71</v>
      </c>
      <c r="B238" s="8">
        <v>30</v>
      </c>
      <c r="J238" s="2">
        <v>0.63</v>
      </c>
      <c r="K238" s="2">
        <v>30</v>
      </c>
      <c r="M238">
        <f t="shared" si="6"/>
        <v>-0.20065945054641829</v>
      </c>
      <c r="N238">
        <f t="shared" si="7"/>
        <v>1.4771212547196624</v>
      </c>
    </row>
    <row r="239" spans="1:14" x14ac:dyDescent="0.2">
      <c r="A239" s="8">
        <v>70</v>
      </c>
      <c r="B239" s="8">
        <v>30</v>
      </c>
      <c r="J239" s="2">
        <v>0.63</v>
      </c>
      <c r="K239" s="2">
        <v>30</v>
      </c>
      <c r="M239">
        <f t="shared" si="6"/>
        <v>-0.20065945054641829</v>
      </c>
      <c r="N239">
        <f t="shared" si="7"/>
        <v>1.4771212547196624</v>
      </c>
    </row>
    <row r="240" spans="1:14" x14ac:dyDescent="0.2">
      <c r="A240" s="8">
        <v>65.699999999999989</v>
      </c>
      <c r="B240" s="8">
        <v>29</v>
      </c>
      <c r="J240" s="2">
        <v>0.65</v>
      </c>
      <c r="K240" s="2">
        <v>29</v>
      </c>
      <c r="M240">
        <f t="shared" si="6"/>
        <v>-0.18708664335714442</v>
      </c>
      <c r="N240">
        <f t="shared" si="7"/>
        <v>1.4623979978989561</v>
      </c>
    </row>
    <row r="241" spans="1:14" x14ac:dyDescent="0.2">
      <c r="A241" s="8">
        <v>77.599999999999994</v>
      </c>
      <c r="B241" s="8">
        <v>32</v>
      </c>
      <c r="J241" s="2">
        <v>0.63</v>
      </c>
      <c r="K241" s="2">
        <v>32</v>
      </c>
      <c r="M241">
        <f t="shared" si="6"/>
        <v>-0.20065945054641829</v>
      </c>
      <c r="N241">
        <f t="shared" si="7"/>
        <v>1.505149978319906</v>
      </c>
    </row>
    <row r="242" spans="1:14" x14ac:dyDescent="0.2">
      <c r="A242" s="8">
        <v>75</v>
      </c>
      <c r="B242" s="8">
        <v>30</v>
      </c>
      <c r="J242" s="2">
        <v>0.65</v>
      </c>
      <c r="K242" s="2">
        <v>30</v>
      </c>
      <c r="M242">
        <f t="shared" si="6"/>
        <v>-0.18708664335714442</v>
      </c>
      <c r="N242">
        <f t="shared" si="7"/>
        <v>1.4771212547196624</v>
      </c>
    </row>
    <row r="243" spans="1:14" x14ac:dyDescent="0.2">
      <c r="A243" s="8">
        <v>72</v>
      </c>
      <c r="B243" s="8">
        <v>30</v>
      </c>
      <c r="J243" s="2">
        <v>0.63</v>
      </c>
      <c r="K243" s="2">
        <v>30</v>
      </c>
      <c r="M243">
        <f t="shared" si="6"/>
        <v>-0.20065945054641829</v>
      </c>
      <c r="N243">
        <f t="shared" si="7"/>
        <v>1.4771212547196624</v>
      </c>
    </row>
    <row r="244" spans="1:14" x14ac:dyDescent="0.2">
      <c r="A244" s="8">
        <v>67.699999999999989</v>
      </c>
      <c r="B244" s="8">
        <v>29</v>
      </c>
      <c r="J244" s="2">
        <v>0.69</v>
      </c>
      <c r="K244" s="2">
        <v>29</v>
      </c>
      <c r="M244">
        <f t="shared" si="6"/>
        <v>-0.16115090926274472</v>
      </c>
      <c r="N244">
        <f t="shared" si="7"/>
        <v>1.4623979978989561</v>
      </c>
    </row>
    <row r="245" spans="1:14" x14ac:dyDescent="0.2">
      <c r="A245" s="8">
        <v>71.699999999999989</v>
      </c>
      <c r="B245" s="8">
        <v>29</v>
      </c>
      <c r="J245" s="2">
        <v>0.69</v>
      </c>
      <c r="K245" s="2">
        <v>29</v>
      </c>
      <c r="M245">
        <f t="shared" si="6"/>
        <v>-0.16115090926274472</v>
      </c>
      <c r="N245">
        <f t="shared" si="7"/>
        <v>1.4623979978989561</v>
      </c>
    </row>
    <row r="246" spans="1:14" x14ac:dyDescent="0.2">
      <c r="A246" s="8">
        <v>67.399999999999991</v>
      </c>
      <c r="B246" s="8">
        <v>28</v>
      </c>
      <c r="J246" s="2">
        <v>0.69</v>
      </c>
      <c r="K246" s="2">
        <v>28</v>
      </c>
      <c r="M246">
        <f t="shared" si="6"/>
        <v>-0.16115090926274472</v>
      </c>
      <c r="N246">
        <f t="shared" si="7"/>
        <v>1.4471580313422192</v>
      </c>
    </row>
    <row r="247" spans="1:14" x14ac:dyDescent="0.2">
      <c r="A247" s="8">
        <v>61.099999999999994</v>
      </c>
      <c r="B247" s="8">
        <v>27</v>
      </c>
      <c r="J247" s="2">
        <v>0.69</v>
      </c>
      <c r="K247" s="2">
        <v>27</v>
      </c>
      <c r="M247">
        <f t="shared" si="6"/>
        <v>-0.16115090926274472</v>
      </c>
      <c r="N247">
        <f t="shared" si="7"/>
        <v>1.4313637641589874</v>
      </c>
    </row>
    <row r="248" spans="1:14" x14ac:dyDescent="0.2">
      <c r="A248" s="8">
        <v>59.8</v>
      </c>
      <c r="B248" s="8">
        <v>26</v>
      </c>
      <c r="J248" s="2">
        <v>0.74</v>
      </c>
      <c r="K248" s="2">
        <v>26</v>
      </c>
      <c r="M248">
        <f t="shared" si="6"/>
        <v>-0.13076828026902382</v>
      </c>
      <c r="N248">
        <f t="shared" si="7"/>
        <v>1.414973347970818</v>
      </c>
    </row>
    <row r="249" spans="1:14" x14ac:dyDescent="0.2">
      <c r="A249" s="8">
        <v>61.8</v>
      </c>
      <c r="B249" s="8">
        <v>26</v>
      </c>
      <c r="J249" s="2">
        <v>0.71</v>
      </c>
      <c r="K249" s="2">
        <v>26</v>
      </c>
      <c r="M249">
        <f t="shared" si="6"/>
        <v>-0.14874165128092473</v>
      </c>
      <c r="N249">
        <f t="shared" si="7"/>
        <v>1.414973347970818</v>
      </c>
    </row>
    <row r="250" spans="1:14" x14ac:dyDescent="0.2">
      <c r="A250" s="8">
        <v>71.699999999999989</v>
      </c>
      <c r="B250" s="8">
        <v>29</v>
      </c>
      <c r="J250" s="2">
        <v>0.69</v>
      </c>
      <c r="K250" s="2">
        <v>29</v>
      </c>
      <c r="M250">
        <f t="shared" si="6"/>
        <v>-0.16115090926274472</v>
      </c>
      <c r="N250">
        <f t="shared" si="7"/>
        <v>1.4623979978989561</v>
      </c>
    </row>
    <row r="251" spans="1:14" x14ac:dyDescent="0.2">
      <c r="A251" s="8">
        <v>68.399999999999991</v>
      </c>
      <c r="B251" s="8">
        <v>28</v>
      </c>
      <c r="J251" s="2">
        <v>0.67</v>
      </c>
      <c r="K251" s="2">
        <v>28</v>
      </c>
      <c r="M251">
        <f t="shared" si="6"/>
        <v>-0.17392519729917355</v>
      </c>
      <c r="N251">
        <f t="shared" si="7"/>
        <v>1.4471580313422192</v>
      </c>
    </row>
    <row r="252" spans="1:14" x14ac:dyDescent="0.2">
      <c r="A252" s="8">
        <v>65.099999999999994</v>
      </c>
      <c r="B252" s="8">
        <v>27</v>
      </c>
      <c r="J252" s="2">
        <v>0.71</v>
      </c>
      <c r="K252" s="2">
        <v>27</v>
      </c>
      <c r="M252">
        <f t="shared" si="6"/>
        <v>-0.14874165128092473</v>
      </c>
      <c r="N252">
        <f t="shared" si="7"/>
        <v>1.4313637641589874</v>
      </c>
    </row>
    <row r="253" spans="1:14" x14ac:dyDescent="0.2">
      <c r="A253" s="8">
        <v>64.8</v>
      </c>
      <c r="B253" s="8">
        <v>26</v>
      </c>
      <c r="J253" s="2">
        <v>0.77</v>
      </c>
      <c r="K253" s="2">
        <v>26</v>
      </c>
      <c r="M253">
        <f t="shared" si="6"/>
        <v>-0.11350927482751812</v>
      </c>
      <c r="N253">
        <f t="shared" si="7"/>
        <v>1.414973347970818</v>
      </c>
    </row>
    <row r="254" spans="1:14" x14ac:dyDescent="0.2">
      <c r="A254" s="8">
        <v>61.8</v>
      </c>
      <c r="B254" s="8">
        <v>26</v>
      </c>
      <c r="J254" s="2">
        <v>0.74</v>
      </c>
      <c r="K254" s="2">
        <v>26</v>
      </c>
      <c r="M254">
        <f t="shared" si="6"/>
        <v>-0.13076828026902382</v>
      </c>
      <c r="N254">
        <f t="shared" si="7"/>
        <v>1.414973347970818</v>
      </c>
    </row>
    <row r="255" spans="1:14" x14ac:dyDescent="0.2">
      <c r="A255" s="8">
        <v>68.399999999999991</v>
      </c>
      <c r="B255" s="8">
        <v>28</v>
      </c>
      <c r="J255" s="2">
        <v>0.69</v>
      </c>
      <c r="K255" s="2">
        <v>28</v>
      </c>
      <c r="M255">
        <f t="shared" si="6"/>
        <v>-0.16115090926274472</v>
      </c>
      <c r="N255">
        <f t="shared" si="7"/>
        <v>1.4471580313422192</v>
      </c>
    </row>
    <row r="256" spans="1:14" x14ac:dyDescent="0.2">
      <c r="A256" s="8">
        <v>61.099999999999994</v>
      </c>
      <c r="B256" s="8">
        <v>27</v>
      </c>
      <c r="J256" s="2">
        <v>0.71</v>
      </c>
      <c r="K256" s="2">
        <v>27</v>
      </c>
      <c r="M256">
        <f t="shared" si="6"/>
        <v>-0.14874165128092473</v>
      </c>
      <c r="N256">
        <f t="shared" si="7"/>
        <v>1.4313637641589874</v>
      </c>
    </row>
    <row r="257" spans="1:14" x14ac:dyDescent="0.2">
      <c r="A257" s="8">
        <v>64.8</v>
      </c>
      <c r="B257" s="8">
        <v>26</v>
      </c>
      <c r="J257" s="2">
        <v>0.71</v>
      </c>
      <c r="K257" s="2">
        <v>26</v>
      </c>
      <c r="M257">
        <f t="shared" si="6"/>
        <v>-0.14874165128092473</v>
      </c>
      <c r="N257">
        <f t="shared" si="7"/>
        <v>1.414973347970818</v>
      </c>
    </row>
    <row r="258" spans="1:14" x14ac:dyDescent="0.2">
      <c r="A258" s="8">
        <v>63.8</v>
      </c>
      <c r="B258" s="8">
        <v>26</v>
      </c>
      <c r="J258" s="2">
        <v>0.71</v>
      </c>
      <c r="K258" s="2">
        <v>26</v>
      </c>
      <c r="M258">
        <f t="shared" si="6"/>
        <v>-0.14874165128092473</v>
      </c>
      <c r="N258">
        <f t="shared" si="7"/>
        <v>1.414973347970818</v>
      </c>
    </row>
    <row r="259" spans="1:14" x14ac:dyDescent="0.2">
      <c r="A259" s="8">
        <v>63.399999999999991</v>
      </c>
      <c r="B259" s="8">
        <v>28</v>
      </c>
      <c r="J259" s="2">
        <v>0.67</v>
      </c>
      <c r="K259" s="2">
        <v>28</v>
      </c>
      <c r="M259">
        <f t="shared" ref="M259:M322" si="8">LOG(J259)</f>
        <v>-0.17392519729917355</v>
      </c>
      <c r="N259">
        <f t="shared" ref="N259:N322" si="9">LOG(K259)</f>
        <v>1.4471580313422192</v>
      </c>
    </row>
    <row r="260" spans="1:14" x14ac:dyDescent="0.2">
      <c r="A260" s="8">
        <v>68.099999999999994</v>
      </c>
      <c r="B260" s="8">
        <v>27</v>
      </c>
      <c r="J260" s="2">
        <v>0.69</v>
      </c>
      <c r="K260" s="2">
        <v>27</v>
      </c>
      <c r="M260">
        <f t="shared" si="8"/>
        <v>-0.16115090926274472</v>
      </c>
      <c r="N260">
        <f t="shared" si="9"/>
        <v>1.4313637641589874</v>
      </c>
    </row>
    <row r="261" spans="1:14" x14ac:dyDescent="0.2">
      <c r="A261" s="8">
        <v>59.8</v>
      </c>
      <c r="B261" s="8">
        <v>26</v>
      </c>
      <c r="J261" s="2">
        <v>0.71</v>
      </c>
      <c r="K261" s="2">
        <v>26</v>
      </c>
      <c r="M261">
        <f t="shared" si="8"/>
        <v>-0.14874165128092473</v>
      </c>
      <c r="N261">
        <f t="shared" si="9"/>
        <v>1.414973347970818</v>
      </c>
    </row>
    <row r="262" spans="1:14" x14ac:dyDescent="0.2">
      <c r="A262" s="8">
        <v>64.8</v>
      </c>
      <c r="B262" s="8">
        <v>26</v>
      </c>
      <c r="J262" s="2">
        <v>0.71</v>
      </c>
      <c r="K262" s="2">
        <v>26</v>
      </c>
      <c r="M262">
        <f t="shared" si="8"/>
        <v>-0.14874165128092473</v>
      </c>
      <c r="N262">
        <f t="shared" si="9"/>
        <v>1.414973347970818</v>
      </c>
    </row>
    <row r="263" spans="1:14" x14ac:dyDescent="0.2">
      <c r="A263" s="8">
        <v>67.399999999999991</v>
      </c>
      <c r="B263" s="8">
        <v>28</v>
      </c>
      <c r="J263" s="2">
        <v>0.67</v>
      </c>
      <c r="K263" s="2">
        <v>28</v>
      </c>
      <c r="M263">
        <f t="shared" si="8"/>
        <v>-0.17392519729917355</v>
      </c>
      <c r="N263">
        <f t="shared" si="9"/>
        <v>1.4471580313422192</v>
      </c>
    </row>
    <row r="264" spans="1:14" x14ac:dyDescent="0.2">
      <c r="A264" s="8">
        <v>67.099999999999994</v>
      </c>
      <c r="B264" s="8">
        <v>27</v>
      </c>
      <c r="J264" s="2">
        <v>0.69</v>
      </c>
      <c r="K264" s="2">
        <v>27</v>
      </c>
      <c r="M264">
        <f t="shared" si="8"/>
        <v>-0.16115090926274472</v>
      </c>
      <c r="N264">
        <f t="shared" si="9"/>
        <v>1.4313637641589874</v>
      </c>
    </row>
    <row r="265" spans="1:14" x14ac:dyDescent="0.2">
      <c r="A265" s="8">
        <v>59.8</v>
      </c>
      <c r="B265" s="8">
        <v>26</v>
      </c>
      <c r="J265" s="2">
        <v>0.71</v>
      </c>
      <c r="K265" s="2">
        <v>26</v>
      </c>
      <c r="M265">
        <f t="shared" si="8"/>
        <v>-0.14874165128092473</v>
      </c>
      <c r="N265">
        <f t="shared" si="9"/>
        <v>1.414973347970818</v>
      </c>
    </row>
    <row r="266" spans="1:14" x14ac:dyDescent="0.2">
      <c r="A266" s="8">
        <v>64.8</v>
      </c>
      <c r="B266" s="8">
        <v>26</v>
      </c>
      <c r="J266" s="2">
        <v>0.74</v>
      </c>
      <c r="K266" s="2">
        <v>26</v>
      </c>
      <c r="M266">
        <f t="shared" si="8"/>
        <v>-0.13076828026902382</v>
      </c>
      <c r="N266">
        <f t="shared" si="9"/>
        <v>1.414973347970818</v>
      </c>
    </row>
    <row r="267" spans="1:14" x14ac:dyDescent="0.2">
      <c r="A267" s="8">
        <v>63.399999999999991</v>
      </c>
      <c r="B267" s="8">
        <v>28</v>
      </c>
      <c r="J267" s="2">
        <v>0.71</v>
      </c>
      <c r="K267" s="2">
        <v>28</v>
      </c>
      <c r="M267">
        <f t="shared" si="8"/>
        <v>-0.14874165128092473</v>
      </c>
      <c r="N267">
        <f t="shared" si="9"/>
        <v>1.4471580313422192</v>
      </c>
    </row>
    <row r="268" spans="1:14" x14ac:dyDescent="0.2">
      <c r="A268" s="8">
        <v>63.399999999999991</v>
      </c>
      <c r="B268" s="8">
        <v>28</v>
      </c>
      <c r="J268" s="2">
        <v>0.71</v>
      </c>
      <c r="K268" s="2">
        <v>28</v>
      </c>
      <c r="M268">
        <f t="shared" si="8"/>
        <v>-0.14874165128092473</v>
      </c>
      <c r="N268">
        <f t="shared" si="9"/>
        <v>1.4471580313422192</v>
      </c>
    </row>
    <row r="269" spans="1:14" x14ac:dyDescent="0.2">
      <c r="A269" s="8">
        <v>61.099999999999994</v>
      </c>
      <c r="B269" s="8">
        <v>27</v>
      </c>
      <c r="J269" s="2">
        <v>0.71</v>
      </c>
      <c r="K269" s="2">
        <v>27</v>
      </c>
      <c r="M269">
        <f t="shared" si="8"/>
        <v>-0.14874165128092473</v>
      </c>
      <c r="N269">
        <f t="shared" si="9"/>
        <v>1.4313637641589874</v>
      </c>
    </row>
    <row r="270" spans="1:14" x14ac:dyDescent="0.2">
      <c r="A270" s="8">
        <v>61.8</v>
      </c>
      <c r="B270" s="8">
        <v>26</v>
      </c>
      <c r="J270" s="2">
        <v>0.77</v>
      </c>
      <c r="K270" s="2">
        <v>26</v>
      </c>
      <c r="M270">
        <f t="shared" si="8"/>
        <v>-0.11350927482751812</v>
      </c>
      <c r="N270">
        <f t="shared" si="9"/>
        <v>1.414973347970818</v>
      </c>
    </row>
    <row r="271" spans="1:14" x14ac:dyDescent="0.2">
      <c r="A271" s="8">
        <v>70.699999999999989</v>
      </c>
      <c r="B271" s="8">
        <v>29</v>
      </c>
      <c r="J271" s="2">
        <v>0.67</v>
      </c>
      <c r="K271" s="2">
        <v>29</v>
      </c>
      <c r="M271">
        <f t="shared" si="8"/>
        <v>-0.17392519729917355</v>
      </c>
      <c r="N271">
        <f t="shared" si="9"/>
        <v>1.4623979978989561</v>
      </c>
    </row>
    <row r="272" spans="1:14" x14ac:dyDescent="0.2">
      <c r="A272" s="8">
        <v>67.399999999999991</v>
      </c>
      <c r="B272" s="8">
        <v>28</v>
      </c>
      <c r="J272" s="2">
        <v>0.69</v>
      </c>
      <c r="K272" s="2">
        <v>28</v>
      </c>
      <c r="M272">
        <f t="shared" si="8"/>
        <v>-0.16115090926274472</v>
      </c>
      <c r="N272">
        <f t="shared" si="9"/>
        <v>1.4471580313422192</v>
      </c>
    </row>
    <row r="273" spans="1:14" x14ac:dyDescent="0.2">
      <c r="A273" s="8">
        <v>66.099999999999994</v>
      </c>
      <c r="B273" s="8">
        <v>27</v>
      </c>
      <c r="J273" s="2">
        <v>0.71</v>
      </c>
      <c r="K273" s="2">
        <v>27</v>
      </c>
      <c r="M273">
        <f t="shared" si="8"/>
        <v>-0.14874165128092473</v>
      </c>
      <c r="N273">
        <f t="shared" si="9"/>
        <v>1.4313637641589874</v>
      </c>
    </row>
    <row r="274" spans="1:14" x14ac:dyDescent="0.2">
      <c r="A274" s="8">
        <v>64.8</v>
      </c>
      <c r="B274" s="8">
        <v>26</v>
      </c>
      <c r="J274" s="2">
        <v>0.74</v>
      </c>
      <c r="K274" s="2">
        <v>26</v>
      </c>
      <c r="M274">
        <f t="shared" si="8"/>
        <v>-0.13076828026902382</v>
      </c>
      <c r="N274">
        <f t="shared" si="9"/>
        <v>1.414973347970818</v>
      </c>
    </row>
    <row r="275" spans="1:14" x14ac:dyDescent="0.2">
      <c r="A275" s="8">
        <v>56.499999999999993</v>
      </c>
      <c r="B275" s="8">
        <v>25</v>
      </c>
      <c r="J275" s="2">
        <v>0.8</v>
      </c>
      <c r="K275" s="2">
        <v>25</v>
      </c>
      <c r="M275">
        <f t="shared" si="8"/>
        <v>-9.6910013008056392E-2</v>
      </c>
      <c r="N275">
        <f t="shared" si="9"/>
        <v>1.3979400086720377</v>
      </c>
    </row>
    <row r="276" spans="1:14" x14ac:dyDescent="0.2">
      <c r="A276" s="8">
        <v>58.499999999999993</v>
      </c>
      <c r="B276" s="8">
        <v>25</v>
      </c>
      <c r="J276" s="2">
        <v>0.74</v>
      </c>
      <c r="K276" s="2">
        <v>25</v>
      </c>
      <c r="M276">
        <f t="shared" si="8"/>
        <v>-0.13076828026902382</v>
      </c>
      <c r="N276">
        <f t="shared" si="9"/>
        <v>1.3979400086720377</v>
      </c>
    </row>
    <row r="277" spans="1:14" x14ac:dyDescent="0.2">
      <c r="A277" s="8">
        <v>59.199999999999996</v>
      </c>
      <c r="B277" s="8">
        <v>24</v>
      </c>
      <c r="J277" s="2">
        <v>0.8</v>
      </c>
      <c r="K277" s="2">
        <v>24</v>
      </c>
      <c r="M277">
        <f t="shared" si="8"/>
        <v>-9.6910013008056392E-2</v>
      </c>
      <c r="N277">
        <f t="shared" si="9"/>
        <v>1.3802112417116059</v>
      </c>
    </row>
    <row r="278" spans="1:14" x14ac:dyDescent="0.2">
      <c r="A278" s="8">
        <v>61.199999999999996</v>
      </c>
      <c r="B278" s="8">
        <v>24</v>
      </c>
      <c r="J278" s="2">
        <v>0.77</v>
      </c>
      <c r="K278" s="2">
        <v>24</v>
      </c>
      <c r="M278">
        <f t="shared" si="8"/>
        <v>-0.11350927482751812</v>
      </c>
      <c r="N278">
        <f t="shared" si="9"/>
        <v>1.3802112417116059</v>
      </c>
    </row>
    <row r="279" spans="1:14" x14ac:dyDescent="0.2">
      <c r="A279" s="8">
        <v>60.499999999999993</v>
      </c>
      <c r="B279" s="8">
        <v>25</v>
      </c>
      <c r="J279" s="2">
        <v>0.8</v>
      </c>
      <c r="K279" s="2">
        <v>25</v>
      </c>
      <c r="M279">
        <f t="shared" si="8"/>
        <v>-9.6910013008056392E-2</v>
      </c>
      <c r="N279">
        <f t="shared" si="9"/>
        <v>1.3979400086720377</v>
      </c>
    </row>
    <row r="280" spans="1:14" x14ac:dyDescent="0.2">
      <c r="A280" s="8">
        <v>62.499999999999993</v>
      </c>
      <c r="B280" s="8">
        <v>25</v>
      </c>
      <c r="J280" s="2">
        <v>0.74</v>
      </c>
      <c r="K280" s="2">
        <v>25</v>
      </c>
      <c r="M280">
        <f t="shared" si="8"/>
        <v>-0.13076828026902382</v>
      </c>
      <c r="N280">
        <f t="shared" si="9"/>
        <v>1.3979400086720377</v>
      </c>
    </row>
    <row r="281" spans="1:14" x14ac:dyDescent="0.2">
      <c r="A281" s="8">
        <v>63.499999999999993</v>
      </c>
      <c r="B281" s="8">
        <v>25</v>
      </c>
      <c r="J281" s="2">
        <v>0.8</v>
      </c>
      <c r="K281" s="2">
        <v>25</v>
      </c>
      <c r="M281">
        <f t="shared" si="8"/>
        <v>-9.6910013008056392E-2</v>
      </c>
      <c r="N281">
        <f t="shared" si="9"/>
        <v>1.3979400086720377</v>
      </c>
    </row>
    <row r="282" spans="1:14" x14ac:dyDescent="0.2">
      <c r="A282" s="8">
        <v>60.199999999999996</v>
      </c>
      <c r="B282" s="8">
        <v>24</v>
      </c>
      <c r="J282" s="2">
        <v>0.8</v>
      </c>
      <c r="K282" s="2">
        <v>24</v>
      </c>
      <c r="M282">
        <f t="shared" si="8"/>
        <v>-9.6910013008056392E-2</v>
      </c>
      <c r="N282">
        <f t="shared" si="9"/>
        <v>1.3802112417116059</v>
      </c>
    </row>
    <row r="283" spans="1:14" x14ac:dyDescent="0.2">
      <c r="A283" s="8">
        <v>63.499999999999993</v>
      </c>
      <c r="B283" s="8">
        <v>25</v>
      </c>
      <c r="J283" s="2">
        <v>0.74</v>
      </c>
      <c r="K283" s="2">
        <v>25</v>
      </c>
      <c r="M283">
        <f t="shared" si="8"/>
        <v>-0.13076828026902382</v>
      </c>
      <c r="N283">
        <f t="shared" si="9"/>
        <v>1.3979400086720377</v>
      </c>
    </row>
    <row r="284" spans="1:14" x14ac:dyDescent="0.2">
      <c r="A284" s="8">
        <v>58.499999999999993</v>
      </c>
      <c r="B284" s="8">
        <v>25</v>
      </c>
      <c r="J284" s="2">
        <v>0.74</v>
      </c>
      <c r="K284" s="2">
        <v>25</v>
      </c>
      <c r="M284">
        <f t="shared" si="8"/>
        <v>-0.13076828026902382</v>
      </c>
      <c r="N284">
        <f t="shared" si="9"/>
        <v>1.3979400086720377</v>
      </c>
    </row>
    <row r="285" spans="1:14" x14ac:dyDescent="0.2">
      <c r="A285" s="8">
        <v>61.499999999999993</v>
      </c>
      <c r="B285" s="8">
        <v>25</v>
      </c>
      <c r="J285" s="2">
        <v>0.77</v>
      </c>
      <c r="K285" s="2">
        <v>25</v>
      </c>
      <c r="M285">
        <f t="shared" si="8"/>
        <v>-0.11350927482751812</v>
      </c>
      <c r="N285">
        <f t="shared" si="9"/>
        <v>1.3979400086720377</v>
      </c>
    </row>
    <row r="286" spans="1:14" x14ac:dyDescent="0.2">
      <c r="A286" s="8">
        <v>58.199999999999996</v>
      </c>
      <c r="B286" s="8">
        <v>24</v>
      </c>
      <c r="J286" s="2">
        <v>0.77</v>
      </c>
      <c r="K286" s="2">
        <v>24</v>
      </c>
      <c r="M286">
        <f t="shared" si="8"/>
        <v>-0.11350927482751812</v>
      </c>
      <c r="N286">
        <f t="shared" si="9"/>
        <v>1.3802112417116059</v>
      </c>
    </row>
    <row r="287" spans="1:14" x14ac:dyDescent="0.2">
      <c r="A287" s="8">
        <v>61.499999999999993</v>
      </c>
      <c r="B287" s="8">
        <v>25</v>
      </c>
      <c r="J287" s="2">
        <v>0.8</v>
      </c>
      <c r="K287" s="2">
        <v>25</v>
      </c>
      <c r="M287">
        <f t="shared" si="8"/>
        <v>-9.6910013008056392E-2</v>
      </c>
      <c r="N287">
        <f t="shared" si="9"/>
        <v>1.3979400086720377</v>
      </c>
    </row>
    <row r="288" spans="1:14" x14ac:dyDescent="0.2">
      <c r="A288" s="8">
        <v>59.499999999999993</v>
      </c>
      <c r="B288" s="8">
        <v>25</v>
      </c>
      <c r="J288" s="2">
        <v>0.74</v>
      </c>
      <c r="K288" s="2">
        <v>25</v>
      </c>
      <c r="M288">
        <f t="shared" si="8"/>
        <v>-0.13076828026902382</v>
      </c>
      <c r="N288">
        <f t="shared" si="9"/>
        <v>1.3979400086720377</v>
      </c>
    </row>
    <row r="289" spans="1:14" x14ac:dyDescent="0.2">
      <c r="A289" s="8">
        <v>61.499999999999993</v>
      </c>
      <c r="B289" s="8">
        <v>25</v>
      </c>
      <c r="J289" s="2">
        <v>0.74</v>
      </c>
      <c r="K289" s="2">
        <v>25</v>
      </c>
      <c r="M289">
        <f t="shared" si="8"/>
        <v>-0.13076828026902382</v>
      </c>
      <c r="N289">
        <f t="shared" si="9"/>
        <v>1.3979400086720377</v>
      </c>
    </row>
    <row r="290" spans="1:14" x14ac:dyDescent="0.2">
      <c r="A290" s="8">
        <v>58.199999999999996</v>
      </c>
      <c r="B290" s="8">
        <v>24</v>
      </c>
      <c r="J290" s="2">
        <v>0.8</v>
      </c>
      <c r="K290" s="2">
        <v>24</v>
      </c>
      <c r="M290">
        <f t="shared" si="8"/>
        <v>-9.6910013008056392E-2</v>
      </c>
      <c r="N290">
        <f t="shared" si="9"/>
        <v>1.3802112417116059</v>
      </c>
    </row>
    <row r="291" spans="1:14" x14ac:dyDescent="0.2">
      <c r="A291" s="8">
        <v>58.499999999999993</v>
      </c>
      <c r="B291" s="8">
        <v>25</v>
      </c>
      <c r="J291" s="2">
        <v>0.77</v>
      </c>
      <c r="K291" s="2">
        <v>25</v>
      </c>
      <c r="M291">
        <f t="shared" si="8"/>
        <v>-0.11350927482751812</v>
      </c>
      <c r="N291">
        <f t="shared" si="9"/>
        <v>1.3979400086720377</v>
      </c>
    </row>
    <row r="292" spans="1:14" x14ac:dyDescent="0.2">
      <c r="A292" s="8">
        <v>62.499999999999993</v>
      </c>
      <c r="B292" s="8">
        <v>25</v>
      </c>
      <c r="J292" s="2">
        <v>0.77</v>
      </c>
      <c r="K292" s="2">
        <v>25</v>
      </c>
      <c r="M292">
        <f t="shared" si="8"/>
        <v>-0.11350927482751812</v>
      </c>
      <c r="N292">
        <f t="shared" si="9"/>
        <v>1.3979400086720377</v>
      </c>
    </row>
    <row r="293" spans="1:14" x14ac:dyDescent="0.2">
      <c r="A293" s="8">
        <v>60.499999999999993</v>
      </c>
      <c r="B293" s="8">
        <v>25</v>
      </c>
      <c r="J293" s="2">
        <v>0.8</v>
      </c>
      <c r="K293" s="2">
        <v>25</v>
      </c>
      <c r="M293">
        <f t="shared" si="8"/>
        <v>-9.6910013008056392E-2</v>
      </c>
      <c r="N293">
        <f t="shared" si="9"/>
        <v>1.3979400086720377</v>
      </c>
    </row>
    <row r="294" spans="1:14" x14ac:dyDescent="0.2">
      <c r="A294" s="8">
        <v>60.199999999999996</v>
      </c>
      <c r="B294" s="8">
        <v>24</v>
      </c>
      <c r="J294" s="2">
        <v>0.8</v>
      </c>
      <c r="K294" s="2">
        <v>24</v>
      </c>
      <c r="M294">
        <f t="shared" si="8"/>
        <v>-9.6910013008056392E-2</v>
      </c>
      <c r="N294">
        <f t="shared" si="9"/>
        <v>1.3802112417116059</v>
      </c>
    </row>
    <row r="295" spans="1:14" x14ac:dyDescent="0.2">
      <c r="A295" s="8">
        <v>56.199999999999996</v>
      </c>
      <c r="B295" s="8">
        <v>24</v>
      </c>
      <c r="J295" s="2">
        <v>0.83</v>
      </c>
      <c r="K295" s="2">
        <v>24</v>
      </c>
      <c r="M295">
        <f t="shared" si="8"/>
        <v>-8.092190762392612E-2</v>
      </c>
      <c r="N295">
        <f t="shared" si="9"/>
        <v>1.3802112417116059</v>
      </c>
    </row>
    <row r="296" spans="1:14" x14ac:dyDescent="0.2">
      <c r="A296" s="8">
        <v>57.499999999999993</v>
      </c>
      <c r="B296" s="8">
        <v>25</v>
      </c>
      <c r="J296" s="2">
        <v>0.77</v>
      </c>
      <c r="K296" s="2">
        <v>25</v>
      </c>
      <c r="M296">
        <f t="shared" si="8"/>
        <v>-0.11350927482751812</v>
      </c>
      <c r="N296">
        <f t="shared" si="9"/>
        <v>1.3979400086720377</v>
      </c>
    </row>
    <row r="297" spans="1:14" x14ac:dyDescent="0.2">
      <c r="A297" s="8">
        <v>58.499999999999993</v>
      </c>
      <c r="B297" s="8">
        <v>25</v>
      </c>
      <c r="J297" s="2">
        <v>0.8</v>
      </c>
      <c r="K297" s="2">
        <v>25</v>
      </c>
      <c r="M297">
        <f t="shared" si="8"/>
        <v>-9.6910013008056392E-2</v>
      </c>
      <c r="N297">
        <f t="shared" si="9"/>
        <v>1.3979400086720377</v>
      </c>
    </row>
    <row r="298" spans="1:14" x14ac:dyDescent="0.2">
      <c r="A298" s="8">
        <v>61.499999999999993</v>
      </c>
      <c r="B298" s="8">
        <v>25</v>
      </c>
      <c r="J298" s="2">
        <v>0.74</v>
      </c>
      <c r="K298" s="2">
        <v>25</v>
      </c>
      <c r="M298">
        <f t="shared" si="8"/>
        <v>-0.13076828026902382</v>
      </c>
      <c r="N298">
        <f t="shared" si="9"/>
        <v>1.3979400086720377</v>
      </c>
    </row>
    <row r="299" spans="1:14" x14ac:dyDescent="0.2">
      <c r="A299" s="8">
        <v>61.199999999999996</v>
      </c>
      <c r="B299" s="8">
        <v>24</v>
      </c>
      <c r="J299" s="2">
        <v>0.8</v>
      </c>
      <c r="K299" s="2">
        <v>24</v>
      </c>
      <c r="M299">
        <f t="shared" si="8"/>
        <v>-9.6910013008056392E-2</v>
      </c>
      <c r="N299">
        <f t="shared" si="9"/>
        <v>1.3802112417116059</v>
      </c>
    </row>
    <row r="300" spans="1:14" x14ac:dyDescent="0.2">
      <c r="A300" s="8">
        <v>54.199999999999996</v>
      </c>
      <c r="B300" s="8">
        <v>24</v>
      </c>
      <c r="J300" s="2">
        <v>0.77</v>
      </c>
      <c r="K300" s="2">
        <v>24</v>
      </c>
      <c r="M300">
        <f t="shared" si="8"/>
        <v>-0.11350927482751812</v>
      </c>
      <c r="N300">
        <f t="shared" si="9"/>
        <v>1.3802112417116059</v>
      </c>
    </row>
    <row r="301" spans="1:14" x14ac:dyDescent="0.2">
      <c r="A301" s="8">
        <v>62.8</v>
      </c>
      <c r="B301" s="8">
        <v>26</v>
      </c>
      <c r="J301" s="2">
        <v>0.71</v>
      </c>
      <c r="K301" s="2">
        <v>26</v>
      </c>
      <c r="M301">
        <f t="shared" si="8"/>
        <v>-0.14874165128092473</v>
      </c>
      <c r="N301">
        <f t="shared" si="9"/>
        <v>1.414973347970818</v>
      </c>
    </row>
    <row r="302" spans="1:14" x14ac:dyDescent="0.2">
      <c r="A302" s="8">
        <v>57.499999999999993</v>
      </c>
      <c r="B302" s="8">
        <v>25</v>
      </c>
      <c r="J302" s="2">
        <v>0.77</v>
      </c>
      <c r="K302" s="2">
        <v>25</v>
      </c>
      <c r="M302">
        <f t="shared" si="8"/>
        <v>-0.11350927482751812</v>
      </c>
      <c r="N302">
        <f t="shared" si="9"/>
        <v>1.3979400086720377</v>
      </c>
    </row>
    <row r="303" spans="1:14" x14ac:dyDescent="0.2">
      <c r="A303" s="8">
        <v>61.499999999999993</v>
      </c>
      <c r="B303" s="8">
        <v>25</v>
      </c>
      <c r="J303" s="2">
        <v>0.8</v>
      </c>
      <c r="K303" s="2">
        <v>25</v>
      </c>
      <c r="M303">
        <f t="shared" si="8"/>
        <v>-9.6910013008056392E-2</v>
      </c>
      <c r="N303">
        <f t="shared" si="9"/>
        <v>1.3979400086720377</v>
      </c>
    </row>
    <row r="304" spans="1:14" x14ac:dyDescent="0.2">
      <c r="A304" s="8">
        <v>58.199999999999996</v>
      </c>
      <c r="B304" s="8">
        <v>24</v>
      </c>
      <c r="J304" s="2">
        <v>0.77</v>
      </c>
      <c r="K304" s="2">
        <v>24</v>
      </c>
      <c r="M304">
        <f t="shared" si="8"/>
        <v>-0.11350927482751812</v>
      </c>
      <c r="N304">
        <f t="shared" si="9"/>
        <v>1.3802112417116059</v>
      </c>
    </row>
    <row r="305" spans="1:14" x14ac:dyDescent="0.2">
      <c r="A305" s="8">
        <v>54.199999999999996</v>
      </c>
      <c r="B305" s="8">
        <v>24</v>
      </c>
      <c r="J305" s="2">
        <v>0.77</v>
      </c>
      <c r="K305" s="2">
        <v>24</v>
      </c>
      <c r="M305">
        <f t="shared" si="8"/>
        <v>-0.11350927482751812</v>
      </c>
      <c r="N305">
        <f t="shared" si="9"/>
        <v>1.3802112417116059</v>
      </c>
    </row>
    <row r="306" spans="1:14" x14ac:dyDescent="0.2">
      <c r="A306" s="8">
        <v>51.9</v>
      </c>
      <c r="B306" s="8">
        <v>23</v>
      </c>
      <c r="J306" s="2">
        <v>0.83</v>
      </c>
      <c r="K306" s="2">
        <v>23</v>
      </c>
      <c r="M306">
        <f t="shared" si="8"/>
        <v>-8.092190762392612E-2</v>
      </c>
      <c r="N306">
        <f t="shared" si="9"/>
        <v>1.3617278360175928</v>
      </c>
    </row>
    <row r="307" spans="1:14" x14ac:dyDescent="0.2">
      <c r="A307" s="8">
        <v>53.599999999999994</v>
      </c>
      <c r="B307" s="8">
        <v>22</v>
      </c>
      <c r="J307" s="2">
        <v>0.91</v>
      </c>
      <c r="K307" s="2">
        <v>22</v>
      </c>
      <c r="M307">
        <f t="shared" si="8"/>
        <v>-4.0958607678906384E-2</v>
      </c>
      <c r="N307">
        <f t="shared" si="9"/>
        <v>1.3424226808222062</v>
      </c>
    </row>
    <row r="308" spans="1:14" x14ac:dyDescent="0.2">
      <c r="A308" s="8">
        <v>51.3</v>
      </c>
      <c r="B308" s="8">
        <v>21</v>
      </c>
      <c r="J308" s="2">
        <v>0.87</v>
      </c>
      <c r="K308" s="2">
        <v>21</v>
      </c>
      <c r="M308">
        <f t="shared" si="8"/>
        <v>-6.0480747381381476E-2</v>
      </c>
      <c r="N308">
        <f t="shared" si="9"/>
        <v>1.3222192947339193</v>
      </c>
    </row>
    <row r="309" spans="1:14" x14ac:dyDescent="0.2">
      <c r="A309" s="8">
        <v>48.699999999999996</v>
      </c>
      <c r="B309" s="8">
        <v>19</v>
      </c>
      <c r="J309" s="2">
        <v>0.95</v>
      </c>
      <c r="K309" s="2">
        <v>19</v>
      </c>
      <c r="M309">
        <f t="shared" si="8"/>
        <v>-2.2276394711152253E-2</v>
      </c>
      <c r="N309">
        <f t="shared" si="9"/>
        <v>1.2787536009528289</v>
      </c>
    </row>
    <row r="310" spans="1:14" x14ac:dyDescent="0.2">
      <c r="A310" s="8">
        <v>55.9</v>
      </c>
      <c r="B310" s="8">
        <v>23</v>
      </c>
      <c r="J310" s="2">
        <v>0.87</v>
      </c>
      <c r="K310" s="2">
        <v>23</v>
      </c>
      <c r="M310">
        <f t="shared" si="8"/>
        <v>-6.0480747381381476E-2</v>
      </c>
      <c r="N310">
        <f t="shared" si="9"/>
        <v>1.3617278360175928</v>
      </c>
    </row>
    <row r="311" spans="1:14" x14ac:dyDescent="0.2">
      <c r="A311" s="8">
        <v>51.599999999999994</v>
      </c>
      <c r="B311" s="8">
        <v>22</v>
      </c>
      <c r="J311" s="2">
        <v>0.91</v>
      </c>
      <c r="K311" s="2">
        <v>22</v>
      </c>
      <c r="M311">
        <f t="shared" si="8"/>
        <v>-4.0958607678906384E-2</v>
      </c>
      <c r="N311">
        <f t="shared" si="9"/>
        <v>1.3424226808222062</v>
      </c>
    </row>
    <row r="312" spans="1:14" x14ac:dyDescent="0.2">
      <c r="A312" s="8">
        <v>52.3</v>
      </c>
      <c r="B312" s="8">
        <v>21</v>
      </c>
      <c r="J312" s="2">
        <v>0.91</v>
      </c>
      <c r="K312" s="2">
        <v>21</v>
      </c>
      <c r="M312">
        <f t="shared" si="8"/>
        <v>-4.0958607678906384E-2</v>
      </c>
      <c r="N312">
        <f t="shared" si="9"/>
        <v>1.3222192947339193</v>
      </c>
    </row>
    <row r="313" spans="1:14" x14ac:dyDescent="0.2">
      <c r="A313" s="8">
        <v>44.699999999999996</v>
      </c>
      <c r="B313" s="8">
        <v>19</v>
      </c>
      <c r="J313" s="2">
        <v>0.95</v>
      </c>
      <c r="K313" s="2">
        <v>19</v>
      </c>
      <c r="M313">
        <f t="shared" si="8"/>
        <v>-2.2276394711152253E-2</v>
      </c>
      <c r="N313">
        <f t="shared" si="9"/>
        <v>1.2787536009528289</v>
      </c>
    </row>
    <row r="314" spans="1:14" x14ac:dyDescent="0.2">
      <c r="A314" s="8">
        <v>53.9</v>
      </c>
      <c r="B314" s="8">
        <v>23</v>
      </c>
      <c r="J314" s="2">
        <v>0.83</v>
      </c>
      <c r="K314" s="2">
        <v>23</v>
      </c>
      <c r="M314">
        <f t="shared" si="8"/>
        <v>-8.092190762392612E-2</v>
      </c>
      <c r="N314">
        <f t="shared" si="9"/>
        <v>1.3617278360175928</v>
      </c>
    </row>
    <row r="315" spans="1:14" x14ac:dyDescent="0.2">
      <c r="A315" s="8">
        <v>54.599999999999994</v>
      </c>
      <c r="B315" s="8">
        <v>22</v>
      </c>
      <c r="J315" s="2">
        <v>0.87</v>
      </c>
      <c r="K315" s="2">
        <v>22</v>
      </c>
      <c r="M315">
        <f t="shared" si="8"/>
        <v>-6.0480747381381476E-2</v>
      </c>
      <c r="N315">
        <f t="shared" si="9"/>
        <v>1.3424226808222062</v>
      </c>
    </row>
    <row r="316" spans="1:14" x14ac:dyDescent="0.2">
      <c r="A316" s="8">
        <v>47.3</v>
      </c>
      <c r="B316" s="8">
        <v>21</v>
      </c>
      <c r="J316" s="2">
        <v>0.91</v>
      </c>
      <c r="K316" s="2">
        <v>21</v>
      </c>
      <c r="M316">
        <f t="shared" si="8"/>
        <v>-4.0958607678906384E-2</v>
      </c>
      <c r="N316">
        <f t="shared" si="9"/>
        <v>1.3222192947339193</v>
      </c>
    </row>
    <row r="317" spans="1:14" x14ac:dyDescent="0.2">
      <c r="A317" s="8">
        <v>49.699999999999996</v>
      </c>
      <c r="B317" s="8">
        <v>19</v>
      </c>
      <c r="J317" s="2">
        <v>1.05</v>
      </c>
      <c r="K317" s="2">
        <v>19</v>
      </c>
      <c r="M317">
        <f t="shared" si="8"/>
        <v>2.1189299069938092E-2</v>
      </c>
      <c r="N317">
        <f t="shared" si="9"/>
        <v>1.2787536009528289</v>
      </c>
    </row>
    <row r="318" spans="1:14" x14ac:dyDescent="0.2">
      <c r="A318" s="8">
        <v>44.699999999999996</v>
      </c>
      <c r="B318" s="8">
        <v>19</v>
      </c>
      <c r="J318" s="2">
        <v>1.05</v>
      </c>
      <c r="K318" s="2">
        <v>19</v>
      </c>
      <c r="M318">
        <f t="shared" si="8"/>
        <v>2.1189299069938092E-2</v>
      </c>
      <c r="N318">
        <f t="shared" si="9"/>
        <v>1.2787536009528289</v>
      </c>
    </row>
    <row r="319" spans="1:14" x14ac:dyDescent="0.2">
      <c r="A319" s="8">
        <v>55.9</v>
      </c>
      <c r="B319" s="8">
        <v>23</v>
      </c>
      <c r="J319" s="2">
        <v>0.8</v>
      </c>
      <c r="K319" s="2">
        <v>23</v>
      </c>
      <c r="M319">
        <f t="shared" si="8"/>
        <v>-9.6910013008056392E-2</v>
      </c>
      <c r="N319">
        <f t="shared" si="9"/>
        <v>1.3617278360175928</v>
      </c>
    </row>
    <row r="320" spans="1:14" x14ac:dyDescent="0.2">
      <c r="A320" s="8">
        <v>55.9</v>
      </c>
      <c r="B320" s="8">
        <v>23</v>
      </c>
      <c r="J320" s="2">
        <v>0.83</v>
      </c>
      <c r="K320" s="2">
        <v>23</v>
      </c>
      <c r="M320">
        <f t="shared" si="8"/>
        <v>-8.092190762392612E-2</v>
      </c>
      <c r="N320">
        <f t="shared" si="9"/>
        <v>1.3617278360175928</v>
      </c>
    </row>
    <row r="321" spans="1:14" x14ac:dyDescent="0.2">
      <c r="A321" s="8">
        <v>47.3</v>
      </c>
      <c r="B321" s="8">
        <v>21</v>
      </c>
      <c r="J321" s="2">
        <v>0.87</v>
      </c>
      <c r="K321" s="2">
        <v>21</v>
      </c>
      <c r="M321">
        <f t="shared" si="8"/>
        <v>-6.0480747381381476E-2</v>
      </c>
      <c r="N321">
        <f t="shared" si="9"/>
        <v>1.3222192947339193</v>
      </c>
    </row>
    <row r="322" spans="1:14" x14ac:dyDescent="0.2">
      <c r="A322" s="8">
        <v>46</v>
      </c>
      <c r="B322" s="8">
        <v>20</v>
      </c>
      <c r="J322" s="2">
        <v>1</v>
      </c>
      <c r="K322" s="2">
        <v>20</v>
      </c>
      <c r="M322">
        <f t="shared" si="8"/>
        <v>0</v>
      </c>
      <c r="N322">
        <f t="shared" si="9"/>
        <v>1.3010299956639813</v>
      </c>
    </row>
    <row r="323" spans="1:14" x14ac:dyDescent="0.2">
      <c r="A323" s="8">
        <v>48.699999999999996</v>
      </c>
      <c r="B323" s="8">
        <v>19</v>
      </c>
      <c r="J323" s="2">
        <v>1.05</v>
      </c>
      <c r="K323" s="2">
        <v>19</v>
      </c>
      <c r="M323">
        <f t="shared" ref="M323:M366" si="10">LOG(J323)</f>
        <v>2.1189299069938092E-2</v>
      </c>
      <c r="N323">
        <f t="shared" ref="N323:N366" si="11">LOG(K323)</f>
        <v>1.2787536009528289</v>
      </c>
    </row>
    <row r="324" spans="1:14" x14ac:dyDescent="0.2">
      <c r="A324" s="8">
        <v>55.9</v>
      </c>
      <c r="B324" s="8">
        <v>23</v>
      </c>
      <c r="J324" s="2">
        <v>0.87</v>
      </c>
      <c r="K324" s="2">
        <v>23</v>
      </c>
      <c r="M324">
        <f t="shared" si="10"/>
        <v>-6.0480747381381476E-2</v>
      </c>
      <c r="N324">
        <f t="shared" si="11"/>
        <v>1.3617278360175928</v>
      </c>
    </row>
    <row r="325" spans="1:14" x14ac:dyDescent="0.2">
      <c r="A325" s="8">
        <v>55.599999999999994</v>
      </c>
      <c r="B325" s="8">
        <v>22</v>
      </c>
      <c r="J325" s="2">
        <v>0.87</v>
      </c>
      <c r="K325" s="2">
        <v>22</v>
      </c>
      <c r="M325">
        <f t="shared" si="10"/>
        <v>-6.0480747381381476E-2</v>
      </c>
      <c r="N325">
        <f t="shared" si="11"/>
        <v>1.3424226808222062</v>
      </c>
    </row>
    <row r="326" spans="1:14" x14ac:dyDescent="0.2">
      <c r="A326" s="8">
        <v>47</v>
      </c>
      <c r="B326" s="8">
        <v>20</v>
      </c>
      <c r="J326" s="2">
        <v>0.95</v>
      </c>
      <c r="K326" s="2">
        <v>20</v>
      </c>
      <c r="M326">
        <f t="shared" si="10"/>
        <v>-2.2276394711152253E-2</v>
      </c>
      <c r="N326">
        <f t="shared" si="11"/>
        <v>1.3010299956639813</v>
      </c>
    </row>
    <row r="327" spans="1:14" x14ac:dyDescent="0.2">
      <c r="A327" s="8">
        <v>48.699999999999996</v>
      </c>
      <c r="B327" s="8">
        <v>19</v>
      </c>
      <c r="J327" s="2">
        <v>1</v>
      </c>
      <c r="K327" s="2">
        <v>19</v>
      </c>
      <c r="M327">
        <f t="shared" si="10"/>
        <v>0</v>
      </c>
      <c r="N327">
        <f t="shared" si="11"/>
        <v>1.2787536009528289</v>
      </c>
    </row>
    <row r="328" spans="1:14" x14ac:dyDescent="0.2">
      <c r="A328" s="8">
        <v>51.9</v>
      </c>
      <c r="B328" s="8">
        <v>23</v>
      </c>
      <c r="J328" s="2">
        <v>0.87</v>
      </c>
      <c r="K328" s="2">
        <v>23</v>
      </c>
      <c r="M328">
        <f t="shared" si="10"/>
        <v>-6.0480747381381476E-2</v>
      </c>
      <c r="N328">
        <f t="shared" si="11"/>
        <v>1.3617278360175928</v>
      </c>
    </row>
    <row r="329" spans="1:14" x14ac:dyDescent="0.2">
      <c r="A329" s="8">
        <v>53.599999999999994</v>
      </c>
      <c r="B329" s="8">
        <v>22</v>
      </c>
      <c r="J329" s="2">
        <v>0.83</v>
      </c>
      <c r="K329" s="2">
        <v>22</v>
      </c>
      <c r="M329">
        <f t="shared" si="10"/>
        <v>-8.092190762392612E-2</v>
      </c>
      <c r="N329">
        <f t="shared" si="11"/>
        <v>1.3424226808222062</v>
      </c>
    </row>
    <row r="330" spans="1:14" x14ac:dyDescent="0.2">
      <c r="A330" s="8">
        <v>49</v>
      </c>
      <c r="B330" s="8">
        <v>20</v>
      </c>
      <c r="J330" s="2">
        <v>0.91</v>
      </c>
      <c r="K330" s="2">
        <v>20</v>
      </c>
      <c r="M330">
        <f t="shared" si="10"/>
        <v>-4.0958607678906384E-2</v>
      </c>
      <c r="N330">
        <f t="shared" si="11"/>
        <v>1.3010299956639813</v>
      </c>
    </row>
    <row r="331" spans="1:14" x14ac:dyDescent="0.2">
      <c r="A331" s="8">
        <v>49.699999999999996</v>
      </c>
      <c r="B331" s="8">
        <v>19</v>
      </c>
      <c r="J331" s="2">
        <v>1.05</v>
      </c>
      <c r="K331" s="2">
        <v>19</v>
      </c>
      <c r="M331">
        <f t="shared" si="10"/>
        <v>2.1189299069938092E-2</v>
      </c>
      <c r="N331">
        <f t="shared" si="11"/>
        <v>1.2787536009528289</v>
      </c>
    </row>
    <row r="332" spans="1:14" x14ac:dyDescent="0.2">
      <c r="A332" s="8">
        <v>53.9</v>
      </c>
      <c r="B332" s="8">
        <v>23</v>
      </c>
      <c r="J332" s="2">
        <v>0.87</v>
      </c>
      <c r="K332" s="2">
        <v>23</v>
      </c>
      <c r="M332">
        <f t="shared" si="10"/>
        <v>-6.0480747381381476E-2</v>
      </c>
      <c r="N332">
        <f t="shared" si="11"/>
        <v>1.3617278360175928</v>
      </c>
    </row>
    <row r="333" spans="1:14" x14ac:dyDescent="0.2">
      <c r="A333" s="8">
        <v>54.599999999999994</v>
      </c>
      <c r="B333" s="8">
        <v>22</v>
      </c>
      <c r="J333" s="2">
        <v>0.91</v>
      </c>
      <c r="K333" s="2">
        <v>22</v>
      </c>
      <c r="M333">
        <f t="shared" si="10"/>
        <v>-4.0958607678906384E-2</v>
      </c>
      <c r="N333">
        <f t="shared" si="11"/>
        <v>1.3424226808222062</v>
      </c>
    </row>
    <row r="334" spans="1:14" x14ac:dyDescent="0.2">
      <c r="A334" s="8">
        <v>50</v>
      </c>
      <c r="B334" s="8">
        <v>20</v>
      </c>
      <c r="J334" s="2">
        <v>0.95</v>
      </c>
      <c r="K334" s="2">
        <v>20</v>
      </c>
      <c r="M334">
        <f t="shared" si="10"/>
        <v>-2.2276394711152253E-2</v>
      </c>
      <c r="N334">
        <f t="shared" si="11"/>
        <v>1.3010299956639813</v>
      </c>
    </row>
    <row r="335" spans="1:14" x14ac:dyDescent="0.2">
      <c r="A335" s="8">
        <v>44.699999999999996</v>
      </c>
      <c r="B335" s="8">
        <v>19</v>
      </c>
      <c r="J335" s="2">
        <v>1.05</v>
      </c>
      <c r="K335" s="2">
        <v>19</v>
      </c>
      <c r="M335">
        <f t="shared" si="10"/>
        <v>2.1189299069938092E-2</v>
      </c>
      <c r="N335">
        <f t="shared" si="11"/>
        <v>1.2787536009528289</v>
      </c>
    </row>
    <row r="336" spans="1:14" x14ac:dyDescent="0.2">
      <c r="A336" s="8">
        <v>48.699999999999996</v>
      </c>
      <c r="B336" s="8">
        <v>19</v>
      </c>
      <c r="J336" s="2">
        <v>1</v>
      </c>
      <c r="K336" s="2">
        <v>19</v>
      </c>
      <c r="M336">
        <f t="shared" si="10"/>
        <v>0</v>
      </c>
      <c r="N336">
        <f t="shared" si="11"/>
        <v>1.2787536009528289</v>
      </c>
    </row>
    <row r="337" spans="1:14" x14ac:dyDescent="0.2">
      <c r="A337" s="8">
        <v>44.099999999999994</v>
      </c>
      <c r="B337" s="8">
        <v>17</v>
      </c>
      <c r="J337" s="2">
        <v>1.1100000000000001</v>
      </c>
      <c r="K337" s="2">
        <v>17</v>
      </c>
      <c r="M337">
        <f t="shared" si="10"/>
        <v>4.5322978786657475E-2</v>
      </c>
      <c r="N337">
        <f t="shared" si="11"/>
        <v>1.2304489213782739</v>
      </c>
    </row>
    <row r="338" spans="1:14" x14ac:dyDescent="0.2">
      <c r="A338" s="8">
        <v>33.5</v>
      </c>
      <c r="B338" s="8">
        <v>15</v>
      </c>
      <c r="J338" s="2">
        <v>1.18</v>
      </c>
      <c r="K338" s="2">
        <v>15</v>
      </c>
      <c r="M338">
        <f t="shared" si="10"/>
        <v>7.1882007306125359E-2</v>
      </c>
      <c r="N338">
        <f t="shared" si="11"/>
        <v>1.1760912590556813</v>
      </c>
    </row>
    <row r="339" spans="1:14" x14ac:dyDescent="0.2">
      <c r="A339" s="8">
        <v>34.9</v>
      </c>
      <c r="B339" s="8">
        <v>13</v>
      </c>
      <c r="J339" s="2">
        <v>1.54</v>
      </c>
      <c r="K339" s="2">
        <v>13</v>
      </c>
      <c r="M339">
        <f t="shared" si="10"/>
        <v>0.18752072083646307</v>
      </c>
      <c r="N339">
        <f t="shared" si="11"/>
        <v>1.1139433523068367</v>
      </c>
    </row>
    <row r="340" spans="1:14" x14ac:dyDescent="0.2">
      <c r="A340" s="8">
        <v>22</v>
      </c>
      <c r="B340" s="8">
        <v>10</v>
      </c>
      <c r="J340" s="2">
        <v>1.82</v>
      </c>
      <c r="K340" s="2">
        <v>10</v>
      </c>
      <c r="M340">
        <f t="shared" si="10"/>
        <v>0.26007138798507479</v>
      </c>
      <c r="N340">
        <f t="shared" si="11"/>
        <v>1</v>
      </c>
    </row>
    <row r="341" spans="1:14" x14ac:dyDescent="0.2">
      <c r="A341" s="8">
        <v>44.699999999999996</v>
      </c>
      <c r="B341" s="8">
        <v>19</v>
      </c>
      <c r="J341" s="2">
        <v>0.95</v>
      </c>
      <c r="K341" s="2">
        <v>19</v>
      </c>
      <c r="M341">
        <f t="shared" si="10"/>
        <v>-2.2276394711152253E-2</v>
      </c>
      <c r="N341">
        <f t="shared" si="11"/>
        <v>1.2787536009528289</v>
      </c>
    </row>
    <row r="342" spans="1:14" x14ac:dyDescent="0.2">
      <c r="A342" s="8">
        <v>42.099999999999994</v>
      </c>
      <c r="B342" s="8">
        <v>17</v>
      </c>
      <c r="J342" s="2">
        <v>1.05</v>
      </c>
      <c r="K342" s="2">
        <v>17</v>
      </c>
      <c r="M342">
        <f t="shared" si="10"/>
        <v>2.1189299069938092E-2</v>
      </c>
      <c r="N342">
        <f t="shared" si="11"/>
        <v>1.2304489213782739</v>
      </c>
    </row>
    <row r="343" spans="1:14" x14ac:dyDescent="0.2">
      <c r="A343" s="8">
        <v>40.5</v>
      </c>
      <c r="B343" s="8">
        <v>15</v>
      </c>
      <c r="J343" s="2">
        <v>1.25</v>
      </c>
      <c r="K343" s="2">
        <v>15</v>
      </c>
      <c r="M343">
        <f t="shared" si="10"/>
        <v>9.691001300805642E-2</v>
      </c>
      <c r="N343">
        <f t="shared" si="11"/>
        <v>1.1760912590556813</v>
      </c>
    </row>
    <row r="344" spans="1:14" x14ac:dyDescent="0.2">
      <c r="A344" s="8">
        <v>31.199999999999996</v>
      </c>
      <c r="B344" s="8">
        <v>14</v>
      </c>
      <c r="J344" s="2">
        <v>1.43</v>
      </c>
      <c r="K344" s="2">
        <v>14</v>
      </c>
      <c r="M344">
        <f t="shared" si="10"/>
        <v>0.1553360374650618</v>
      </c>
      <c r="N344">
        <f t="shared" si="11"/>
        <v>1.146128035678238</v>
      </c>
    </row>
    <row r="345" spans="1:14" x14ac:dyDescent="0.2">
      <c r="A345" s="8">
        <v>31.299999999999997</v>
      </c>
      <c r="B345" s="8">
        <v>11</v>
      </c>
      <c r="J345" s="2">
        <v>1.82</v>
      </c>
      <c r="K345" s="2">
        <v>11</v>
      </c>
      <c r="M345">
        <f t="shared" si="10"/>
        <v>0.26007138798507479</v>
      </c>
      <c r="N345">
        <f t="shared" si="11"/>
        <v>1.0413926851582251</v>
      </c>
    </row>
    <row r="346" spans="1:14" x14ac:dyDescent="0.2">
      <c r="A346" s="8">
        <v>45.099999999999994</v>
      </c>
      <c r="B346" s="8">
        <v>17</v>
      </c>
      <c r="J346" s="2">
        <v>1.1100000000000001</v>
      </c>
      <c r="K346" s="2">
        <v>17</v>
      </c>
      <c r="M346">
        <f t="shared" si="10"/>
        <v>4.5322978786657475E-2</v>
      </c>
      <c r="N346">
        <f t="shared" si="11"/>
        <v>1.2304489213782739</v>
      </c>
    </row>
    <row r="347" spans="1:14" x14ac:dyDescent="0.2">
      <c r="A347" s="8">
        <v>33.5</v>
      </c>
      <c r="B347" s="8">
        <v>15</v>
      </c>
      <c r="J347" s="2">
        <v>1.33</v>
      </c>
      <c r="K347" s="2">
        <v>15</v>
      </c>
      <c r="M347">
        <f t="shared" si="10"/>
        <v>0.12385164096708581</v>
      </c>
      <c r="N347">
        <f t="shared" si="11"/>
        <v>1.1760912590556813</v>
      </c>
    </row>
    <row r="348" spans="1:14" x14ac:dyDescent="0.2">
      <c r="A348" s="8">
        <v>32.199999999999996</v>
      </c>
      <c r="B348" s="8">
        <v>14</v>
      </c>
      <c r="J348" s="2">
        <v>1.43</v>
      </c>
      <c r="K348" s="2">
        <v>14</v>
      </c>
      <c r="M348">
        <f t="shared" si="10"/>
        <v>0.1553360374650618</v>
      </c>
      <c r="N348">
        <f t="shared" si="11"/>
        <v>1.146128035678238</v>
      </c>
    </row>
    <row r="349" spans="1:14" x14ac:dyDescent="0.2">
      <c r="A349" s="8">
        <v>31.9</v>
      </c>
      <c r="B349" s="8">
        <v>13</v>
      </c>
      <c r="J349" s="2">
        <v>1.54</v>
      </c>
      <c r="K349" s="2">
        <v>13</v>
      </c>
      <c r="M349">
        <f t="shared" si="10"/>
        <v>0.18752072083646307</v>
      </c>
      <c r="N349">
        <f t="shared" si="11"/>
        <v>1.1139433523068367</v>
      </c>
    </row>
    <row r="350" spans="1:14" x14ac:dyDescent="0.2">
      <c r="A350" s="8">
        <v>42.099999999999994</v>
      </c>
      <c r="B350" s="8">
        <v>17</v>
      </c>
      <c r="J350" s="2">
        <v>1.05</v>
      </c>
      <c r="K350" s="2">
        <v>17</v>
      </c>
      <c r="M350">
        <f t="shared" si="10"/>
        <v>2.1189299069938092E-2</v>
      </c>
      <c r="N350">
        <f t="shared" si="11"/>
        <v>1.2304489213782739</v>
      </c>
    </row>
    <row r="351" spans="1:14" x14ac:dyDescent="0.2">
      <c r="A351" s="8">
        <v>35.5</v>
      </c>
      <c r="B351" s="8">
        <v>15</v>
      </c>
      <c r="J351" s="2">
        <v>1.25</v>
      </c>
      <c r="K351" s="2">
        <v>15</v>
      </c>
      <c r="M351">
        <f t="shared" si="10"/>
        <v>9.691001300805642E-2</v>
      </c>
      <c r="N351">
        <f t="shared" si="11"/>
        <v>1.1760912590556813</v>
      </c>
    </row>
    <row r="352" spans="1:14" x14ac:dyDescent="0.2">
      <c r="A352" s="8">
        <v>32.199999999999996</v>
      </c>
      <c r="B352" s="8">
        <v>14</v>
      </c>
      <c r="J352" s="2">
        <v>1.33</v>
      </c>
      <c r="K352" s="2">
        <v>14</v>
      </c>
      <c r="M352">
        <f t="shared" si="10"/>
        <v>0.12385164096708581</v>
      </c>
      <c r="N352">
        <f t="shared" si="11"/>
        <v>1.146128035678238</v>
      </c>
    </row>
    <row r="353" spans="1:14" x14ac:dyDescent="0.2">
      <c r="A353" s="8">
        <v>30.9</v>
      </c>
      <c r="B353" s="8">
        <v>13</v>
      </c>
      <c r="J353" s="2">
        <v>1.43</v>
      </c>
      <c r="K353" s="2">
        <v>13</v>
      </c>
      <c r="M353">
        <f t="shared" si="10"/>
        <v>0.1553360374650618</v>
      </c>
      <c r="N353">
        <f t="shared" si="11"/>
        <v>1.1139433523068367</v>
      </c>
    </row>
    <row r="354" spans="1:14" x14ac:dyDescent="0.2">
      <c r="A354" s="8">
        <v>41.4</v>
      </c>
      <c r="B354" s="8">
        <v>18</v>
      </c>
      <c r="J354" s="2">
        <v>1</v>
      </c>
      <c r="K354" s="2">
        <v>18</v>
      </c>
      <c r="M354">
        <f t="shared" si="10"/>
        <v>0</v>
      </c>
      <c r="N354">
        <f t="shared" si="11"/>
        <v>1.255272505103306</v>
      </c>
    </row>
    <row r="355" spans="1:14" x14ac:dyDescent="0.2">
      <c r="A355" s="8">
        <v>36.799999999999997</v>
      </c>
      <c r="B355" s="8">
        <v>16</v>
      </c>
      <c r="J355" s="2">
        <v>1.25</v>
      </c>
      <c r="K355" s="2">
        <v>16</v>
      </c>
      <c r="M355">
        <f t="shared" si="10"/>
        <v>9.691001300805642E-2</v>
      </c>
      <c r="N355">
        <f t="shared" si="11"/>
        <v>1.2041199826559248</v>
      </c>
    </row>
    <row r="356" spans="1:14" x14ac:dyDescent="0.2">
      <c r="A356" s="8">
        <v>40.5</v>
      </c>
      <c r="B356" s="8">
        <v>15</v>
      </c>
      <c r="J356" s="2">
        <v>1.33</v>
      </c>
      <c r="K356" s="2">
        <v>15</v>
      </c>
      <c r="M356">
        <f t="shared" si="10"/>
        <v>0.12385164096708581</v>
      </c>
      <c r="N356">
        <f t="shared" si="11"/>
        <v>1.1760912590556813</v>
      </c>
    </row>
    <row r="357" spans="1:14" x14ac:dyDescent="0.2">
      <c r="A357" s="8">
        <v>30.9</v>
      </c>
      <c r="B357" s="8">
        <v>13</v>
      </c>
      <c r="J357" s="2">
        <v>1.54</v>
      </c>
      <c r="K357" s="2">
        <v>13</v>
      </c>
      <c r="M357">
        <f t="shared" si="10"/>
        <v>0.18752072083646307</v>
      </c>
      <c r="N357">
        <f t="shared" si="11"/>
        <v>1.1139433523068367</v>
      </c>
    </row>
    <row r="358" spans="1:14" x14ac:dyDescent="0.2">
      <c r="A358" s="8">
        <v>42.4</v>
      </c>
      <c r="B358" s="8">
        <v>18</v>
      </c>
      <c r="J358" s="2">
        <v>1.1100000000000001</v>
      </c>
      <c r="K358" s="2">
        <v>18</v>
      </c>
      <c r="M358">
        <f t="shared" si="10"/>
        <v>4.5322978786657475E-2</v>
      </c>
      <c r="N358">
        <f t="shared" si="11"/>
        <v>1.255272505103306</v>
      </c>
    </row>
    <row r="359" spans="1:14" x14ac:dyDescent="0.2">
      <c r="A359" s="8">
        <v>35.799999999999997</v>
      </c>
      <c r="B359" s="8">
        <v>16</v>
      </c>
      <c r="J359" s="2">
        <v>1.25</v>
      </c>
      <c r="K359" s="2">
        <v>16</v>
      </c>
      <c r="M359">
        <f t="shared" si="10"/>
        <v>9.691001300805642E-2</v>
      </c>
      <c r="N359">
        <f t="shared" si="11"/>
        <v>1.2041199826559248</v>
      </c>
    </row>
    <row r="360" spans="1:14" x14ac:dyDescent="0.2">
      <c r="A360" s="8">
        <v>35.5</v>
      </c>
      <c r="B360" s="8">
        <v>15</v>
      </c>
      <c r="J360" s="2">
        <v>1.25</v>
      </c>
      <c r="K360" s="2">
        <v>15</v>
      </c>
      <c r="M360">
        <f t="shared" si="10"/>
        <v>9.691001300805642E-2</v>
      </c>
      <c r="N360">
        <f t="shared" si="11"/>
        <v>1.1760912590556813</v>
      </c>
    </row>
    <row r="361" spans="1:14" x14ac:dyDescent="0.2">
      <c r="A361" s="8">
        <v>28.9</v>
      </c>
      <c r="B361" s="8">
        <v>13</v>
      </c>
      <c r="J361" s="2">
        <v>1.43</v>
      </c>
      <c r="K361" s="2">
        <v>13</v>
      </c>
      <c r="M361">
        <f t="shared" si="10"/>
        <v>0.1553360374650618</v>
      </c>
      <c r="N361">
        <f t="shared" si="11"/>
        <v>1.1139433523068367</v>
      </c>
    </row>
    <row r="362" spans="1:14" x14ac:dyDescent="0.2">
      <c r="A362" s="8">
        <v>42.699999999999996</v>
      </c>
      <c r="B362" s="8">
        <v>19</v>
      </c>
      <c r="J362" s="2">
        <v>1</v>
      </c>
      <c r="K362" s="2">
        <v>19</v>
      </c>
      <c r="M362">
        <f t="shared" si="10"/>
        <v>0</v>
      </c>
      <c r="N362">
        <f t="shared" si="11"/>
        <v>1.2787536009528289</v>
      </c>
    </row>
    <row r="363" spans="1:14" x14ac:dyDescent="0.2">
      <c r="A363" s="8">
        <v>37.799999999999997</v>
      </c>
      <c r="B363" s="8">
        <v>16</v>
      </c>
      <c r="J363" s="2">
        <v>1.25</v>
      </c>
      <c r="K363" s="2">
        <v>16</v>
      </c>
      <c r="M363">
        <f t="shared" si="10"/>
        <v>9.691001300805642E-2</v>
      </c>
      <c r="N363">
        <f t="shared" si="11"/>
        <v>1.2041199826559248</v>
      </c>
    </row>
    <row r="364" spans="1:14" x14ac:dyDescent="0.2">
      <c r="A364" s="8">
        <v>39.5</v>
      </c>
      <c r="B364" s="8">
        <v>15</v>
      </c>
      <c r="J364" s="2">
        <v>1.25</v>
      </c>
      <c r="K364" s="2">
        <v>15</v>
      </c>
      <c r="M364">
        <f t="shared" si="10"/>
        <v>9.691001300805642E-2</v>
      </c>
      <c r="N364">
        <f t="shared" si="11"/>
        <v>1.1760912590556813</v>
      </c>
    </row>
    <row r="365" spans="1:14" x14ac:dyDescent="0.2">
      <c r="A365" s="8">
        <v>30.9</v>
      </c>
      <c r="B365" s="8">
        <v>13</v>
      </c>
      <c r="J365" s="2">
        <v>1.43</v>
      </c>
      <c r="K365" s="2">
        <v>13</v>
      </c>
      <c r="M365">
        <f t="shared" si="10"/>
        <v>0.1553360374650618</v>
      </c>
      <c r="N365">
        <f t="shared" si="11"/>
        <v>1.1139433523068367</v>
      </c>
    </row>
    <row r="366" spans="1:14" x14ac:dyDescent="0.2">
      <c r="A366" s="8">
        <v>15.099999999999998</v>
      </c>
      <c r="B366" s="8">
        <v>7</v>
      </c>
      <c r="J366" s="2">
        <v>2.5</v>
      </c>
      <c r="K366" s="2">
        <v>7</v>
      </c>
      <c r="M366">
        <f t="shared" si="10"/>
        <v>0.3979400086720376</v>
      </c>
      <c r="N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84F1-8BE9-4B4A-9B3E-03C9D81BE96F}">
  <dimension ref="A3:C369"/>
  <sheetViews>
    <sheetView workbookViewId="0">
      <selection activeCell="B4" sqref="B4:C368"/>
    </sheetView>
  </sheetViews>
  <sheetFormatPr baseColWidth="10" defaultRowHeight="15" x14ac:dyDescent="0.2"/>
  <cols>
    <col min="1" max="1" width="12.1640625" bestFit="1" customWidth="1"/>
    <col min="2" max="2" width="12.33203125" bestFit="1" customWidth="1"/>
    <col min="3" max="3" width="10.5" bestFit="1" customWidth="1"/>
  </cols>
  <sheetData>
    <row r="3" spans="1:3" x14ac:dyDescent="0.2">
      <c r="A3" s="6" t="s">
        <v>16</v>
      </c>
      <c r="B3" t="s">
        <v>330</v>
      </c>
      <c r="C3" t="s">
        <v>328</v>
      </c>
    </row>
    <row r="4" spans="1:3" x14ac:dyDescent="0.2">
      <c r="A4" s="9">
        <v>42736</v>
      </c>
      <c r="B4" s="8">
        <v>2</v>
      </c>
      <c r="C4" s="8">
        <v>10</v>
      </c>
    </row>
    <row r="5" spans="1:3" x14ac:dyDescent="0.2">
      <c r="A5" s="9">
        <v>42737</v>
      </c>
      <c r="B5" s="8">
        <v>1.33</v>
      </c>
      <c r="C5" s="8">
        <v>13</v>
      </c>
    </row>
    <row r="6" spans="1:3" x14ac:dyDescent="0.2">
      <c r="A6" s="9">
        <v>42738</v>
      </c>
      <c r="B6" s="8">
        <v>1.33</v>
      </c>
      <c r="C6" s="8">
        <v>15</v>
      </c>
    </row>
    <row r="7" spans="1:3" x14ac:dyDescent="0.2">
      <c r="A7" s="9">
        <v>42739</v>
      </c>
      <c r="B7" s="8">
        <v>1.05</v>
      </c>
      <c r="C7" s="8">
        <v>17</v>
      </c>
    </row>
    <row r="8" spans="1:3" x14ac:dyDescent="0.2">
      <c r="A8" s="9">
        <v>42740</v>
      </c>
      <c r="B8" s="8">
        <v>1</v>
      </c>
      <c r="C8" s="8">
        <v>18</v>
      </c>
    </row>
    <row r="9" spans="1:3" x14ac:dyDescent="0.2">
      <c r="A9" s="9">
        <v>42741</v>
      </c>
      <c r="B9" s="8">
        <v>1.54</v>
      </c>
      <c r="C9" s="8">
        <v>11</v>
      </c>
    </row>
    <row r="10" spans="1:3" x14ac:dyDescent="0.2">
      <c r="A10" s="9">
        <v>42742</v>
      </c>
      <c r="B10" s="8">
        <v>1.54</v>
      </c>
      <c r="C10" s="8">
        <v>13</v>
      </c>
    </row>
    <row r="11" spans="1:3" x14ac:dyDescent="0.2">
      <c r="A11" s="9">
        <v>42743</v>
      </c>
      <c r="B11" s="8">
        <v>1.18</v>
      </c>
      <c r="C11" s="8">
        <v>15</v>
      </c>
    </row>
    <row r="12" spans="1:3" x14ac:dyDescent="0.2">
      <c r="A12" s="9">
        <v>42744</v>
      </c>
      <c r="B12" s="8">
        <v>1.18</v>
      </c>
      <c r="C12" s="8">
        <v>17</v>
      </c>
    </row>
    <row r="13" spans="1:3" x14ac:dyDescent="0.2">
      <c r="A13" s="9">
        <v>42745</v>
      </c>
      <c r="B13" s="8">
        <v>1.05</v>
      </c>
      <c r="C13" s="8">
        <v>18</v>
      </c>
    </row>
    <row r="14" spans="1:3" x14ac:dyDescent="0.2">
      <c r="A14" s="9">
        <v>42746</v>
      </c>
      <c r="B14" s="8">
        <v>1.54</v>
      </c>
      <c r="C14" s="8">
        <v>12</v>
      </c>
    </row>
    <row r="15" spans="1:3" x14ac:dyDescent="0.2">
      <c r="A15" s="9">
        <v>42747</v>
      </c>
      <c r="B15" s="8">
        <v>1.33</v>
      </c>
      <c r="C15" s="8">
        <v>14</v>
      </c>
    </row>
    <row r="16" spans="1:3" x14ac:dyDescent="0.2">
      <c r="A16" s="9">
        <v>42748</v>
      </c>
      <c r="B16" s="8">
        <v>1.33</v>
      </c>
      <c r="C16" s="8">
        <v>15</v>
      </c>
    </row>
    <row r="17" spans="1:3" x14ac:dyDescent="0.2">
      <c r="A17" s="9">
        <v>42749</v>
      </c>
      <c r="B17" s="8">
        <v>1.05</v>
      </c>
      <c r="C17" s="8">
        <v>17</v>
      </c>
    </row>
    <row r="18" spans="1:3" x14ac:dyDescent="0.2">
      <c r="A18" s="9">
        <v>42750</v>
      </c>
      <c r="B18" s="8">
        <v>1.1100000000000001</v>
      </c>
      <c r="C18" s="8">
        <v>18</v>
      </c>
    </row>
    <row r="19" spans="1:3" x14ac:dyDescent="0.2">
      <c r="A19" s="9">
        <v>42751</v>
      </c>
      <c r="B19" s="8">
        <v>1.67</v>
      </c>
      <c r="C19" s="8">
        <v>12</v>
      </c>
    </row>
    <row r="20" spans="1:3" x14ac:dyDescent="0.2">
      <c r="A20" s="9">
        <v>42752</v>
      </c>
      <c r="B20" s="8">
        <v>1.43</v>
      </c>
      <c r="C20" s="8">
        <v>14</v>
      </c>
    </row>
    <row r="21" spans="1:3" x14ac:dyDescent="0.2">
      <c r="A21" s="9">
        <v>42753</v>
      </c>
      <c r="B21" s="8">
        <v>1.18</v>
      </c>
      <c r="C21" s="8">
        <v>16</v>
      </c>
    </row>
    <row r="22" spans="1:3" x14ac:dyDescent="0.2">
      <c r="A22" s="9">
        <v>42754</v>
      </c>
      <c r="B22" s="8">
        <v>1.18</v>
      </c>
      <c r="C22" s="8">
        <v>17</v>
      </c>
    </row>
    <row r="23" spans="1:3" x14ac:dyDescent="0.2">
      <c r="A23" s="9">
        <v>42755</v>
      </c>
      <c r="B23" s="8">
        <v>1.43</v>
      </c>
      <c r="C23" s="8">
        <v>12</v>
      </c>
    </row>
    <row r="24" spans="1:3" x14ac:dyDescent="0.2">
      <c r="A24" s="9">
        <v>42756</v>
      </c>
      <c r="B24" s="8">
        <v>1.25</v>
      </c>
      <c r="C24" s="8">
        <v>14</v>
      </c>
    </row>
    <row r="25" spans="1:3" x14ac:dyDescent="0.2">
      <c r="A25" s="9">
        <v>42757</v>
      </c>
      <c r="B25" s="8">
        <v>1.1100000000000001</v>
      </c>
      <c r="C25" s="8">
        <v>16</v>
      </c>
    </row>
    <row r="26" spans="1:3" x14ac:dyDescent="0.2">
      <c r="A26" s="9">
        <v>42758</v>
      </c>
      <c r="B26" s="8">
        <v>1.05</v>
      </c>
      <c r="C26" s="8">
        <v>17</v>
      </c>
    </row>
    <row r="27" spans="1:3" x14ac:dyDescent="0.2">
      <c r="A27" s="9">
        <v>42759</v>
      </c>
      <c r="B27" s="8">
        <v>1.54</v>
      </c>
      <c r="C27" s="8">
        <v>12</v>
      </c>
    </row>
    <row r="28" spans="1:3" x14ac:dyDescent="0.2">
      <c r="A28" s="9">
        <v>42760</v>
      </c>
      <c r="B28" s="8">
        <v>1.25</v>
      </c>
      <c r="C28" s="8">
        <v>14</v>
      </c>
    </row>
    <row r="29" spans="1:3" x14ac:dyDescent="0.2">
      <c r="A29" s="9">
        <v>42761</v>
      </c>
      <c r="B29" s="8">
        <v>1.25</v>
      </c>
      <c r="C29" s="8">
        <v>16</v>
      </c>
    </row>
    <row r="30" spans="1:3" x14ac:dyDescent="0.2">
      <c r="A30" s="9">
        <v>42762</v>
      </c>
      <c r="B30" s="8">
        <v>1.05</v>
      </c>
      <c r="C30" s="8">
        <v>17</v>
      </c>
    </row>
    <row r="31" spans="1:3" x14ac:dyDescent="0.2">
      <c r="A31" s="9">
        <v>42763</v>
      </c>
      <c r="B31" s="8">
        <v>1.33</v>
      </c>
      <c r="C31" s="8">
        <v>13</v>
      </c>
    </row>
    <row r="32" spans="1:3" x14ac:dyDescent="0.2">
      <c r="A32" s="9">
        <v>42764</v>
      </c>
      <c r="B32" s="8">
        <v>1.33</v>
      </c>
      <c r="C32" s="8">
        <v>14</v>
      </c>
    </row>
    <row r="33" spans="1:3" x14ac:dyDescent="0.2">
      <c r="A33" s="9">
        <v>42765</v>
      </c>
      <c r="B33" s="8">
        <v>1.05</v>
      </c>
      <c r="C33" s="8">
        <v>17</v>
      </c>
    </row>
    <row r="34" spans="1:3" x14ac:dyDescent="0.2">
      <c r="A34" s="9">
        <v>42766</v>
      </c>
      <c r="B34" s="8">
        <v>1.05</v>
      </c>
      <c r="C34" s="8">
        <v>18</v>
      </c>
    </row>
    <row r="35" spans="1:3" x14ac:dyDescent="0.2">
      <c r="A35" s="9">
        <v>42767</v>
      </c>
      <c r="B35" s="8">
        <v>1</v>
      </c>
      <c r="C35" s="8">
        <v>18</v>
      </c>
    </row>
    <row r="36" spans="1:3" x14ac:dyDescent="0.2">
      <c r="A36" s="9">
        <v>42768</v>
      </c>
      <c r="B36" s="8">
        <v>1</v>
      </c>
      <c r="C36" s="8">
        <v>20</v>
      </c>
    </row>
    <row r="37" spans="1:3" x14ac:dyDescent="0.2">
      <c r="A37" s="9">
        <v>42769</v>
      </c>
      <c r="B37" s="8">
        <v>0.87</v>
      </c>
      <c r="C37" s="8">
        <v>21</v>
      </c>
    </row>
    <row r="38" spans="1:3" x14ac:dyDescent="0.2">
      <c r="A38" s="9">
        <v>42770</v>
      </c>
      <c r="B38" s="8">
        <v>0.83</v>
      </c>
      <c r="C38" s="8">
        <v>22</v>
      </c>
    </row>
    <row r="39" spans="1:3" x14ac:dyDescent="0.2">
      <c r="A39" s="9">
        <v>42771</v>
      </c>
      <c r="B39" s="8">
        <v>1.1100000000000001</v>
      </c>
      <c r="C39" s="8">
        <v>18</v>
      </c>
    </row>
    <row r="40" spans="1:3" x14ac:dyDescent="0.2">
      <c r="A40" s="9">
        <v>42772</v>
      </c>
      <c r="B40" s="8">
        <v>0.95</v>
      </c>
      <c r="C40" s="8">
        <v>20</v>
      </c>
    </row>
    <row r="41" spans="1:3" x14ac:dyDescent="0.2">
      <c r="A41" s="9">
        <v>42773</v>
      </c>
      <c r="B41" s="8">
        <v>0.87</v>
      </c>
      <c r="C41" s="8">
        <v>21</v>
      </c>
    </row>
    <row r="42" spans="1:3" x14ac:dyDescent="0.2">
      <c r="A42" s="9">
        <v>42774</v>
      </c>
      <c r="B42" s="8">
        <v>0.87</v>
      </c>
      <c r="C42" s="8">
        <v>22</v>
      </c>
    </row>
    <row r="43" spans="1:3" x14ac:dyDescent="0.2">
      <c r="A43" s="9">
        <v>42775</v>
      </c>
      <c r="B43" s="8">
        <v>1</v>
      </c>
      <c r="C43" s="8">
        <v>19</v>
      </c>
    </row>
    <row r="44" spans="1:3" x14ac:dyDescent="0.2">
      <c r="A44" s="9">
        <v>42776</v>
      </c>
      <c r="B44" s="8">
        <v>0.91</v>
      </c>
      <c r="C44" s="8">
        <v>20</v>
      </c>
    </row>
    <row r="45" spans="1:3" x14ac:dyDescent="0.2">
      <c r="A45" s="9">
        <v>42777</v>
      </c>
      <c r="B45" s="8">
        <v>0.91</v>
      </c>
      <c r="C45" s="8">
        <v>21</v>
      </c>
    </row>
    <row r="46" spans="1:3" x14ac:dyDescent="0.2">
      <c r="A46" s="9">
        <v>42778</v>
      </c>
      <c r="B46" s="8">
        <v>0.83</v>
      </c>
      <c r="C46" s="8">
        <v>22</v>
      </c>
    </row>
    <row r="47" spans="1:3" x14ac:dyDescent="0.2">
      <c r="A47" s="9">
        <v>42779</v>
      </c>
      <c r="B47" s="8">
        <v>1.1100000000000001</v>
      </c>
      <c r="C47" s="8">
        <v>18</v>
      </c>
    </row>
    <row r="48" spans="1:3" x14ac:dyDescent="0.2">
      <c r="A48" s="9">
        <v>42780</v>
      </c>
      <c r="B48" s="8">
        <v>0.95</v>
      </c>
      <c r="C48" s="8">
        <v>19</v>
      </c>
    </row>
    <row r="49" spans="1:3" x14ac:dyDescent="0.2">
      <c r="A49" s="9">
        <v>42781</v>
      </c>
      <c r="B49" s="8">
        <v>0.91</v>
      </c>
      <c r="C49" s="8">
        <v>20</v>
      </c>
    </row>
    <row r="50" spans="1:3" x14ac:dyDescent="0.2">
      <c r="A50" s="9">
        <v>42782</v>
      </c>
      <c r="B50" s="8">
        <v>0.87</v>
      </c>
      <c r="C50" s="8">
        <v>21</v>
      </c>
    </row>
    <row r="51" spans="1:3" x14ac:dyDescent="0.2">
      <c r="A51" s="9">
        <v>42783</v>
      </c>
      <c r="B51" s="8">
        <v>1</v>
      </c>
      <c r="C51" s="8">
        <v>18</v>
      </c>
    </row>
    <row r="52" spans="1:3" x14ac:dyDescent="0.2">
      <c r="A52" s="9">
        <v>42784</v>
      </c>
      <c r="B52" s="8">
        <v>0.95</v>
      </c>
      <c r="C52" s="8">
        <v>19</v>
      </c>
    </row>
    <row r="53" spans="1:3" x14ac:dyDescent="0.2">
      <c r="A53" s="9">
        <v>42785</v>
      </c>
      <c r="B53" s="8">
        <v>0.95</v>
      </c>
      <c r="C53" s="8">
        <v>20</v>
      </c>
    </row>
    <row r="54" spans="1:3" x14ac:dyDescent="0.2">
      <c r="A54" s="9">
        <v>42786</v>
      </c>
      <c r="B54" s="8">
        <v>0.95</v>
      </c>
      <c r="C54" s="8">
        <v>21</v>
      </c>
    </row>
    <row r="55" spans="1:3" x14ac:dyDescent="0.2">
      <c r="A55" s="9">
        <v>42787</v>
      </c>
      <c r="B55" s="8">
        <v>1</v>
      </c>
      <c r="C55" s="8">
        <v>18</v>
      </c>
    </row>
    <row r="56" spans="1:3" x14ac:dyDescent="0.2">
      <c r="A56" s="9">
        <v>42788</v>
      </c>
      <c r="B56" s="8">
        <v>0.95</v>
      </c>
      <c r="C56" s="8">
        <v>19</v>
      </c>
    </row>
    <row r="57" spans="1:3" x14ac:dyDescent="0.2">
      <c r="A57" s="9">
        <v>42789</v>
      </c>
      <c r="B57" s="8">
        <v>1</v>
      </c>
      <c r="C57" s="8">
        <v>20</v>
      </c>
    </row>
    <row r="58" spans="1:3" x14ac:dyDescent="0.2">
      <c r="A58" s="9">
        <v>42790</v>
      </c>
      <c r="B58" s="8">
        <v>0.87</v>
      </c>
      <c r="C58" s="8">
        <v>21</v>
      </c>
    </row>
    <row r="59" spans="1:3" x14ac:dyDescent="0.2">
      <c r="A59" s="9">
        <v>42791</v>
      </c>
      <c r="B59" s="8">
        <v>1</v>
      </c>
      <c r="C59" s="8">
        <v>18</v>
      </c>
    </row>
    <row r="60" spans="1:3" x14ac:dyDescent="0.2">
      <c r="A60" s="9">
        <v>42792</v>
      </c>
      <c r="B60" s="8">
        <v>1.05</v>
      </c>
      <c r="C60" s="8">
        <v>19</v>
      </c>
    </row>
    <row r="61" spans="1:3" x14ac:dyDescent="0.2">
      <c r="A61" s="9">
        <v>42793</v>
      </c>
      <c r="B61" s="8">
        <v>1</v>
      </c>
      <c r="C61" s="8">
        <v>20</v>
      </c>
    </row>
    <row r="62" spans="1:3" x14ac:dyDescent="0.2">
      <c r="A62" s="9">
        <v>42794</v>
      </c>
      <c r="B62" s="8">
        <v>0.91</v>
      </c>
      <c r="C62" s="8">
        <v>22</v>
      </c>
    </row>
    <row r="63" spans="1:3" x14ac:dyDescent="0.2">
      <c r="A63" s="9">
        <v>42795</v>
      </c>
      <c r="B63" s="8">
        <v>0.87</v>
      </c>
      <c r="C63" s="8">
        <v>23</v>
      </c>
    </row>
    <row r="64" spans="1:3" x14ac:dyDescent="0.2">
      <c r="A64" s="9">
        <v>42796</v>
      </c>
      <c r="B64" s="8">
        <v>0.8</v>
      </c>
      <c r="C64" s="8">
        <v>24</v>
      </c>
    </row>
    <row r="65" spans="1:3" x14ac:dyDescent="0.2">
      <c r="A65" s="9">
        <v>42797</v>
      </c>
      <c r="B65" s="8">
        <v>0.77</v>
      </c>
      <c r="C65" s="8">
        <v>24</v>
      </c>
    </row>
    <row r="66" spans="1:3" x14ac:dyDescent="0.2">
      <c r="A66" s="9">
        <v>42798</v>
      </c>
      <c r="B66" s="8">
        <v>0.77</v>
      </c>
      <c r="C66" s="8">
        <v>25</v>
      </c>
    </row>
    <row r="67" spans="1:3" x14ac:dyDescent="0.2">
      <c r="A67" s="9">
        <v>42799</v>
      </c>
      <c r="B67" s="8">
        <v>0.87</v>
      </c>
      <c r="C67" s="8">
        <v>23</v>
      </c>
    </row>
    <row r="68" spans="1:3" x14ac:dyDescent="0.2">
      <c r="A68" s="9">
        <v>42800</v>
      </c>
      <c r="B68" s="8">
        <v>0.77</v>
      </c>
      <c r="C68" s="8">
        <v>24</v>
      </c>
    </row>
    <row r="69" spans="1:3" x14ac:dyDescent="0.2">
      <c r="A69" s="9">
        <v>42801</v>
      </c>
      <c r="B69" s="8">
        <v>0.77</v>
      </c>
      <c r="C69" s="8">
        <v>24</v>
      </c>
    </row>
    <row r="70" spans="1:3" x14ac:dyDescent="0.2">
      <c r="A70" s="9">
        <v>42802</v>
      </c>
      <c r="B70" s="8">
        <v>0.77</v>
      </c>
      <c r="C70" s="8">
        <v>25</v>
      </c>
    </row>
    <row r="71" spans="1:3" x14ac:dyDescent="0.2">
      <c r="A71" s="9">
        <v>42803</v>
      </c>
      <c r="B71" s="8">
        <v>0.8</v>
      </c>
      <c r="C71" s="8">
        <v>23</v>
      </c>
    </row>
    <row r="72" spans="1:3" x14ac:dyDescent="0.2">
      <c r="A72" s="9">
        <v>42804</v>
      </c>
      <c r="B72" s="8">
        <v>0.83</v>
      </c>
      <c r="C72" s="8">
        <v>24</v>
      </c>
    </row>
    <row r="73" spans="1:3" x14ac:dyDescent="0.2">
      <c r="A73" s="9">
        <v>42805</v>
      </c>
      <c r="B73" s="8">
        <v>0.83</v>
      </c>
      <c r="C73" s="8">
        <v>24</v>
      </c>
    </row>
    <row r="74" spans="1:3" x14ac:dyDescent="0.2">
      <c r="A74" s="9">
        <v>42806</v>
      </c>
      <c r="B74" s="8">
        <v>0.74</v>
      </c>
      <c r="C74" s="8">
        <v>25</v>
      </c>
    </row>
    <row r="75" spans="1:3" x14ac:dyDescent="0.2">
      <c r="A75" s="9">
        <v>42807</v>
      </c>
      <c r="B75" s="8">
        <v>0.87</v>
      </c>
      <c r="C75" s="8">
        <v>23</v>
      </c>
    </row>
    <row r="76" spans="1:3" x14ac:dyDescent="0.2">
      <c r="A76" s="9">
        <v>42808</v>
      </c>
      <c r="B76" s="8">
        <v>0.87</v>
      </c>
      <c r="C76" s="8">
        <v>23</v>
      </c>
    </row>
    <row r="77" spans="1:3" x14ac:dyDescent="0.2">
      <c r="A77" s="9">
        <v>42809</v>
      </c>
      <c r="B77" s="8">
        <v>0.83</v>
      </c>
      <c r="C77" s="8">
        <v>24</v>
      </c>
    </row>
    <row r="78" spans="1:3" x14ac:dyDescent="0.2">
      <c r="A78" s="9">
        <v>42810</v>
      </c>
      <c r="B78" s="8">
        <v>0.83</v>
      </c>
      <c r="C78" s="8">
        <v>24</v>
      </c>
    </row>
    <row r="79" spans="1:3" x14ac:dyDescent="0.2">
      <c r="A79" s="9">
        <v>42811</v>
      </c>
      <c r="B79" s="8">
        <v>0.77</v>
      </c>
      <c r="C79" s="8">
        <v>25</v>
      </c>
    </row>
    <row r="80" spans="1:3" x14ac:dyDescent="0.2">
      <c r="A80" s="9">
        <v>42812</v>
      </c>
      <c r="B80" s="8">
        <v>0.83</v>
      </c>
      <c r="C80" s="8">
        <v>23</v>
      </c>
    </row>
    <row r="81" spans="1:3" x14ac:dyDescent="0.2">
      <c r="A81" s="9">
        <v>42813</v>
      </c>
      <c r="B81" s="8">
        <v>0.83</v>
      </c>
      <c r="C81" s="8">
        <v>23</v>
      </c>
    </row>
    <row r="82" spans="1:3" x14ac:dyDescent="0.2">
      <c r="A82" s="9">
        <v>42814</v>
      </c>
      <c r="B82" s="8">
        <v>0.77</v>
      </c>
      <c r="C82" s="8">
        <v>24</v>
      </c>
    </row>
    <row r="83" spans="1:3" x14ac:dyDescent="0.2">
      <c r="A83" s="9">
        <v>42815</v>
      </c>
      <c r="B83" s="8">
        <v>0.83</v>
      </c>
      <c r="C83" s="8">
        <v>24</v>
      </c>
    </row>
    <row r="84" spans="1:3" x14ac:dyDescent="0.2">
      <c r="A84" s="9">
        <v>42816</v>
      </c>
      <c r="B84" s="8">
        <v>0.74</v>
      </c>
      <c r="C84" s="8">
        <v>25</v>
      </c>
    </row>
    <row r="85" spans="1:3" x14ac:dyDescent="0.2">
      <c r="A85" s="9">
        <v>42817</v>
      </c>
      <c r="B85" s="8">
        <v>0.87</v>
      </c>
      <c r="C85" s="8">
        <v>23</v>
      </c>
    </row>
    <row r="86" spans="1:3" x14ac:dyDescent="0.2">
      <c r="A86" s="9">
        <v>42818</v>
      </c>
      <c r="B86" s="8">
        <v>0.83</v>
      </c>
      <c r="C86" s="8">
        <v>23</v>
      </c>
    </row>
    <row r="87" spans="1:3" x14ac:dyDescent="0.2">
      <c r="A87" s="9">
        <v>42819</v>
      </c>
      <c r="B87" s="8">
        <v>0.8</v>
      </c>
      <c r="C87" s="8">
        <v>24</v>
      </c>
    </row>
    <row r="88" spans="1:3" x14ac:dyDescent="0.2">
      <c r="A88" s="9">
        <v>42820</v>
      </c>
      <c r="B88" s="8">
        <v>0.77</v>
      </c>
      <c r="C88" s="8">
        <v>25</v>
      </c>
    </row>
    <row r="89" spans="1:3" x14ac:dyDescent="0.2">
      <c r="A89" s="9">
        <v>42821</v>
      </c>
      <c r="B89" s="8">
        <v>0.74</v>
      </c>
      <c r="C89" s="8">
        <v>25</v>
      </c>
    </row>
    <row r="90" spans="1:3" x14ac:dyDescent="0.2">
      <c r="A90" s="9">
        <v>42822</v>
      </c>
      <c r="B90" s="8">
        <v>0.83</v>
      </c>
      <c r="C90" s="8">
        <v>23</v>
      </c>
    </row>
    <row r="91" spans="1:3" x14ac:dyDescent="0.2">
      <c r="A91" s="9">
        <v>42823</v>
      </c>
      <c r="B91" s="8">
        <v>0.83</v>
      </c>
      <c r="C91" s="8">
        <v>24</v>
      </c>
    </row>
    <row r="92" spans="1:3" x14ac:dyDescent="0.2">
      <c r="A92" s="9">
        <v>42824</v>
      </c>
      <c r="B92" s="8">
        <v>0.8</v>
      </c>
      <c r="C92" s="8">
        <v>24</v>
      </c>
    </row>
    <row r="93" spans="1:3" x14ac:dyDescent="0.2">
      <c r="A93" s="9">
        <v>42825</v>
      </c>
      <c r="B93" s="8">
        <v>0.77</v>
      </c>
      <c r="C93" s="8">
        <v>25</v>
      </c>
    </row>
    <row r="94" spans="1:3" x14ac:dyDescent="0.2">
      <c r="A94" s="9">
        <v>42826</v>
      </c>
      <c r="B94" s="8">
        <v>0.8</v>
      </c>
      <c r="C94" s="8">
        <v>25</v>
      </c>
    </row>
    <row r="95" spans="1:3" x14ac:dyDescent="0.2">
      <c r="A95" s="9">
        <v>42827</v>
      </c>
      <c r="B95" s="8">
        <v>0.74</v>
      </c>
      <c r="C95" s="8">
        <v>26</v>
      </c>
    </row>
    <row r="96" spans="1:3" x14ac:dyDescent="0.2">
      <c r="A96" s="9">
        <v>42828</v>
      </c>
      <c r="B96" s="8">
        <v>0.74</v>
      </c>
      <c r="C96" s="8">
        <v>26</v>
      </c>
    </row>
    <row r="97" spans="1:3" x14ac:dyDescent="0.2">
      <c r="A97" s="9">
        <v>42829</v>
      </c>
      <c r="B97" s="8">
        <v>0.71</v>
      </c>
      <c r="C97" s="8">
        <v>27</v>
      </c>
    </row>
    <row r="98" spans="1:3" x14ac:dyDescent="0.2">
      <c r="A98" s="9">
        <v>42830</v>
      </c>
      <c r="B98" s="8">
        <v>0.71</v>
      </c>
      <c r="C98" s="8">
        <v>28</v>
      </c>
    </row>
    <row r="99" spans="1:3" x14ac:dyDescent="0.2">
      <c r="A99" s="9">
        <v>42831</v>
      </c>
      <c r="B99" s="8">
        <v>0.8</v>
      </c>
      <c r="C99" s="8">
        <v>25</v>
      </c>
    </row>
    <row r="100" spans="1:3" x14ac:dyDescent="0.2">
      <c r="A100" s="9">
        <v>42832</v>
      </c>
      <c r="B100" s="8">
        <v>0.74</v>
      </c>
      <c r="C100" s="8">
        <v>26</v>
      </c>
    </row>
    <row r="101" spans="1:3" x14ac:dyDescent="0.2">
      <c r="A101" s="9">
        <v>42833</v>
      </c>
      <c r="B101" s="8">
        <v>0.74</v>
      </c>
      <c r="C101" s="8">
        <v>26</v>
      </c>
    </row>
    <row r="102" spans="1:3" x14ac:dyDescent="0.2">
      <c r="A102" s="9">
        <v>42834</v>
      </c>
      <c r="B102" s="8">
        <v>0.69</v>
      </c>
      <c r="C102" s="8">
        <v>27</v>
      </c>
    </row>
    <row r="103" spans="1:3" x14ac:dyDescent="0.2">
      <c r="A103" s="9">
        <v>42835</v>
      </c>
      <c r="B103" s="8">
        <v>0.74</v>
      </c>
      <c r="C103" s="8">
        <v>25</v>
      </c>
    </row>
    <row r="104" spans="1:3" x14ac:dyDescent="0.2">
      <c r="A104" s="9">
        <v>42836</v>
      </c>
      <c r="B104" s="8">
        <v>0.74</v>
      </c>
      <c r="C104" s="8">
        <v>26</v>
      </c>
    </row>
    <row r="105" spans="1:3" x14ac:dyDescent="0.2">
      <c r="A105" s="9">
        <v>42837</v>
      </c>
      <c r="B105" s="8">
        <v>0.74</v>
      </c>
      <c r="C105" s="8">
        <v>27</v>
      </c>
    </row>
    <row r="106" spans="1:3" x14ac:dyDescent="0.2">
      <c r="A106" s="9">
        <v>42838</v>
      </c>
      <c r="B106" s="8">
        <v>0.69</v>
      </c>
      <c r="C106" s="8">
        <v>27</v>
      </c>
    </row>
    <row r="107" spans="1:3" x14ac:dyDescent="0.2">
      <c r="A107" s="9">
        <v>42839</v>
      </c>
      <c r="B107" s="8">
        <v>0.77</v>
      </c>
      <c r="C107" s="8">
        <v>25</v>
      </c>
    </row>
    <row r="108" spans="1:3" x14ac:dyDescent="0.2">
      <c r="A108" s="9">
        <v>42840</v>
      </c>
      <c r="B108" s="8">
        <v>0.74</v>
      </c>
      <c r="C108" s="8">
        <v>26</v>
      </c>
    </row>
    <row r="109" spans="1:3" x14ac:dyDescent="0.2">
      <c r="A109" s="9">
        <v>42841</v>
      </c>
      <c r="B109" s="8">
        <v>0.69</v>
      </c>
      <c r="C109" s="8">
        <v>27</v>
      </c>
    </row>
    <row r="110" spans="1:3" x14ac:dyDescent="0.2">
      <c r="A110" s="9">
        <v>42842</v>
      </c>
      <c r="B110" s="8">
        <v>0.71</v>
      </c>
      <c r="C110" s="8">
        <v>27</v>
      </c>
    </row>
    <row r="111" spans="1:3" x14ac:dyDescent="0.2">
      <c r="A111" s="9">
        <v>42843</v>
      </c>
      <c r="B111" s="8">
        <v>0.74</v>
      </c>
      <c r="C111" s="8">
        <v>25</v>
      </c>
    </row>
    <row r="112" spans="1:3" x14ac:dyDescent="0.2">
      <c r="A112" s="9">
        <v>42844</v>
      </c>
      <c r="B112" s="8">
        <v>0.77</v>
      </c>
      <c r="C112" s="8">
        <v>26</v>
      </c>
    </row>
    <row r="113" spans="1:3" x14ac:dyDescent="0.2">
      <c r="A113" s="9">
        <v>42845</v>
      </c>
      <c r="B113" s="8">
        <v>0.69</v>
      </c>
      <c r="C113" s="8">
        <v>27</v>
      </c>
    </row>
    <row r="114" spans="1:3" x14ac:dyDescent="0.2">
      <c r="A114" s="9">
        <v>42846</v>
      </c>
      <c r="B114" s="8">
        <v>0.74</v>
      </c>
      <c r="C114" s="8">
        <v>27</v>
      </c>
    </row>
    <row r="115" spans="1:3" x14ac:dyDescent="0.2">
      <c r="A115" s="9">
        <v>42847</v>
      </c>
      <c r="B115" s="8">
        <v>0.77</v>
      </c>
      <c r="C115" s="8">
        <v>25</v>
      </c>
    </row>
    <row r="116" spans="1:3" x14ac:dyDescent="0.2">
      <c r="A116" s="9">
        <v>42848</v>
      </c>
      <c r="B116" s="8">
        <v>0.77</v>
      </c>
      <c r="C116" s="8">
        <v>26</v>
      </c>
    </row>
    <row r="117" spans="1:3" x14ac:dyDescent="0.2">
      <c r="A117" s="9">
        <v>42849</v>
      </c>
      <c r="B117" s="8">
        <v>0.69</v>
      </c>
      <c r="C117" s="8">
        <v>27</v>
      </c>
    </row>
    <row r="118" spans="1:3" x14ac:dyDescent="0.2">
      <c r="A118" s="9">
        <v>42850</v>
      </c>
      <c r="B118" s="8">
        <v>0.71</v>
      </c>
      <c r="C118" s="8">
        <v>27</v>
      </c>
    </row>
    <row r="119" spans="1:3" x14ac:dyDescent="0.2">
      <c r="A119" s="9">
        <v>42851</v>
      </c>
      <c r="B119" s="8">
        <v>0.8</v>
      </c>
      <c r="C119" s="8">
        <v>25</v>
      </c>
    </row>
    <row r="120" spans="1:3" x14ac:dyDescent="0.2">
      <c r="A120" s="9">
        <v>42852</v>
      </c>
      <c r="B120" s="8">
        <v>0.77</v>
      </c>
      <c r="C120" s="8">
        <v>25</v>
      </c>
    </row>
    <row r="121" spans="1:3" x14ac:dyDescent="0.2">
      <c r="A121" s="9">
        <v>42853</v>
      </c>
      <c r="B121" s="8">
        <v>0.74</v>
      </c>
      <c r="C121" s="8">
        <v>26</v>
      </c>
    </row>
    <row r="122" spans="1:3" x14ac:dyDescent="0.2">
      <c r="A122" s="9">
        <v>42854</v>
      </c>
      <c r="B122" s="8">
        <v>0.71</v>
      </c>
      <c r="C122" s="8">
        <v>27</v>
      </c>
    </row>
    <row r="123" spans="1:3" x14ac:dyDescent="0.2">
      <c r="A123" s="9">
        <v>42855</v>
      </c>
      <c r="B123" s="8">
        <v>0.74</v>
      </c>
      <c r="C123" s="8">
        <v>27</v>
      </c>
    </row>
    <row r="124" spans="1:3" x14ac:dyDescent="0.2">
      <c r="A124" s="9">
        <v>42856</v>
      </c>
      <c r="B124" s="8">
        <v>0.65</v>
      </c>
      <c r="C124" s="8">
        <v>29</v>
      </c>
    </row>
    <row r="125" spans="1:3" x14ac:dyDescent="0.2">
      <c r="A125" s="9">
        <v>42857</v>
      </c>
      <c r="B125" s="8">
        <v>0.69</v>
      </c>
      <c r="C125" s="8">
        <v>29</v>
      </c>
    </row>
    <row r="126" spans="1:3" x14ac:dyDescent="0.2">
      <c r="A126" s="9">
        <v>42858</v>
      </c>
      <c r="B126" s="8">
        <v>0.63</v>
      </c>
      <c r="C126" s="8">
        <v>30</v>
      </c>
    </row>
    <row r="127" spans="1:3" x14ac:dyDescent="0.2">
      <c r="A127" s="9">
        <v>42859</v>
      </c>
      <c r="B127" s="8">
        <v>0.63</v>
      </c>
      <c r="C127" s="8">
        <v>31</v>
      </c>
    </row>
    <row r="128" spans="1:3" x14ac:dyDescent="0.2">
      <c r="A128" s="9">
        <v>42860</v>
      </c>
      <c r="B128" s="8">
        <v>0.71</v>
      </c>
      <c r="C128" s="8">
        <v>28</v>
      </c>
    </row>
    <row r="129" spans="1:3" x14ac:dyDescent="0.2">
      <c r="A129" s="9">
        <v>42861</v>
      </c>
      <c r="B129" s="8">
        <v>0.67</v>
      </c>
      <c r="C129" s="8">
        <v>29</v>
      </c>
    </row>
    <row r="130" spans="1:3" x14ac:dyDescent="0.2">
      <c r="A130" s="9">
        <v>42862</v>
      </c>
      <c r="B130" s="8">
        <v>0.65</v>
      </c>
      <c r="C130" s="8">
        <v>29</v>
      </c>
    </row>
    <row r="131" spans="1:3" x14ac:dyDescent="0.2">
      <c r="A131" s="9">
        <v>42863</v>
      </c>
      <c r="B131" s="8">
        <v>0.67</v>
      </c>
      <c r="C131" s="8">
        <v>30</v>
      </c>
    </row>
    <row r="132" spans="1:3" x14ac:dyDescent="0.2">
      <c r="A132" s="9">
        <v>42864</v>
      </c>
      <c r="B132" s="8">
        <v>0.63</v>
      </c>
      <c r="C132" s="8">
        <v>31</v>
      </c>
    </row>
    <row r="133" spans="1:3" x14ac:dyDescent="0.2">
      <c r="A133" s="9">
        <v>42865</v>
      </c>
      <c r="B133" s="8">
        <v>0.69</v>
      </c>
      <c r="C133" s="8">
        <v>28</v>
      </c>
    </row>
    <row r="134" spans="1:3" x14ac:dyDescent="0.2">
      <c r="A134" s="9">
        <v>42866</v>
      </c>
      <c r="B134" s="8">
        <v>0.67</v>
      </c>
      <c r="C134" s="8">
        <v>29</v>
      </c>
    </row>
    <row r="135" spans="1:3" x14ac:dyDescent="0.2">
      <c r="A135" s="9">
        <v>42867</v>
      </c>
      <c r="B135" s="8">
        <v>0.67</v>
      </c>
      <c r="C135" s="8">
        <v>29</v>
      </c>
    </row>
    <row r="136" spans="1:3" x14ac:dyDescent="0.2">
      <c r="A136" s="9">
        <v>42868</v>
      </c>
      <c r="B136" s="8">
        <v>0.65</v>
      </c>
      <c r="C136" s="8">
        <v>30</v>
      </c>
    </row>
    <row r="137" spans="1:3" x14ac:dyDescent="0.2">
      <c r="A137" s="9">
        <v>42869</v>
      </c>
      <c r="B137" s="8">
        <v>0.63</v>
      </c>
      <c r="C137" s="8">
        <v>31</v>
      </c>
    </row>
    <row r="138" spans="1:3" x14ac:dyDescent="0.2">
      <c r="A138" s="9">
        <v>42870</v>
      </c>
      <c r="B138" s="8">
        <v>0.69</v>
      </c>
      <c r="C138" s="8">
        <v>28</v>
      </c>
    </row>
    <row r="139" spans="1:3" x14ac:dyDescent="0.2">
      <c r="A139" s="9">
        <v>42871</v>
      </c>
      <c r="B139" s="8">
        <v>0.67</v>
      </c>
      <c r="C139" s="8">
        <v>29</v>
      </c>
    </row>
    <row r="140" spans="1:3" x14ac:dyDescent="0.2">
      <c r="A140" s="9">
        <v>42872</v>
      </c>
      <c r="B140" s="8">
        <v>0.67</v>
      </c>
      <c r="C140" s="8">
        <v>29</v>
      </c>
    </row>
    <row r="141" spans="1:3" x14ac:dyDescent="0.2">
      <c r="A141" s="9">
        <v>42873</v>
      </c>
      <c r="B141" s="8">
        <v>0.67</v>
      </c>
      <c r="C141" s="8">
        <v>30</v>
      </c>
    </row>
    <row r="142" spans="1:3" x14ac:dyDescent="0.2">
      <c r="A142" s="9">
        <v>42874</v>
      </c>
      <c r="B142" s="8">
        <v>0.61</v>
      </c>
      <c r="C142" s="8">
        <v>31</v>
      </c>
    </row>
    <row r="143" spans="1:3" x14ac:dyDescent="0.2">
      <c r="A143" s="9">
        <v>42875</v>
      </c>
      <c r="B143" s="8">
        <v>0.67</v>
      </c>
      <c r="C143" s="8">
        <v>28</v>
      </c>
    </row>
    <row r="144" spans="1:3" x14ac:dyDescent="0.2">
      <c r="A144" s="9">
        <v>42876</v>
      </c>
      <c r="B144" s="8">
        <v>0.69</v>
      </c>
      <c r="C144" s="8">
        <v>29</v>
      </c>
    </row>
    <row r="145" spans="1:3" x14ac:dyDescent="0.2">
      <c r="A145" s="9">
        <v>42877</v>
      </c>
      <c r="B145" s="8">
        <v>0.67</v>
      </c>
      <c r="C145" s="8">
        <v>30</v>
      </c>
    </row>
    <row r="146" spans="1:3" x14ac:dyDescent="0.2">
      <c r="A146" s="9">
        <v>42878</v>
      </c>
      <c r="B146" s="8">
        <v>0.63</v>
      </c>
      <c r="C146" s="8">
        <v>31</v>
      </c>
    </row>
    <row r="147" spans="1:3" x14ac:dyDescent="0.2">
      <c r="A147" s="9">
        <v>42879</v>
      </c>
      <c r="B147" s="8">
        <v>0.69</v>
      </c>
      <c r="C147" s="8">
        <v>28</v>
      </c>
    </row>
    <row r="148" spans="1:3" x14ac:dyDescent="0.2">
      <c r="A148" s="9">
        <v>42880</v>
      </c>
      <c r="B148" s="8">
        <v>0.69</v>
      </c>
      <c r="C148" s="8">
        <v>29</v>
      </c>
    </row>
    <row r="149" spans="1:3" x14ac:dyDescent="0.2">
      <c r="A149" s="9">
        <v>42881</v>
      </c>
      <c r="B149" s="8">
        <v>0.67</v>
      </c>
      <c r="C149" s="8">
        <v>30</v>
      </c>
    </row>
    <row r="150" spans="1:3" x14ac:dyDescent="0.2">
      <c r="A150" s="9">
        <v>42882</v>
      </c>
      <c r="B150" s="8">
        <v>0.63</v>
      </c>
      <c r="C150" s="8">
        <v>31</v>
      </c>
    </row>
    <row r="151" spans="1:3" x14ac:dyDescent="0.2">
      <c r="A151" s="9">
        <v>42883</v>
      </c>
      <c r="B151" s="8">
        <v>0.65</v>
      </c>
      <c r="C151" s="8">
        <v>29</v>
      </c>
    </row>
    <row r="152" spans="1:3" x14ac:dyDescent="0.2">
      <c r="A152" s="9">
        <v>42884</v>
      </c>
      <c r="B152" s="8">
        <v>0.65</v>
      </c>
      <c r="C152" s="8">
        <v>29</v>
      </c>
    </row>
    <row r="153" spans="1:3" x14ac:dyDescent="0.2">
      <c r="A153" s="9">
        <v>42885</v>
      </c>
      <c r="B153" s="8">
        <v>0.67</v>
      </c>
      <c r="C153" s="8">
        <v>30</v>
      </c>
    </row>
    <row r="154" spans="1:3" x14ac:dyDescent="0.2">
      <c r="A154" s="9">
        <v>42886</v>
      </c>
      <c r="B154" s="8">
        <v>0.65</v>
      </c>
      <c r="C154" s="8">
        <v>31</v>
      </c>
    </row>
    <row r="155" spans="1:3" x14ac:dyDescent="0.2">
      <c r="A155" s="9">
        <v>42887</v>
      </c>
      <c r="B155" s="8">
        <v>0.65</v>
      </c>
      <c r="C155" s="8">
        <v>31</v>
      </c>
    </row>
    <row r="156" spans="1:3" x14ac:dyDescent="0.2">
      <c r="A156" s="9">
        <v>42888</v>
      </c>
      <c r="B156" s="8">
        <v>0.59</v>
      </c>
      <c r="C156" s="8">
        <v>33</v>
      </c>
    </row>
    <row r="157" spans="1:3" x14ac:dyDescent="0.2">
      <c r="A157" s="9">
        <v>42889</v>
      </c>
      <c r="B157" s="8">
        <v>0.56000000000000005</v>
      </c>
      <c r="C157" s="8">
        <v>35</v>
      </c>
    </row>
    <row r="158" spans="1:3" x14ac:dyDescent="0.2">
      <c r="A158" s="9">
        <v>42890</v>
      </c>
      <c r="B158" s="8">
        <v>0.51</v>
      </c>
      <c r="C158" s="8">
        <v>38</v>
      </c>
    </row>
    <row r="159" spans="1:3" x14ac:dyDescent="0.2">
      <c r="A159" s="9">
        <v>42891</v>
      </c>
      <c r="B159" s="8">
        <v>0.59</v>
      </c>
      <c r="C159" s="8">
        <v>32</v>
      </c>
    </row>
    <row r="160" spans="1:3" x14ac:dyDescent="0.2">
      <c r="A160" s="9">
        <v>42892</v>
      </c>
      <c r="B160" s="8">
        <v>0.56000000000000005</v>
      </c>
      <c r="C160" s="8">
        <v>34</v>
      </c>
    </row>
    <row r="161" spans="1:3" x14ac:dyDescent="0.2">
      <c r="A161" s="9">
        <v>42893</v>
      </c>
      <c r="B161" s="8">
        <v>0.56000000000000005</v>
      </c>
      <c r="C161" s="8">
        <v>36</v>
      </c>
    </row>
    <row r="162" spans="1:3" x14ac:dyDescent="0.2">
      <c r="A162" s="9">
        <v>42894</v>
      </c>
      <c r="B162" s="8">
        <v>0.5</v>
      </c>
      <c r="C162" s="8">
        <v>39</v>
      </c>
    </row>
    <row r="163" spans="1:3" x14ac:dyDescent="0.2">
      <c r="A163" s="9">
        <v>42895</v>
      </c>
      <c r="B163" s="8">
        <v>0.61</v>
      </c>
      <c r="C163" s="8">
        <v>32</v>
      </c>
    </row>
    <row r="164" spans="1:3" x14ac:dyDescent="0.2">
      <c r="A164" s="9">
        <v>42896</v>
      </c>
      <c r="B164" s="8">
        <v>0.54</v>
      </c>
      <c r="C164" s="8">
        <v>35</v>
      </c>
    </row>
    <row r="165" spans="1:3" x14ac:dyDescent="0.2">
      <c r="A165" s="9">
        <v>42897</v>
      </c>
      <c r="B165" s="8">
        <v>0.53</v>
      </c>
      <c r="C165" s="8">
        <v>36</v>
      </c>
    </row>
    <row r="166" spans="1:3" x14ac:dyDescent="0.2">
      <c r="A166" s="9">
        <v>42898</v>
      </c>
      <c r="B166" s="8">
        <v>0.5</v>
      </c>
      <c r="C166" s="8">
        <v>40</v>
      </c>
    </row>
    <row r="167" spans="1:3" x14ac:dyDescent="0.2">
      <c r="A167" s="9">
        <v>42899</v>
      </c>
      <c r="B167" s="8">
        <v>0.59</v>
      </c>
      <c r="C167" s="8">
        <v>32</v>
      </c>
    </row>
    <row r="168" spans="1:3" x14ac:dyDescent="0.2">
      <c r="A168" s="9">
        <v>42900</v>
      </c>
      <c r="B168" s="8">
        <v>0.56999999999999995</v>
      </c>
      <c r="C168" s="8">
        <v>35</v>
      </c>
    </row>
    <row r="169" spans="1:3" x14ac:dyDescent="0.2">
      <c r="A169" s="9">
        <v>42901</v>
      </c>
      <c r="B169" s="8">
        <v>0.56000000000000005</v>
      </c>
      <c r="C169" s="8">
        <v>36</v>
      </c>
    </row>
    <row r="170" spans="1:3" x14ac:dyDescent="0.2">
      <c r="A170" s="9">
        <v>42902</v>
      </c>
      <c r="B170" s="8">
        <v>0.47</v>
      </c>
      <c r="C170" s="8">
        <v>41</v>
      </c>
    </row>
    <row r="171" spans="1:3" x14ac:dyDescent="0.2">
      <c r="A171" s="9">
        <v>42903</v>
      </c>
      <c r="B171" s="8">
        <v>0.65</v>
      </c>
      <c r="C171" s="8">
        <v>31</v>
      </c>
    </row>
    <row r="172" spans="1:3" x14ac:dyDescent="0.2">
      <c r="A172" s="9">
        <v>42904</v>
      </c>
      <c r="B172" s="8">
        <v>0.59</v>
      </c>
      <c r="C172" s="8">
        <v>32</v>
      </c>
    </row>
    <row r="173" spans="1:3" x14ac:dyDescent="0.2">
      <c r="A173" s="9">
        <v>42905</v>
      </c>
      <c r="B173" s="8">
        <v>0.56000000000000005</v>
      </c>
      <c r="C173" s="8">
        <v>35</v>
      </c>
    </row>
    <row r="174" spans="1:3" x14ac:dyDescent="0.2">
      <c r="A174" s="9">
        <v>42906</v>
      </c>
      <c r="B174" s="8">
        <v>0.54</v>
      </c>
      <c r="C174" s="8">
        <v>37</v>
      </c>
    </row>
    <row r="175" spans="1:3" x14ac:dyDescent="0.2">
      <c r="A175" s="9">
        <v>42907</v>
      </c>
      <c r="B175" s="8">
        <v>0.47</v>
      </c>
      <c r="C175" s="8">
        <v>41</v>
      </c>
    </row>
    <row r="176" spans="1:3" x14ac:dyDescent="0.2">
      <c r="A176" s="9">
        <v>42908</v>
      </c>
      <c r="B176" s="8">
        <v>0.65</v>
      </c>
      <c r="C176" s="8">
        <v>31</v>
      </c>
    </row>
    <row r="177" spans="1:3" x14ac:dyDescent="0.2">
      <c r="A177" s="9">
        <v>42909</v>
      </c>
      <c r="B177" s="8">
        <v>0.61</v>
      </c>
      <c r="C177" s="8">
        <v>33</v>
      </c>
    </row>
    <row r="178" spans="1:3" x14ac:dyDescent="0.2">
      <c r="A178" s="9">
        <v>42910</v>
      </c>
      <c r="B178" s="8">
        <v>0.56999999999999995</v>
      </c>
      <c r="C178" s="8">
        <v>35</v>
      </c>
    </row>
    <row r="179" spans="1:3" x14ac:dyDescent="0.2">
      <c r="A179" s="9">
        <v>42911</v>
      </c>
      <c r="B179" s="8">
        <v>0.51</v>
      </c>
      <c r="C179" s="8">
        <v>37</v>
      </c>
    </row>
    <row r="180" spans="1:3" x14ac:dyDescent="0.2">
      <c r="A180" s="9">
        <v>42912</v>
      </c>
      <c r="B180" s="8">
        <v>0.47</v>
      </c>
      <c r="C180" s="8">
        <v>42</v>
      </c>
    </row>
    <row r="181" spans="1:3" x14ac:dyDescent="0.2">
      <c r="A181" s="9">
        <v>42913</v>
      </c>
      <c r="B181" s="8">
        <v>0.63</v>
      </c>
      <c r="C181" s="8">
        <v>31</v>
      </c>
    </row>
    <row r="182" spans="1:3" x14ac:dyDescent="0.2">
      <c r="A182" s="9">
        <v>42914</v>
      </c>
      <c r="B182" s="8">
        <v>0.59</v>
      </c>
      <c r="C182" s="8">
        <v>33</v>
      </c>
    </row>
    <row r="183" spans="1:3" x14ac:dyDescent="0.2">
      <c r="A183" s="9">
        <v>42915</v>
      </c>
      <c r="B183" s="8">
        <v>0.54</v>
      </c>
      <c r="C183" s="8">
        <v>35</v>
      </c>
    </row>
    <row r="184" spans="1:3" x14ac:dyDescent="0.2">
      <c r="A184" s="9">
        <v>42916</v>
      </c>
      <c r="B184" s="8">
        <v>0.53</v>
      </c>
      <c r="C184" s="8">
        <v>38</v>
      </c>
    </row>
    <row r="185" spans="1:3" x14ac:dyDescent="0.2">
      <c r="A185" s="9">
        <v>42917</v>
      </c>
      <c r="B185" s="8">
        <v>0.47</v>
      </c>
      <c r="C185" s="8">
        <v>43</v>
      </c>
    </row>
    <row r="186" spans="1:3" x14ac:dyDescent="0.2">
      <c r="A186" s="9">
        <v>42918</v>
      </c>
      <c r="B186" s="8">
        <v>0.51</v>
      </c>
      <c r="C186" s="8">
        <v>38</v>
      </c>
    </row>
    <row r="187" spans="1:3" x14ac:dyDescent="0.2">
      <c r="A187" s="9">
        <v>42919</v>
      </c>
      <c r="B187" s="8">
        <v>0.54</v>
      </c>
      <c r="C187" s="8">
        <v>35</v>
      </c>
    </row>
    <row r="188" spans="1:3" x14ac:dyDescent="0.2">
      <c r="A188" s="9">
        <v>42920</v>
      </c>
      <c r="B188" s="8">
        <v>0.59</v>
      </c>
      <c r="C188" s="8">
        <v>34</v>
      </c>
    </row>
    <row r="189" spans="1:3" x14ac:dyDescent="0.2">
      <c r="A189" s="9">
        <v>42921</v>
      </c>
      <c r="B189" s="8">
        <v>0.63</v>
      </c>
      <c r="C189" s="8">
        <v>32</v>
      </c>
    </row>
    <row r="190" spans="1:3" x14ac:dyDescent="0.2">
      <c r="A190" s="9">
        <v>42922</v>
      </c>
      <c r="B190" s="8">
        <v>0.51</v>
      </c>
      <c r="C190" s="8">
        <v>39</v>
      </c>
    </row>
    <row r="191" spans="1:3" x14ac:dyDescent="0.2">
      <c r="A191" s="9">
        <v>42923</v>
      </c>
      <c r="B191" s="8">
        <v>0.56999999999999995</v>
      </c>
      <c r="C191" s="8">
        <v>35</v>
      </c>
    </row>
    <row r="192" spans="1:3" x14ac:dyDescent="0.2">
      <c r="A192" s="9">
        <v>42924</v>
      </c>
      <c r="B192" s="8">
        <v>0.56999999999999995</v>
      </c>
      <c r="C192" s="8">
        <v>34</v>
      </c>
    </row>
    <row r="193" spans="1:3" x14ac:dyDescent="0.2">
      <c r="A193" s="9">
        <v>42925</v>
      </c>
      <c r="B193" s="8">
        <v>0.59</v>
      </c>
      <c r="C193" s="8">
        <v>33</v>
      </c>
    </row>
    <row r="194" spans="1:3" x14ac:dyDescent="0.2">
      <c r="A194" s="9">
        <v>42926</v>
      </c>
      <c r="B194" s="8">
        <v>0.49</v>
      </c>
      <c r="C194" s="8">
        <v>40</v>
      </c>
    </row>
    <row r="195" spans="1:3" x14ac:dyDescent="0.2">
      <c r="A195" s="9">
        <v>42927</v>
      </c>
      <c r="B195" s="8">
        <v>0.54</v>
      </c>
      <c r="C195" s="8">
        <v>35</v>
      </c>
    </row>
    <row r="196" spans="1:3" x14ac:dyDescent="0.2">
      <c r="A196" s="9">
        <v>42928</v>
      </c>
      <c r="B196" s="8">
        <v>0.56000000000000005</v>
      </c>
      <c r="C196" s="8">
        <v>34</v>
      </c>
    </row>
    <row r="197" spans="1:3" x14ac:dyDescent="0.2">
      <c r="A197" s="9">
        <v>42929</v>
      </c>
      <c r="B197" s="8">
        <v>0.61</v>
      </c>
      <c r="C197" s="8">
        <v>33</v>
      </c>
    </row>
    <row r="198" spans="1:3" x14ac:dyDescent="0.2">
      <c r="A198" s="9">
        <v>42930</v>
      </c>
      <c r="B198" s="8">
        <v>0.5</v>
      </c>
      <c r="C198" s="8">
        <v>40</v>
      </c>
    </row>
    <row r="199" spans="1:3" x14ac:dyDescent="0.2">
      <c r="A199" s="9">
        <v>42931</v>
      </c>
      <c r="B199" s="8">
        <v>0.54</v>
      </c>
      <c r="C199" s="8">
        <v>35</v>
      </c>
    </row>
    <row r="200" spans="1:3" x14ac:dyDescent="0.2">
      <c r="A200" s="9">
        <v>42932</v>
      </c>
      <c r="B200" s="8">
        <v>0.59</v>
      </c>
      <c r="C200" s="8">
        <v>34</v>
      </c>
    </row>
    <row r="201" spans="1:3" x14ac:dyDescent="0.2">
      <c r="A201" s="9">
        <v>42933</v>
      </c>
      <c r="B201" s="8">
        <v>0.56999999999999995</v>
      </c>
      <c r="C201" s="8">
        <v>33</v>
      </c>
    </row>
    <row r="202" spans="1:3" x14ac:dyDescent="0.2">
      <c r="A202" s="9">
        <v>42934</v>
      </c>
      <c r="B202" s="8">
        <v>0.47</v>
      </c>
      <c r="C202" s="8">
        <v>41</v>
      </c>
    </row>
    <row r="203" spans="1:3" x14ac:dyDescent="0.2">
      <c r="A203" s="9">
        <v>42935</v>
      </c>
      <c r="B203" s="8">
        <v>0.56000000000000005</v>
      </c>
      <c r="C203" s="8">
        <v>36</v>
      </c>
    </row>
    <row r="204" spans="1:3" x14ac:dyDescent="0.2">
      <c r="A204" s="9">
        <v>42936</v>
      </c>
      <c r="B204" s="8">
        <v>0.56999999999999995</v>
      </c>
      <c r="C204" s="8">
        <v>35</v>
      </c>
    </row>
    <row r="205" spans="1:3" x14ac:dyDescent="0.2">
      <c r="A205" s="9">
        <v>42937</v>
      </c>
      <c r="B205" s="8">
        <v>0.56999999999999995</v>
      </c>
      <c r="C205" s="8">
        <v>33</v>
      </c>
    </row>
    <row r="206" spans="1:3" x14ac:dyDescent="0.2">
      <c r="A206" s="9">
        <v>42938</v>
      </c>
      <c r="B206" s="8">
        <v>0.47</v>
      </c>
      <c r="C206" s="8">
        <v>42</v>
      </c>
    </row>
    <row r="207" spans="1:3" x14ac:dyDescent="0.2">
      <c r="A207" s="9">
        <v>42939</v>
      </c>
      <c r="B207" s="8">
        <v>0.51</v>
      </c>
      <c r="C207" s="8">
        <v>37</v>
      </c>
    </row>
    <row r="208" spans="1:3" x14ac:dyDescent="0.2">
      <c r="A208" s="9">
        <v>42940</v>
      </c>
      <c r="B208" s="8">
        <v>0.56999999999999995</v>
      </c>
      <c r="C208" s="8">
        <v>35</v>
      </c>
    </row>
    <row r="209" spans="1:3" x14ac:dyDescent="0.2">
      <c r="A209" s="9">
        <v>42941</v>
      </c>
      <c r="B209" s="8">
        <v>0.56999999999999995</v>
      </c>
      <c r="C209" s="8">
        <v>33</v>
      </c>
    </row>
    <row r="210" spans="1:3" x14ac:dyDescent="0.2">
      <c r="A210" s="9">
        <v>42942</v>
      </c>
      <c r="B210" s="8">
        <v>0.59</v>
      </c>
      <c r="C210" s="8">
        <v>32</v>
      </c>
    </row>
    <row r="211" spans="1:3" x14ac:dyDescent="0.2">
      <c r="A211" s="9">
        <v>42943</v>
      </c>
      <c r="B211" s="8">
        <v>0.47</v>
      </c>
      <c r="C211" s="8">
        <v>43</v>
      </c>
    </row>
    <row r="212" spans="1:3" x14ac:dyDescent="0.2">
      <c r="A212" s="9">
        <v>42944</v>
      </c>
      <c r="B212" s="8">
        <v>0.51</v>
      </c>
      <c r="C212" s="8">
        <v>38</v>
      </c>
    </row>
    <row r="213" spans="1:3" x14ac:dyDescent="0.2">
      <c r="A213" s="9">
        <v>42945</v>
      </c>
      <c r="B213" s="8">
        <v>0.56999999999999995</v>
      </c>
      <c r="C213" s="8">
        <v>35</v>
      </c>
    </row>
    <row r="214" spans="1:3" x14ac:dyDescent="0.2">
      <c r="A214" s="9">
        <v>42946</v>
      </c>
      <c r="B214" s="8">
        <v>0.59</v>
      </c>
      <c r="C214" s="8">
        <v>34</v>
      </c>
    </row>
    <row r="215" spans="1:3" x14ac:dyDescent="0.2">
      <c r="A215" s="9">
        <v>42947</v>
      </c>
      <c r="B215" s="8">
        <v>0.61</v>
      </c>
      <c r="C215" s="8">
        <v>32</v>
      </c>
    </row>
    <row r="216" spans="1:3" x14ac:dyDescent="0.2">
      <c r="A216" s="9">
        <v>42948</v>
      </c>
      <c r="B216" s="8">
        <v>0.63</v>
      </c>
      <c r="C216" s="8">
        <v>32</v>
      </c>
    </row>
    <row r="217" spans="1:3" x14ac:dyDescent="0.2">
      <c r="A217" s="9">
        <v>42949</v>
      </c>
      <c r="B217" s="8">
        <v>0.63</v>
      </c>
      <c r="C217" s="8">
        <v>31</v>
      </c>
    </row>
    <row r="218" spans="1:3" x14ac:dyDescent="0.2">
      <c r="A218" s="9">
        <v>42950</v>
      </c>
      <c r="B218" s="8">
        <v>0.63</v>
      </c>
      <c r="C218" s="8">
        <v>30</v>
      </c>
    </row>
    <row r="219" spans="1:3" x14ac:dyDescent="0.2">
      <c r="A219" s="9">
        <v>42951</v>
      </c>
      <c r="B219" s="8">
        <v>0.69</v>
      </c>
      <c r="C219" s="8">
        <v>29</v>
      </c>
    </row>
    <row r="220" spans="1:3" x14ac:dyDescent="0.2">
      <c r="A220" s="9">
        <v>42952</v>
      </c>
      <c r="B220" s="8">
        <v>0.61</v>
      </c>
      <c r="C220" s="8">
        <v>32</v>
      </c>
    </row>
    <row r="221" spans="1:3" x14ac:dyDescent="0.2">
      <c r="A221" s="9">
        <v>42953</v>
      </c>
      <c r="B221" s="8">
        <v>0.61</v>
      </c>
      <c r="C221" s="8">
        <v>31</v>
      </c>
    </row>
    <row r="222" spans="1:3" x14ac:dyDescent="0.2">
      <c r="A222" s="9">
        <v>42954</v>
      </c>
      <c r="B222" s="8">
        <v>0.67</v>
      </c>
      <c r="C222" s="8">
        <v>30</v>
      </c>
    </row>
    <row r="223" spans="1:3" x14ac:dyDescent="0.2">
      <c r="A223" s="9">
        <v>42955</v>
      </c>
      <c r="B223" s="8">
        <v>0.65</v>
      </c>
      <c r="C223" s="8">
        <v>29</v>
      </c>
    </row>
    <row r="224" spans="1:3" x14ac:dyDescent="0.2">
      <c r="A224" s="9">
        <v>42956</v>
      </c>
      <c r="B224" s="8">
        <v>0.63</v>
      </c>
      <c r="C224" s="8">
        <v>32</v>
      </c>
    </row>
    <row r="225" spans="1:3" x14ac:dyDescent="0.2">
      <c r="A225" s="9">
        <v>42957</v>
      </c>
      <c r="B225" s="8">
        <v>0.65</v>
      </c>
      <c r="C225" s="8">
        <v>31</v>
      </c>
    </row>
    <row r="226" spans="1:3" x14ac:dyDescent="0.2">
      <c r="A226" s="9">
        <v>42958</v>
      </c>
      <c r="B226" s="8">
        <v>0.67</v>
      </c>
      <c r="C226" s="8">
        <v>30</v>
      </c>
    </row>
    <row r="227" spans="1:3" x14ac:dyDescent="0.2">
      <c r="A227" s="9">
        <v>42959</v>
      </c>
      <c r="B227" s="8">
        <v>0.65</v>
      </c>
      <c r="C227" s="8">
        <v>29</v>
      </c>
    </row>
    <row r="228" spans="1:3" x14ac:dyDescent="0.2">
      <c r="A228" s="9">
        <v>42960</v>
      </c>
      <c r="B228" s="8">
        <v>0.65</v>
      </c>
      <c r="C228" s="8">
        <v>29</v>
      </c>
    </row>
    <row r="229" spans="1:3" x14ac:dyDescent="0.2">
      <c r="A229" s="9">
        <v>42961</v>
      </c>
      <c r="B229" s="8">
        <v>0.59</v>
      </c>
      <c r="C229" s="8">
        <v>32</v>
      </c>
    </row>
    <row r="230" spans="1:3" x14ac:dyDescent="0.2">
      <c r="A230" s="9">
        <v>42962</v>
      </c>
      <c r="B230" s="8">
        <v>0.63</v>
      </c>
      <c r="C230" s="8">
        <v>31</v>
      </c>
    </row>
    <row r="231" spans="1:3" x14ac:dyDescent="0.2">
      <c r="A231" s="9">
        <v>42963</v>
      </c>
      <c r="B231" s="8">
        <v>0.63</v>
      </c>
      <c r="C231" s="8">
        <v>30</v>
      </c>
    </row>
    <row r="232" spans="1:3" x14ac:dyDescent="0.2">
      <c r="A232" s="9">
        <v>42964</v>
      </c>
      <c r="B232" s="8">
        <v>0.67</v>
      </c>
      <c r="C232" s="8">
        <v>30</v>
      </c>
    </row>
    <row r="233" spans="1:3" x14ac:dyDescent="0.2">
      <c r="A233" s="9">
        <v>42965</v>
      </c>
      <c r="B233" s="8">
        <v>0.69</v>
      </c>
      <c r="C233" s="8">
        <v>29</v>
      </c>
    </row>
    <row r="234" spans="1:3" x14ac:dyDescent="0.2">
      <c r="A234" s="9">
        <v>42966</v>
      </c>
      <c r="B234" s="8">
        <v>0.61</v>
      </c>
      <c r="C234" s="8">
        <v>32</v>
      </c>
    </row>
    <row r="235" spans="1:3" x14ac:dyDescent="0.2">
      <c r="A235" s="9">
        <v>42967</v>
      </c>
      <c r="B235" s="8">
        <v>0.65</v>
      </c>
      <c r="C235" s="8">
        <v>31</v>
      </c>
    </row>
    <row r="236" spans="1:3" x14ac:dyDescent="0.2">
      <c r="A236" s="9">
        <v>42968</v>
      </c>
      <c r="B236" s="8">
        <v>0.65</v>
      </c>
      <c r="C236" s="8">
        <v>30</v>
      </c>
    </row>
    <row r="237" spans="1:3" x14ac:dyDescent="0.2">
      <c r="A237" s="9">
        <v>42969</v>
      </c>
      <c r="B237" s="8">
        <v>0.63</v>
      </c>
      <c r="C237" s="8">
        <v>30</v>
      </c>
    </row>
    <row r="238" spans="1:3" x14ac:dyDescent="0.2">
      <c r="A238" s="9">
        <v>42970</v>
      </c>
      <c r="B238" s="8">
        <v>0.67</v>
      </c>
      <c r="C238" s="8">
        <v>29</v>
      </c>
    </row>
    <row r="239" spans="1:3" x14ac:dyDescent="0.2">
      <c r="A239" s="9">
        <v>42971</v>
      </c>
      <c r="B239" s="8">
        <v>0.59</v>
      </c>
      <c r="C239" s="8">
        <v>32</v>
      </c>
    </row>
    <row r="240" spans="1:3" x14ac:dyDescent="0.2">
      <c r="A240" s="9">
        <v>42972</v>
      </c>
      <c r="B240" s="8">
        <v>0.63</v>
      </c>
      <c r="C240" s="8">
        <v>30</v>
      </c>
    </row>
    <row r="241" spans="1:3" x14ac:dyDescent="0.2">
      <c r="A241" s="9">
        <v>42973</v>
      </c>
      <c r="B241" s="8">
        <v>0.63</v>
      </c>
      <c r="C241" s="8">
        <v>30</v>
      </c>
    </row>
    <row r="242" spans="1:3" x14ac:dyDescent="0.2">
      <c r="A242" s="9">
        <v>42974</v>
      </c>
      <c r="B242" s="8">
        <v>0.65</v>
      </c>
      <c r="C242" s="8">
        <v>29</v>
      </c>
    </row>
    <row r="243" spans="1:3" x14ac:dyDescent="0.2">
      <c r="A243" s="9">
        <v>42975</v>
      </c>
      <c r="B243" s="8">
        <v>0.63</v>
      </c>
      <c r="C243" s="8">
        <v>32</v>
      </c>
    </row>
    <row r="244" spans="1:3" x14ac:dyDescent="0.2">
      <c r="A244" s="9">
        <v>42976</v>
      </c>
      <c r="B244" s="8">
        <v>0.65</v>
      </c>
      <c r="C244" s="8">
        <v>30</v>
      </c>
    </row>
    <row r="245" spans="1:3" x14ac:dyDescent="0.2">
      <c r="A245" s="9">
        <v>42977</v>
      </c>
      <c r="B245" s="8">
        <v>0.63</v>
      </c>
      <c r="C245" s="8">
        <v>30</v>
      </c>
    </row>
    <row r="246" spans="1:3" x14ac:dyDescent="0.2">
      <c r="A246" s="9">
        <v>42978</v>
      </c>
      <c r="B246" s="8">
        <v>0.69</v>
      </c>
      <c r="C246" s="8">
        <v>29</v>
      </c>
    </row>
    <row r="247" spans="1:3" x14ac:dyDescent="0.2">
      <c r="A247" s="9">
        <v>42979</v>
      </c>
      <c r="B247" s="8">
        <v>0.69</v>
      </c>
      <c r="C247" s="8">
        <v>29</v>
      </c>
    </row>
    <row r="248" spans="1:3" x14ac:dyDescent="0.2">
      <c r="A248" s="9">
        <v>42980</v>
      </c>
      <c r="B248" s="8">
        <v>0.69</v>
      </c>
      <c r="C248" s="8">
        <v>28</v>
      </c>
    </row>
    <row r="249" spans="1:3" x14ac:dyDescent="0.2">
      <c r="A249" s="9">
        <v>42981</v>
      </c>
      <c r="B249" s="8">
        <v>0.69</v>
      </c>
      <c r="C249" s="8">
        <v>27</v>
      </c>
    </row>
    <row r="250" spans="1:3" x14ac:dyDescent="0.2">
      <c r="A250" s="9">
        <v>42982</v>
      </c>
      <c r="B250" s="8">
        <v>0.74</v>
      </c>
      <c r="C250" s="8">
        <v>26</v>
      </c>
    </row>
    <row r="251" spans="1:3" x14ac:dyDescent="0.2">
      <c r="A251" s="9">
        <v>42983</v>
      </c>
      <c r="B251" s="8">
        <v>0.71</v>
      </c>
      <c r="C251" s="8">
        <v>26</v>
      </c>
    </row>
    <row r="252" spans="1:3" x14ac:dyDescent="0.2">
      <c r="A252" s="9">
        <v>42984</v>
      </c>
      <c r="B252" s="8">
        <v>0.69</v>
      </c>
      <c r="C252" s="8">
        <v>29</v>
      </c>
    </row>
    <row r="253" spans="1:3" x14ac:dyDescent="0.2">
      <c r="A253" s="9">
        <v>42985</v>
      </c>
      <c r="B253" s="8">
        <v>0.67</v>
      </c>
      <c r="C253" s="8">
        <v>28</v>
      </c>
    </row>
    <row r="254" spans="1:3" x14ac:dyDescent="0.2">
      <c r="A254" s="9">
        <v>42986</v>
      </c>
      <c r="B254" s="8">
        <v>0.71</v>
      </c>
      <c r="C254" s="8">
        <v>27</v>
      </c>
    </row>
    <row r="255" spans="1:3" x14ac:dyDescent="0.2">
      <c r="A255" s="9">
        <v>42987</v>
      </c>
      <c r="B255" s="8">
        <v>0.77</v>
      </c>
      <c r="C255" s="8">
        <v>26</v>
      </c>
    </row>
    <row r="256" spans="1:3" x14ac:dyDescent="0.2">
      <c r="A256" s="9">
        <v>42988</v>
      </c>
      <c r="B256" s="8">
        <v>0.74</v>
      </c>
      <c r="C256" s="8">
        <v>26</v>
      </c>
    </row>
    <row r="257" spans="1:3" x14ac:dyDescent="0.2">
      <c r="A257" s="9">
        <v>42989</v>
      </c>
      <c r="B257" s="8">
        <v>0.69</v>
      </c>
      <c r="C257" s="8">
        <v>28</v>
      </c>
    </row>
    <row r="258" spans="1:3" x14ac:dyDescent="0.2">
      <c r="A258" s="9">
        <v>42990</v>
      </c>
      <c r="B258" s="8">
        <v>0.71</v>
      </c>
      <c r="C258" s="8">
        <v>27</v>
      </c>
    </row>
    <row r="259" spans="1:3" x14ac:dyDescent="0.2">
      <c r="A259" s="9">
        <v>42991</v>
      </c>
      <c r="B259" s="8">
        <v>0.71</v>
      </c>
      <c r="C259" s="8">
        <v>26</v>
      </c>
    </row>
    <row r="260" spans="1:3" x14ac:dyDescent="0.2">
      <c r="A260" s="9">
        <v>42992</v>
      </c>
      <c r="B260" s="8">
        <v>0.71</v>
      </c>
      <c r="C260" s="8">
        <v>26</v>
      </c>
    </row>
    <row r="261" spans="1:3" x14ac:dyDescent="0.2">
      <c r="A261" s="9">
        <v>42993</v>
      </c>
      <c r="B261" s="8">
        <v>0.67</v>
      </c>
      <c r="C261" s="8">
        <v>28</v>
      </c>
    </row>
    <row r="262" spans="1:3" x14ac:dyDescent="0.2">
      <c r="A262" s="9">
        <v>42994</v>
      </c>
      <c r="B262" s="8">
        <v>0.69</v>
      </c>
      <c r="C262" s="8">
        <v>27</v>
      </c>
    </row>
    <row r="263" spans="1:3" x14ac:dyDescent="0.2">
      <c r="A263" s="9">
        <v>42995</v>
      </c>
      <c r="B263" s="8">
        <v>0.71</v>
      </c>
      <c r="C263" s="8">
        <v>26</v>
      </c>
    </row>
    <row r="264" spans="1:3" x14ac:dyDescent="0.2">
      <c r="A264" s="9">
        <v>42996</v>
      </c>
      <c r="B264" s="8">
        <v>0.71</v>
      </c>
      <c r="C264" s="8">
        <v>26</v>
      </c>
    </row>
    <row r="265" spans="1:3" x14ac:dyDescent="0.2">
      <c r="A265" s="9">
        <v>42997</v>
      </c>
      <c r="B265" s="8">
        <v>0.67</v>
      </c>
      <c r="C265" s="8">
        <v>28</v>
      </c>
    </row>
    <row r="266" spans="1:3" x14ac:dyDescent="0.2">
      <c r="A266" s="9">
        <v>42998</v>
      </c>
      <c r="B266" s="8">
        <v>0.69</v>
      </c>
      <c r="C266" s="8">
        <v>27</v>
      </c>
    </row>
    <row r="267" spans="1:3" x14ac:dyDescent="0.2">
      <c r="A267" s="9">
        <v>42999</v>
      </c>
      <c r="B267" s="8">
        <v>0.71</v>
      </c>
      <c r="C267" s="8">
        <v>26</v>
      </c>
    </row>
    <row r="268" spans="1:3" x14ac:dyDescent="0.2">
      <c r="A268" s="9">
        <v>43000</v>
      </c>
      <c r="B268" s="8">
        <v>0.74</v>
      </c>
      <c r="C268" s="8">
        <v>26</v>
      </c>
    </row>
    <row r="269" spans="1:3" x14ac:dyDescent="0.2">
      <c r="A269" s="9">
        <v>43001</v>
      </c>
      <c r="B269" s="8">
        <v>0.71</v>
      </c>
      <c r="C269" s="8">
        <v>28</v>
      </c>
    </row>
    <row r="270" spans="1:3" x14ac:dyDescent="0.2">
      <c r="A270" s="9">
        <v>43002</v>
      </c>
      <c r="B270" s="8">
        <v>0.71</v>
      </c>
      <c r="C270" s="8">
        <v>28</v>
      </c>
    </row>
    <row r="271" spans="1:3" x14ac:dyDescent="0.2">
      <c r="A271" s="9">
        <v>43003</v>
      </c>
      <c r="B271" s="8">
        <v>0.71</v>
      </c>
      <c r="C271" s="8">
        <v>27</v>
      </c>
    </row>
    <row r="272" spans="1:3" x14ac:dyDescent="0.2">
      <c r="A272" s="9">
        <v>43004</v>
      </c>
      <c r="B272" s="8">
        <v>0.77</v>
      </c>
      <c r="C272" s="8">
        <v>26</v>
      </c>
    </row>
    <row r="273" spans="1:3" x14ac:dyDescent="0.2">
      <c r="A273" s="9">
        <v>43005</v>
      </c>
      <c r="B273" s="8">
        <v>0.67</v>
      </c>
      <c r="C273" s="8">
        <v>29</v>
      </c>
    </row>
    <row r="274" spans="1:3" x14ac:dyDescent="0.2">
      <c r="A274" s="9">
        <v>43006</v>
      </c>
      <c r="B274" s="8">
        <v>0.69</v>
      </c>
      <c r="C274" s="8">
        <v>28</v>
      </c>
    </row>
    <row r="275" spans="1:3" x14ac:dyDescent="0.2">
      <c r="A275" s="9">
        <v>43007</v>
      </c>
      <c r="B275" s="8">
        <v>0.71</v>
      </c>
      <c r="C275" s="8">
        <v>27</v>
      </c>
    </row>
    <row r="276" spans="1:3" x14ac:dyDescent="0.2">
      <c r="A276" s="9">
        <v>43008</v>
      </c>
      <c r="B276" s="8">
        <v>0.74</v>
      </c>
      <c r="C276" s="8">
        <v>26</v>
      </c>
    </row>
    <row r="277" spans="1:3" x14ac:dyDescent="0.2">
      <c r="A277" s="9">
        <v>43009</v>
      </c>
      <c r="B277" s="8">
        <v>0.8</v>
      </c>
      <c r="C277" s="8">
        <v>25</v>
      </c>
    </row>
    <row r="278" spans="1:3" x14ac:dyDescent="0.2">
      <c r="A278" s="9">
        <v>43010</v>
      </c>
      <c r="B278" s="8">
        <v>0.74</v>
      </c>
      <c r="C278" s="8">
        <v>25</v>
      </c>
    </row>
    <row r="279" spans="1:3" x14ac:dyDescent="0.2">
      <c r="A279" s="9">
        <v>43011</v>
      </c>
      <c r="B279" s="8">
        <v>0.8</v>
      </c>
      <c r="C279" s="8">
        <v>24</v>
      </c>
    </row>
    <row r="280" spans="1:3" x14ac:dyDescent="0.2">
      <c r="A280" s="9">
        <v>43012</v>
      </c>
      <c r="B280" s="8">
        <v>0.77</v>
      </c>
      <c r="C280" s="8">
        <v>24</v>
      </c>
    </row>
    <row r="281" spans="1:3" x14ac:dyDescent="0.2">
      <c r="A281" s="9">
        <v>43013</v>
      </c>
      <c r="B281" s="8">
        <v>0.8</v>
      </c>
      <c r="C281" s="8">
        <v>25</v>
      </c>
    </row>
    <row r="282" spans="1:3" x14ac:dyDescent="0.2">
      <c r="A282" s="9">
        <v>43014</v>
      </c>
      <c r="B282" s="8">
        <v>0.74</v>
      </c>
      <c r="C282" s="8">
        <v>25</v>
      </c>
    </row>
    <row r="283" spans="1:3" x14ac:dyDescent="0.2">
      <c r="A283" s="9">
        <v>43015</v>
      </c>
      <c r="B283" s="8">
        <v>0.8</v>
      </c>
      <c r="C283" s="8">
        <v>25</v>
      </c>
    </row>
    <row r="284" spans="1:3" x14ac:dyDescent="0.2">
      <c r="A284" s="9">
        <v>43016</v>
      </c>
      <c r="B284" s="8">
        <v>0.8</v>
      </c>
      <c r="C284" s="8">
        <v>24</v>
      </c>
    </row>
    <row r="285" spans="1:3" x14ac:dyDescent="0.2">
      <c r="A285" s="9">
        <v>43017</v>
      </c>
      <c r="B285" s="8">
        <v>0.74</v>
      </c>
      <c r="C285" s="8">
        <v>25</v>
      </c>
    </row>
    <row r="286" spans="1:3" x14ac:dyDescent="0.2">
      <c r="A286" s="9">
        <v>43018</v>
      </c>
      <c r="B286" s="8">
        <v>0.74</v>
      </c>
      <c r="C286" s="8">
        <v>25</v>
      </c>
    </row>
    <row r="287" spans="1:3" x14ac:dyDescent="0.2">
      <c r="A287" s="9">
        <v>43019</v>
      </c>
      <c r="B287" s="8">
        <v>0.77</v>
      </c>
      <c r="C287" s="8">
        <v>25</v>
      </c>
    </row>
    <row r="288" spans="1:3" x14ac:dyDescent="0.2">
      <c r="A288" s="9">
        <v>43020</v>
      </c>
      <c r="B288" s="8">
        <v>0.77</v>
      </c>
      <c r="C288" s="8">
        <v>24</v>
      </c>
    </row>
    <row r="289" spans="1:3" x14ac:dyDescent="0.2">
      <c r="A289" s="9">
        <v>43021</v>
      </c>
      <c r="B289" s="8">
        <v>0.8</v>
      </c>
      <c r="C289" s="8">
        <v>25</v>
      </c>
    </row>
    <row r="290" spans="1:3" x14ac:dyDescent="0.2">
      <c r="A290" s="9">
        <v>43022</v>
      </c>
      <c r="B290" s="8">
        <v>0.74</v>
      </c>
      <c r="C290" s="8">
        <v>25</v>
      </c>
    </row>
    <row r="291" spans="1:3" x14ac:dyDescent="0.2">
      <c r="A291" s="9">
        <v>43023</v>
      </c>
      <c r="B291" s="8">
        <v>0.74</v>
      </c>
      <c r="C291" s="8">
        <v>25</v>
      </c>
    </row>
    <row r="292" spans="1:3" x14ac:dyDescent="0.2">
      <c r="A292" s="9">
        <v>43024</v>
      </c>
      <c r="B292" s="8">
        <v>0.8</v>
      </c>
      <c r="C292" s="8">
        <v>24</v>
      </c>
    </row>
    <row r="293" spans="1:3" x14ac:dyDescent="0.2">
      <c r="A293" s="9">
        <v>43025</v>
      </c>
      <c r="B293" s="8">
        <v>0.77</v>
      </c>
      <c r="C293" s="8">
        <v>25</v>
      </c>
    </row>
    <row r="294" spans="1:3" x14ac:dyDescent="0.2">
      <c r="A294" s="9">
        <v>43026</v>
      </c>
      <c r="B294" s="8">
        <v>0.77</v>
      </c>
      <c r="C294" s="8">
        <v>25</v>
      </c>
    </row>
    <row r="295" spans="1:3" x14ac:dyDescent="0.2">
      <c r="A295" s="9">
        <v>43027</v>
      </c>
      <c r="B295" s="8">
        <v>0.8</v>
      </c>
      <c r="C295" s="8">
        <v>25</v>
      </c>
    </row>
    <row r="296" spans="1:3" x14ac:dyDescent="0.2">
      <c r="A296" s="9">
        <v>43028</v>
      </c>
      <c r="B296" s="8">
        <v>0.8</v>
      </c>
      <c r="C296" s="8">
        <v>24</v>
      </c>
    </row>
    <row r="297" spans="1:3" x14ac:dyDescent="0.2">
      <c r="A297" s="9">
        <v>43029</v>
      </c>
      <c r="B297" s="8">
        <v>0.83</v>
      </c>
      <c r="C297" s="8">
        <v>24</v>
      </c>
    </row>
    <row r="298" spans="1:3" x14ac:dyDescent="0.2">
      <c r="A298" s="9">
        <v>43030</v>
      </c>
      <c r="B298" s="8">
        <v>0.77</v>
      </c>
      <c r="C298" s="8">
        <v>25</v>
      </c>
    </row>
    <row r="299" spans="1:3" x14ac:dyDescent="0.2">
      <c r="A299" s="9">
        <v>43031</v>
      </c>
      <c r="B299" s="8">
        <v>0.8</v>
      </c>
      <c r="C299" s="8">
        <v>25</v>
      </c>
    </row>
    <row r="300" spans="1:3" x14ac:dyDescent="0.2">
      <c r="A300" s="9">
        <v>43032</v>
      </c>
      <c r="B300" s="8">
        <v>0.74</v>
      </c>
      <c r="C300" s="8">
        <v>25</v>
      </c>
    </row>
    <row r="301" spans="1:3" x14ac:dyDescent="0.2">
      <c r="A301" s="9">
        <v>43033</v>
      </c>
      <c r="B301" s="8">
        <v>0.8</v>
      </c>
      <c r="C301" s="8">
        <v>24</v>
      </c>
    </row>
    <row r="302" spans="1:3" x14ac:dyDescent="0.2">
      <c r="A302" s="9">
        <v>43034</v>
      </c>
      <c r="B302" s="8">
        <v>0.77</v>
      </c>
      <c r="C302" s="8">
        <v>24</v>
      </c>
    </row>
    <row r="303" spans="1:3" x14ac:dyDescent="0.2">
      <c r="A303" s="9">
        <v>43035</v>
      </c>
      <c r="B303" s="8">
        <v>0.71</v>
      </c>
      <c r="C303" s="8">
        <v>26</v>
      </c>
    </row>
    <row r="304" spans="1:3" x14ac:dyDescent="0.2">
      <c r="A304" s="9">
        <v>43036</v>
      </c>
      <c r="B304" s="8">
        <v>0.77</v>
      </c>
      <c r="C304" s="8">
        <v>25</v>
      </c>
    </row>
    <row r="305" spans="1:3" x14ac:dyDescent="0.2">
      <c r="A305" s="9">
        <v>43037</v>
      </c>
      <c r="B305" s="8">
        <v>0.8</v>
      </c>
      <c r="C305" s="8">
        <v>25</v>
      </c>
    </row>
    <row r="306" spans="1:3" x14ac:dyDescent="0.2">
      <c r="A306" s="9">
        <v>43038</v>
      </c>
      <c r="B306" s="8">
        <v>0.77</v>
      </c>
      <c r="C306" s="8">
        <v>24</v>
      </c>
    </row>
    <row r="307" spans="1:3" x14ac:dyDescent="0.2">
      <c r="A307" s="9">
        <v>43039</v>
      </c>
      <c r="B307" s="8">
        <v>0.77</v>
      </c>
      <c r="C307" s="8">
        <v>24</v>
      </c>
    </row>
    <row r="308" spans="1:3" x14ac:dyDescent="0.2">
      <c r="A308" s="9">
        <v>43040</v>
      </c>
      <c r="B308" s="8">
        <v>0.83</v>
      </c>
      <c r="C308" s="8">
        <v>23</v>
      </c>
    </row>
    <row r="309" spans="1:3" x14ac:dyDescent="0.2">
      <c r="A309" s="9">
        <v>43041</v>
      </c>
      <c r="B309" s="8">
        <v>0.91</v>
      </c>
      <c r="C309" s="8">
        <v>22</v>
      </c>
    </row>
    <row r="310" spans="1:3" x14ac:dyDescent="0.2">
      <c r="A310" s="9">
        <v>43042</v>
      </c>
      <c r="B310" s="8">
        <v>0.87</v>
      </c>
      <c r="C310" s="8">
        <v>21</v>
      </c>
    </row>
    <row r="311" spans="1:3" x14ac:dyDescent="0.2">
      <c r="A311" s="9">
        <v>43043</v>
      </c>
      <c r="B311" s="8">
        <v>0.95</v>
      </c>
      <c r="C311" s="8">
        <v>19</v>
      </c>
    </row>
    <row r="312" spans="1:3" x14ac:dyDescent="0.2">
      <c r="A312" s="9">
        <v>43044</v>
      </c>
      <c r="B312" s="8">
        <v>0.87</v>
      </c>
      <c r="C312" s="8">
        <v>23</v>
      </c>
    </row>
    <row r="313" spans="1:3" x14ac:dyDescent="0.2">
      <c r="A313" s="9">
        <v>43045</v>
      </c>
      <c r="B313" s="8">
        <v>0.91</v>
      </c>
      <c r="C313" s="8">
        <v>22</v>
      </c>
    </row>
    <row r="314" spans="1:3" x14ac:dyDescent="0.2">
      <c r="A314" s="9">
        <v>43046</v>
      </c>
      <c r="B314" s="8">
        <v>0.91</v>
      </c>
      <c r="C314" s="8">
        <v>21</v>
      </c>
    </row>
    <row r="315" spans="1:3" x14ac:dyDescent="0.2">
      <c r="A315" s="9">
        <v>43047</v>
      </c>
      <c r="B315" s="8">
        <v>0.95</v>
      </c>
      <c r="C315" s="8">
        <v>19</v>
      </c>
    </row>
    <row r="316" spans="1:3" x14ac:dyDescent="0.2">
      <c r="A316" s="9">
        <v>43048</v>
      </c>
      <c r="B316" s="8">
        <v>0.83</v>
      </c>
      <c r="C316" s="8">
        <v>23</v>
      </c>
    </row>
    <row r="317" spans="1:3" x14ac:dyDescent="0.2">
      <c r="A317" s="9">
        <v>43049</v>
      </c>
      <c r="B317" s="8">
        <v>0.87</v>
      </c>
      <c r="C317" s="8">
        <v>22</v>
      </c>
    </row>
    <row r="318" spans="1:3" x14ac:dyDescent="0.2">
      <c r="A318" s="9">
        <v>43050</v>
      </c>
      <c r="B318" s="8">
        <v>0.91</v>
      </c>
      <c r="C318" s="8">
        <v>21</v>
      </c>
    </row>
    <row r="319" spans="1:3" x14ac:dyDescent="0.2">
      <c r="A319" s="9">
        <v>43051</v>
      </c>
      <c r="B319" s="8">
        <v>1.05</v>
      </c>
      <c r="C319" s="8">
        <v>19</v>
      </c>
    </row>
    <row r="320" spans="1:3" x14ac:dyDescent="0.2">
      <c r="A320" s="9">
        <v>43052</v>
      </c>
      <c r="B320" s="8">
        <v>1.05</v>
      </c>
      <c r="C320" s="8">
        <v>19</v>
      </c>
    </row>
    <row r="321" spans="1:3" x14ac:dyDescent="0.2">
      <c r="A321" s="9">
        <v>43053</v>
      </c>
      <c r="B321" s="8">
        <v>0.8</v>
      </c>
      <c r="C321" s="8">
        <v>23</v>
      </c>
    </row>
    <row r="322" spans="1:3" x14ac:dyDescent="0.2">
      <c r="A322" s="9">
        <v>43054</v>
      </c>
      <c r="B322" s="8">
        <v>0.83</v>
      </c>
      <c r="C322" s="8">
        <v>23</v>
      </c>
    </row>
    <row r="323" spans="1:3" x14ac:dyDescent="0.2">
      <c r="A323" s="9">
        <v>43055</v>
      </c>
      <c r="B323" s="8">
        <v>0.87</v>
      </c>
      <c r="C323" s="8">
        <v>21</v>
      </c>
    </row>
    <row r="324" spans="1:3" x14ac:dyDescent="0.2">
      <c r="A324" s="9">
        <v>43056</v>
      </c>
      <c r="B324" s="8">
        <v>1</v>
      </c>
      <c r="C324" s="8">
        <v>20</v>
      </c>
    </row>
    <row r="325" spans="1:3" x14ac:dyDescent="0.2">
      <c r="A325" s="9">
        <v>43057</v>
      </c>
      <c r="B325" s="8">
        <v>1.05</v>
      </c>
      <c r="C325" s="8">
        <v>19</v>
      </c>
    </row>
    <row r="326" spans="1:3" x14ac:dyDescent="0.2">
      <c r="A326" s="9">
        <v>43058</v>
      </c>
      <c r="B326" s="8">
        <v>0.87</v>
      </c>
      <c r="C326" s="8">
        <v>23</v>
      </c>
    </row>
    <row r="327" spans="1:3" x14ac:dyDescent="0.2">
      <c r="A327" s="9">
        <v>43059</v>
      </c>
      <c r="B327" s="8">
        <v>0.87</v>
      </c>
      <c r="C327" s="8">
        <v>22</v>
      </c>
    </row>
    <row r="328" spans="1:3" x14ac:dyDescent="0.2">
      <c r="A328" s="9">
        <v>43060</v>
      </c>
      <c r="B328" s="8">
        <v>0.95</v>
      </c>
      <c r="C328" s="8">
        <v>20</v>
      </c>
    </row>
    <row r="329" spans="1:3" x14ac:dyDescent="0.2">
      <c r="A329" s="9">
        <v>43061</v>
      </c>
      <c r="B329" s="8">
        <v>1</v>
      </c>
      <c r="C329" s="8">
        <v>19</v>
      </c>
    </row>
    <row r="330" spans="1:3" x14ac:dyDescent="0.2">
      <c r="A330" s="9">
        <v>43062</v>
      </c>
      <c r="B330" s="8">
        <v>0.87</v>
      </c>
      <c r="C330" s="8">
        <v>23</v>
      </c>
    </row>
    <row r="331" spans="1:3" x14ac:dyDescent="0.2">
      <c r="A331" s="9">
        <v>43063</v>
      </c>
      <c r="B331" s="8">
        <v>0.83</v>
      </c>
      <c r="C331" s="8">
        <v>22</v>
      </c>
    </row>
    <row r="332" spans="1:3" x14ac:dyDescent="0.2">
      <c r="A332" s="9">
        <v>43064</v>
      </c>
      <c r="B332" s="8">
        <v>0.91</v>
      </c>
      <c r="C332" s="8">
        <v>20</v>
      </c>
    </row>
    <row r="333" spans="1:3" x14ac:dyDescent="0.2">
      <c r="A333" s="9">
        <v>43065</v>
      </c>
      <c r="B333" s="8">
        <v>1.05</v>
      </c>
      <c r="C333" s="8">
        <v>19</v>
      </c>
    </row>
    <row r="334" spans="1:3" x14ac:dyDescent="0.2">
      <c r="A334" s="9">
        <v>43066</v>
      </c>
      <c r="B334" s="8">
        <v>0.87</v>
      </c>
      <c r="C334" s="8">
        <v>23</v>
      </c>
    </row>
    <row r="335" spans="1:3" x14ac:dyDescent="0.2">
      <c r="A335" s="9">
        <v>43067</v>
      </c>
      <c r="B335" s="8">
        <v>0.91</v>
      </c>
      <c r="C335" s="8">
        <v>22</v>
      </c>
    </row>
    <row r="336" spans="1:3" x14ac:dyDescent="0.2">
      <c r="A336" s="9">
        <v>43068</v>
      </c>
      <c r="B336" s="8">
        <v>0.95</v>
      </c>
      <c r="C336" s="8">
        <v>20</v>
      </c>
    </row>
    <row r="337" spans="1:3" x14ac:dyDescent="0.2">
      <c r="A337" s="9">
        <v>43069</v>
      </c>
      <c r="B337" s="8">
        <v>1.05</v>
      </c>
      <c r="C337" s="8">
        <v>19</v>
      </c>
    </row>
    <row r="338" spans="1:3" x14ac:dyDescent="0.2">
      <c r="A338" s="9">
        <v>43070</v>
      </c>
      <c r="B338" s="8">
        <v>1</v>
      </c>
      <c r="C338" s="8">
        <v>19</v>
      </c>
    </row>
    <row r="339" spans="1:3" x14ac:dyDescent="0.2">
      <c r="A339" s="9">
        <v>43071</v>
      </c>
      <c r="B339" s="8">
        <v>1.1100000000000001</v>
      </c>
      <c r="C339" s="8">
        <v>17</v>
      </c>
    </row>
    <row r="340" spans="1:3" x14ac:dyDescent="0.2">
      <c r="A340" s="9">
        <v>43072</v>
      </c>
      <c r="B340" s="8">
        <v>1.18</v>
      </c>
      <c r="C340" s="8">
        <v>15</v>
      </c>
    </row>
    <row r="341" spans="1:3" x14ac:dyDescent="0.2">
      <c r="A341" s="9">
        <v>43073</v>
      </c>
      <c r="B341" s="8">
        <v>1.54</v>
      </c>
      <c r="C341" s="8">
        <v>13</v>
      </c>
    </row>
    <row r="342" spans="1:3" x14ac:dyDescent="0.2">
      <c r="A342" s="9">
        <v>43074</v>
      </c>
      <c r="B342" s="8">
        <v>1.82</v>
      </c>
      <c r="C342" s="8">
        <v>10</v>
      </c>
    </row>
    <row r="343" spans="1:3" x14ac:dyDescent="0.2">
      <c r="A343" s="9">
        <v>43075</v>
      </c>
      <c r="B343" s="8">
        <v>0.95</v>
      </c>
      <c r="C343" s="8">
        <v>19</v>
      </c>
    </row>
    <row r="344" spans="1:3" x14ac:dyDescent="0.2">
      <c r="A344" s="9">
        <v>43076</v>
      </c>
      <c r="B344" s="8">
        <v>1.05</v>
      </c>
      <c r="C344" s="8">
        <v>17</v>
      </c>
    </row>
    <row r="345" spans="1:3" x14ac:dyDescent="0.2">
      <c r="A345" s="9">
        <v>43077</v>
      </c>
      <c r="B345" s="8">
        <v>1.25</v>
      </c>
      <c r="C345" s="8">
        <v>15</v>
      </c>
    </row>
    <row r="346" spans="1:3" x14ac:dyDescent="0.2">
      <c r="A346" s="9">
        <v>43078</v>
      </c>
      <c r="B346" s="8">
        <v>1.43</v>
      </c>
      <c r="C346" s="8">
        <v>14</v>
      </c>
    </row>
    <row r="347" spans="1:3" x14ac:dyDescent="0.2">
      <c r="A347" s="9">
        <v>43079</v>
      </c>
      <c r="B347" s="8">
        <v>1.82</v>
      </c>
      <c r="C347" s="8">
        <v>11</v>
      </c>
    </row>
    <row r="348" spans="1:3" x14ac:dyDescent="0.2">
      <c r="A348" s="9">
        <v>43080</v>
      </c>
      <c r="B348" s="8">
        <v>1.1100000000000001</v>
      </c>
      <c r="C348" s="8">
        <v>17</v>
      </c>
    </row>
    <row r="349" spans="1:3" x14ac:dyDescent="0.2">
      <c r="A349" s="9">
        <v>43081</v>
      </c>
      <c r="B349" s="8">
        <v>1.33</v>
      </c>
      <c r="C349" s="8">
        <v>15</v>
      </c>
    </row>
    <row r="350" spans="1:3" x14ac:dyDescent="0.2">
      <c r="A350" s="9">
        <v>43082</v>
      </c>
      <c r="B350" s="8">
        <v>1.43</v>
      </c>
      <c r="C350" s="8">
        <v>14</v>
      </c>
    </row>
    <row r="351" spans="1:3" x14ac:dyDescent="0.2">
      <c r="A351" s="9">
        <v>43083</v>
      </c>
      <c r="B351" s="8">
        <v>1.54</v>
      </c>
      <c r="C351" s="8">
        <v>13</v>
      </c>
    </row>
    <row r="352" spans="1:3" x14ac:dyDescent="0.2">
      <c r="A352" s="9">
        <v>43084</v>
      </c>
      <c r="B352" s="8">
        <v>1.05</v>
      </c>
      <c r="C352" s="8">
        <v>17</v>
      </c>
    </row>
    <row r="353" spans="1:3" x14ac:dyDescent="0.2">
      <c r="A353" s="9">
        <v>43085</v>
      </c>
      <c r="B353" s="8">
        <v>1.25</v>
      </c>
      <c r="C353" s="8">
        <v>15</v>
      </c>
    </row>
    <row r="354" spans="1:3" x14ac:dyDescent="0.2">
      <c r="A354" s="9">
        <v>43086</v>
      </c>
      <c r="B354" s="8">
        <v>1.33</v>
      </c>
      <c r="C354" s="8">
        <v>14</v>
      </c>
    </row>
    <row r="355" spans="1:3" x14ac:dyDescent="0.2">
      <c r="A355" s="9">
        <v>43087</v>
      </c>
      <c r="B355" s="8">
        <v>1.43</v>
      </c>
      <c r="C355" s="8">
        <v>13</v>
      </c>
    </row>
    <row r="356" spans="1:3" x14ac:dyDescent="0.2">
      <c r="A356" s="9">
        <v>43088</v>
      </c>
      <c r="B356" s="8">
        <v>1</v>
      </c>
      <c r="C356" s="8">
        <v>18</v>
      </c>
    </row>
    <row r="357" spans="1:3" x14ac:dyDescent="0.2">
      <c r="A357" s="9">
        <v>43089</v>
      </c>
      <c r="B357" s="8">
        <v>1.25</v>
      </c>
      <c r="C357" s="8">
        <v>16</v>
      </c>
    </row>
    <row r="358" spans="1:3" x14ac:dyDescent="0.2">
      <c r="A358" s="9">
        <v>43090</v>
      </c>
      <c r="B358" s="8">
        <v>1.33</v>
      </c>
      <c r="C358" s="8">
        <v>15</v>
      </c>
    </row>
    <row r="359" spans="1:3" x14ac:dyDescent="0.2">
      <c r="A359" s="9">
        <v>43091</v>
      </c>
      <c r="B359" s="8">
        <v>1.54</v>
      </c>
      <c r="C359" s="8">
        <v>13</v>
      </c>
    </row>
    <row r="360" spans="1:3" x14ac:dyDescent="0.2">
      <c r="A360" s="9">
        <v>43092</v>
      </c>
      <c r="B360" s="8">
        <v>1.1100000000000001</v>
      </c>
      <c r="C360" s="8">
        <v>18</v>
      </c>
    </row>
    <row r="361" spans="1:3" x14ac:dyDescent="0.2">
      <c r="A361" s="9">
        <v>43093</v>
      </c>
      <c r="B361" s="8">
        <v>1.25</v>
      </c>
      <c r="C361" s="8">
        <v>16</v>
      </c>
    </row>
    <row r="362" spans="1:3" x14ac:dyDescent="0.2">
      <c r="A362" s="9">
        <v>43094</v>
      </c>
      <c r="B362" s="8">
        <v>1.25</v>
      </c>
      <c r="C362" s="8">
        <v>15</v>
      </c>
    </row>
    <row r="363" spans="1:3" x14ac:dyDescent="0.2">
      <c r="A363" s="9">
        <v>43095</v>
      </c>
      <c r="B363" s="8">
        <v>1.43</v>
      </c>
      <c r="C363" s="8">
        <v>13</v>
      </c>
    </row>
    <row r="364" spans="1:3" x14ac:dyDescent="0.2">
      <c r="A364" s="9">
        <v>43096</v>
      </c>
      <c r="B364" s="8">
        <v>1</v>
      </c>
      <c r="C364" s="8">
        <v>19</v>
      </c>
    </row>
    <row r="365" spans="1:3" x14ac:dyDescent="0.2">
      <c r="A365" s="9">
        <v>43097</v>
      </c>
      <c r="B365" s="8">
        <v>1.25</v>
      </c>
      <c r="C365" s="8">
        <v>16</v>
      </c>
    </row>
    <row r="366" spans="1:3" x14ac:dyDescent="0.2">
      <c r="A366" s="9">
        <v>43098</v>
      </c>
      <c r="B366" s="8">
        <v>1.25</v>
      </c>
      <c r="C366" s="8">
        <v>15</v>
      </c>
    </row>
    <row r="367" spans="1:3" x14ac:dyDescent="0.2">
      <c r="A367" s="9">
        <v>43099</v>
      </c>
      <c r="B367" s="8">
        <v>1.43</v>
      </c>
      <c r="C367" s="8">
        <v>13</v>
      </c>
    </row>
    <row r="368" spans="1:3" x14ac:dyDescent="0.2">
      <c r="A368" s="9">
        <v>43100</v>
      </c>
      <c r="B368" s="8">
        <v>2.5</v>
      </c>
      <c r="C368" s="8">
        <v>7</v>
      </c>
    </row>
    <row r="369" spans="1:3" x14ac:dyDescent="0.2">
      <c r="A369" s="9" t="s">
        <v>17</v>
      </c>
      <c r="B369" s="8">
        <v>301.71000000000026</v>
      </c>
      <c r="C369" s="8">
        <v>9243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4A25-F2FD-4644-BD8E-31675BAFAEA2}">
  <dimension ref="A2:K377"/>
  <sheetViews>
    <sheetView topLeftCell="A21" workbookViewId="0">
      <selection activeCell="J9" sqref="J9"/>
    </sheetView>
  </sheetViews>
  <sheetFormatPr baseColWidth="10" defaultRowHeight="15" x14ac:dyDescent="0.2"/>
  <cols>
    <col min="2" max="2" width="14" customWidth="1"/>
    <col min="3" max="3" width="14.1640625" customWidth="1"/>
    <col min="8" max="8" width="42.33203125" customWidth="1"/>
  </cols>
  <sheetData>
    <row r="2" spans="1:11" x14ac:dyDescent="0.2">
      <c r="G2" s="14" t="s">
        <v>23</v>
      </c>
      <c r="H2">
        <f>AVERAGE(H12:H376)</f>
        <v>25.323287671232876</v>
      </c>
    </row>
    <row r="3" spans="1:11" x14ac:dyDescent="0.2">
      <c r="G3" s="14" t="s">
        <v>333</v>
      </c>
      <c r="H3">
        <f>_xlfn.STDEV.P(H12:H376)</f>
        <v>6.8841394155397326</v>
      </c>
    </row>
    <row r="4" spans="1:11" x14ac:dyDescent="0.2">
      <c r="G4" s="14" t="s">
        <v>332</v>
      </c>
      <c r="H4">
        <f>AVERAGE(K12:K241)</f>
        <v>29.469565217391306</v>
      </c>
    </row>
    <row r="5" spans="1:11" x14ac:dyDescent="0.2">
      <c r="G5" s="14" t="s">
        <v>334</v>
      </c>
      <c r="H5" s="19">
        <f>_xlfn.Z.TEST(K12:K241, H2, H3)</f>
        <v>3.2932532840824049E-20</v>
      </c>
    </row>
    <row r="9" spans="1:11" ht="137" customHeight="1" x14ac:dyDescent="0.2"/>
    <row r="11" spans="1:11" x14ac:dyDescent="0.2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s="15" t="s">
        <v>332</v>
      </c>
    </row>
    <row r="12" spans="1:11" x14ac:dyDescent="0.2">
      <c r="A12" s="1">
        <v>42736</v>
      </c>
      <c r="B12" s="1" t="str">
        <f t="shared" ref="B12:B75" si="0">TEXT(A12, 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4">
        <f t="shared" ref="I12:I75" si="1">G12*H12</f>
        <v>3</v>
      </c>
      <c r="K12" s="16">
        <v>24</v>
      </c>
    </row>
    <row r="13" spans="1:11" x14ac:dyDescent="0.2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4">
        <f t="shared" si="1"/>
        <v>3.9</v>
      </c>
      <c r="K13" s="17">
        <v>24</v>
      </c>
    </row>
    <row r="14" spans="1:11" x14ac:dyDescent="0.2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4">
        <f t="shared" si="1"/>
        <v>4.5</v>
      </c>
      <c r="K14" s="16">
        <v>25</v>
      </c>
    </row>
    <row r="15" spans="1:11" x14ac:dyDescent="0.2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4">
        <f t="shared" si="1"/>
        <v>5.0999999999999996</v>
      </c>
      <c r="K15" s="17">
        <v>24</v>
      </c>
    </row>
    <row r="16" spans="1:11" x14ac:dyDescent="0.2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4">
        <f t="shared" si="1"/>
        <v>5.3999999999999995</v>
      </c>
      <c r="K16" s="16">
        <v>24</v>
      </c>
    </row>
    <row r="17" spans="1:11" x14ac:dyDescent="0.2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4">
        <f t="shared" si="1"/>
        <v>3.3</v>
      </c>
      <c r="K17" s="17">
        <v>25</v>
      </c>
    </row>
    <row r="18" spans="1:11" x14ac:dyDescent="0.2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4">
        <f t="shared" si="1"/>
        <v>3.9</v>
      </c>
      <c r="K18" s="16">
        <v>23</v>
      </c>
    </row>
    <row r="19" spans="1:11" x14ac:dyDescent="0.2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4">
        <f t="shared" si="1"/>
        <v>4.5</v>
      </c>
      <c r="K19" s="17">
        <v>25</v>
      </c>
    </row>
    <row r="20" spans="1:11" x14ac:dyDescent="0.2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4">
        <f t="shared" si="1"/>
        <v>5.0999999999999996</v>
      </c>
      <c r="K20" s="16">
        <v>25</v>
      </c>
    </row>
    <row r="21" spans="1:11" x14ac:dyDescent="0.2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4">
        <f t="shared" si="1"/>
        <v>5.3999999999999995</v>
      </c>
      <c r="K21" s="17">
        <v>24</v>
      </c>
    </row>
    <row r="22" spans="1:11" x14ac:dyDescent="0.2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4">
        <f t="shared" si="1"/>
        <v>3.5999999999999996</v>
      </c>
      <c r="K22" s="16">
        <v>25</v>
      </c>
    </row>
    <row r="23" spans="1:11" x14ac:dyDescent="0.2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4">
        <f t="shared" si="1"/>
        <v>4.2</v>
      </c>
      <c r="K23" s="17">
        <v>24</v>
      </c>
    </row>
    <row r="24" spans="1:11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4">
        <f t="shared" si="1"/>
        <v>4.5</v>
      </c>
      <c r="K24" s="16">
        <v>25</v>
      </c>
    </row>
    <row r="25" spans="1:11" x14ac:dyDescent="0.2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4">
        <f t="shared" si="1"/>
        <v>5.0999999999999996</v>
      </c>
      <c r="K25" s="17">
        <v>25</v>
      </c>
    </row>
    <row r="26" spans="1:11" x14ac:dyDescent="0.2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4">
        <f t="shared" si="1"/>
        <v>5.3999999999999995</v>
      </c>
      <c r="K26" s="16">
        <v>24</v>
      </c>
    </row>
    <row r="27" spans="1:11" x14ac:dyDescent="0.2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4">
        <f t="shared" si="1"/>
        <v>3.5999999999999996</v>
      </c>
      <c r="K27" s="17">
        <v>25</v>
      </c>
    </row>
    <row r="28" spans="1:11" x14ac:dyDescent="0.2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4">
        <f t="shared" si="1"/>
        <v>4.2</v>
      </c>
      <c r="K28" s="16">
        <v>25</v>
      </c>
    </row>
    <row r="29" spans="1:11" x14ac:dyDescent="0.2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4">
        <f t="shared" si="1"/>
        <v>4.8</v>
      </c>
      <c r="K29" s="17">
        <v>26</v>
      </c>
    </row>
    <row r="30" spans="1:11" x14ac:dyDescent="0.2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4">
        <f t="shared" si="1"/>
        <v>5.0999999999999996</v>
      </c>
      <c r="K30" s="16">
        <v>26</v>
      </c>
    </row>
    <row r="31" spans="1:11" x14ac:dyDescent="0.2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4">
        <f t="shared" si="1"/>
        <v>3.5999999999999996</v>
      </c>
      <c r="K31" s="17">
        <v>27</v>
      </c>
    </row>
    <row r="32" spans="1:11" x14ac:dyDescent="0.2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4">
        <f t="shared" si="1"/>
        <v>4.2</v>
      </c>
      <c r="K32" s="16">
        <v>28</v>
      </c>
    </row>
    <row r="33" spans="1:11" x14ac:dyDescent="0.2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4">
        <f t="shared" si="1"/>
        <v>4.8</v>
      </c>
      <c r="K33" s="17">
        <v>25</v>
      </c>
    </row>
    <row r="34" spans="1:11" x14ac:dyDescent="0.2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4">
        <f t="shared" si="1"/>
        <v>5.0999999999999996</v>
      </c>
      <c r="K34" s="16">
        <v>26</v>
      </c>
    </row>
    <row r="35" spans="1:11" x14ac:dyDescent="0.2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4">
        <f t="shared" si="1"/>
        <v>3.5999999999999996</v>
      </c>
      <c r="K35" s="17">
        <v>26</v>
      </c>
    </row>
    <row r="36" spans="1:11" x14ac:dyDescent="0.2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4">
        <f t="shared" si="1"/>
        <v>4.2</v>
      </c>
      <c r="K36" s="16">
        <v>27</v>
      </c>
    </row>
    <row r="37" spans="1:11" x14ac:dyDescent="0.2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4">
        <f t="shared" si="1"/>
        <v>4.8</v>
      </c>
      <c r="K37" s="17">
        <v>25</v>
      </c>
    </row>
    <row r="38" spans="1:11" x14ac:dyDescent="0.2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4">
        <f t="shared" si="1"/>
        <v>5.0999999999999996</v>
      </c>
      <c r="K38" s="16">
        <v>26</v>
      </c>
    </row>
    <row r="39" spans="1:11" x14ac:dyDescent="0.2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4">
        <f t="shared" si="1"/>
        <v>3.9</v>
      </c>
      <c r="K39" s="17">
        <v>27</v>
      </c>
    </row>
    <row r="40" spans="1:11" x14ac:dyDescent="0.2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4">
        <f t="shared" si="1"/>
        <v>4.2</v>
      </c>
      <c r="K40" s="16">
        <v>27</v>
      </c>
    </row>
    <row r="41" spans="1:11" x14ac:dyDescent="0.2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4">
        <f t="shared" si="1"/>
        <v>5.0999999999999996</v>
      </c>
      <c r="K41" s="17">
        <v>25</v>
      </c>
    </row>
    <row r="42" spans="1:11" x14ac:dyDescent="0.2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4">
        <f t="shared" si="1"/>
        <v>5.3999999999999995</v>
      </c>
      <c r="K42" s="16">
        <v>26</v>
      </c>
    </row>
    <row r="43" spans="1:11" x14ac:dyDescent="0.2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4">
        <f t="shared" si="1"/>
        <v>5.3999999999999995</v>
      </c>
      <c r="K43" s="17">
        <v>27</v>
      </c>
    </row>
    <row r="44" spans="1:11" x14ac:dyDescent="0.2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4">
        <f t="shared" si="1"/>
        <v>6</v>
      </c>
      <c r="K44" s="16">
        <v>27</v>
      </c>
    </row>
    <row r="45" spans="1:11" x14ac:dyDescent="0.2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4">
        <f t="shared" si="1"/>
        <v>6.3</v>
      </c>
      <c r="K45" s="17">
        <v>25</v>
      </c>
    </row>
    <row r="46" spans="1:11" x14ac:dyDescent="0.2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4">
        <f t="shared" si="1"/>
        <v>6.6</v>
      </c>
      <c r="K46" s="16">
        <v>26</v>
      </c>
    </row>
    <row r="47" spans="1:11" x14ac:dyDescent="0.2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4">
        <f t="shared" si="1"/>
        <v>5.3999999999999995</v>
      </c>
      <c r="K47" s="17">
        <v>27</v>
      </c>
    </row>
    <row r="48" spans="1:11" x14ac:dyDescent="0.2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4">
        <f t="shared" si="1"/>
        <v>6</v>
      </c>
      <c r="K48" s="16">
        <v>27</v>
      </c>
    </row>
    <row r="49" spans="1:11" x14ac:dyDescent="0.2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4">
        <f t="shared" si="1"/>
        <v>6.3</v>
      </c>
      <c r="K49" s="17">
        <v>25</v>
      </c>
    </row>
    <row r="50" spans="1:11" x14ac:dyDescent="0.2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4">
        <f t="shared" si="1"/>
        <v>6.6</v>
      </c>
      <c r="K50" s="16">
        <v>26</v>
      </c>
    </row>
    <row r="51" spans="1:11" x14ac:dyDescent="0.2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4">
        <f t="shared" si="1"/>
        <v>5.7</v>
      </c>
      <c r="K51" s="17">
        <v>27</v>
      </c>
    </row>
    <row r="52" spans="1:11" x14ac:dyDescent="0.2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4">
        <f t="shared" si="1"/>
        <v>6</v>
      </c>
      <c r="K52" s="16">
        <v>27</v>
      </c>
    </row>
    <row r="53" spans="1:11" x14ac:dyDescent="0.2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4">
        <f t="shared" si="1"/>
        <v>6.3</v>
      </c>
      <c r="K53" s="17">
        <v>25</v>
      </c>
    </row>
    <row r="54" spans="1:11" x14ac:dyDescent="0.2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4">
        <f t="shared" si="1"/>
        <v>6.6</v>
      </c>
      <c r="K54" s="16">
        <v>25</v>
      </c>
    </row>
    <row r="55" spans="1:11" x14ac:dyDescent="0.2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4">
        <f t="shared" si="1"/>
        <v>5.3999999999999995</v>
      </c>
      <c r="K55" s="17">
        <v>26</v>
      </c>
    </row>
    <row r="56" spans="1:11" x14ac:dyDescent="0.2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4">
        <f t="shared" si="1"/>
        <v>5.7</v>
      </c>
      <c r="K56" s="16">
        <v>27</v>
      </c>
    </row>
    <row r="57" spans="1:11" x14ac:dyDescent="0.2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4">
        <f t="shared" si="1"/>
        <v>6</v>
      </c>
      <c r="K57" s="17">
        <v>27</v>
      </c>
    </row>
    <row r="58" spans="1:11" x14ac:dyDescent="0.2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4">
        <f t="shared" si="1"/>
        <v>6.3</v>
      </c>
      <c r="K58" s="16">
        <v>29</v>
      </c>
    </row>
    <row r="59" spans="1:11" x14ac:dyDescent="0.2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4">
        <f t="shared" si="1"/>
        <v>5.3999999999999995</v>
      </c>
      <c r="K59" s="17">
        <v>29</v>
      </c>
    </row>
    <row r="60" spans="1:11" x14ac:dyDescent="0.2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4">
        <f t="shared" si="1"/>
        <v>5.7</v>
      </c>
      <c r="K60" s="16">
        <v>30</v>
      </c>
    </row>
    <row r="61" spans="1:11" x14ac:dyDescent="0.2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4">
        <f t="shared" si="1"/>
        <v>6</v>
      </c>
      <c r="K61" s="17">
        <v>31</v>
      </c>
    </row>
    <row r="62" spans="1:11" x14ac:dyDescent="0.2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4">
        <f t="shared" si="1"/>
        <v>6.3</v>
      </c>
      <c r="K62" s="16">
        <v>28</v>
      </c>
    </row>
    <row r="63" spans="1:11" x14ac:dyDescent="0.2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4">
        <f t="shared" si="1"/>
        <v>5.3999999999999995</v>
      </c>
      <c r="K63" s="17">
        <v>29</v>
      </c>
    </row>
    <row r="64" spans="1:11" x14ac:dyDescent="0.2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4">
        <f t="shared" si="1"/>
        <v>5.7</v>
      </c>
      <c r="K64" s="16">
        <v>29</v>
      </c>
    </row>
    <row r="65" spans="1:11" x14ac:dyDescent="0.2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4">
        <f t="shared" si="1"/>
        <v>6</v>
      </c>
      <c r="K65" s="17">
        <v>30</v>
      </c>
    </row>
    <row r="66" spans="1:11" x14ac:dyDescent="0.2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4">
        <f t="shared" si="1"/>
        <v>6.3</v>
      </c>
      <c r="K66" s="16">
        <v>31</v>
      </c>
    </row>
    <row r="67" spans="1:11" x14ac:dyDescent="0.2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4">
        <f t="shared" si="1"/>
        <v>5.3999999999999995</v>
      </c>
      <c r="K67" s="17">
        <v>28</v>
      </c>
    </row>
    <row r="68" spans="1:11" x14ac:dyDescent="0.2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4">
        <f t="shared" si="1"/>
        <v>5.7</v>
      </c>
      <c r="K68" s="16">
        <v>29</v>
      </c>
    </row>
    <row r="69" spans="1:11" x14ac:dyDescent="0.2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4">
        <f t="shared" si="1"/>
        <v>6</v>
      </c>
      <c r="K69" s="17">
        <v>29</v>
      </c>
    </row>
    <row r="70" spans="1:11" x14ac:dyDescent="0.2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4">
        <f t="shared" si="1"/>
        <v>6.6</v>
      </c>
      <c r="K70" s="16">
        <v>30</v>
      </c>
    </row>
    <row r="71" spans="1:11" x14ac:dyDescent="0.2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4">
        <f t="shared" si="1"/>
        <v>6.8999999999999995</v>
      </c>
      <c r="K71" s="17">
        <v>31</v>
      </c>
    </row>
    <row r="72" spans="1:11" x14ac:dyDescent="0.2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4">
        <f t="shared" si="1"/>
        <v>7.1999999999999993</v>
      </c>
      <c r="K72" s="16">
        <v>28</v>
      </c>
    </row>
    <row r="73" spans="1:11" x14ac:dyDescent="0.2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4">
        <f t="shared" si="1"/>
        <v>7.1999999999999993</v>
      </c>
      <c r="K73" s="17">
        <v>29</v>
      </c>
    </row>
    <row r="74" spans="1:11" x14ac:dyDescent="0.2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4">
        <f t="shared" si="1"/>
        <v>7.5</v>
      </c>
      <c r="K74" s="16">
        <v>29</v>
      </c>
    </row>
    <row r="75" spans="1:11" x14ac:dyDescent="0.2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4">
        <f t="shared" si="1"/>
        <v>6.8999999999999995</v>
      </c>
      <c r="K75" s="17">
        <v>30</v>
      </c>
    </row>
    <row r="76" spans="1:11" x14ac:dyDescent="0.2">
      <c r="A76" s="1">
        <v>42800</v>
      </c>
      <c r="B76" s="1" t="str">
        <f t="shared" ref="B76:B139" si="2">TEXT(A76, 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4">
        <f t="shared" ref="I76:I139" si="3">G76*H76</f>
        <v>7.1999999999999993</v>
      </c>
      <c r="K76" s="16">
        <v>31</v>
      </c>
    </row>
    <row r="77" spans="1:11" x14ac:dyDescent="0.2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4">
        <f t="shared" si="3"/>
        <v>7.1999999999999993</v>
      </c>
      <c r="K77" s="17">
        <v>28</v>
      </c>
    </row>
    <row r="78" spans="1:11" x14ac:dyDescent="0.2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4">
        <f t="shared" si="3"/>
        <v>7.5</v>
      </c>
      <c r="K78" s="16">
        <v>29</v>
      </c>
    </row>
    <row r="79" spans="1:11" x14ac:dyDescent="0.2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4">
        <f t="shared" si="3"/>
        <v>6.8999999999999995</v>
      </c>
      <c r="K79" s="17">
        <v>30</v>
      </c>
    </row>
    <row r="80" spans="1:11" x14ac:dyDescent="0.2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4">
        <f t="shared" si="3"/>
        <v>7.1999999999999993</v>
      </c>
      <c r="K80" s="16">
        <v>31</v>
      </c>
    </row>
    <row r="81" spans="1:11" x14ac:dyDescent="0.2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4">
        <f t="shared" si="3"/>
        <v>7.1999999999999993</v>
      </c>
      <c r="K81" s="17">
        <v>28</v>
      </c>
    </row>
    <row r="82" spans="1:11" x14ac:dyDescent="0.2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4">
        <f t="shared" si="3"/>
        <v>7.5</v>
      </c>
      <c r="K82" s="16">
        <v>29</v>
      </c>
    </row>
    <row r="83" spans="1:11" x14ac:dyDescent="0.2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4">
        <f t="shared" si="3"/>
        <v>6.8999999999999995</v>
      </c>
      <c r="K83" s="17">
        <v>30</v>
      </c>
    </row>
    <row r="84" spans="1:11" x14ac:dyDescent="0.2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4">
        <f t="shared" si="3"/>
        <v>6.8999999999999995</v>
      </c>
      <c r="K84" s="16">
        <v>31</v>
      </c>
    </row>
    <row r="85" spans="1:11" x14ac:dyDescent="0.2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4">
        <f t="shared" si="3"/>
        <v>7.1999999999999993</v>
      </c>
      <c r="K85" s="17">
        <v>29</v>
      </c>
    </row>
    <row r="86" spans="1:11" x14ac:dyDescent="0.2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4">
        <f t="shared" si="3"/>
        <v>7.1999999999999993</v>
      </c>
      <c r="K86" s="16">
        <v>29</v>
      </c>
    </row>
    <row r="87" spans="1:11" x14ac:dyDescent="0.2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4">
        <f t="shared" si="3"/>
        <v>7.5</v>
      </c>
      <c r="K87" s="17">
        <v>30</v>
      </c>
    </row>
    <row r="88" spans="1:11" x14ac:dyDescent="0.2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4">
        <f t="shared" si="3"/>
        <v>6.8999999999999995</v>
      </c>
      <c r="K88" s="16">
        <v>31</v>
      </c>
    </row>
    <row r="89" spans="1:11" x14ac:dyDescent="0.2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4">
        <f t="shared" si="3"/>
        <v>6.8999999999999995</v>
      </c>
      <c r="K89" s="17">
        <v>31</v>
      </c>
    </row>
    <row r="90" spans="1:11" x14ac:dyDescent="0.2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4">
        <f t="shared" si="3"/>
        <v>7.1999999999999993</v>
      </c>
      <c r="K90" s="16">
        <v>33</v>
      </c>
    </row>
    <row r="91" spans="1:11" x14ac:dyDescent="0.2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4">
        <f t="shared" si="3"/>
        <v>7.1999999999999993</v>
      </c>
      <c r="K91" s="17">
        <v>35</v>
      </c>
    </row>
    <row r="92" spans="1:11" x14ac:dyDescent="0.2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4">
        <f t="shared" si="3"/>
        <v>7.5</v>
      </c>
      <c r="K92" s="16">
        <v>38</v>
      </c>
    </row>
    <row r="93" spans="1:11" x14ac:dyDescent="0.2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4">
        <f t="shared" si="3"/>
        <v>6.8999999999999995</v>
      </c>
      <c r="K93" s="17">
        <v>32</v>
      </c>
    </row>
    <row r="94" spans="1:11" x14ac:dyDescent="0.2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4">
        <f t="shared" si="3"/>
        <v>6.8999999999999995</v>
      </c>
      <c r="K94" s="16">
        <v>34</v>
      </c>
    </row>
    <row r="95" spans="1:11" x14ac:dyDescent="0.2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4">
        <f t="shared" si="3"/>
        <v>7.1999999999999993</v>
      </c>
      <c r="K95" s="17">
        <v>36</v>
      </c>
    </row>
    <row r="96" spans="1:11" x14ac:dyDescent="0.2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4">
        <f t="shared" si="3"/>
        <v>7.5</v>
      </c>
      <c r="K96" s="16">
        <v>39</v>
      </c>
    </row>
    <row r="97" spans="1:11" x14ac:dyDescent="0.2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4">
        <f t="shared" si="3"/>
        <v>7.5</v>
      </c>
      <c r="K97" s="17">
        <v>32</v>
      </c>
    </row>
    <row r="98" spans="1:11" x14ac:dyDescent="0.2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4">
        <f t="shared" si="3"/>
        <v>6.8999999999999995</v>
      </c>
      <c r="K98" s="16">
        <v>35</v>
      </c>
    </row>
    <row r="99" spans="1:11" x14ac:dyDescent="0.2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4">
        <f t="shared" si="3"/>
        <v>7.1999999999999993</v>
      </c>
      <c r="K99" s="17">
        <v>36</v>
      </c>
    </row>
    <row r="100" spans="1:11" x14ac:dyDescent="0.2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4">
        <f t="shared" si="3"/>
        <v>7.1999999999999993</v>
      </c>
      <c r="K100" s="16">
        <v>40</v>
      </c>
    </row>
    <row r="101" spans="1:11" x14ac:dyDescent="0.2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4">
        <f t="shared" si="3"/>
        <v>7.5</v>
      </c>
      <c r="K101" s="17">
        <v>32</v>
      </c>
    </row>
    <row r="102" spans="1:11" x14ac:dyDescent="0.2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4">
        <f t="shared" si="3"/>
        <v>7.5</v>
      </c>
      <c r="K102" s="16">
        <v>35</v>
      </c>
    </row>
    <row r="103" spans="1:11" x14ac:dyDescent="0.2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4">
        <f t="shared" si="3"/>
        <v>7.8</v>
      </c>
      <c r="K103" s="17">
        <v>36</v>
      </c>
    </row>
    <row r="104" spans="1:11" x14ac:dyDescent="0.2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4">
        <f t="shared" si="3"/>
        <v>7.8</v>
      </c>
      <c r="K104" s="16">
        <v>41</v>
      </c>
    </row>
    <row r="105" spans="1:11" x14ac:dyDescent="0.2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4">
        <f t="shared" si="3"/>
        <v>8.1</v>
      </c>
      <c r="K105" s="17">
        <v>31</v>
      </c>
    </row>
    <row r="106" spans="1:11" x14ac:dyDescent="0.2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4">
        <f t="shared" si="3"/>
        <v>8.4</v>
      </c>
      <c r="K106" s="16">
        <v>32</v>
      </c>
    </row>
    <row r="107" spans="1:11" x14ac:dyDescent="0.2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4">
        <f t="shared" si="3"/>
        <v>7.5</v>
      </c>
      <c r="K107" s="17">
        <v>35</v>
      </c>
    </row>
    <row r="108" spans="1:11" x14ac:dyDescent="0.2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4">
        <f t="shared" si="3"/>
        <v>7.8</v>
      </c>
      <c r="K108" s="16">
        <v>37</v>
      </c>
    </row>
    <row r="109" spans="1:11" x14ac:dyDescent="0.2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4">
        <f t="shared" si="3"/>
        <v>7.8</v>
      </c>
      <c r="K109" s="17">
        <v>41</v>
      </c>
    </row>
    <row r="110" spans="1:11" x14ac:dyDescent="0.2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4">
        <f t="shared" si="3"/>
        <v>8.1</v>
      </c>
      <c r="K110" s="16">
        <v>31</v>
      </c>
    </row>
    <row r="111" spans="1:11" x14ac:dyDescent="0.2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4">
        <f t="shared" si="3"/>
        <v>7.5</v>
      </c>
      <c r="K111" s="17">
        <v>33</v>
      </c>
    </row>
    <row r="112" spans="1:11" x14ac:dyDescent="0.2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4">
        <f t="shared" si="3"/>
        <v>7.8</v>
      </c>
      <c r="K112" s="16">
        <v>35</v>
      </c>
    </row>
    <row r="113" spans="1:11" x14ac:dyDescent="0.2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4">
        <f t="shared" si="3"/>
        <v>8.1</v>
      </c>
      <c r="K113" s="17">
        <v>37</v>
      </c>
    </row>
    <row r="114" spans="1:11" x14ac:dyDescent="0.2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4">
        <f t="shared" si="3"/>
        <v>8.1</v>
      </c>
      <c r="K114" s="16">
        <v>42</v>
      </c>
    </row>
    <row r="115" spans="1:11" x14ac:dyDescent="0.2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4">
        <f t="shared" si="3"/>
        <v>7.5</v>
      </c>
      <c r="K115" s="17">
        <v>31</v>
      </c>
    </row>
    <row r="116" spans="1:11" x14ac:dyDescent="0.2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4">
        <f t="shared" si="3"/>
        <v>7.8</v>
      </c>
      <c r="K116" s="16">
        <v>33</v>
      </c>
    </row>
    <row r="117" spans="1:11" x14ac:dyDescent="0.2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4">
        <f t="shared" si="3"/>
        <v>8.1</v>
      </c>
      <c r="K117" s="17">
        <v>35</v>
      </c>
    </row>
    <row r="118" spans="1:11" x14ac:dyDescent="0.2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4">
        <f t="shared" si="3"/>
        <v>8.1</v>
      </c>
      <c r="K118" s="16">
        <v>38</v>
      </c>
    </row>
    <row r="119" spans="1:11" x14ac:dyDescent="0.2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4">
        <f t="shared" si="3"/>
        <v>7.5</v>
      </c>
      <c r="K119" s="17">
        <v>43</v>
      </c>
    </row>
    <row r="120" spans="1:11" x14ac:dyDescent="0.2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4">
        <f t="shared" si="3"/>
        <v>7.8</v>
      </c>
      <c r="K120" s="16">
        <v>38</v>
      </c>
    </row>
    <row r="121" spans="1:11" x14ac:dyDescent="0.2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4">
        <f t="shared" si="3"/>
        <v>8.1</v>
      </c>
      <c r="K121" s="17">
        <v>35</v>
      </c>
    </row>
    <row r="122" spans="1:11" x14ac:dyDescent="0.2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4">
        <f t="shared" si="3"/>
        <v>8.1</v>
      </c>
      <c r="K122" s="16">
        <v>34</v>
      </c>
    </row>
    <row r="123" spans="1:11" x14ac:dyDescent="0.2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4">
        <f t="shared" si="3"/>
        <v>7.5</v>
      </c>
      <c r="K123" s="17">
        <v>32</v>
      </c>
    </row>
    <row r="124" spans="1:11" x14ac:dyDescent="0.2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4">
        <f t="shared" si="3"/>
        <v>7.8</v>
      </c>
      <c r="K124" s="16">
        <v>39</v>
      </c>
    </row>
    <row r="125" spans="1:11" x14ac:dyDescent="0.2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4">
        <f t="shared" si="3"/>
        <v>8.1</v>
      </c>
      <c r="K125" s="17">
        <v>35</v>
      </c>
    </row>
    <row r="126" spans="1:11" x14ac:dyDescent="0.2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4">
        <f t="shared" si="3"/>
        <v>8.1</v>
      </c>
      <c r="K126" s="16">
        <v>34</v>
      </c>
    </row>
    <row r="127" spans="1:11" x14ac:dyDescent="0.2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4">
        <f t="shared" si="3"/>
        <v>7.5</v>
      </c>
      <c r="K127" s="17">
        <v>33</v>
      </c>
    </row>
    <row r="128" spans="1:11" x14ac:dyDescent="0.2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4">
        <f t="shared" si="3"/>
        <v>7.5</v>
      </c>
      <c r="K128" s="16">
        <v>40</v>
      </c>
    </row>
    <row r="129" spans="1:11" x14ac:dyDescent="0.2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4">
        <f t="shared" si="3"/>
        <v>7.8</v>
      </c>
      <c r="K129" s="17">
        <v>35</v>
      </c>
    </row>
    <row r="130" spans="1:11" x14ac:dyDescent="0.2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4">
        <f t="shared" si="3"/>
        <v>8.1</v>
      </c>
      <c r="K130" s="16">
        <v>34</v>
      </c>
    </row>
    <row r="131" spans="1:11" x14ac:dyDescent="0.2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4">
        <f t="shared" si="3"/>
        <v>8.1</v>
      </c>
      <c r="K131" s="17">
        <v>33</v>
      </c>
    </row>
    <row r="132" spans="1:11" x14ac:dyDescent="0.2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4">
        <f t="shared" si="3"/>
        <v>8.6999999999999993</v>
      </c>
      <c r="K132" s="16">
        <v>40</v>
      </c>
    </row>
    <row r="133" spans="1:11" x14ac:dyDescent="0.2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4">
        <f t="shared" si="3"/>
        <v>8.6999999999999993</v>
      </c>
      <c r="K133" s="17">
        <v>35</v>
      </c>
    </row>
    <row r="134" spans="1:11" x14ac:dyDescent="0.2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4">
        <f t="shared" si="3"/>
        <v>9</v>
      </c>
      <c r="K134" s="16">
        <v>34</v>
      </c>
    </row>
    <row r="135" spans="1:11" x14ac:dyDescent="0.2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4">
        <f t="shared" si="3"/>
        <v>9.2999999999999989</v>
      </c>
      <c r="K135" s="17">
        <v>33</v>
      </c>
    </row>
    <row r="136" spans="1:11" x14ac:dyDescent="0.2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4">
        <f t="shared" si="3"/>
        <v>8.4</v>
      </c>
      <c r="K136" s="16">
        <v>41</v>
      </c>
    </row>
    <row r="137" spans="1:11" x14ac:dyDescent="0.2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4">
        <f t="shared" si="3"/>
        <v>8.6999999999999993</v>
      </c>
      <c r="K137" s="17">
        <v>36</v>
      </c>
    </row>
    <row r="138" spans="1:11" x14ac:dyDescent="0.2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4">
        <f t="shared" si="3"/>
        <v>8.6999999999999993</v>
      </c>
      <c r="K138" s="16">
        <v>35</v>
      </c>
    </row>
    <row r="139" spans="1:11" x14ac:dyDescent="0.2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4">
        <f t="shared" si="3"/>
        <v>9</v>
      </c>
      <c r="K139" s="17">
        <v>33</v>
      </c>
    </row>
    <row r="140" spans="1:11" x14ac:dyDescent="0.2">
      <c r="A140" s="1">
        <v>42864</v>
      </c>
      <c r="B140" s="1" t="str">
        <f t="shared" ref="B140:B203" si="4">TEXT(A140, 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4">
        <f t="shared" ref="I140:I203" si="5">G140*H140</f>
        <v>9.2999999999999989</v>
      </c>
      <c r="K140" s="16">
        <v>42</v>
      </c>
    </row>
    <row r="141" spans="1:11" x14ac:dyDescent="0.2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4">
        <f t="shared" si="5"/>
        <v>8.4</v>
      </c>
      <c r="K141" s="17">
        <v>37</v>
      </c>
    </row>
    <row r="142" spans="1:11" x14ac:dyDescent="0.2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4">
        <f t="shared" si="5"/>
        <v>8.6999999999999993</v>
      </c>
      <c r="K142" s="16">
        <v>35</v>
      </c>
    </row>
    <row r="143" spans="1:11" x14ac:dyDescent="0.2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4">
        <f t="shared" si="5"/>
        <v>8.6999999999999993</v>
      </c>
      <c r="K143" s="17">
        <v>33</v>
      </c>
    </row>
    <row r="144" spans="1:11" x14ac:dyDescent="0.2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4">
        <f t="shared" si="5"/>
        <v>9</v>
      </c>
      <c r="K144" s="16">
        <v>32</v>
      </c>
    </row>
    <row r="145" spans="1:11" x14ac:dyDescent="0.2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4">
        <f t="shared" si="5"/>
        <v>9.2999999999999989</v>
      </c>
      <c r="K145" s="17">
        <v>43</v>
      </c>
    </row>
    <row r="146" spans="1:11" x14ac:dyDescent="0.2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4">
        <f t="shared" si="5"/>
        <v>8.4</v>
      </c>
      <c r="K146" s="16">
        <v>38</v>
      </c>
    </row>
    <row r="147" spans="1:11" x14ac:dyDescent="0.2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4">
        <f t="shared" si="5"/>
        <v>8.6999999999999993</v>
      </c>
      <c r="K147" s="17">
        <v>35</v>
      </c>
    </row>
    <row r="148" spans="1:11" x14ac:dyDescent="0.2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4">
        <f t="shared" si="5"/>
        <v>8.6999999999999993</v>
      </c>
      <c r="K148" s="16">
        <v>34</v>
      </c>
    </row>
    <row r="149" spans="1:11" x14ac:dyDescent="0.2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4">
        <f t="shared" si="5"/>
        <v>9</v>
      </c>
      <c r="K149" s="17">
        <v>32</v>
      </c>
    </row>
    <row r="150" spans="1:11" x14ac:dyDescent="0.2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4">
        <f t="shared" si="5"/>
        <v>9.2999999999999989</v>
      </c>
      <c r="K150" s="16">
        <v>32</v>
      </c>
    </row>
    <row r="151" spans="1:11" x14ac:dyDescent="0.2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4">
        <f t="shared" si="5"/>
        <v>8.4</v>
      </c>
      <c r="K151" s="17">
        <v>31</v>
      </c>
    </row>
    <row r="152" spans="1:11" x14ac:dyDescent="0.2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4">
        <f t="shared" si="5"/>
        <v>8.6999999999999993</v>
      </c>
      <c r="K152" s="16">
        <v>30</v>
      </c>
    </row>
    <row r="153" spans="1:11" x14ac:dyDescent="0.2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4">
        <f t="shared" si="5"/>
        <v>9</v>
      </c>
      <c r="K153" s="17">
        <v>29</v>
      </c>
    </row>
    <row r="154" spans="1:11" x14ac:dyDescent="0.2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4">
        <f t="shared" si="5"/>
        <v>9.2999999999999989</v>
      </c>
      <c r="K154" s="16">
        <v>32</v>
      </c>
    </row>
    <row r="155" spans="1:11" x14ac:dyDescent="0.2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4">
        <f t="shared" si="5"/>
        <v>8.4</v>
      </c>
      <c r="K155" s="17">
        <v>31</v>
      </c>
    </row>
    <row r="156" spans="1:11" x14ac:dyDescent="0.2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4">
        <f t="shared" si="5"/>
        <v>8.6999999999999993</v>
      </c>
      <c r="K156" s="16">
        <v>30</v>
      </c>
    </row>
    <row r="157" spans="1:11" x14ac:dyDescent="0.2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4">
        <f t="shared" si="5"/>
        <v>9</v>
      </c>
      <c r="K157" s="17">
        <v>29</v>
      </c>
    </row>
    <row r="158" spans="1:11" x14ac:dyDescent="0.2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4">
        <f t="shared" si="5"/>
        <v>9.2999999999999989</v>
      </c>
      <c r="K158" s="16">
        <v>32</v>
      </c>
    </row>
    <row r="159" spans="1:11" x14ac:dyDescent="0.2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4">
        <f t="shared" si="5"/>
        <v>8.6999999999999993</v>
      </c>
      <c r="K159" s="17">
        <v>31</v>
      </c>
    </row>
    <row r="160" spans="1:11" x14ac:dyDescent="0.2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4">
        <f t="shared" si="5"/>
        <v>8.6999999999999993</v>
      </c>
      <c r="K160" s="16">
        <v>30</v>
      </c>
    </row>
    <row r="161" spans="1:11" x14ac:dyDescent="0.2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4">
        <f t="shared" si="5"/>
        <v>9</v>
      </c>
      <c r="K161" s="17">
        <v>29</v>
      </c>
    </row>
    <row r="162" spans="1:11" x14ac:dyDescent="0.2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4">
        <f t="shared" si="5"/>
        <v>9.2999999999999989</v>
      </c>
      <c r="K162" s="16">
        <v>29</v>
      </c>
    </row>
    <row r="163" spans="1:11" x14ac:dyDescent="0.2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4">
        <f t="shared" si="5"/>
        <v>9.2999999999999989</v>
      </c>
      <c r="K163" s="17">
        <v>32</v>
      </c>
    </row>
    <row r="164" spans="1:11" x14ac:dyDescent="0.2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4">
        <f t="shared" si="5"/>
        <v>9.9</v>
      </c>
      <c r="K164" s="16">
        <v>31</v>
      </c>
    </row>
    <row r="165" spans="1:11" x14ac:dyDescent="0.2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4">
        <f t="shared" si="5"/>
        <v>10.5</v>
      </c>
      <c r="K165" s="17">
        <v>30</v>
      </c>
    </row>
    <row r="166" spans="1:11" x14ac:dyDescent="0.2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4">
        <f t="shared" si="5"/>
        <v>11.4</v>
      </c>
      <c r="K166" s="16">
        <v>30</v>
      </c>
    </row>
    <row r="167" spans="1:11" x14ac:dyDescent="0.2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4">
        <f t="shared" si="5"/>
        <v>9.6</v>
      </c>
      <c r="K167" s="17">
        <v>29</v>
      </c>
    </row>
    <row r="168" spans="1:11" x14ac:dyDescent="0.2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4">
        <f t="shared" si="5"/>
        <v>10.199999999999999</v>
      </c>
      <c r="K168" s="16">
        <v>32</v>
      </c>
    </row>
    <row r="169" spans="1:11" x14ac:dyDescent="0.2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4">
        <f t="shared" si="5"/>
        <v>10.799999999999999</v>
      </c>
      <c r="K169" s="17">
        <v>31</v>
      </c>
    </row>
    <row r="170" spans="1:11" x14ac:dyDescent="0.2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4">
        <f t="shared" si="5"/>
        <v>11.7</v>
      </c>
      <c r="K170" s="16">
        <v>30</v>
      </c>
    </row>
    <row r="171" spans="1:11" x14ac:dyDescent="0.2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4">
        <f t="shared" si="5"/>
        <v>9.6</v>
      </c>
      <c r="K171" s="17">
        <v>30</v>
      </c>
    </row>
    <row r="172" spans="1:11" x14ac:dyDescent="0.2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4">
        <f t="shared" si="5"/>
        <v>10.5</v>
      </c>
      <c r="K172" s="16">
        <v>29</v>
      </c>
    </row>
    <row r="173" spans="1:11" x14ac:dyDescent="0.2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4">
        <f t="shared" si="5"/>
        <v>10.799999999999999</v>
      </c>
      <c r="K173" s="17">
        <v>32</v>
      </c>
    </row>
    <row r="174" spans="1:11" x14ac:dyDescent="0.2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4">
        <f t="shared" si="5"/>
        <v>12</v>
      </c>
      <c r="K174" s="16">
        <v>30</v>
      </c>
    </row>
    <row r="175" spans="1:11" x14ac:dyDescent="0.2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4">
        <f t="shared" si="5"/>
        <v>9.6</v>
      </c>
      <c r="K175" s="17">
        <v>30</v>
      </c>
    </row>
    <row r="176" spans="1:11" x14ac:dyDescent="0.2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4">
        <f t="shared" si="5"/>
        <v>10.5</v>
      </c>
      <c r="K176" s="16">
        <v>29</v>
      </c>
    </row>
    <row r="177" spans="1:11" x14ac:dyDescent="0.2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4">
        <f t="shared" si="5"/>
        <v>10.799999999999999</v>
      </c>
      <c r="K177" s="17">
        <v>32</v>
      </c>
    </row>
    <row r="178" spans="1:11" x14ac:dyDescent="0.2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4">
        <f t="shared" si="5"/>
        <v>12.299999999999999</v>
      </c>
      <c r="K178" s="16">
        <v>30</v>
      </c>
    </row>
    <row r="179" spans="1:11" x14ac:dyDescent="0.2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4">
        <f t="shared" si="5"/>
        <v>9.2999999999999989</v>
      </c>
      <c r="K179" s="17">
        <v>30</v>
      </c>
    </row>
    <row r="180" spans="1:11" x14ac:dyDescent="0.2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4">
        <f t="shared" si="5"/>
        <v>9.6</v>
      </c>
      <c r="K180" s="16">
        <v>29</v>
      </c>
    </row>
    <row r="181" spans="1:11" x14ac:dyDescent="0.2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4">
        <f t="shared" si="5"/>
        <v>10.5</v>
      </c>
      <c r="K181" s="17">
        <v>29</v>
      </c>
    </row>
    <row r="182" spans="1:11" x14ac:dyDescent="0.2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4">
        <f t="shared" si="5"/>
        <v>11.1</v>
      </c>
      <c r="K182" s="16">
        <v>28</v>
      </c>
    </row>
    <row r="183" spans="1:11" x14ac:dyDescent="0.2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4">
        <f t="shared" si="5"/>
        <v>12.299999999999999</v>
      </c>
      <c r="K183" s="17">
        <v>27</v>
      </c>
    </row>
    <row r="184" spans="1:11" x14ac:dyDescent="0.2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4">
        <f t="shared" si="5"/>
        <v>9.2999999999999989</v>
      </c>
      <c r="K184" s="16">
        <v>26</v>
      </c>
    </row>
    <row r="185" spans="1:11" x14ac:dyDescent="0.2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4">
        <f t="shared" si="5"/>
        <v>9.9</v>
      </c>
      <c r="K185" s="17">
        <v>26</v>
      </c>
    </row>
    <row r="186" spans="1:11" x14ac:dyDescent="0.2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4">
        <f t="shared" si="5"/>
        <v>10.5</v>
      </c>
      <c r="K186" s="16">
        <v>29</v>
      </c>
    </row>
    <row r="187" spans="1:11" x14ac:dyDescent="0.2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4">
        <f t="shared" si="5"/>
        <v>11.1</v>
      </c>
      <c r="K187" s="17">
        <v>28</v>
      </c>
    </row>
    <row r="188" spans="1:11" x14ac:dyDescent="0.2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4">
        <f t="shared" si="5"/>
        <v>12.6</v>
      </c>
      <c r="K188" s="16">
        <v>27</v>
      </c>
    </row>
    <row r="189" spans="1:11" x14ac:dyDescent="0.2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4">
        <f t="shared" si="5"/>
        <v>9.2999999999999989</v>
      </c>
      <c r="K189" s="17">
        <v>26</v>
      </c>
    </row>
    <row r="190" spans="1:11" x14ac:dyDescent="0.2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4">
        <f t="shared" si="5"/>
        <v>9.9</v>
      </c>
      <c r="K190" s="16">
        <v>26</v>
      </c>
    </row>
    <row r="191" spans="1:11" x14ac:dyDescent="0.2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4">
        <f t="shared" si="5"/>
        <v>10.5</v>
      </c>
      <c r="K191" s="17">
        <v>28</v>
      </c>
    </row>
    <row r="192" spans="1:11" x14ac:dyDescent="0.2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4">
        <f t="shared" si="5"/>
        <v>11.4</v>
      </c>
      <c r="K192" s="16">
        <v>27</v>
      </c>
    </row>
    <row r="193" spans="1:11" x14ac:dyDescent="0.2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4">
        <f t="shared" si="5"/>
        <v>21.5</v>
      </c>
      <c r="K193" s="17">
        <v>26</v>
      </c>
    </row>
    <row r="194" spans="1:11" x14ac:dyDescent="0.2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4">
        <f t="shared" si="5"/>
        <v>19</v>
      </c>
      <c r="K194" s="16">
        <v>26</v>
      </c>
    </row>
    <row r="195" spans="1:11" x14ac:dyDescent="0.2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4">
        <f t="shared" si="5"/>
        <v>17.5</v>
      </c>
      <c r="K195" s="17">
        <v>28</v>
      </c>
    </row>
    <row r="196" spans="1:11" x14ac:dyDescent="0.2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4">
        <f t="shared" si="5"/>
        <v>17</v>
      </c>
      <c r="K196" s="16">
        <v>27</v>
      </c>
    </row>
    <row r="197" spans="1:11" x14ac:dyDescent="0.2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4">
        <f t="shared" si="5"/>
        <v>16</v>
      </c>
      <c r="K197" s="17">
        <v>26</v>
      </c>
    </row>
    <row r="198" spans="1:11" x14ac:dyDescent="0.2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4">
        <f t="shared" si="5"/>
        <v>19.5</v>
      </c>
      <c r="K198" s="16">
        <v>26</v>
      </c>
    </row>
    <row r="199" spans="1:11" x14ac:dyDescent="0.2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4">
        <f t="shared" si="5"/>
        <v>17.5</v>
      </c>
      <c r="K199" s="17">
        <v>28</v>
      </c>
    </row>
    <row r="200" spans="1:11" x14ac:dyDescent="0.2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4">
        <f t="shared" si="5"/>
        <v>17</v>
      </c>
      <c r="K200" s="16">
        <v>27</v>
      </c>
    </row>
    <row r="201" spans="1:11" x14ac:dyDescent="0.2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4">
        <f t="shared" si="5"/>
        <v>16.5</v>
      </c>
      <c r="K201" s="17">
        <v>26</v>
      </c>
    </row>
    <row r="202" spans="1:11" x14ac:dyDescent="0.2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4">
        <f t="shared" si="5"/>
        <v>20</v>
      </c>
      <c r="K202" s="16">
        <v>26</v>
      </c>
    </row>
    <row r="203" spans="1:11" x14ac:dyDescent="0.2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4">
        <f t="shared" si="5"/>
        <v>17.5</v>
      </c>
      <c r="K203" s="17">
        <v>28</v>
      </c>
    </row>
    <row r="204" spans="1:11" x14ac:dyDescent="0.2">
      <c r="A204" s="1">
        <v>42928</v>
      </c>
      <c r="B204" s="1" t="str">
        <f t="shared" ref="B204:B267" si="6">TEXT(A204, 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4">
        <f t="shared" ref="I204:I267" si="7">G204*H204</f>
        <v>17</v>
      </c>
      <c r="K204" s="16">
        <v>28</v>
      </c>
    </row>
    <row r="205" spans="1:11" x14ac:dyDescent="0.2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4">
        <f t="shared" si="7"/>
        <v>16.5</v>
      </c>
      <c r="K205" s="17">
        <v>27</v>
      </c>
    </row>
    <row r="206" spans="1:11" x14ac:dyDescent="0.2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4">
        <f t="shared" si="7"/>
        <v>20</v>
      </c>
      <c r="K206" s="16">
        <v>26</v>
      </c>
    </row>
    <row r="207" spans="1:11" x14ac:dyDescent="0.2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4">
        <f t="shared" si="7"/>
        <v>17.5</v>
      </c>
      <c r="K207" s="17">
        <v>29</v>
      </c>
    </row>
    <row r="208" spans="1:11" x14ac:dyDescent="0.2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4">
        <f t="shared" si="7"/>
        <v>17</v>
      </c>
      <c r="K208" s="16">
        <v>28</v>
      </c>
    </row>
    <row r="209" spans="1:11" x14ac:dyDescent="0.2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4">
        <f t="shared" si="7"/>
        <v>16.5</v>
      </c>
      <c r="K209" s="17">
        <v>27</v>
      </c>
    </row>
    <row r="210" spans="1:11" x14ac:dyDescent="0.2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4">
        <f t="shared" si="7"/>
        <v>20.5</v>
      </c>
      <c r="K210" s="16">
        <v>26</v>
      </c>
    </row>
    <row r="211" spans="1:11" x14ac:dyDescent="0.2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4">
        <f t="shared" si="7"/>
        <v>18</v>
      </c>
      <c r="K211" s="17">
        <v>25</v>
      </c>
    </row>
    <row r="212" spans="1:11" x14ac:dyDescent="0.2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4">
        <f t="shared" si="7"/>
        <v>17.5</v>
      </c>
      <c r="K212" s="16">
        <v>25</v>
      </c>
    </row>
    <row r="213" spans="1:11" x14ac:dyDescent="0.2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4">
        <f t="shared" si="7"/>
        <v>16.5</v>
      </c>
      <c r="K213" s="17">
        <v>24</v>
      </c>
    </row>
    <row r="214" spans="1:11" x14ac:dyDescent="0.2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4">
        <f t="shared" si="7"/>
        <v>21</v>
      </c>
      <c r="K214" s="16">
        <v>24</v>
      </c>
    </row>
    <row r="215" spans="1:11" x14ac:dyDescent="0.2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4">
        <f t="shared" si="7"/>
        <v>18.5</v>
      </c>
      <c r="K215" s="17">
        <v>25</v>
      </c>
    </row>
    <row r="216" spans="1:11" x14ac:dyDescent="0.2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4">
        <f t="shared" si="7"/>
        <v>17.5</v>
      </c>
      <c r="K216" s="16">
        <v>25</v>
      </c>
    </row>
    <row r="217" spans="1:11" x14ac:dyDescent="0.2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4">
        <f t="shared" si="7"/>
        <v>16.5</v>
      </c>
      <c r="K217" s="17">
        <v>25</v>
      </c>
    </row>
    <row r="218" spans="1:11" x14ac:dyDescent="0.2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4">
        <f t="shared" si="7"/>
        <v>16</v>
      </c>
      <c r="K218" s="16">
        <v>24</v>
      </c>
    </row>
    <row r="219" spans="1:11" x14ac:dyDescent="0.2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4">
        <f t="shared" si="7"/>
        <v>21.5</v>
      </c>
      <c r="K219" s="17">
        <v>25</v>
      </c>
    </row>
    <row r="220" spans="1:11" x14ac:dyDescent="0.2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4">
        <f t="shared" si="7"/>
        <v>19</v>
      </c>
      <c r="K220" s="16">
        <v>25</v>
      </c>
    </row>
    <row r="221" spans="1:11" x14ac:dyDescent="0.2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4">
        <f t="shared" si="7"/>
        <v>17.5</v>
      </c>
      <c r="K221" s="17">
        <v>25</v>
      </c>
    </row>
    <row r="222" spans="1:11" x14ac:dyDescent="0.2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4">
        <f t="shared" si="7"/>
        <v>17</v>
      </c>
      <c r="K222" s="16">
        <v>24</v>
      </c>
    </row>
    <row r="223" spans="1:11" x14ac:dyDescent="0.2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4">
        <f t="shared" si="7"/>
        <v>16</v>
      </c>
      <c r="K223" s="17">
        <v>25</v>
      </c>
    </row>
    <row r="224" spans="1:11" x14ac:dyDescent="0.2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4">
        <f t="shared" si="7"/>
        <v>16</v>
      </c>
      <c r="K224" s="16">
        <v>25</v>
      </c>
    </row>
    <row r="225" spans="1:11" x14ac:dyDescent="0.2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4">
        <f t="shared" si="7"/>
        <v>15.5</v>
      </c>
      <c r="K225" s="17">
        <v>25</v>
      </c>
    </row>
    <row r="226" spans="1:11" x14ac:dyDescent="0.2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4">
        <f t="shared" si="7"/>
        <v>15</v>
      </c>
      <c r="K226" s="16">
        <v>24</v>
      </c>
    </row>
    <row r="227" spans="1:11" x14ac:dyDescent="0.2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4">
        <f t="shared" si="7"/>
        <v>14.5</v>
      </c>
      <c r="K227" s="17">
        <v>25</v>
      </c>
    </row>
    <row r="228" spans="1:11" x14ac:dyDescent="0.2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4">
        <f t="shared" si="7"/>
        <v>16</v>
      </c>
      <c r="K228" s="16">
        <v>25</v>
      </c>
    </row>
    <row r="229" spans="1:11" x14ac:dyDescent="0.2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4">
        <f t="shared" si="7"/>
        <v>15.5</v>
      </c>
      <c r="K229" s="17">
        <v>25</v>
      </c>
    </row>
    <row r="230" spans="1:11" x14ac:dyDescent="0.2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4">
        <f t="shared" si="7"/>
        <v>15</v>
      </c>
      <c r="K230" s="16">
        <v>24</v>
      </c>
    </row>
    <row r="231" spans="1:11" x14ac:dyDescent="0.2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4">
        <f t="shared" si="7"/>
        <v>14.5</v>
      </c>
      <c r="K231" s="17">
        <v>25</v>
      </c>
    </row>
    <row r="232" spans="1:11" x14ac:dyDescent="0.2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4">
        <f t="shared" si="7"/>
        <v>16</v>
      </c>
      <c r="K232" s="16">
        <v>25</v>
      </c>
    </row>
    <row r="233" spans="1:11" x14ac:dyDescent="0.2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4">
        <f t="shared" si="7"/>
        <v>15.5</v>
      </c>
      <c r="K233" s="17">
        <v>25</v>
      </c>
    </row>
    <row r="234" spans="1:11" x14ac:dyDescent="0.2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4">
        <f t="shared" si="7"/>
        <v>15</v>
      </c>
      <c r="K234" s="16">
        <v>24</v>
      </c>
    </row>
    <row r="235" spans="1:11" x14ac:dyDescent="0.2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4">
        <f t="shared" si="7"/>
        <v>14.5</v>
      </c>
      <c r="K235" s="17">
        <v>24</v>
      </c>
    </row>
    <row r="236" spans="1:11" x14ac:dyDescent="0.2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4">
        <f t="shared" si="7"/>
        <v>14.5</v>
      </c>
      <c r="K236" s="16">
        <v>26</v>
      </c>
    </row>
    <row r="237" spans="1:11" x14ac:dyDescent="0.2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4">
        <f t="shared" si="7"/>
        <v>16</v>
      </c>
      <c r="K237" s="17">
        <v>25</v>
      </c>
    </row>
    <row r="238" spans="1:11" x14ac:dyDescent="0.2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4">
        <f t="shared" si="7"/>
        <v>15.5</v>
      </c>
      <c r="K238" s="16">
        <v>25</v>
      </c>
    </row>
    <row r="239" spans="1:11" x14ac:dyDescent="0.2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4">
        <f t="shared" si="7"/>
        <v>15</v>
      </c>
      <c r="K239" s="17">
        <v>24</v>
      </c>
    </row>
    <row r="240" spans="1:11" x14ac:dyDescent="0.2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4">
        <f t="shared" si="7"/>
        <v>15</v>
      </c>
      <c r="K240" s="16">
        <v>24</v>
      </c>
    </row>
    <row r="241" spans="1:11" x14ac:dyDescent="0.2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4">
        <f t="shared" si="7"/>
        <v>14.5</v>
      </c>
      <c r="K241" s="17">
        <v>23</v>
      </c>
    </row>
    <row r="242" spans="1:11" x14ac:dyDescent="0.2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4">
        <f t="shared" si="7"/>
        <v>16</v>
      </c>
    </row>
    <row r="243" spans="1:11" x14ac:dyDescent="0.2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4">
        <f t="shared" si="7"/>
        <v>15.5</v>
      </c>
    </row>
    <row r="244" spans="1:11" x14ac:dyDescent="0.2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4">
        <f t="shared" si="7"/>
        <v>15</v>
      </c>
    </row>
    <row r="245" spans="1:11" x14ac:dyDescent="0.2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4">
        <f t="shared" si="7"/>
        <v>15</v>
      </c>
    </row>
    <row r="246" spans="1:11" x14ac:dyDescent="0.2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4">
        <f t="shared" si="7"/>
        <v>14.5</v>
      </c>
    </row>
    <row r="247" spans="1:11" x14ac:dyDescent="0.2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4">
        <f t="shared" si="7"/>
        <v>16</v>
      </c>
    </row>
    <row r="248" spans="1:11" x14ac:dyDescent="0.2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4">
        <f t="shared" si="7"/>
        <v>15</v>
      </c>
    </row>
    <row r="249" spans="1:11" x14ac:dyDescent="0.2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4">
        <f t="shared" si="7"/>
        <v>15</v>
      </c>
    </row>
    <row r="250" spans="1:11" x14ac:dyDescent="0.2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4">
        <f t="shared" si="7"/>
        <v>14.5</v>
      </c>
    </row>
    <row r="251" spans="1:11" x14ac:dyDescent="0.2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4">
        <f t="shared" si="7"/>
        <v>16</v>
      </c>
    </row>
    <row r="252" spans="1:11" x14ac:dyDescent="0.2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4">
        <f t="shared" si="7"/>
        <v>15</v>
      </c>
    </row>
    <row r="253" spans="1:11" x14ac:dyDescent="0.2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4">
        <f t="shared" si="7"/>
        <v>15</v>
      </c>
    </row>
    <row r="254" spans="1:11" x14ac:dyDescent="0.2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4">
        <f t="shared" si="7"/>
        <v>14.5</v>
      </c>
    </row>
    <row r="255" spans="1:11" x14ac:dyDescent="0.2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4">
        <f t="shared" si="7"/>
        <v>8.6999999999999993</v>
      </c>
    </row>
    <row r="256" spans="1:11" x14ac:dyDescent="0.2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4">
        <f t="shared" si="7"/>
        <v>8.4</v>
      </c>
    </row>
    <row r="257" spans="1:9" x14ac:dyDescent="0.2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4">
        <f t="shared" si="7"/>
        <v>8.1</v>
      </c>
    </row>
    <row r="258" spans="1:9" x14ac:dyDescent="0.2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4">
        <f t="shared" si="7"/>
        <v>7.8</v>
      </c>
    </row>
    <row r="259" spans="1:9" x14ac:dyDescent="0.2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4">
        <f t="shared" si="7"/>
        <v>7.8</v>
      </c>
    </row>
    <row r="260" spans="1:9" x14ac:dyDescent="0.2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4">
        <f t="shared" si="7"/>
        <v>8.6999999999999993</v>
      </c>
    </row>
    <row r="261" spans="1:9" x14ac:dyDescent="0.2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4">
        <f t="shared" si="7"/>
        <v>8.4</v>
      </c>
    </row>
    <row r="262" spans="1:9" x14ac:dyDescent="0.2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4">
        <f t="shared" si="7"/>
        <v>8.1</v>
      </c>
    </row>
    <row r="263" spans="1:9" x14ac:dyDescent="0.2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4">
        <f t="shared" si="7"/>
        <v>7.8</v>
      </c>
    </row>
    <row r="264" spans="1:9" x14ac:dyDescent="0.2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4">
        <f t="shared" si="7"/>
        <v>7.8</v>
      </c>
    </row>
    <row r="265" spans="1:9" x14ac:dyDescent="0.2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4">
        <f t="shared" si="7"/>
        <v>8.4</v>
      </c>
    </row>
    <row r="266" spans="1:9" x14ac:dyDescent="0.2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4">
        <f t="shared" si="7"/>
        <v>8.1</v>
      </c>
    </row>
    <row r="267" spans="1:9" x14ac:dyDescent="0.2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4">
        <f t="shared" si="7"/>
        <v>7.8</v>
      </c>
    </row>
    <row r="268" spans="1:9" x14ac:dyDescent="0.2">
      <c r="A268" s="1">
        <v>42992</v>
      </c>
      <c r="B268" s="1" t="str">
        <f t="shared" ref="B268:B331" si="8">TEXT(A268, 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4">
        <f t="shared" ref="I268:I331" si="9">G268*H268</f>
        <v>7.8</v>
      </c>
    </row>
    <row r="269" spans="1:9" x14ac:dyDescent="0.2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4">
        <f t="shared" si="9"/>
        <v>8.4</v>
      </c>
    </row>
    <row r="270" spans="1:9" x14ac:dyDescent="0.2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4">
        <f t="shared" si="9"/>
        <v>8.1</v>
      </c>
    </row>
    <row r="271" spans="1:9" x14ac:dyDescent="0.2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4">
        <f t="shared" si="9"/>
        <v>7.8</v>
      </c>
    </row>
    <row r="272" spans="1:9" x14ac:dyDescent="0.2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4">
        <f t="shared" si="9"/>
        <v>7.8</v>
      </c>
    </row>
    <row r="273" spans="1:9" x14ac:dyDescent="0.2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4">
        <f t="shared" si="9"/>
        <v>8.4</v>
      </c>
    </row>
    <row r="274" spans="1:9" x14ac:dyDescent="0.2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4">
        <f t="shared" si="9"/>
        <v>8.1</v>
      </c>
    </row>
    <row r="275" spans="1:9" x14ac:dyDescent="0.2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4">
        <f t="shared" si="9"/>
        <v>7.8</v>
      </c>
    </row>
    <row r="276" spans="1:9" x14ac:dyDescent="0.2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4">
        <f t="shared" si="9"/>
        <v>7.8</v>
      </c>
    </row>
    <row r="277" spans="1:9" x14ac:dyDescent="0.2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4">
        <f t="shared" si="9"/>
        <v>8.4</v>
      </c>
    </row>
    <row r="278" spans="1:9" x14ac:dyDescent="0.2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4">
        <f t="shared" si="9"/>
        <v>8.4</v>
      </c>
    </row>
    <row r="279" spans="1:9" x14ac:dyDescent="0.2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4">
        <f t="shared" si="9"/>
        <v>8.1</v>
      </c>
    </row>
    <row r="280" spans="1:9" x14ac:dyDescent="0.2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4">
        <f t="shared" si="9"/>
        <v>7.8</v>
      </c>
    </row>
    <row r="281" spans="1:9" x14ac:dyDescent="0.2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4">
        <f t="shared" si="9"/>
        <v>8.6999999999999993</v>
      </c>
    </row>
    <row r="282" spans="1:9" x14ac:dyDescent="0.2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4">
        <f t="shared" si="9"/>
        <v>8.4</v>
      </c>
    </row>
    <row r="283" spans="1:9" x14ac:dyDescent="0.2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4">
        <f t="shared" si="9"/>
        <v>8.1</v>
      </c>
    </row>
    <row r="284" spans="1:9" x14ac:dyDescent="0.2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4">
        <f t="shared" si="9"/>
        <v>7.8</v>
      </c>
    </row>
    <row r="285" spans="1:9" x14ac:dyDescent="0.2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4">
        <f t="shared" si="9"/>
        <v>7.5</v>
      </c>
    </row>
    <row r="287" spans="1:9" x14ac:dyDescent="0.2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4">
        <f t="shared" si="9"/>
        <v>7.1999999999999993</v>
      </c>
    </row>
    <row r="288" spans="1:9" x14ac:dyDescent="0.2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4">
        <f t="shared" si="9"/>
        <v>7.1999999999999993</v>
      </c>
    </row>
    <row r="289" spans="1:9" x14ac:dyDescent="0.2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4">
        <f t="shared" si="9"/>
        <v>7.5</v>
      </c>
    </row>
    <row r="290" spans="1:9" x14ac:dyDescent="0.2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4">
        <f t="shared" si="9"/>
        <v>7.5</v>
      </c>
    </row>
    <row r="291" spans="1:9" x14ac:dyDescent="0.2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4">
        <f t="shared" si="9"/>
        <v>7.5</v>
      </c>
    </row>
    <row r="292" spans="1:9" x14ac:dyDescent="0.2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4">
        <f t="shared" si="9"/>
        <v>7.1999999999999993</v>
      </c>
    </row>
    <row r="293" spans="1:9" x14ac:dyDescent="0.2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4">
        <f t="shared" si="9"/>
        <v>7.5</v>
      </c>
    </row>
    <row r="294" spans="1:9" x14ac:dyDescent="0.2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4">
        <f t="shared" si="9"/>
        <v>7.5</v>
      </c>
    </row>
    <row r="295" spans="1:9" x14ac:dyDescent="0.2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4">
        <f t="shared" si="9"/>
        <v>7.5</v>
      </c>
    </row>
    <row r="296" spans="1:9" x14ac:dyDescent="0.2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4">
        <f t="shared" si="9"/>
        <v>7.1999999999999993</v>
      </c>
    </row>
    <row r="297" spans="1:9" x14ac:dyDescent="0.2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4">
        <f t="shared" si="9"/>
        <v>7.5</v>
      </c>
    </row>
    <row r="298" spans="1:9" x14ac:dyDescent="0.2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4">
        <f t="shared" si="9"/>
        <v>7.5</v>
      </c>
    </row>
    <row r="299" spans="1:9" x14ac:dyDescent="0.2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4">
        <f t="shared" si="9"/>
        <v>7.5</v>
      </c>
    </row>
    <row r="300" spans="1:9" x14ac:dyDescent="0.2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4">
        <f t="shared" si="9"/>
        <v>7.1999999999999993</v>
      </c>
    </row>
    <row r="301" spans="1:9" x14ac:dyDescent="0.2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4">
        <f t="shared" si="9"/>
        <v>7.5</v>
      </c>
    </row>
    <row r="302" spans="1:9" x14ac:dyDescent="0.2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4">
        <f t="shared" si="9"/>
        <v>7.5</v>
      </c>
    </row>
    <row r="303" spans="1:9" x14ac:dyDescent="0.2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4">
        <f t="shared" si="9"/>
        <v>7.5</v>
      </c>
    </row>
    <row r="304" spans="1:9" x14ac:dyDescent="0.2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4">
        <f t="shared" si="9"/>
        <v>7.5</v>
      </c>
    </row>
    <row r="307" spans="1:9" x14ac:dyDescent="0.2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4">
        <f t="shared" si="9"/>
        <v>7.5</v>
      </c>
    </row>
    <row r="308" spans="1:9" x14ac:dyDescent="0.2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4">
        <f t="shared" si="9"/>
        <v>7.5</v>
      </c>
    </row>
    <row r="309" spans="1:9" x14ac:dyDescent="0.2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4">
        <f t="shared" si="9"/>
        <v>7.1999999999999993</v>
      </c>
    </row>
    <row r="310" spans="1:9" x14ac:dyDescent="0.2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4">
        <f t="shared" si="9"/>
        <v>7.1999999999999993</v>
      </c>
    </row>
    <row r="311" spans="1:9" x14ac:dyDescent="0.2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4">
        <f t="shared" si="9"/>
        <v>7.8</v>
      </c>
    </row>
    <row r="312" spans="1:9" x14ac:dyDescent="0.2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4">
        <f t="shared" si="9"/>
        <v>7.5</v>
      </c>
    </row>
    <row r="313" spans="1:9" x14ac:dyDescent="0.2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4">
        <f t="shared" si="9"/>
        <v>7.5</v>
      </c>
    </row>
    <row r="314" spans="1:9" x14ac:dyDescent="0.2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4">
        <f t="shared" si="9"/>
        <v>7.1999999999999993</v>
      </c>
    </row>
    <row r="315" spans="1:9" x14ac:dyDescent="0.2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4">
        <f t="shared" si="9"/>
        <v>7.1999999999999993</v>
      </c>
    </row>
    <row r="316" spans="1:9" x14ac:dyDescent="0.2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4">
        <f t="shared" si="9"/>
        <v>6.8999999999999995</v>
      </c>
    </row>
    <row r="317" spans="1:9" x14ac:dyDescent="0.2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4">
        <f t="shared" si="9"/>
        <v>6.6</v>
      </c>
    </row>
    <row r="318" spans="1:9" x14ac:dyDescent="0.2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4">
        <f t="shared" si="9"/>
        <v>6.3</v>
      </c>
    </row>
    <row r="319" spans="1:9" x14ac:dyDescent="0.2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4">
        <f t="shared" si="9"/>
        <v>5.7</v>
      </c>
    </row>
    <row r="320" spans="1:9" x14ac:dyDescent="0.2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4">
        <f t="shared" si="9"/>
        <v>6.6</v>
      </c>
    </row>
    <row r="322" spans="1:9" x14ac:dyDescent="0.2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4">
        <f t="shared" si="9"/>
        <v>6.3</v>
      </c>
    </row>
    <row r="323" spans="1:9" x14ac:dyDescent="0.2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4">
        <f t="shared" si="9"/>
        <v>5.7</v>
      </c>
    </row>
    <row r="324" spans="1:9" x14ac:dyDescent="0.2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4">
        <f t="shared" si="9"/>
        <v>6.8999999999999995</v>
      </c>
    </row>
    <row r="325" spans="1:9" x14ac:dyDescent="0.2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4">
        <f t="shared" si="9"/>
        <v>6.6</v>
      </c>
    </row>
    <row r="326" spans="1:9" x14ac:dyDescent="0.2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4">
        <f t="shared" si="9"/>
        <v>6.3</v>
      </c>
    </row>
    <row r="327" spans="1:9" x14ac:dyDescent="0.2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4">
        <f t="shared" si="9"/>
        <v>5.7</v>
      </c>
    </row>
    <row r="328" spans="1:9" x14ac:dyDescent="0.2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4">
        <f t="shared" si="9"/>
        <v>5.7</v>
      </c>
    </row>
    <row r="329" spans="1:9" x14ac:dyDescent="0.2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4">
        <f t="shared" si="9"/>
        <v>6.8999999999999995</v>
      </c>
    </row>
    <row r="330" spans="1:9" x14ac:dyDescent="0.2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4">
        <f t="shared" si="9"/>
        <v>6.8999999999999995</v>
      </c>
    </row>
    <row r="331" spans="1:9" x14ac:dyDescent="0.2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4">
        <f t="shared" si="9"/>
        <v>6.3</v>
      </c>
    </row>
    <row r="332" spans="1:9" x14ac:dyDescent="0.2">
      <c r="A332" s="1">
        <v>43056</v>
      </c>
      <c r="B332" s="1" t="str">
        <f t="shared" ref="B332:B376" si="10">TEXT(A332, 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4">
        <f t="shared" ref="I332:I376" si="11">G332*H332</f>
        <v>6</v>
      </c>
    </row>
    <row r="333" spans="1:9" x14ac:dyDescent="0.2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4">
        <f t="shared" si="11"/>
        <v>5.7</v>
      </c>
    </row>
    <row r="334" spans="1:9" x14ac:dyDescent="0.2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4">
        <f t="shared" si="11"/>
        <v>6.8999999999999995</v>
      </c>
    </row>
    <row r="335" spans="1:9" x14ac:dyDescent="0.2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4">
        <f t="shared" si="11"/>
        <v>6.6</v>
      </c>
    </row>
    <row r="336" spans="1:9" x14ac:dyDescent="0.2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4">
        <f t="shared" si="11"/>
        <v>6</v>
      </c>
    </row>
    <row r="337" spans="1:9" x14ac:dyDescent="0.2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4">
        <f t="shared" si="11"/>
        <v>5.7</v>
      </c>
    </row>
    <row r="338" spans="1:9" x14ac:dyDescent="0.2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4">
        <f t="shared" si="11"/>
        <v>6.8999999999999995</v>
      </c>
    </row>
    <row r="339" spans="1:9" x14ac:dyDescent="0.2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4">
        <f t="shared" si="11"/>
        <v>6.6</v>
      </c>
    </row>
    <row r="340" spans="1:9" x14ac:dyDescent="0.2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4">
        <f t="shared" si="11"/>
        <v>6</v>
      </c>
    </row>
    <row r="341" spans="1:9" x14ac:dyDescent="0.2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4">
        <f t="shared" si="11"/>
        <v>6.8999999999999995</v>
      </c>
    </row>
    <row r="343" spans="1:9" x14ac:dyDescent="0.2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4">
        <f t="shared" si="11"/>
        <v>6.6</v>
      </c>
    </row>
    <row r="344" spans="1:9" x14ac:dyDescent="0.2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4">
        <f t="shared" si="11"/>
        <v>6</v>
      </c>
    </row>
    <row r="345" spans="1:9" x14ac:dyDescent="0.2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4">
        <f t="shared" si="11"/>
        <v>5.7</v>
      </c>
    </row>
    <row r="346" spans="1:9" x14ac:dyDescent="0.2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4">
        <f t="shared" si="11"/>
        <v>5.7</v>
      </c>
    </row>
    <row r="347" spans="1:9" x14ac:dyDescent="0.2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4">
        <f t="shared" si="11"/>
        <v>5.0999999999999996</v>
      </c>
    </row>
    <row r="348" spans="1:9" x14ac:dyDescent="0.2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4">
        <f t="shared" si="11"/>
        <v>4.5</v>
      </c>
    </row>
    <row r="349" spans="1:9" x14ac:dyDescent="0.2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4">
        <f t="shared" si="11"/>
        <v>3</v>
      </c>
    </row>
    <row r="351" spans="1:9" x14ac:dyDescent="0.2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4">
        <f t="shared" si="11"/>
        <v>5.7</v>
      </c>
    </row>
    <row r="352" spans="1:9" x14ac:dyDescent="0.2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4">
        <f t="shared" si="11"/>
        <v>5.0999999999999996</v>
      </c>
    </row>
    <row r="353" spans="1:9" x14ac:dyDescent="0.2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4">
        <f t="shared" si="11"/>
        <v>4.5</v>
      </c>
    </row>
    <row r="354" spans="1:9" x14ac:dyDescent="0.2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4">
        <f t="shared" si="11"/>
        <v>4.2</v>
      </c>
    </row>
    <row r="355" spans="1:9" x14ac:dyDescent="0.2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4">
        <f t="shared" si="11"/>
        <v>3.3</v>
      </c>
    </row>
    <row r="356" spans="1:9" x14ac:dyDescent="0.2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4">
        <f t="shared" si="11"/>
        <v>5.0999999999999996</v>
      </c>
    </row>
    <row r="357" spans="1:9" x14ac:dyDescent="0.2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4">
        <f t="shared" si="11"/>
        <v>4.5</v>
      </c>
    </row>
    <row r="358" spans="1:9" x14ac:dyDescent="0.2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4">
        <f t="shared" si="11"/>
        <v>4.2</v>
      </c>
    </row>
    <row r="359" spans="1:9" x14ac:dyDescent="0.2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4">
        <f t="shared" si="11"/>
        <v>3.9</v>
      </c>
    </row>
    <row r="360" spans="1:9" x14ac:dyDescent="0.2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4">
        <f t="shared" si="11"/>
        <v>5.0999999999999996</v>
      </c>
    </row>
    <row r="361" spans="1:9" x14ac:dyDescent="0.2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4">
        <f t="shared" si="11"/>
        <v>4.5</v>
      </c>
    </row>
    <row r="362" spans="1:9" x14ac:dyDescent="0.2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4">
        <f t="shared" si="11"/>
        <v>4.2</v>
      </c>
    </row>
    <row r="363" spans="1:9" x14ac:dyDescent="0.2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4">
        <f t="shared" si="11"/>
        <v>3.9</v>
      </c>
    </row>
    <row r="364" spans="1:9" x14ac:dyDescent="0.2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4">
        <f t="shared" si="11"/>
        <v>5.3999999999999995</v>
      </c>
    </row>
    <row r="365" spans="1:9" x14ac:dyDescent="0.2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4">
        <f t="shared" si="11"/>
        <v>4.8</v>
      </c>
    </row>
    <row r="366" spans="1:9" x14ac:dyDescent="0.2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4">
        <f t="shared" si="11"/>
        <v>4.5</v>
      </c>
    </row>
    <row r="367" spans="1:9" x14ac:dyDescent="0.2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4">
        <f t="shared" si="11"/>
        <v>3.9</v>
      </c>
    </row>
    <row r="368" spans="1:9" x14ac:dyDescent="0.2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4">
        <f t="shared" si="11"/>
        <v>5.3999999999999995</v>
      </c>
    </row>
    <row r="369" spans="1:9" x14ac:dyDescent="0.2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4">
        <f t="shared" si="11"/>
        <v>4.8</v>
      </c>
    </row>
    <row r="370" spans="1:9" x14ac:dyDescent="0.2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4">
        <f t="shared" si="11"/>
        <v>4.5</v>
      </c>
    </row>
    <row r="371" spans="1:9" x14ac:dyDescent="0.2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4">
        <f t="shared" si="11"/>
        <v>3.9</v>
      </c>
    </row>
    <row r="372" spans="1:9" x14ac:dyDescent="0.2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4">
        <f t="shared" si="11"/>
        <v>5.7</v>
      </c>
    </row>
    <row r="373" spans="1:9" x14ac:dyDescent="0.2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4">
        <f t="shared" si="11"/>
        <v>4.8</v>
      </c>
    </row>
    <row r="374" spans="1:9" x14ac:dyDescent="0.2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4">
        <f t="shared" si="11"/>
        <v>4.5</v>
      </c>
    </row>
    <row r="375" spans="1:9" x14ac:dyDescent="0.2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4">
        <f t="shared" si="11"/>
        <v>3.9</v>
      </c>
    </row>
    <row r="376" spans="1:9" x14ac:dyDescent="0.2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4">
        <f t="shared" si="11"/>
        <v>2.1</v>
      </c>
    </row>
    <row r="377" spans="1:9" x14ac:dyDescent="0.2">
      <c r="A377" s="1"/>
      <c r="B377" s="1"/>
      <c r="E377" s="2"/>
      <c r="F377" s="5">
        <f>SUBTOTAL(109,Table18[Flyers])</f>
        <v>14704</v>
      </c>
      <c r="I377" s="4">
        <f>SUBTOTAL(109,Table18[Revenue])</f>
        <v>3183.6999999999985</v>
      </c>
    </row>
  </sheetData>
  <conditionalFormatting sqref="D12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{6DB02F91-2F8F-F845-8067-7D44C522E079}</x14:id>
        </ext>
      </extLst>
    </cfRule>
  </conditionalFormatting>
  <conditionalFormatting sqref="H11:H377">
    <cfRule type="top10" dxfId="12" priority="3" percent="1" bottom="1" rank="10"/>
    <cfRule type="top10" dxfId="11" priority="4" percent="1" rank="10"/>
  </conditionalFormatting>
  <conditionalFormatting sqref="K11:K241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02F91-2F8F-F845-8067-7D44C522E0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25C9-10C3-ED44-A280-34799C96B3D4}">
  <dimension ref="A2:K377"/>
  <sheetViews>
    <sheetView workbookViewId="0">
      <selection activeCell="H5" sqref="H5"/>
    </sheetView>
  </sheetViews>
  <sheetFormatPr baseColWidth="10" defaultRowHeight="15" x14ac:dyDescent="0.2"/>
  <cols>
    <col min="4" max="4" width="13.83203125" customWidth="1"/>
    <col min="5" max="5" width="12.6640625" customWidth="1"/>
    <col min="6" max="6" width="12" customWidth="1"/>
    <col min="8" max="8" width="25" bestFit="1" customWidth="1"/>
  </cols>
  <sheetData>
    <row r="2" spans="1:11" x14ac:dyDescent="0.2">
      <c r="G2" s="14" t="s">
        <v>23</v>
      </c>
      <c r="H2">
        <f>AVERAGE(H12:H376)</f>
        <v>25.323287671232876</v>
      </c>
    </row>
    <row r="3" spans="1:11" x14ac:dyDescent="0.2">
      <c r="G3" s="14" t="s">
        <v>333</v>
      </c>
      <c r="H3">
        <f>_xlfn.STDEV.P(H12:H376)</f>
        <v>6.8841394155397326</v>
      </c>
    </row>
    <row r="4" spans="1:11" x14ac:dyDescent="0.2">
      <c r="G4" s="14" t="s">
        <v>332</v>
      </c>
      <c r="H4">
        <f>AVERAGE(K12:K183)</f>
        <v>29.994186046511629</v>
      </c>
    </row>
    <row r="5" spans="1:11" x14ac:dyDescent="0.2">
      <c r="G5" s="14" t="s">
        <v>334</v>
      </c>
      <c r="H5" s="18">
        <f>_xlfn.Z.TEST(K12:K183, H2, H3)</f>
        <v>2.8312753066760779E-19</v>
      </c>
    </row>
    <row r="10" spans="1:11" ht="67" customHeight="1" x14ac:dyDescent="0.2"/>
    <row r="11" spans="1:11" x14ac:dyDescent="0.2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t="s">
        <v>332</v>
      </c>
    </row>
    <row r="12" spans="1:11" x14ac:dyDescent="0.2">
      <c r="A12" s="1">
        <v>42736</v>
      </c>
      <c r="B12" s="1" t="str">
        <f t="shared" ref="B12:B75" si="0">TEXT(A12, 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4">
        <f t="shared" ref="I12:I75" si="1">G12*H12</f>
        <v>3</v>
      </c>
      <c r="K12">
        <v>22</v>
      </c>
    </row>
    <row r="13" spans="1:11" x14ac:dyDescent="0.2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4">
        <f t="shared" si="1"/>
        <v>3.9</v>
      </c>
      <c r="K13">
        <v>22</v>
      </c>
    </row>
    <row r="14" spans="1:11" x14ac:dyDescent="0.2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4">
        <f t="shared" si="1"/>
        <v>4.5</v>
      </c>
      <c r="K14">
        <v>22</v>
      </c>
    </row>
    <row r="15" spans="1:11" x14ac:dyDescent="0.2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4">
        <f t="shared" si="1"/>
        <v>5.0999999999999996</v>
      </c>
      <c r="K15">
        <v>23</v>
      </c>
    </row>
    <row r="16" spans="1:11" x14ac:dyDescent="0.2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4">
        <f t="shared" si="1"/>
        <v>5.3999999999999995</v>
      </c>
      <c r="K16">
        <v>25</v>
      </c>
    </row>
    <row r="17" spans="1:11" x14ac:dyDescent="0.2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4">
        <f t="shared" si="1"/>
        <v>3.3</v>
      </c>
      <c r="K17">
        <v>25</v>
      </c>
    </row>
    <row r="18" spans="1:11" x14ac:dyDescent="0.2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4">
        <f t="shared" si="1"/>
        <v>3.9</v>
      </c>
      <c r="K18">
        <v>23</v>
      </c>
    </row>
    <row r="19" spans="1:11" x14ac:dyDescent="0.2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4">
        <f t="shared" si="1"/>
        <v>4.5</v>
      </c>
      <c r="K19">
        <v>25</v>
      </c>
    </row>
    <row r="20" spans="1:11" x14ac:dyDescent="0.2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4">
        <f t="shared" si="1"/>
        <v>5.0999999999999996</v>
      </c>
      <c r="K20">
        <v>23</v>
      </c>
    </row>
    <row r="21" spans="1:11" x14ac:dyDescent="0.2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4">
        <f t="shared" si="1"/>
        <v>5.3999999999999995</v>
      </c>
      <c r="K21">
        <v>24</v>
      </c>
    </row>
    <row r="22" spans="1:11" x14ac:dyDescent="0.2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4">
        <f t="shared" si="1"/>
        <v>3.5999999999999996</v>
      </c>
      <c r="K22">
        <v>23</v>
      </c>
    </row>
    <row r="23" spans="1:11" x14ac:dyDescent="0.2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4">
        <f t="shared" si="1"/>
        <v>4.2</v>
      </c>
      <c r="K23">
        <v>24</v>
      </c>
    </row>
    <row r="24" spans="1:11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4">
        <f t="shared" si="1"/>
        <v>4.5</v>
      </c>
      <c r="K24">
        <v>25</v>
      </c>
    </row>
    <row r="25" spans="1:11" x14ac:dyDescent="0.2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4">
        <f t="shared" si="1"/>
        <v>5.0999999999999996</v>
      </c>
      <c r="K25">
        <v>26</v>
      </c>
    </row>
    <row r="26" spans="1:11" x14ac:dyDescent="0.2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4">
        <f t="shared" si="1"/>
        <v>5.3999999999999995</v>
      </c>
      <c r="K26">
        <v>26</v>
      </c>
    </row>
    <row r="27" spans="1:11" x14ac:dyDescent="0.2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4">
        <f t="shared" si="1"/>
        <v>3.5999999999999996</v>
      </c>
      <c r="K27">
        <v>26</v>
      </c>
    </row>
    <row r="28" spans="1:11" x14ac:dyDescent="0.2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4">
        <f t="shared" si="1"/>
        <v>4.2</v>
      </c>
      <c r="K28">
        <v>27</v>
      </c>
    </row>
    <row r="29" spans="1:11" x14ac:dyDescent="0.2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4">
        <f t="shared" si="1"/>
        <v>4.8</v>
      </c>
      <c r="K29">
        <v>25</v>
      </c>
    </row>
    <row r="30" spans="1:11" x14ac:dyDescent="0.2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4">
        <f t="shared" si="1"/>
        <v>5.0999999999999996</v>
      </c>
      <c r="K30">
        <v>27</v>
      </c>
    </row>
    <row r="31" spans="1:11" x14ac:dyDescent="0.2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4">
        <f t="shared" si="1"/>
        <v>3.5999999999999996</v>
      </c>
      <c r="K31">
        <v>25</v>
      </c>
    </row>
    <row r="32" spans="1:11" x14ac:dyDescent="0.2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4">
        <f t="shared" si="1"/>
        <v>4.2</v>
      </c>
      <c r="K32">
        <v>26</v>
      </c>
    </row>
    <row r="33" spans="1:11" x14ac:dyDescent="0.2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4">
        <f t="shared" si="1"/>
        <v>4.8</v>
      </c>
      <c r="K33">
        <v>27</v>
      </c>
    </row>
    <row r="34" spans="1:11" x14ac:dyDescent="0.2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4">
        <f t="shared" si="1"/>
        <v>5.0999999999999996</v>
      </c>
      <c r="K34">
        <v>27</v>
      </c>
    </row>
    <row r="35" spans="1:11" x14ac:dyDescent="0.2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4">
        <f t="shared" si="1"/>
        <v>3.5999999999999996</v>
      </c>
      <c r="K35">
        <v>26</v>
      </c>
    </row>
    <row r="36" spans="1:11" x14ac:dyDescent="0.2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4">
        <f t="shared" si="1"/>
        <v>4.2</v>
      </c>
      <c r="K36">
        <v>27</v>
      </c>
    </row>
    <row r="37" spans="1:11" x14ac:dyDescent="0.2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4">
        <f t="shared" si="1"/>
        <v>4.8</v>
      </c>
      <c r="K37">
        <v>27</v>
      </c>
    </row>
    <row r="38" spans="1:11" x14ac:dyDescent="0.2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4">
        <f t="shared" si="1"/>
        <v>5.0999999999999996</v>
      </c>
      <c r="K38">
        <v>25</v>
      </c>
    </row>
    <row r="39" spans="1:11" x14ac:dyDescent="0.2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4">
        <f t="shared" si="1"/>
        <v>3.9</v>
      </c>
      <c r="K39">
        <v>26</v>
      </c>
    </row>
    <row r="40" spans="1:11" x14ac:dyDescent="0.2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4">
        <f t="shared" si="1"/>
        <v>4.2</v>
      </c>
      <c r="K40">
        <v>27</v>
      </c>
    </row>
    <row r="41" spans="1:11" x14ac:dyDescent="0.2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4">
        <f t="shared" si="1"/>
        <v>5.0999999999999996</v>
      </c>
      <c r="K41">
        <v>25</v>
      </c>
    </row>
    <row r="42" spans="1:11" x14ac:dyDescent="0.2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4">
        <f t="shared" si="1"/>
        <v>5.3999999999999995</v>
      </c>
      <c r="K42">
        <v>25</v>
      </c>
    </row>
    <row r="43" spans="1:11" x14ac:dyDescent="0.2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4">
        <f t="shared" si="1"/>
        <v>5.3999999999999995</v>
      </c>
      <c r="K43">
        <v>29</v>
      </c>
    </row>
    <row r="44" spans="1:11" x14ac:dyDescent="0.2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4">
        <f t="shared" si="1"/>
        <v>6</v>
      </c>
      <c r="K44">
        <v>30</v>
      </c>
    </row>
    <row r="45" spans="1:11" x14ac:dyDescent="0.2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4">
        <f t="shared" si="1"/>
        <v>6.3</v>
      </c>
      <c r="K45">
        <v>31</v>
      </c>
    </row>
    <row r="46" spans="1:11" x14ac:dyDescent="0.2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4">
        <f t="shared" si="1"/>
        <v>6.6</v>
      </c>
      <c r="K46">
        <v>29</v>
      </c>
    </row>
    <row r="47" spans="1:11" x14ac:dyDescent="0.2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4">
        <f t="shared" si="1"/>
        <v>5.3999999999999995</v>
      </c>
      <c r="K47">
        <v>29</v>
      </c>
    </row>
    <row r="48" spans="1:11" x14ac:dyDescent="0.2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4">
        <f t="shared" si="1"/>
        <v>6</v>
      </c>
      <c r="K48">
        <v>30</v>
      </c>
    </row>
    <row r="49" spans="1:11" x14ac:dyDescent="0.2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4">
        <f t="shared" si="1"/>
        <v>6.3</v>
      </c>
      <c r="K49">
        <v>31</v>
      </c>
    </row>
    <row r="50" spans="1:11" x14ac:dyDescent="0.2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4">
        <f t="shared" si="1"/>
        <v>6.6</v>
      </c>
      <c r="K50">
        <v>29</v>
      </c>
    </row>
    <row r="51" spans="1:11" x14ac:dyDescent="0.2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4">
        <f t="shared" si="1"/>
        <v>5.7</v>
      </c>
      <c r="K51">
        <v>31</v>
      </c>
    </row>
    <row r="52" spans="1:11" x14ac:dyDescent="0.2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4">
        <f t="shared" si="1"/>
        <v>6</v>
      </c>
      <c r="K52">
        <v>29</v>
      </c>
    </row>
    <row r="53" spans="1:11" x14ac:dyDescent="0.2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4">
        <f t="shared" si="1"/>
        <v>6.3</v>
      </c>
      <c r="K53">
        <v>29</v>
      </c>
    </row>
    <row r="54" spans="1:11" x14ac:dyDescent="0.2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4">
        <f t="shared" si="1"/>
        <v>6.6</v>
      </c>
      <c r="K54">
        <v>30</v>
      </c>
    </row>
    <row r="55" spans="1:11" x14ac:dyDescent="0.2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4">
        <f t="shared" si="1"/>
        <v>5.3999999999999995</v>
      </c>
      <c r="K55">
        <v>31</v>
      </c>
    </row>
    <row r="56" spans="1:11" x14ac:dyDescent="0.2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4">
        <f t="shared" si="1"/>
        <v>5.7</v>
      </c>
      <c r="K56">
        <v>28</v>
      </c>
    </row>
    <row r="57" spans="1:11" x14ac:dyDescent="0.2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4">
        <f t="shared" si="1"/>
        <v>6</v>
      </c>
      <c r="K57">
        <v>29</v>
      </c>
    </row>
    <row r="58" spans="1:11" x14ac:dyDescent="0.2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4">
        <f t="shared" si="1"/>
        <v>6.3</v>
      </c>
      <c r="K58">
        <v>31</v>
      </c>
    </row>
    <row r="59" spans="1:11" x14ac:dyDescent="0.2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4">
        <f t="shared" si="1"/>
        <v>5.3999999999999995</v>
      </c>
      <c r="K59">
        <v>29</v>
      </c>
    </row>
    <row r="60" spans="1:11" x14ac:dyDescent="0.2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4">
        <f t="shared" si="1"/>
        <v>5.7</v>
      </c>
      <c r="K60">
        <v>30</v>
      </c>
    </row>
    <row r="61" spans="1:11" x14ac:dyDescent="0.2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4">
        <f t="shared" si="1"/>
        <v>6</v>
      </c>
      <c r="K61">
        <v>31</v>
      </c>
    </row>
    <row r="62" spans="1:11" x14ac:dyDescent="0.2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4">
        <f t="shared" si="1"/>
        <v>6.3</v>
      </c>
      <c r="K62">
        <v>29</v>
      </c>
    </row>
    <row r="63" spans="1:11" x14ac:dyDescent="0.2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4">
        <f t="shared" si="1"/>
        <v>5.3999999999999995</v>
      </c>
      <c r="K63">
        <v>30</v>
      </c>
    </row>
    <row r="64" spans="1:11" x14ac:dyDescent="0.2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4">
        <f t="shared" si="1"/>
        <v>5.7</v>
      </c>
      <c r="K64">
        <v>31</v>
      </c>
    </row>
    <row r="65" spans="1:11" x14ac:dyDescent="0.2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4">
        <f t="shared" si="1"/>
        <v>6</v>
      </c>
      <c r="K65">
        <v>31</v>
      </c>
    </row>
    <row r="66" spans="1:11" x14ac:dyDescent="0.2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4">
        <f t="shared" si="1"/>
        <v>6.3</v>
      </c>
      <c r="K66">
        <v>33</v>
      </c>
    </row>
    <row r="67" spans="1:11" x14ac:dyDescent="0.2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4">
        <f t="shared" si="1"/>
        <v>5.3999999999999995</v>
      </c>
      <c r="K67">
        <v>35</v>
      </c>
    </row>
    <row r="68" spans="1:11" x14ac:dyDescent="0.2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4">
        <f t="shared" si="1"/>
        <v>5.7</v>
      </c>
      <c r="K68">
        <v>38</v>
      </c>
    </row>
    <row r="69" spans="1:11" x14ac:dyDescent="0.2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4">
        <f t="shared" si="1"/>
        <v>6</v>
      </c>
      <c r="K69">
        <v>34</v>
      </c>
    </row>
    <row r="70" spans="1:11" x14ac:dyDescent="0.2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4">
        <f t="shared" si="1"/>
        <v>6.6</v>
      </c>
      <c r="K70">
        <v>36</v>
      </c>
    </row>
    <row r="71" spans="1:11" x14ac:dyDescent="0.2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4">
        <f t="shared" si="1"/>
        <v>6.8999999999999995</v>
      </c>
      <c r="K71">
        <v>39</v>
      </c>
    </row>
    <row r="72" spans="1:11" x14ac:dyDescent="0.2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4">
        <f t="shared" si="1"/>
        <v>7.1999999999999993</v>
      </c>
      <c r="K72">
        <v>32</v>
      </c>
    </row>
    <row r="73" spans="1:11" x14ac:dyDescent="0.2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4">
        <f t="shared" si="1"/>
        <v>7.1999999999999993</v>
      </c>
      <c r="K73">
        <v>35</v>
      </c>
    </row>
    <row r="74" spans="1:11" x14ac:dyDescent="0.2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4">
        <f t="shared" si="1"/>
        <v>7.5</v>
      </c>
      <c r="K74">
        <v>36</v>
      </c>
    </row>
    <row r="75" spans="1:11" x14ac:dyDescent="0.2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4">
        <f t="shared" si="1"/>
        <v>6.8999999999999995</v>
      </c>
      <c r="K75">
        <v>40</v>
      </c>
    </row>
    <row r="76" spans="1:11" x14ac:dyDescent="0.2">
      <c r="A76" s="1">
        <v>42800</v>
      </c>
      <c r="B76" s="1" t="str">
        <f t="shared" ref="B76:B139" si="2">TEXT(A76, 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4">
        <f t="shared" ref="I76:I139" si="3">G76*H76</f>
        <v>7.1999999999999993</v>
      </c>
      <c r="K76">
        <v>32</v>
      </c>
    </row>
    <row r="77" spans="1:11" x14ac:dyDescent="0.2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4">
        <f t="shared" si="3"/>
        <v>7.1999999999999993</v>
      </c>
      <c r="K77">
        <v>35</v>
      </c>
    </row>
    <row r="78" spans="1:11" x14ac:dyDescent="0.2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4">
        <f t="shared" si="3"/>
        <v>7.5</v>
      </c>
      <c r="K78">
        <v>36</v>
      </c>
    </row>
    <row r="79" spans="1:11" x14ac:dyDescent="0.2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4">
        <f t="shared" si="3"/>
        <v>6.8999999999999995</v>
      </c>
      <c r="K79">
        <v>41</v>
      </c>
    </row>
    <row r="80" spans="1:11" x14ac:dyDescent="0.2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4">
        <f t="shared" si="3"/>
        <v>7.1999999999999993</v>
      </c>
      <c r="K80">
        <v>31</v>
      </c>
    </row>
    <row r="81" spans="1:11" x14ac:dyDescent="0.2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4">
        <f t="shared" si="3"/>
        <v>7.1999999999999993</v>
      </c>
      <c r="K81">
        <v>32</v>
      </c>
    </row>
    <row r="82" spans="1:11" x14ac:dyDescent="0.2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4">
        <f t="shared" si="3"/>
        <v>7.5</v>
      </c>
      <c r="K82">
        <v>35</v>
      </c>
    </row>
    <row r="83" spans="1:11" x14ac:dyDescent="0.2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4">
        <f t="shared" si="3"/>
        <v>6.8999999999999995</v>
      </c>
      <c r="K83">
        <v>37</v>
      </c>
    </row>
    <row r="84" spans="1:11" x14ac:dyDescent="0.2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4">
        <f t="shared" si="3"/>
        <v>6.8999999999999995</v>
      </c>
      <c r="K84">
        <v>41</v>
      </c>
    </row>
    <row r="85" spans="1:11" x14ac:dyDescent="0.2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4">
        <f t="shared" si="3"/>
        <v>7.1999999999999993</v>
      </c>
      <c r="K85">
        <v>35</v>
      </c>
    </row>
    <row r="86" spans="1:11" x14ac:dyDescent="0.2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4">
        <f t="shared" si="3"/>
        <v>7.1999999999999993</v>
      </c>
      <c r="K86">
        <v>37</v>
      </c>
    </row>
    <row r="87" spans="1:11" x14ac:dyDescent="0.2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4">
        <f t="shared" si="3"/>
        <v>7.5</v>
      </c>
      <c r="K87">
        <v>42</v>
      </c>
    </row>
    <row r="88" spans="1:11" x14ac:dyDescent="0.2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4">
        <f t="shared" si="3"/>
        <v>6.8999999999999995</v>
      </c>
      <c r="K88">
        <v>31</v>
      </c>
    </row>
    <row r="89" spans="1:11" x14ac:dyDescent="0.2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4">
        <f t="shared" si="3"/>
        <v>6.8999999999999995</v>
      </c>
      <c r="K89">
        <v>33</v>
      </c>
    </row>
    <row r="90" spans="1:11" x14ac:dyDescent="0.2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4">
        <f t="shared" si="3"/>
        <v>7.1999999999999993</v>
      </c>
      <c r="K90">
        <v>35</v>
      </c>
    </row>
    <row r="91" spans="1:11" x14ac:dyDescent="0.2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4">
        <f t="shared" si="3"/>
        <v>7.1999999999999993</v>
      </c>
      <c r="K91">
        <v>38</v>
      </c>
    </row>
    <row r="92" spans="1:11" x14ac:dyDescent="0.2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4">
        <f t="shared" si="3"/>
        <v>7.5</v>
      </c>
      <c r="K92">
        <v>43</v>
      </c>
    </row>
    <row r="93" spans="1:11" x14ac:dyDescent="0.2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4">
        <f t="shared" si="3"/>
        <v>6.8999999999999995</v>
      </c>
      <c r="K93">
        <v>38</v>
      </c>
    </row>
    <row r="94" spans="1:11" x14ac:dyDescent="0.2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4">
        <f t="shared" si="3"/>
        <v>6.8999999999999995</v>
      </c>
      <c r="K94">
        <v>35</v>
      </c>
    </row>
    <row r="95" spans="1:11" x14ac:dyDescent="0.2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4">
        <f t="shared" si="3"/>
        <v>7.1999999999999993</v>
      </c>
      <c r="K95">
        <v>34</v>
      </c>
    </row>
    <row r="96" spans="1:11" x14ac:dyDescent="0.2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4">
        <f t="shared" si="3"/>
        <v>7.5</v>
      </c>
      <c r="K96">
        <v>32</v>
      </c>
    </row>
    <row r="97" spans="1:11" x14ac:dyDescent="0.2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4">
        <f t="shared" si="3"/>
        <v>7.5</v>
      </c>
      <c r="K97">
        <v>39</v>
      </c>
    </row>
    <row r="98" spans="1:11" x14ac:dyDescent="0.2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4">
        <f t="shared" si="3"/>
        <v>6.8999999999999995</v>
      </c>
      <c r="K98">
        <v>35</v>
      </c>
    </row>
    <row r="99" spans="1:11" x14ac:dyDescent="0.2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4">
        <f t="shared" si="3"/>
        <v>7.1999999999999993</v>
      </c>
      <c r="K99">
        <v>34</v>
      </c>
    </row>
    <row r="100" spans="1:11" x14ac:dyDescent="0.2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4">
        <f t="shared" si="3"/>
        <v>7.1999999999999993</v>
      </c>
      <c r="K100">
        <v>33</v>
      </c>
    </row>
    <row r="101" spans="1:11" x14ac:dyDescent="0.2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4">
        <f t="shared" si="3"/>
        <v>7.5</v>
      </c>
      <c r="K101">
        <v>40</v>
      </c>
    </row>
    <row r="102" spans="1:11" x14ac:dyDescent="0.2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4">
        <f t="shared" si="3"/>
        <v>7.5</v>
      </c>
      <c r="K102">
        <v>33</v>
      </c>
    </row>
    <row r="103" spans="1:11" x14ac:dyDescent="0.2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4">
        <f t="shared" si="3"/>
        <v>7.8</v>
      </c>
      <c r="K103">
        <v>40</v>
      </c>
    </row>
    <row r="104" spans="1:11" x14ac:dyDescent="0.2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4">
        <f t="shared" si="3"/>
        <v>7.8</v>
      </c>
      <c r="K104">
        <v>35</v>
      </c>
    </row>
    <row r="105" spans="1:11" x14ac:dyDescent="0.2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4">
        <f t="shared" si="3"/>
        <v>8.1</v>
      </c>
      <c r="K105">
        <v>34</v>
      </c>
    </row>
    <row r="106" spans="1:11" x14ac:dyDescent="0.2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4">
        <f t="shared" si="3"/>
        <v>8.4</v>
      </c>
      <c r="K106">
        <v>33</v>
      </c>
    </row>
    <row r="107" spans="1:11" x14ac:dyDescent="0.2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4">
        <f t="shared" si="3"/>
        <v>7.5</v>
      </c>
      <c r="K107">
        <v>41</v>
      </c>
    </row>
    <row r="108" spans="1:11" x14ac:dyDescent="0.2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4">
        <f t="shared" si="3"/>
        <v>7.8</v>
      </c>
      <c r="K108">
        <v>36</v>
      </c>
    </row>
    <row r="109" spans="1:11" x14ac:dyDescent="0.2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4">
        <f t="shared" si="3"/>
        <v>7.8</v>
      </c>
      <c r="K109">
        <v>35</v>
      </c>
    </row>
    <row r="110" spans="1:11" x14ac:dyDescent="0.2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4">
        <f t="shared" si="3"/>
        <v>8.1</v>
      </c>
      <c r="K110">
        <v>33</v>
      </c>
    </row>
    <row r="111" spans="1:11" x14ac:dyDescent="0.2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4">
        <f t="shared" si="3"/>
        <v>7.5</v>
      </c>
      <c r="K111">
        <v>42</v>
      </c>
    </row>
    <row r="112" spans="1:11" x14ac:dyDescent="0.2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4">
        <f t="shared" si="3"/>
        <v>7.8</v>
      </c>
      <c r="K112">
        <v>37</v>
      </c>
    </row>
    <row r="113" spans="1:11" x14ac:dyDescent="0.2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4">
        <f t="shared" si="3"/>
        <v>8.1</v>
      </c>
      <c r="K113">
        <v>35</v>
      </c>
    </row>
    <row r="114" spans="1:11" x14ac:dyDescent="0.2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4">
        <f t="shared" si="3"/>
        <v>8.1</v>
      </c>
      <c r="K114">
        <v>33</v>
      </c>
    </row>
    <row r="115" spans="1:11" x14ac:dyDescent="0.2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4">
        <f t="shared" si="3"/>
        <v>7.5</v>
      </c>
      <c r="K115">
        <v>43</v>
      </c>
    </row>
    <row r="116" spans="1:11" x14ac:dyDescent="0.2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4">
        <f t="shared" si="3"/>
        <v>7.8</v>
      </c>
      <c r="K116">
        <v>38</v>
      </c>
    </row>
    <row r="117" spans="1:11" x14ac:dyDescent="0.2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4">
        <f t="shared" si="3"/>
        <v>8.1</v>
      </c>
      <c r="K117">
        <v>35</v>
      </c>
    </row>
    <row r="118" spans="1:11" x14ac:dyDescent="0.2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4">
        <f t="shared" si="3"/>
        <v>8.1</v>
      </c>
      <c r="K118">
        <v>34</v>
      </c>
    </row>
    <row r="119" spans="1:11" x14ac:dyDescent="0.2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4">
        <f t="shared" si="3"/>
        <v>7.5</v>
      </c>
      <c r="K119">
        <v>32</v>
      </c>
    </row>
    <row r="120" spans="1:11" x14ac:dyDescent="0.2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4">
        <f t="shared" si="3"/>
        <v>7.8</v>
      </c>
      <c r="K120">
        <v>31</v>
      </c>
    </row>
    <row r="121" spans="1:11" x14ac:dyDescent="0.2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4">
        <f t="shared" si="3"/>
        <v>8.1</v>
      </c>
      <c r="K121">
        <v>30</v>
      </c>
    </row>
    <row r="122" spans="1:11" x14ac:dyDescent="0.2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4">
        <f t="shared" si="3"/>
        <v>8.1</v>
      </c>
      <c r="K122">
        <v>32</v>
      </c>
    </row>
    <row r="123" spans="1:11" x14ac:dyDescent="0.2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4">
        <f t="shared" si="3"/>
        <v>7.5</v>
      </c>
      <c r="K123">
        <v>29</v>
      </c>
    </row>
    <row r="124" spans="1:11" x14ac:dyDescent="0.2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4">
        <f t="shared" si="3"/>
        <v>7.8</v>
      </c>
      <c r="K124">
        <v>32</v>
      </c>
    </row>
    <row r="125" spans="1:11" x14ac:dyDescent="0.2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4">
        <f t="shared" si="3"/>
        <v>8.1</v>
      </c>
      <c r="K125">
        <v>31</v>
      </c>
    </row>
    <row r="126" spans="1:11" x14ac:dyDescent="0.2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4">
        <f t="shared" si="3"/>
        <v>8.1</v>
      </c>
      <c r="K126">
        <v>30</v>
      </c>
    </row>
    <row r="127" spans="1:11" x14ac:dyDescent="0.2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4">
        <f t="shared" si="3"/>
        <v>7.5</v>
      </c>
      <c r="K127">
        <v>29</v>
      </c>
    </row>
    <row r="128" spans="1:11" x14ac:dyDescent="0.2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4">
        <f t="shared" si="3"/>
        <v>7.5</v>
      </c>
      <c r="K128">
        <v>29</v>
      </c>
    </row>
    <row r="129" spans="1:11" x14ac:dyDescent="0.2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4">
        <f t="shared" si="3"/>
        <v>7.8</v>
      </c>
      <c r="K129">
        <v>32</v>
      </c>
    </row>
    <row r="130" spans="1:11" x14ac:dyDescent="0.2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4">
        <f t="shared" si="3"/>
        <v>8.1</v>
      </c>
      <c r="K130">
        <v>31</v>
      </c>
    </row>
    <row r="131" spans="1:11" x14ac:dyDescent="0.2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4">
        <f t="shared" si="3"/>
        <v>8.1</v>
      </c>
      <c r="K131">
        <v>30</v>
      </c>
    </row>
    <row r="132" spans="1:11" x14ac:dyDescent="0.2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4">
        <f t="shared" si="3"/>
        <v>8.6999999999999993</v>
      </c>
      <c r="K132">
        <v>30</v>
      </c>
    </row>
    <row r="133" spans="1:11" x14ac:dyDescent="0.2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4">
        <f t="shared" si="3"/>
        <v>8.6999999999999993</v>
      </c>
      <c r="K133">
        <v>29</v>
      </c>
    </row>
    <row r="134" spans="1:11" x14ac:dyDescent="0.2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4">
        <f t="shared" si="3"/>
        <v>9</v>
      </c>
      <c r="K134">
        <v>32</v>
      </c>
    </row>
    <row r="135" spans="1:11" x14ac:dyDescent="0.2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4">
        <f t="shared" si="3"/>
        <v>9.2999999999999989</v>
      </c>
      <c r="K135">
        <v>31</v>
      </c>
    </row>
    <row r="136" spans="1:11" x14ac:dyDescent="0.2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4">
        <f t="shared" si="3"/>
        <v>8.4</v>
      </c>
      <c r="K136">
        <v>30</v>
      </c>
    </row>
    <row r="137" spans="1:11" x14ac:dyDescent="0.2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4">
        <f t="shared" si="3"/>
        <v>8.6999999999999993</v>
      </c>
      <c r="K137">
        <v>30</v>
      </c>
    </row>
    <row r="138" spans="1:11" x14ac:dyDescent="0.2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4">
        <f t="shared" si="3"/>
        <v>8.6999999999999993</v>
      </c>
      <c r="K138">
        <v>32</v>
      </c>
    </row>
    <row r="139" spans="1:11" x14ac:dyDescent="0.2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4">
        <f t="shared" si="3"/>
        <v>9</v>
      </c>
      <c r="K139">
        <v>30</v>
      </c>
    </row>
    <row r="140" spans="1:11" x14ac:dyDescent="0.2">
      <c r="A140" s="1">
        <v>42864</v>
      </c>
      <c r="B140" s="1" t="str">
        <f t="shared" ref="B140:B203" si="4">TEXT(A140, 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4">
        <f t="shared" ref="I140:I203" si="5">G140*H140</f>
        <v>9.2999999999999989</v>
      </c>
      <c r="K140">
        <v>30</v>
      </c>
    </row>
    <row r="141" spans="1:11" x14ac:dyDescent="0.2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4">
        <f t="shared" si="5"/>
        <v>8.4</v>
      </c>
      <c r="K141">
        <v>29</v>
      </c>
    </row>
    <row r="142" spans="1:11" x14ac:dyDescent="0.2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4">
        <f t="shared" si="5"/>
        <v>8.6999999999999993</v>
      </c>
      <c r="K142">
        <v>32</v>
      </c>
    </row>
    <row r="143" spans="1:11" x14ac:dyDescent="0.2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4">
        <f t="shared" si="5"/>
        <v>8.6999999999999993</v>
      </c>
      <c r="K143">
        <v>30</v>
      </c>
    </row>
    <row r="144" spans="1:11" x14ac:dyDescent="0.2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4">
        <f t="shared" si="5"/>
        <v>9</v>
      </c>
      <c r="K144">
        <v>29</v>
      </c>
    </row>
    <row r="145" spans="1:11" x14ac:dyDescent="0.2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4">
        <f t="shared" si="5"/>
        <v>9.2999999999999989</v>
      </c>
      <c r="K145">
        <v>29</v>
      </c>
    </row>
    <row r="146" spans="1:11" x14ac:dyDescent="0.2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4">
        <f t="shared" si="5"/>
        <v>8.4</v>
      </c>
      <c r="K146">
        <v>28</v>
      </c>
    </row>
    <row r="147" spans="1:11" x14ac:dyDescent="0.2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4">
        <f t="shared" si="5"/>
        <v>8.6999999999999993</v>
      </c>
      <c r="K147">
        <v>27</v>
      </c>
    </row>
    <row r="148" spans="1:11" x14ac:dyDescent="0.2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4">
        <f t="shared" si="5"/>
        <v>8.6999999999999993</v>
      </c>
      <c r="K148">
        <v>26</v>
      </c>
    </row>
    <row r="149" spans="1:11" x14ac:dyDescent="0.2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4">
        <f t="shared" si="5"/>
        <v>9</v>
      </c>
      <c r="K149">
        <v>29</v>
      </c>
    </row>
    <row r="150" spans="1:11" x14ac:dyDescent="0.2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4">
        <f t="shared" si="5"/>
        <v>9.2999999999999989</v>
      </c>
      <c r="K150">
        <v>28</v>
      </c>
    </row>
    <row r="151" spans="1:11" x14ac:dyDescent="0.2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4">
        <f t="shared" si="5"/>
        <v>8.4</v>
      </c>
      <c r="K151">
        <v>26</v>
      </c>
    </row>
    <row r="152" spans="1:11" x14ac:dyDescent="0.2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4">
        <f t="shared" si="5"/>
        <v>8.6999999999999993</v>
      </c>
      <c r="K152">
        <v>26</v>
      </c>
    </row>
    <row r="153" spans="1:11" x14ac:dyDescent="0.2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4">
        <f t="shared" si="5"/>
        <v>9</v>
      </c>
      <c r="K153">
        <v>26</v>
      </c>
    </row>
    <row r="154" spans="1:11" x14ac:dyDescent="0.2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4">
        <f t="shared" si="5"/>
        <v>9.2999999999999989</v>
      </c>
      <c r="K154">
        <v>28</v>
      </c>
    </row>
    <row r="155" spans="1:11" x14ac:dyDescent="0.2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4">
        <f t="shared" si="5"/>
        <v>8.4</v>
      </c>
      <c r="K155">
        <v>26</v>
      </c>
    </row>
    <row r="156" spans="1:11" x14ac:dyDescent="0.2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4">
        <f t="shared" si="5"/>
        <v>8.6999999999999993</v>
      </c>
      <c r="K156">
        <v>28</v>
      </c>
    </row>
    <row r="157" spans="1:11" x14ac:dyDescent="0.2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4">
        <f t="shared" si="5"/>
        <v>9</v>
      </c>
      <c r="K157">
        <v>27</v>
      </c>
    </row>
    <row r="158" spans="1:11" x14ac:dyDescent="0.2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4">
        <f t="shared" si="5"/>
        <v>9.2999999999999989</v>
      </c>
      <c r="K158">
        <v>26</v>
      </c>
    </row>
    <row r="159" spans="1:11" x14ac:dyDescent="0.2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4">
        <f t="shared" si="5"/>
        <v>8.6999999999999993</v>
      </c>
      <c r="K159">
        <v>28</v>
      </c>
    </row>
    <row r="160" spans="1:11" x14ac:dyDescent="0.2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4">
        <f t="shared" si="5"/>
        <v>8.6999999999999993</v>
      </c>
      <c r="K160">
        <v>26</v>
      </c>
    </row>
    <row r="161" spans="1:11" x14ac:dyDescent="0.2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4">
        <f t="shared" si="5"/>
        <v>9</v>
      </c>
      <c r="K161">
        <v>29</v>
      </c>
    </row>
    <row r="162" spans="1:11" x14ac:dyDescent="0.2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4">
        <f t="shared" si="5"/>
        <v>9.2999999999999989</v>
      </c>
      <c r="K162">
        <v>27</v>
      </c>
    </row>
    <row r="163" spans="1:11" x14ac:dyDescent="0.2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4">
        <f t="shared" si="5"/>
        <v>9.2999999999999989</v>
      </c>
      <c r="K163">
        <v>25</v>
      </c>
    </row>
    <row r="164" spans="1:11" x14ac:dyDescent="0.2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4">
        <f t="shared" si="5"/>
        <v>9.9</v>
      </c>
      <c r="K164">
        <v>25</v>
      </c>
    </row>
    <row r="165" spans="1:11" x14ac:dyDescent="0.2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4">
        <f t="shared" si="5"/>
        <v>10.5</v>
      </c>
      <c r="K165">
        <v>24</v>
      </c>
    </row>
    <row r="166" spans="1:11" x14ac:dyDescent="0.2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4">
        <f t="shared" si="5"/>
        <v>11.4</v>
      </c>
      <c r="K166">
        <v>25</v>
      </c>
    </row>
    <row r="167" spans="1:11" x14ac:dyDescent="0.2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4">
        <f t="shared" si="5"/>
        <v>9.6</v>
      </c>
      <c r="K167">
        <v>25</v>
      </c>
    </row>
    <row r="168" spans="1:11" x14ac:dyDescent="0.2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4">
        <f t="shared" si="5"/>
        <v>10.199999999999999</v>
      </c>
      <c r="K168">
        <v>25</v>
      </c>
    </row>
    <row r="169" spans="1:11" x14ac:dyDescent="0.2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4">
        <f t="shared" si="5"/>
        <v>10.799999999999999</v>
      </c>
      <c r="K169">
        <v>25</v>
      </c>
    </row>
    <row r="170" spans="1:11" x14ac:dyDescent="0.2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4">
        <f t="shared" si="5"/>
        <v>11.7</v>
      </c>
      <c r="K170">
        <v>25</v>
      </c>
    </row>
    <row r="171" spans="1:11" x14ac:dyDescent="0.2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4">
        <f t="shared" si="5"/>
        <v>9.6</v>
      </c>
      <c r="K171">
        <v>24</v>
      </c>
    </row>
    <row r="172" spans="1:11" x14ac:dyDescent="0.2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4">
        <f t="shared" si="5"/>
        <v>10.5</v>
      </c>
      <c r="K172">
        <v>25</v>
      </c>
    </row>
    <row r="173" spans="1:11" x14ac:dyDescent="0.2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4">
        <f t="shared" si="5"/>
        <v>10.799999999999999</v>
      </c>
      <c r="K173">
        <v>25</v>
      </c>
    </row>
    <row r="174" spans="1:11" x14ac:dyDescent="0.2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4">
        <f t="shared" si="5"/>
        <v>12</v>
      </c>
      <c r="K174">
        <v>24</v>
      </c>
    </row>
    <row r="175" spans="1:11" x14ac:dyDescent="0.2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4">
        <f t="shared" si="5"/>
        <v>9.6</v>
      </c>
      <c r="K175">
        <v>24</v>
      </c>
    </row>
    <row r="176" spans="1:11" x14ac:dyDescent="0.2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4">
        <f t="shared" si="5"/>
        <v>10.5</v>
      </c>
      <c r="K176">
        <v>26</v>
      </c>
    </row>
    <row r="177" spans="1:11" x14ac:dyDescent="0.2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4">
        <f t="shared" si="5"/>
        <v>10.799999999999999</v>
      </c>
      <c r="K177">
        <v>23</v>
      </c>
    </row>
    <row r="178" spans="1:11" x14ac:dyDescent="0.2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4">
        <f t="shared" si="5"/>
        <v>12.299999999999999</v>
      </c>
      <c r="K178">
        <v>22</v>
      </c>
    </row>
    <row r="179" spans="1:11" x14ac:dyDescent="0.2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4">
        <f t="shared" si="5"/>
        <v>9.2999999999999989</v>
      </c>
      <c r="K179">
        <v>23</v>
      </c>
    </row>
    <row r="180" spans="1:11" x14ac:dyDescent="0.2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4">
        <f t="shared" si="5"/>
        <v>9.6</v>
      </c>
      <c r="K180">
        <v>23</v>
      </c>
    </row>
    <row r="181" spans="1:11" x14ac:dyDescent="0.2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4">
        <f t="shared" si="5"/>
        <v>10.5</v>
      </c>
      <c r="K181">
        <v>22</v>
      </c>
    </row>
    <row r="182" spans="1:11" x14ac:dyDescent="0.2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4">
        <f t="shared" si="5"/>
        <v>11.1</v>
      </c>
      <c r="K182">
        <v>23</v>
      </c>
    </row>
    <row r="183" spans="1:11" x14ac:dyDescent="0.2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4">
        <f t="shared" si="5"/>
        <v>12.299999999999999</v>
      </c>
      <c r="K183">
        <v>22</v>
      </c>
    </row>
    <row r="184" spans="1:11" x14ac:dyDescent="0.2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4">
        <f t="shared" si="5"/>
        <v>9.2999999999999989</v>
      </c>
    </row>
    <row r="185" spans="1:11" x14ac:dyDescent="0.2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4">
        <f t="shared" si="5"/>
        <v>9.9</v>
      </c>
    </row>
    <row r="186" spans="1:11" x14ac:dyDescent="0.2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4">
        <f t="shared" si="5"/>
        <v>10.5</v>
      </c>
    </row>
    <row r="187" spans="1:11" x14ac:dyDescent="0.2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4">
        <f t="shared" si="5"/>
        <v>11.1</v>
      </c>
    </row>
    <row r="188" spans="1:11" x14ac:dyDescent="0.2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4">
        <f t="shared" si="5"/>
        <v>12.6</v>
      </c>
    </row>
    <row r="189" spans="1:11" x14ac:dyDescent="0.2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4">
        <f t="shared" si="5"/>
        <v>9.2999999999999989</v>
      </c>
    </row>
    <row r="190" spans="1:11" x14ac:dyDescent="0.2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4">
        <f t="shared" si="5"/>
        <v>9.9</v>
      </c>
    </row>
    <row r="191" spans="1:11" x14ac:dyDescent="0.2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4">
        <f t="shared" si="5"/>
        <v>10.5</v>
      </c>
    </row>
    <row r="192" spans="1:11" x14ac:dyDescent="0.2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4">
        <f t="shared" si="5"/>
        <v>11.4</v>
      </c>
    </row>
    <row r="193" spans="1:9" x14ac:dyDescent="0.2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4">
        <f t="shared" si="5"/>
        <v>21.5</v>
      </c>
    </row>
    <row r="194" spans="1:9" x14ac:dyDescent="0.2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4">
        <f t="shared" si="5"/>
        <v>19</v>
      </c>
    </row>
    <row r="195" spans="1:9" x14ac:dyDescent="0.2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4">
        <f t="shared" si="5"/>
        <v>17.5</v>
      </c>
    </row>
    <row r="196" spans="1:9" x14ac:dyDescent="0.2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4">
        <f t="shared" si="5"/>
        <v>17</v>
      </c>
    </row>
    <row r="197" spans="1:9" x14ac:dyDescent="0.2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4">
        <f t="shared" si="5"/>
        <v>16</v>
      </c>
    </row>
    <row r="198" spans="1:9" x14ac:dyDescent="0.2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4">
        <f t="shared" si="5"/>
        <v>19.5</v>
      </c>
    </row>
    <row r="199" spans="1:9" x14ac:dyDescent="0.2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4">
        <f t="shared" si="5"/>
        <v>17.5</v>
      </c>
    </row>
    <row r="200" spans="1:9" x14ac:dyDescent="0.2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4">
        <f t="shared" si="5"/>
        <v>17</v>
      </c>
    </row>
    <row r="201" spans="1:9" x14ac:dyDescent="0.2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4">
        <f t="shared" si="5"/>
        <v>16.5</v>
      </c>
    </row>
    <row r="202" spans="1:9" x14ac:dyDescent="0.2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4">
        <f t="shared" si="5"/>
        <v>20</v>
      </c>
    </row>
    <row r="203" spans="1:9" x14ac:dyDescent="0.2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4">
        <f t="shared" si="5"/>
        <v>17.5</v>
      </c>
    </row>
    <row r="204" spans="1:9" x14ac:dyDescent="0.2">
      <c r="A204" s="1">
        <v>42928</v>
      </c>
      <c r="B204" s="1" t="str">
        <f t="shared" ref="B204:B267" si="6">TEXT(A204, 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4">
        <f t="shared" ref="I204:I267" si="7">G204*H204</f>
        <v>17</v>
      </c>
    </row>
    <row r="205" spans="1:9" x14ac:dyDescent="0.2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4">
        <f t="shared" si="7"/>
        <v>16.5</v>
      </c>
    </row>
    <row r="206" spans="1:9" x14ac:dyDescent="0.2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4">
        <f t="shared" si="7"/>
        <v>20</v>
      </c>
    </row>
    <row r="207" spans="1:9" x14ac:dyDescent="0.2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4">
        <f t="shared" si="7"/>
        <v>17.5</v>
      </c>
    </row>
    <row r="208" spans="1:9" x14ac:dyDescent="0.2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4">
        <f t="shared" si="7"/>
        <v>17</v>
      </c>
    </row>
    <row r="209" spans="1:9" x14ac:dyDescent="0.2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4">
        <f t="shared" si="7"/>
        <v>16.5</v>
      </c>
    </row>
    <row r="210" spans="1:9" x14ac:dyDescent="0.2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4">
        <f t="shared" si="7"/>
        <v>20.5</v>
      </c>
    </row>
    <row r="211" spans="1:9" x14ac:dyDescent="0.2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4">
        <f t="shared" si="7"/>
        <v>18</v>
      </c>
    </row>
    <row r="212" spans="1:9" x14ac:dyDescent="0.2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4">
        <f t="shared" si="7"/>
        <v>17.5</v>
      </c>
    </row>
    <row r="213" spans="1:9" x14ac:dyDescent="0.2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4">
        <f t="shared" si="7"/>
        <v>16.5</v>
      </c>
    </row>
    <row r="214" spans="1:9" x14ac:dyDescent="0.2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4">
        <f t="shared" si="7"/>
        <v>21</v>
      </c>
    </row>
    <row r="215" spans="1:9" x14ac:dyDescent="0.2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4">
        <f t="shared" si="7"/>
        <v>18.5</v>
      </c>
    </row>
    <row r="216" spans="1:9" x14ac:dyDescent="0.2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4">
        <f t="shared" si="7"/>
        <v>17.5</v>
      </c>
    </row>
    <row r="217" spans="1:9" x14ac:dyDescent="0.2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4">
        <f t="shared" si="7"/>
        <v>16.5</v>
      </c>
    </row>
    <row r="218" spans="1:9" x14ac:dyDescent="0.2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4">
        <f t="shared" si="7"/>
        <v>21.5</v>
      </c>
    </row>
    <row r="220" spans="1:9" x14ac:dyDescent="0.2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4">
        <f t="shared" si="7"/>
        <v>19</v>
      </c>
    </row>
    <row r="221" spans="1:9" x14ac:dyDescent="0.2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4">
        <f t="shared" si="7"/>
        <v>17.5</v>
      </c>
    </row>
    <row r="222" spans="1:9" x14ac:dyDescent="0.2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4">
        <f t="shared" si="7"/>
        <v>17</v>
      </c>
    </row>
    <row r="223" spans="1:9" x14ac:dyDescent="0.2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4">
        <f t="shared" si="7"/>
        <v>16</v>
      </c>
    </row>
    <row r="224" spans="1:9" x14ac:dyDescent="0.2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4">
        <f t="shared" si="7"/>
        <v>16</v>
      </c>
    </row>
    <row r="225" spans="1:9" x14ac:dyDescent="0.2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4">
        <f t="shared" si="7"/>
        <v>15.5</v>
      </c>
    </row>
    <row r="226" spans="1:9" x14ac:dyDescent="0.2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4">
        <f t="shared" si="7"/>
        <v>15</v>
      </c>
    </row>
    <row r="227" spans="1:9" x14ac:dyDescent="0.2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4">
        <f t="shared" si="7"/>
        <v>14.5</v>
      </c>
    </row>
    <row r="228" spans="1:9" x14ac:dyDescent="0.2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4">
        <f t="shared" si="7"/>
        <v>16</v>
      </c>
    </row>
    <row r="229" spans="1:9" x14ac:dyDescent="0.2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4">
        <f t="shared" si="7"/>
        <v>15.5</v>
      </c>
    </row>
    <row r="230" spans="1:9" x14ac:dyDescent="0.2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4">
        <f t="shared" si="7"/>
        <v>14.5</v>
      </c>
    </row>
    <row r="236" spans="1:9" x14ac:dyDescent="0.2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4">
        <f t="shared" si="7"/>
        <v>15.5</v>
      </c>
    </row>
    <row r="239" spans="1:9" x14ac:dyDescent="0.2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4">
        <f t="shared" si="7"/>
        <v>15</v>
      </c>
    </row>
    <row r="241" spans="1:9" x14ac:dyDescent="0.2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4">
        <f t="shared" si="7"/>
        <v>14.5</v>
      </c>
    </row>
    <row r="242" spans="1:9" x14ac:dyDescent="0.2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4">
        <f t="shared" si="7"/>
        <v>16</v>
      </c>
    </row>
    <row r="243" spans="1:9" x14ac:dyDescent="0.2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4">
        <f t="shared" si="7"/>
        <v>15.5</v>
      </c>
    </row>
    <row r="244" spans="1:9" x14ac:dyDescent="0.2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4">
        <f t="shared" si="7"/>
        <v>15</v>
      </c>
    </row>
    <row r="245" spans="1:9" x14ac:dyDescent="0.2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4">
        <f t="shared" si="7"/>
        <v>15</v>
      </c>
    </row>
    <row r="246" spans="1:9" x14ac:dyDescent="0.2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4">
        <f t="shared" si="7"/>
        <v>14.5</v>
      </c>
    </row>
    <row r="247" spans="1:9" x14ac:dyDescent="0.2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4">
        <f t="shared" si="7"/>
        <v>16</v>
      </c>
    </row>
    <row r="248" spans="1:9" x14ac:dyDescent="0.2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4">
        <f t="shared" si="7"/>
        <v>15</v>
      </c>
    </row>
    <row r="249" spans="1:9" x14ac:dyDescent="0.2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4">
        <f t="shared" si="7"/>
        <v>15</v>
      </c>
    </row>
    <row r="250" spans="1:9" x14ac:dyDescent="0.2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4">
        <f t="shared" si="7"/>
        <v>14.5</v>
      </c>
    </row>
    <row r="251" spans="1:9" x14ac:dyDescent="0.2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4">
        <f t="shared" si="7"/>
        <v>16</v>
      </c>
    </row>
    <row r="252" spans="1:9" x14ac:dyDescent="0.2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4">
        <f t="shared" si="7"/>
        <v>15</v>
      </c>
    </row>
    <row r="253" spans="1:9" x14ac:dyDescent="0.2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4">
        <f t="shared" si="7"/>
        <v>15</v>
      </c>
    </row>
    <row r="254" spans="1:9" x14ac:dyDescent="0.2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4">
        <f t="shared" si="7"/>
        <v>14.5</v>
      </c>
    </row>
    <row r="255" spans="1:9" x14ac:dyDescent="0.2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4">
        <f t="shared" si="7"/>
        <v>8.6999999999999993</v>
      </c>
    </row>
    <row r="256" spans="1:9" x14ac:dyDescent="0.2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4">
        <f t="shared" si="7"/>
        <v>8.4</v>
      </c>
    </row>
    <row r="257" spans="1:9" x14ac:dyDescent="0.2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4">
        <f t="shared" si="7"/>
        <v>8.1</v>
      </c>
    </row>
    <row r="258" spans="1:9" x14ac:dyDescent="0.2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4">
        <f t="shared" si="7"/>
        <v>7.8</v>
      </c>
    </row>
    <row r="259" spans="1:9" x14ac:dyDescent="0.2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4">
        <f t="shared" si="7"/>
        <v>7.8</v>
      </c>
    </row>
    <row r="260" spans="1:9" x14ac:dyDescent="0.2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4">
        <f t="shared" si="7"/>
        <v>8.6999999999999993</v>
      </c>
    </row>
    <row r="261" spans="1:9" x14ac:dyDescent="0.2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4">
        <f t="shared" si="7"/>
        <v>8.4</v>
      </c>
    </row>
    <row r="262" spans="1:9" x14ac:dyDescent="0.2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4">
        <f t="shared" si="7"/>
        <v>8.1</v>
      </c>
    </row>
    <row r="263" spans="1:9" x14ac:dyDescent="0.2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4">
        <f t="shared" si="7"/>
        <v>7.8</v>
      </c>
    </row>
    <row r="264" spans="1:9" x14ac:dyDescent="0.2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4">
        <f t="shared" si="7"/>
        <v>7.8</v>
      </c>
    </row>
    <row r="265" spans="1:9" x14ac:dyDescent="0.2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4">
        <f t="shared" si="7"/>
        <v>8.4</v>
      </c>
    </row>
    <row r="266" spans="1:9" x14ac:dyDescent="0.2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4">
        <f t="shared" si="7"/>
        <v>8.1</v>
      </c>
    </row>
    <row r="267" spans="1:9" x14ac:dyDescent="0.2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4">
        <f t="shared" si="7"/>
        <v>7.8</v>
      </c>
    </row>
    <row r="268" spans="1:9" x14ac:dyDescent="0.2">
      <c r="A268" s="1">
        <v>42992</v>
      </c>
      <c r="B268" s="1" t="str">
        <f t="shared" ref="B268:B331" si="8">TEXT(A268, 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4">
        <f t="shared" ref="I268:I331" si="9">G268*H268</f>
        <v>7.8</v>
      </c>
    </row>
    <row r="269" spans="1:9" x14ac:dyDescent="0.2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4">
        <f t="shared" si="9"/>
        <v>8.4</v>
      </c>
    </row>
    <row r="270" spans="1:9" x14ac:dyDescent="0.2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4">
        <f t="shared" si="9"/>
        <v>8.1</v>
      </c>
    </row>
    <row r="271" spans="1:9" x14ac:dyDescent="0.2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4">
        <f t="shared" si="9"/>
        <v>7.8</v>
      </c>
    </row>
    <row r="272" spans="1:9" x14ac:dyDescent="0.2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4">
        <f t="shared" si="9"/>
        <v>7.8</v>
      </c>
    </row>
    <row r="273" spans="1:9" x14ac:dyDescent="0.2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4">
        <f t="shared" si="9"/>
        <v>8.4</v>
      </c>
    </row>
    <row r="274" spans="1:9" x14ac:dyDescent="0.2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4">
        <f t="shared" si="9"/>
        <v>8.1</v>
      </c>
    </row>
    <row r="275" spans="1:9" x14ac:dyDescent="0.2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4">
        <f t="shared" si="9"/>
        <v>7.8</v>
      </c>
    </row>
    <row r="276" spans="1:9" x14ac:dyDescent="0.2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4">
        <f t="shared" si="9"/>
        <v>7.8</v>
      </c>
    </row>
    <row r="277" spans="1:9" x14ac:dyDescent="0.2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4">
        <f t="shared" si="9"/>
        <v>8.4</v>
      </c>
    </row>
    <row r="278" spans="1:9" x14ac:dyDescent="0.2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4">
        <f t="shared" si="9"/>
        <v>8.4</v>
      </c>
    </row>
    <row r="279" spans="1:9" x14ac:dyDescent="0.2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4">
        <f t="shared" si="9"/>
        <v>8.1</v>
      </c>
    </row>
    <row r="280" spans="1:9" x14ac:dyDescent="0.2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4">
        <f t="shared" si="9"/>
        <v>7.8</v>
      </c>
    </row>
    <row r="281" spans="1:9" x14ac:dyDescent="0.2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4">
        <f t="shared" si="9"/>
        <v>8.6999999999999993</v>
      </c>
    </row>
    <row r="282" spans="1:9" x14ac:dyDescent="0.2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4">
        <f t="shared" si="9"/>
        <v>8.4</v>
      </c>
    </row>
    <row r="283" spans="1:9" x14ac:dyDescent="0.2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4">
        <f t="shared" si="9"/>
        <v>8.1</v>
      </c>
    </row>
    <row r="284" spans="1:9" x14ac:dyDescent="0.2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4">
        <f t="shared" si="9"/>
        <v>7.8</v>
      </c>
    </row>
    <row r="285" spans="1:9" x14ac:dyDescent="0.2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4">
        <f t="shared" si="9"/>
        <v>7.5</v>
      </c>
    </row>
    <row r="287" spans="1:9" x14ac:dyDescent="0.2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4">
        <f t="shared" si="9"/>
        <v>7.1999999999999993</v>
      </c>
    </row>
    <row r="288" spans="1:9" x14ac:dyDescent="0.2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4">
        <f t="shared" si="9"/>
        <v>7.1999999999999993</v>
      </c>
    </row>
    <row r="289" spans="1:9" x14ac:dyDescent="0.2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4">
        <f t="shared" si="9"/>
        <v>7.5</v>
      </c>
    </row>
    <row r="290" spans="1:9" x14ac:dyDescent="0.2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4">
        <f t="shared" si="9"/>
        <v>7.5</v>
      </c>
    </row>
    <row r="291" spans="1:9" x14ac:dyDescent="0.2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4">
        <f t="shared" si="9"/>
        <v>7.5</v>
      </c>
    </row>
    <row r="292" spans="1:9" x14ac:dyDescent="0.2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4">
        <f t="shared" si="9"/>
        <v>7.1999999999999993</v>
      </c>
    </row>
    <row r="293" spans="1:9" x14ac:dyDescent="0.2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4">
        <f t="shared" si="9"/>
        <v>7.5</v>
      </c>
    </row>
    <row r="294" spans="1:9" x14ac:dyDescent="0.2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4">
        <f t="shared" si="9"/>
        <v>7.5</v>
      </c>
    </row>
    <row r="295" spans="1:9" x14ac:dyDescent="0.2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4">
        <f t="shared" si="9"/>
        <v>7.5</v>
      </c>
    </row>
    <row r="296" spans="1:9" x14ac:dyDescent="0.2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4">
        <f t="shared" si="9"/>
        <v>7.1999999999999993</v>
      </c>
    </row>
    <row r="297" spans="1:9" x14ac:dyDescent="0.2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4">
        <f t="shared" si="9"/>
        <v>7.5</v>
      </c>
    </row>
    <row r="298" spans="1:9" x14ac:dyDescent="0.2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4">
        <f t="shared" si="9"/>
        <v>7.5</v>
      </c>
    </row>
    <row r="299" spans="1:9" x14ac:dyDescent="0.2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4">
        <f t="shared" si="9"/>
        <v>7.5</v>
      </c>
    </row>
    <row r="300" spans="1:9" x14ac:dyDescent="0.2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4">
        <f t="shared" si="9"/>
        <v>7.1999999999999993</v>
      </c>
    </row>
    <row r="301" spans="1:9" x14ac:dyDescent="0.2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4">
        <f t="shared" si="9"/>
        <v>7.5</v>
      </c>
    </row>
    <row r="302" spans="1:9" x14ac:dyDescent="0.2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4">
        <f t="shared" si="9"/>
        <v>7.5</v>
      </c>
    </row>
    <row r="303" spans="1:9" x14ac:dyDescent="0.2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4">
        <f t="shared" si="9"/>
        <v>7.5</v>
      </c>
    </row>
    <row r="304" spans="1:9" x14ac:dyDescent="0.2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4">
        <f t="shared" si="9"/>
        <v>7.5</v>
      </c>
    </row>
    <row r="307" spans="1:9" x14ac:dyDescent="0.2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4">
        <f t="shared" si="9"/>
        <v>7.5</v>
      </c>
    </row>
    <row r="308" spans="1:9" x14ac:dyDescent="0.2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4">
        <f t="shared" si="9"/>
        <v>7.5</v>
      </c>
    </row>
    <row r="309" spans="1:9" x14ac:dyDescent="0.2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4">
        <f t="shared" si="9"/>
        <v>7.1999999999999993</v>
      </c>
    </row>
    <row r="310" spans="1:9" x14ac:dyDescent="0.2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4">
        <f t="shared" si="9"/>
        <v>7.1999999999999993</v>
      </c>
    </row>
    <row r="311" spans="1:9" x14ac:dyDescent="0.2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4">
        <f t="shared" si="9"/>
        <v>7.8</v>
      </c>
    </row>
    <row r="312" spans="1:9" x14ac:dyDescent="0.2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4">
        <f t="shared" si="9"/>
        <v>7.5</v>
      </c>
    </row>
    <row r="313" spans="1:9" x14ac:dyDescent="0.2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4">
        <f t="shared" si="9"/>
        <v>7.5</v>
      </c>
    </row>
    <row r="314" spans="1:9" x14ac:dyDescent="0.2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4">
        <f t="shared" si="9"/>
        <v>7.1999999999999993</v>
      </c>
    </row>
    <row r="315" spans="1:9" x14ac:dyDescent="0.2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4">
        <f t="shared" si="9"/>
        <v>7.1999999999999993</v>
      </c>
    </row>
    <row r="316" spans="1:9" x14ac:dyDescent="0.2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4">
        <f t="shared" si="9"/>
        <v>6.8999999999999995</v>
      </c>
    </row>
    <row r="317" spans="1:9" x14ac:dyDescent="0.2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4">
        <f t="shared" si="9"/>
        <v>6.6</v>
      </c>
    </row>
    <row r="318" spans="1:9" x14ac:dyDescent="0.2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4">
        <f t="shared" si="9"/>
        <v>6.3</v>
      </c>
    </row>
    <row r="319" spans="1:9" x14ac:dyDescent="0.2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4">
        <f t="shared" si="9"/>
        <v>5.7</v>
      </c>
    </row>
    <row r="320" spans="1:9" x14ac:dyDescent="0.2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4">
        <f t="shared" si="9"/>
        <v>6.6</v>
      </c>
    </row>
    <row r="322" spans="1:9" x14ac:dyDescent="0.2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4">
        <f t="shared" si="9"/>
        <v>6.3</v>
      </c>
    </row>
    <row r="323" spans="1:9" x14ac:dyDescent="0.2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4">
        <f t="shared" si="9"/>
        <v>5.7</v>
      </c>
    </row>
    <row r="324" spans="1:9" x14ac:dyDescent="0.2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4">
        <f t="shared" si="9"/>
        <v>6.8999999999999995</v>
      </c>
    </row>
    <row r="325" spans="1:9" x14ac:dyDescent="0.2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4">
        <f t="shared" si="9"/>
        <v>6.6</v>
      </c>
    </row>
    <row r="326" spans="1:9" x14ac:dyDescent="0.2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4">
        <f t="shared" si="9"/>
        <v>6.3</v>
      </c>
    </row>
    <row r="327" spans="1:9" x14ac:dyDescent="0.2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4">
        <f t="shared" si="9"/>
        <v>5.7</v>
      </c>
    </row>
    <row r="328" spans="1:9" x14ac:dyDescent="0.2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4">
        <f t="shared" si="9"/>
        <v>5.7</v>
      </c>
    </row>
    <row r="329" spans="1:9" x14ac:dyDescent="0.2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4">
        <f t="shared" si="9"/>
        <v>6.8999999999999995</v>
      </c>
    </row>
    <row r="330" spans="1:9" x14ac:dyDescent="0.2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4">
        <f t="shared" si="9"/>
        <v>6.8999999999999995</v>
      </c>
    </row>
    <row r="331" spans="1:9" x14ac:dyDescent="0.2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4">
        <f t="shared" si="9"/>
        <v>6.3</v>
      </c>
    </row>
    <row r="332" spans="1:9" x14ac:dyDescent="0.2">
      <c r="A332" s="1">
        <v>43056</v>
      </c>
      <c r="B332" s="1" t="str">
        <f t="shared" ref="B332:B376" si="10">TEXT(A332, 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4">
        <f t="shared" ref="I332:I376" si="11">G332*H332</f>
        <v>6</v>
      </c>
    </row>
    <row r="333" spans="1:9" x14ac:dyDescent="0.2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4">
        <f t="shared" si="11"/>
        <v>5.7</v>
      </c>
    </row>
    <row r="334" spans="1:9" x14ac:dyDescent="0.2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4">
        <f t="shared" si="11"/>
        <v>6.8999999999999995</v>
      </c>
    </row>
    <row r="335" spans="1:9" x14ac:dyDescent="0.2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4">
        <f t="shared" si="11"/>
        <v>6.6</v>
      </c>
    </row>
    <row r="336" spans="1:9" x14ac:dyDescent="0.2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4">
        <f t="shared" si="11"/>
        <v>6</v>
      </c>
    </row>
    <row r="337" spans="1:9" x14ac:dyDescent="0.2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4">
        <f t="shared" si="11"/>
        <v>5.7</v>
      </c>
    </row>
    <row r="338" spans="1:9" x14ac:dyDescent="0.2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4">
        <f t="shared" si="11"/>
        <v>6.8999999999999995</v>
      </c>
    </row>
    <row r="339" spans="1:9" x14ac:dyDescent="0.2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4">
        <f t="shared" si="11"/>
        <v>6.6</v>
      </c>
    </row>
    <row r="340" spans="1:9" x14ac:dyDescent="0.2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4">
        <f t="shared" si="11"/>
        <v>6</v>
      </c>
    </row>
    <row r="341" spans="1:9" x14ac:dyDescent="0.2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4">
        <f t="shared" si="11"/>
        <v>6.8999999999999995</v>
      </c>
    </row>
    <row r="343" spans="1:9" x14ac:dyDescent="0.2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4">
        <f t="shared" si="11"/>
        <v>6.6</v>
      </c>
    </row>
    <row r="344" spans="1:9" x14ac:dyDescent="0.2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4">
        <f t="shared" si="11"/>
        <v>6</v>
      </c>
    </row>
    <row r="345" spans="1:9" x14ac:dyDescent="0.2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4">
        <f t="shared" si="11"/>
        <v>5.7</v>
      </c>
    </row>
    <row r="346" spans="1:9" x14ac:dyDescent="0.2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4">
        <f t="shared" si="11"/>
        <v>5.7</v>
      </c>
    </row>
    <row r="347" spans="1:9" x14ac:dyDescent="0.2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4">
        <f t="shared" si="11"/>
        <v>5.0999999999999996</v>
      </c>
    </row>
    <row r="348" spans="1:9" x14ac:dyDescent="0.2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4">
        <f t="shared" si="11"/>
        <v>4.5</v>
      </c>
    </row>
    <row r="349" spans="1:9" x14ac:dyDescent="0.2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4">
        <f t="shared" si="11"/>
        <v>3</v>
      </c>
    </row>
    <row r="351" spans="1:9" x14ac:dyDescent="0.2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4">
        <f t="shared" si="11"/>
        <v>5.7</v>
      </c>
    </row>
    <row r="352" spans="1:9" x14ac:dyDescent="0.2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4">
        <f t="shared" si="11"/>
        <v>5.0999999999999996</v>
      </c>
    </row>
    <row r="353" spans="1:9" x14ac:dyDescent="0.2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4">
        <f t="shared" si="11"/>
        <v>4.5</v>
      </c>
    </row>
    <row r="354" spans="1:9" x14ac:dyDescent="0.2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4">
        <f t="shared" si="11"/>
        <v>4.2</v>
      </c>
    </row>
    <row r="355" spans="1:9" x14ac:dyDescent="0.2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4">
        <f t="shared" si="11"/>
        <v>3.3</v>
      </c>
    </row>
    <row r="356" spans="1:9" x14ac:dyDescent="0.2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4">
        <f t="shared" si="11"/>
        <v>5.0999999999999996</v>
      </c>
    </row>
    <row r="357" spans="1:9" x14ac:dyDescent="0.2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4">
        <f t="shared" si="11"/>
        <v>4.5</v>
      </c>
    </row>
    <row r="358" spans="1:9" x14ac:dyDescent="0.2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4">
        <f t="shared" si="11"/>
        <v>4.2</v>
      </c>
    </row>
    <row r="359" spans="1:9" x14ac:dyDescent="0.2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4">
        <f t="shared" si="11"/>
        <v>3.9</v>
      </c>
    </row>
    <row r="360" spans="1:9" x14ac:dyDescent="0.2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4">
        <f t="shared" si="11"/>
        <v>5.0999999999999996</v>
      </c>
    </row>
    <row r="361" spans="1:9" x14ac:dyDescent="0.2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4">
        <f t="shared" si="11"/>
        <v>4.5</v>
      </c>
    </row>
    <row r="362" spans="1:9" x14ac:dyDescent="0.2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4">
        <f t="shared" si="11"/>
        <v>4.2</v>
      </c>
    </row>
    <row r="363" spans="1:9" x14ac:dyDescent="0.2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4">
        <f t="shared" si="11"/>
        <v>3.9</v>
      </c>
    </row>
    <row r="364" spans="1:9" x14ac:dyDescent="0.2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4">
        <f t="shared" si="11"/>
        <v>5.3999999999999995</v>
      </c>
    </row>
    <row r="365" spans="1:9" x14ac:dyDescent="0.2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4">
        <f t="shared" si="11"/>
        <v>4.8</v>
      </c>
    </row>
    <row r="366" spans="1:9" x14ac:dyDescent="0.2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4">
        <f t="shared" si="11"/>
        <v>4.5</v>
      </c>
    </row>
    <row r="367" spans="1:9" x14ac:dyDescent="0.2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4">
        <f t="shared" si="11"/>
        <v>3.9</v>
      </c>
    </row>
    <row r="368" spans="1:9" x14ac:dyDescent="0.2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4">
        <f t="shared" si="11"/>
        <v>5.3999999999999995</v>
      </c>
    </row>
    <row r="369" spans="1:9" x14ac:dyDescent="0.2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4">
        <f t="shared" si="11"/>
        <v>4.8</v>
      </c>
    </row>
    <row r="370" spans="1:9" x14ac:dyDescent="0.2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4">
        <f t="shared" si="11"/>
        <v>4.5</v>
      </c>
    </row>
    <row r="371" spans="1:9" x14ac:dyDescent="0.2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4">
        <f t="shared" si="11"/>
        <v>3.9</v>
      </c>
    </row>
    <row r="372" spans="1:9" x14ac:dyDescent="0.2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4">
        <f t="shared" si="11"/>
        <v>5.7</v>
      </c>
    </row>
    <row r="373" spans="1:9" x14ac:dyDescent="0.2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4">
        <f t="shared" si="11"/>
        <v>4.8</v>
      </c>
    </row>
    <row r="374" spans="1:9" x14ac:dyDescent="0.2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4">
        <f t="shared" si="11"/>
        <v>4.5</v>
      </c>
    </row>
    <row r="375" spans="1:9" x14ac:dyDescent="0.2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4">
        <f t="shared" si="11"/>
        <v>3.9</v>
      </c>
    </row>
    <row r="376" spans="1:9" x14ac:dyDescent="0.2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4">
        <f t="shared" si="11"/>
        <v>2.1</v>
      </c>
    </row>
    <row r="377" spans="1:9" x14ac:dyDescent="0.2">
      <c r="A377" s="1"/>
      <c r="B377" s="1"/>
      <c r="E377" s="2"/>
      <c r="F377" s="5">
        <f>SUBTOTAL(109,Table17[Flyers])</f>
        <v>14704</v>
      </c>
      <c r="I377" s="4">
        <f>SUBTOTAL(109,Table17[Revenue])</f>
        <v>3183.6999999999985</v>
      </c>
    </row>
  </sheetData>
  <conditionalFormatting sqref="D12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{8D1B109B-BF7C-C24E-B955-297F4F734372}</x14:id>
        </ext>
      </extLst>
    </cfRule>
  </conditionalFormatting>
  <conditionalFormatting sqref="H11:H377">
    <cfRule type="top10" dxfId="20" priority="3" percent="1" bottom="1" rank="10"/>
    <cfRule type="top10" dxfId="19" priority="4" percent="1" rank="10"/>
  </conditionalFormatting>
  <conditionalFormatting sqref="K340:K377 K11:K329">
    <cfRule type="top10" dxfId="14" priority="9" percent="1" bottom="1" rank="10"/>
    <cfRule type="top10" dxfId="13" priority="10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1B109B-BF7C-C24E-B955-297F4F7343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3A7A-D9AF-CB49-9914-E817FFD70C36}">
  <dimension ref="A1:O367"/>
  <sheetViews>
    <sheetView workbookViewId="0">
      <selection activeCell="A2" sqref="A2"/>
    </sheetView>
  </sheetViews>
  <sheetFormatPr baseColWidth="10" defaultRowHeight="15" x14ac:dyDescent="0.2"/>
  <cols>
    <col min="1" max="1" width="13" style="2" customWidth="1"/>
    <col min="15" max="15" width="17.1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31</v>
      </c>
      <c r="N1" t="s">
        <v>32</v>
      </c>
      <c r="O1" t="s">
        <v>324</v>
      </c>
    </row>
    <row r="2" spans="1:15" x14ac:dyDescent="0.2">
      <c r="A2" s="2">
        <f t="shared" ref="A2:A65" ca="1" si="0">RAND()</f>
        <v>0.19010476628680317</v>
      </c>
      <c r="B2" s="1">
        <v>42925</v>
      </c>
      <c r="C2" s="1" t="str">
        <f t="shared" ref="C2:C65" si="1">TEXT(B2, "mmmm")</f>
        <v>July</v>
      </c>
      <c r="D2" t="s">
        <v>7</v>
      </c>
      <c r="E2">
        <v>77.899999999999991</v>
      </c>
      <c r="F2" s="2">
        <v>0.59</v>
      </c>
      <c r="G2">
        <v>44</v>
      </c>
      <c r="H2">
        <v>0.5</v>
      </c>
      <c r="I2">
        <v>33</v>
      </c>
      <c r="J2" s="4">
        <f t="shared" ref="J2:J65" si="2">H2*I2</f>
        <v>16.5</v>
      </c>
      <c r="L2" t="s">
        <v>33</v>
      </c>
      <c r="M2" s="2">
        <f>AVERAGE(F2:F366)</f>
        <v>0.82660273972602838</v>
      </c>
      <c r="N2">
        <f>_xlfn.STDEV.P(F2:F366)</f>
        <v>0.27279671490639951</v>
      </c>
      <c r="O2" s="2">
        <f>AVERAGE(M3:M292)</f>
        <v>0.834779310344827</v>
      </c>
    </row>
    <row r="3" spans="1:15" x14ac:dyDescent="0.2">
      <c r="A3" s="2">
        <f t="shared" ca="1" si="0"/>
        <v>0.56712339431369463</v>
      </c>
      <c r="B3" s="1">
        <v>42775</v>
      </c>
      <c r="C3" s="1" t="str">
        <f t="shared" si="1"/>
        <v>February</v>
      </c>
      <c r="D3" t="s">
        <v>11</v>
      </c>
      <c r="E3">
        <v>42.699999999999996</v>
      </c>
      <c r="F3" s="2">
        <v>1</v>
      </c>
      <c r="G3">
        <v>39</v>
      </c>
      <c r="H3">
        <v>0.3</v>
      </c>
      <c r="I3">
        <v>19</v>
      </c>
      <c r="J3" s="4">
        <f t="shared" si="2"/>
        <v>5.7</v>
      </c>
      <c r="L3" t="s">
        <v>34</v>
      </c>
      <c r="M3" s="2">
        <f>AVERAGE(F2:F41)</f>
        <v>0.81474999999999986</v>
      </c>
      <c r="N3">
        <f>_xlfn.STDEV.S(F2:F41)</f>
        <v>0.26232674380020909</v>
      </c>
    </row>
    <row r="4" spans="1:15" x14ac:dyDescent="0.2">
      <c r="A4" s="2">
        <f t="shared" ca="1" si="0"/>
        <v>0.75556973934269223</v>
      </c>
      <c r="B4" s="1">
        <v>42801</v>
      </c>
      <c r="C4" s="1" t="str">
        <f t="shared" si="1"/>
        <v>March</v>
      </c>
      <c r="D4" t="s">
        <v>9</v>
      </c>
      <c r="E4">
        <v>60.199999999999996</v>
      </c>
      <c r="F4" s="2">
        <v>0.77</v>
      </c>
      <c r="G4">
        <v>32</v>
      </c>
      <c r="H4">
        <v>0.3</v>
      </c>
      <c r="I4">
        <v>24</v>
      </c>
      <c r="J4" s="4">
        <f t="shared" si="2"/>
        <v>7.1999999999999993</v>
      </c>
      <c r="L4" t="s">
        <v>35</v>
      </c>
      <c r="M4" s="2">
        <f>AVERAGE(F35:F74)</f>
        <v>0.81425000000000003</v>
      </c>
      <c r="N4">
        <f>_xlfn.STDEV.S(F35:F74)</f>
        <v>0.19215228335879814</v>
      </c>
    </row>
    <row r="5" spans="1:15" x14ac:dyDescent="0.2">
      <c r="A5" s="2">
        <f t="shared" ca="1" si="0"/>
        <v>0.13222778052757267</v>
      </c>
      <c r="B5" s="1">
        <v>42853</v>
      </c>
      <c r="C5" s="1" t="str">
        <f t="shared" si="1"/>
        <v>April</v>
      </c>
      <c r="D5" t="s">
        <v>12</v>
      </c>
      <c r="E5">
        <v>58.8</v>
      </c>
      <c r="F5" s="2">
        <v>0.74</v>
      </c>
      <c r="G5">
        <v>32</v>
      </c>
      <c r="H5">
        <v>0.3</v>
      </c>
      <c r="I5">
        <v>26</v>
      </c>
      <c r="J5" s="4">
        <f t="shared" si="2"/>
        <v>7.8</v>
      </c>
      <c r="L5" t="s">
        <v>36</v>
      </c>
      <c r="M5" s="2">
        <f t="shared" ref="M5" si="3">AVERAGE(F4:F43)</f>
        <v>0.81424999999999981</v>
      </c>
      <c r="N5">
        <f t="shared" ref="N5" si="4">_xlfn.STDEV.S(F4:F43)</f>
        <v>0.25825735028137908</v>
      </c>
    </row>
    <row r="6" spans="1:15" x14ac:dyDescent="0.2">
      <c r="A6" s="2">
        <f t="shared" ca="1" si="0"/>
        <v>0.77589589767491052</v>
      </c>
      <c r="B6" s="1">
        <v>42741</v>
      </c>
      <c r="C6" s="1" t="str">
        <f t="shared" si="1"/>
        <v>January</v>
      </c>
      <c r="D6" t="s">
        <v>12</v>
      </c>
      <c r="E6">
        <v>25.299999999999997</v>
      </c>
      <c r="F6" s="2">
        <v>1.54</v>
      </c>
      <c r="G6">
        <v>23</v>
      </c>
      <c r="H6">
        <v>0.3</v>
      </c>
      <c r="I6">
        <v>11</v>
      </c>
      <c r="J6" s="4">
        <f t="shared" si="2"/>
        <v>3.3</v>
      </c>
      <c r="L6" t="s">
        <v>37</v>
      </c>
      <c r="M6" s="2">
        <f t="shared" ref="M6" si="5">AVERAGE(F37:F76)</f>
        <v>0.81600000000000006</v>
      </c>
      <c r="N6">
        <f t="shared" ref="N6" si="6">_xlfn.STDEV.S(F37:F76)</f>
        <v>0.19112085047733382</v>
      </c>
    </row>
    <row r="7" spans="1:15" x14ac:dyDescent="0.2">
      <c r="A7" s="2">
        <f t="shared" ca="1" si="0"/>
        <v>0.80112059850809736</v>
      </c>
      <c r="B7" s="1">
        <v>42834</v>
      </c>
      <c r="C7" s="1" t="str">
        <f t="shared" si="1"/>
        <v>April</v>
      </c>
      <c r="D7" t="s">
        <v>7</v>
      </c>
      <c r="E7">
        <v>63.099999999999994</v>
      </c>
      <c r="F7" s="2">
        <v>0.69</v>
      </c>
      <c r="G7">
        <v>52</v>
      </c>
      <c r="H7">
        <v>0.3</v>
      </c>
      <c r="I7">
        <v>27</v>
      </c>
      <c r="J7" s="4">
        <f t="shared" si="2"/>
        <v>8.1</v>
      </c>
      <c r="L7" t="s">
        <v>38</v>
      </c>
      <c r="M7" s="2">
        <f t="shared" ref="M7" si="7">AVERAGE(F6:F45)</f>
        <v>0.8254999999999999</v>
      </c>
      <c r="N7">
        <f t="shared" ref="N7" si="8">_xlfn.STDEV.S(F6:F45)</f>
        <v>0.27215144727965379</v>
      </c>
    </row>
    <row r="8" spans="1:15" x14ac:dyDescent="0.2">
      <c r="A8" s="2">
        <f t="shared" ca="1" si="0"/>
        <v>0.45414885817714479</v>
      </c>
      <c r="B8" s="1">
        <v>43076</v>
      </c>
      <c r="C8" s="1" t="str">
        <f t="shared" si="1"/>
        <v>December</v>
      </c>
      <c r="D8" t="s">
        <v>11</v>
      </c>
      <c r="E8">
        <v>42.099999999999994</v>
      </c>
      <c r="F8" s="2">
        <v>1.05</v>
      </c>
      <c r="G8">
        <v>26</v>
      </c>
      <c r="H8">
        <v>0.3</v>
      </c>
      <c r="I8">
        <v>17</v>
      </c>
      <c r="J8" s="4">
        <f t="shared" si="2"/>
        <v>5.0999999999999996</v>
      </c>
      <c r="L8" t="s">
        <v>39</v>
      </c>
      <c r="M8" s="2">
        <f t="shared" ref="M8" si="9">AVERAGE(F39:F78)</f>
        <v>0.82324999999999982</v>
      </c>
      <c r="N8">
        <f t="shared" ref="N8" si="10">_xlfn.STDEV.S(F39:F78)</f>
        <v>0.19022776496637595</v>
      </c>
    </row>
    <row r="9" spans="1:15" x14ac:dyDescent="0.2">
      <c r="A9" s="2">
        <f t="shared" ca="1" si="0"/>
        <v>0.95155593513225589</v>
      </c>
      <c r="B9" s="1">
        <v>42819</v>
      </c>
      <c r="C9" s="1" t="str">
        <f t="shared" si="1"/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 t="shared" si="2"/>
        <v>7.1999999999999993</v>
      </c>
      <c r="L9" t="s">
        <v>40</v>
      </c>
      <c r="M9" s="2">
        <f t="shared" ref="M9" si="11">AVERAGE(F8:F47)</f>
        <v>0.81074999999999986</v>
      </c>
      <c r="N9">
        <f t="shared" ref="N9" si="12">_xlfn.STDEV.S(F8:F47)</f>
        <v>0.24728668611189999</v>
      </c>
    </row>
    <row r="10" spans="1:15" x14ac:dyDescent="0.2">
      <c r="A10" s="2">
        <f t="shared" ca="1" si="0"/>
        <v>0.40545014046225536</v>
      </c>
      <c r="B10" s="1">
        <v>42847</v>
      </c>
      <c r="C10" s="1" t="str">
        <f t="shared" si="1"/>
        <v>April</v>
      </c>
      <c r="D10" t="s">
        <v>13</v>
      </c>
      <c r="E10">
        <v>57.499999999999993</v>
      </c>
      <c r="F10" s="2">
        <v>0.77</v>
      </c>
      <c r="G10">
        <v>47</v>
      </c>
      <c r="H10">
        <v>0.3</v>
      </c>
      <c r="I10">
        <v>25</v>
      </c>
      <c r="J10" s="4">
        <f t="shared" si="2"/>
        <v>7.5</v>
      </c>
      <c r="L10" t="s">
        <v>41</v>
      </c>
      <c r="M10" s="2">
        <f t="shared" ref="M10" si="13">AVERAGE(F41:F80)</f>
        <v>0.81025000000000014</v>
      </c>
      <c r="N10">
        <f t="shared" ref="N10" si="14">_xlfn.STDEV.S(F41:F80)</f>
        <v>0.18821002316697322</v>
      </c>
    </row>
    <row r="11" spans="1:15" x14ac:dyDescent="0.2">
      <c r="A11" s="2">
        <f t="shared" ca="1" si="0"/>
        <v>0.20197598184021648</v>
      </c>
      <c r="B11" s="1">
        <v>42811</v>
      </c>
      <c r="C11" s="1" t="str">
        <f t="shared" si="1"/>
        <v>March</v>
      </c>
      <c r="D11" t="s">
        <v>12</v>
      </c>
      <c r="E11">
        <v>56.499999999999993</v>
      </c>
      <c r="F11" s="2">
        <v>0.77</v>
      </c>
      <c r="G11">
        <v>50</v>
      </c>
      <c r="H11">
        <v>0.3</v>
      </c>
      <c r="I11">
        <v>25</v>
      </c>
      <c r="J11" s="4">
        <f t="shared" si="2"/>
        <v>7.5</v>
      </c>
      <c r="L11" t="s">
        <v>42</v>
      </c>
      <c r="M11" s="2">
        <f t="shared" ref="M11" si="15">AVERAGE(F10:F49)</f>
        <v>0.80149999999999988</v>
      </c>
      <c r="N11">
        <f t="shared" ref="N11" si="16">_xlfn.STDEV.S(F10:F49)</f>
        <v>0.2446405002426508</v>
      </c>
    </row>
    <row r="12" spans="1:15" x14ac:dyDescent="0.2">
      <c r="A12" s="2">
        <f t="shared" ca="1" si="0"/>
        <v>0.25870436069048997</v>
      </c>
      <c r="B12" s="1">
        <v>43081</v>
      </c>
      <c r="C12" s="1" t="str">
        <f t="shared" si="1"/>
        <v>December</v>
      </c>
      <c r="D12" t="s">
        <v>9</v>
      </c>
      <c r="E12">
        <v>33.5</v>
      </c>
      <c r="F12" s="2">
        <v>1.33</v>
      </c>
      <c r="G12">
        <v>22</v>
      </c>
      <c r="H12">
        <v>0.3</v>
      </c>
      <c r="I12">
        <v>15</v>
      </c>
      <c r="J12" s="4">
        <f t="shared" si="2"/>
        <v>4.5</v>
      </c>
      <c r="L12" t="s">
        <v>43</v>
      </c>
      <c r="M12" s="2">
        <f t="shared" ref="M12" si="17">AVERAGE(F43:F82)</f>
        <v>0.80500000000000005</v>
      </c>
      <c r="N12">
        <f t="shared" ref="N12" si="18">_xlfn.STDEV.S(F43:F82)</f>
        <v>0.19113694915775228</v>
      </c>
    </row>
    <row r="13" spans="1:15" x14ac:dyDescent="0.2">
      <c r="A13" s="2">
        <f t="shared" ca="1" si="0"/>
        <v>0.2128311933668926</v>
      </c>
      <c r="B13" s="1">
        <v>43098</v>
      </c>
      <c r="C13" s="1" t="str">
        <f t="shared" si="1"/>
        <v>December</v>
      </c>
      <c r="D13" t="s">
        <v>12</v>
      </c>
      <c r="E13">
        <v>39.5</v>
      </c>
      <c r="F13" s="2">
        <v>1.25</v>
      </c>
      <c r="G13">
        <v>17</v>
      </c>
      <c r="H13">
        <v>0.3</v>
      </c>
      <c r="I13">
        <v>15</v>
      </c>
      <c r="J13" s="4">
        <f t="shared" si="2"/>
        <v>4.5</v>
      </c>
      <c r="L13" t="s">
        <v>44</v>
      </c>
      <c r="M13" s="2">
        <f t="shared" ref="M13" si="19">AVERAGE(F12:F51)</f>
        <v>0.80649999999999999</v>
      </c>
      <c r="N13">
        <f t="shared" ref="N13" si="20">_xlfn.STDEV.S(F12:F51)</f>
        <v>0.24834374440403206</v>
      </c>
    </row>
    <row r="14" spans="1:15" x14ac:dyDescent="0.2">
      <c r="A14" s="2">
        <f t="shared" ca="1" si="0"/>
        <v>0.20149091826440191</v>
      </c>
      <c r="B14" s="1">
        <v>42850</v>
      </c>
      <c r="C14" s="1" t="str">
        <f t="shared" si="1"/>
        <v>April</v>
      </c>
      <c r="D14" t="s">
        <v>9</v>
      </c>
      <c r="E14">
        <v>65.099999999999994</v>
      </c>
      <c r="F14" s="2">
        <v>0.71</v>
      </c>
      <c r="G14">
        <v>37</v>
      </c>
      <c r="H14">
        <v>0.3</v>
      </c>
      <c r="I14">
        <v>27</v>
      </c>
      <c r="J14" s="4">
        <f t="shared" si="2"/>
        <v>8.1</v>
      </c>
      <c r="L14" t="s">
        <v>45</v>
      </c>
      <c r="M14" s="2">
        <f t="shared" ref="M14" si="21">AVERAGE(F45:F84)</f>
        <v>0.79250000000000009</v>
      </c>
      <c r="N14">
        <f t="shared" ref="N14" si="22">_xlfn.STDEV.S(F45:F84)</f>
        <v>0.17444049753278934</v>
      </c>
    </row>
    <row r="15" spans="1:15" x14ac:dyDescent="0.2">
      <c r="A15" s="2">
        <f t="shared" ca="1" si="0"/>
        <v>2.4958818243343561E-2</v>
      </c>
      <c r="B15" s="1">
        <v>43096</v>
      </c>
      <c r="C15" s="1" t="str">
        <f t="shared" si="1"/>
        <v>December</v>
      </c>
      <c r="D15" t="s">
        <v>10</v>
      </c>
      <c r="E15">
        <v>42.699999999999996</v>
      </c>
      <c r="F15" s="2">
        <v>1</v>
      </c>
      <c r="G15">
        <v>33</v>
      </c>
      <c r="H15">
        <v>0.3</v>
      </c>
      <c r="I15">
        <v>19</v>
      </c>
      <c r="J15" s="4">
        <f t="shared" si="2"/>
        <v>5.7</v>
      </c>
      <c r="L15" t="s">
        <v>46</v>
      </c>
      <c r="M15" s="2">
        <f t="shared" ref="M15" si="23">AVERAGE(F14:F53)</f>
        <v>0.78750000000000009</v>
      </c>
      <c r="N15">
        <f t="shared" ref="N15" si="24">_xlfn.STDEV.S(F14:F53)</f>
        <v>0.22536295511565602</v>
      </c>
    </row>
    <row r="16" spans="1:15" x14ac:dyDescent="0.2">
      <c r="A16" s="2">
        <f t="shared" ca="1" si="0"/>
        <v>0.14256697573669885</v>
      </c>
      <c r="B16" s="1">
        <v>42900</v>
      </c>
      <c r="C16" s="1" t="str">
        <f t="shared" si="1"/>
        <v>June</v>
      </c>
      <c r="D16" t="s">
        <v>10</v>
      </c>
      <c r="E16">
        <v>80.5</v>
      </c>
      <c r="F16" s="2">
        <v>0.56999999999999995</v>
      </c>
      <c r="G16">
        <v>48</v>
      </c>
      <c r="H16">
        <v>0.3</v>
      </c>
      <c r="I16">
        <v>35</v>
      </c>
      <c r="J16" s="4">
        <f t="shared" si="2"/>
        <v>10.5</v>
      </c>
      <c r="L16" t="s">
        <v>47</v>
      </c>
      <c r="M16" s="2">
        <f t="shared" ref="M16" si="25">AVERAGE(F47:F86)</f>
        <v>0.78549999999999998</v>
      </c>
      <c r="N16">
        <f t="shared" ref="N16" si="26">_xlfn.STDEV.S(F47:F86)</f>
        <v>0.1747078146873248</v>
      </c>
    </row>
    <row r="17" spans="1:14" x14ac:dyDescent="0.2">
      <c r="A17" s="2">
        <f t="shared" ca="1" si="0"/>
        <v>5.1735116133688974E-2</v>
      </c>
      <c r="B17" s="1">
        <v>42894</v>
      </c>
      <c r="C17" s="1" t="str">
        <f t="shared" si="1"/>
        <v>June</v>
      </c>
      <c r="D17" t="s">
        <v>11</v>
      </c>
      <c r="E17">
        <v>90.699999999999989</v>
      </c>
      <c r="F17" s="2">
        <v>0.5</v>
      </c>
      <c r="G17">
        <v>46</v>
      </c>
      <c r="H17">
        <v>0.3</v>
      </c>
      <c r="I17">
        <v>39</v>
      </c>
      <c r="J17" s="4">
        <f t="shared" si="2"/>
        <v>11.7</v>
      </c>
      <c r="L17" t="s">
        <v>48</v>
      </c>
      <c r="M17" s="2">
        <f t="shared" ref="M17" si="27">AVERAGE(F16:F55)</f>
        <v>0.78275000000000006</v>
      </c>
      <c r="N17">
        <f t="shared" ref="N17" si="28">_xlfn.STDEV.S(F16:F55)</f>
        <v>0.22385878676133333</v>
      </c>
    </row>
    <row r="18" spans="1:14" x14ac:dyDescent="0.2">
      <c r="A18" s="2">
        <f t="shared" ca="1" si="0"/>
        <v>1.5328850341349121E-2</v>
      </c>
      <c r="B18" s="1">
        <v>42915</v>
      </c>
      <c r="C18" s="1" t="str">
        <f t="shared" si="1"/>
        <v>June</v>
      </c>
      <c r="D18" t="s">
        <v>11</v>
      </c>
      <c r="E18">
        <v>86.5</v>
      </c>
      <c r="F18" s="2">
        <v>0.54</v>
      </c>
      <c r="G18">
        <v>64</v>
      </c>
      <c r="H18">
        <v>0.3</v>
      </c>
      <c r="I18">
        <v>35</v>
      </c>
      <c r="J18" s="4">
        <f t="shared" si="2"/>
        <v>10.5</v>
      </c>
      <c r="L18" t="s">
        <v>49</v>
      </c>
      <c r="M18" s="2">
        <f t="shared" ref="M18" si="29">AVERAGE(F49:F88)</f>
        <v>0.7972499999999999</v>
      </c>
      <c r="N18">
        <f t="shared" ref="N18" si="30">_xlfn.STDEV.S(F49:F88)</f>
        <v>0.18999308354482777</v>
      </c>
    </row>
    <row r="19" spans="1:14" x14ac:dyDescent="0.2">
      <c r="A19" s="2">
        <f t="shared" ca="1" si="0"/>
        <v>0.12368775264663068</v>
      </c>
      <c r="B19" s="1">
        <v>43059</v>
      </c>
      <c r="C19" s="1" t="str">
        <f t="shared" si="1"/>
        <v>November</v>
      </c>
      <c r="D19" t="s">
        <v>8</v>
      </c>
      <c r="E19">
        <v>55.599999999999994</v>
      </c>
      <c r="F19" s="2">
        <v>0.87</v>
      </c>
      <c r="G19">
        <v>41</v>
      </c>
      <c r="H19">
        <v>0.3</v>
      </c>
      <c r="I19">
        <v>22</v>
      </c>
      <c r="J19" s="4">
        <f t="shared" si="2"/>
        <v>6.6</v>
      </c>
      <c r="L19" t="s">
        <v>50</v>
      </c>
      <c r="M19" s="2">
        <f t="shared" ref="M19" si="31">AVERAGE(F18:F57)</f>
        <v>0.79549999999999998</v>
      </c>
      <c r="N19">
        <f t="shared" ref="N19" si="32">_xlfn.STDEV.S(F18:F57)</f>
        <v>0.21920544163187497</v>
      </c>
    </row>
    <row r="20" spans="1:14" x14ac:dyDescent="0.2">
      <c r="A20" s="2">
        <f t="shared" ca="1" si="0"/>
        <v>9.0942238252527452E-2</v>
      </c>
      <c r="B20" s="1">
        <v>42922</v>
      </c>
      <c r="C20" s="1" t="str">
        <f t="shared" si="1"/>
        <v>July</v>
      </c>
      <c r="D20" t="s">
        <v>11</v>
      </c>
      <c r="E20">
        <v>91.699999999999989</v>
      </c>
      <c r="F20" s="2">
        <v>0.51</v>
      </c>
      <c r="G20">
        <v>46</v>
      </c>
      <c r="H20">
        <v>0.5</v>
      </c>
      <c r="I20">
        <v>39</v>
      </c>
      <c r="J20" s="4">
        <f t="shared" si="2"/>
        <v>19.5</v>
      </c>
      <c r="L20" t="s">
        <v>51</v>
      </c>
      <c r="M20" s="2">
        <f t="shared" ref="M20" si="33">AVERAGE(F51:F90)</f>
        <v>0.79549999999999998</v>
      </c>
      <c r="N20">
        <f t="shared" ref="N20" si="34">_xlfn.STDEV.S(F51:F90)</f>
        <v>0.19085435445748841</v>
      </c>
    </row>
    <row r="21" spans="1:14" x14ac:dyDescent="0.2">
      <c r="A21" s="2">
        <f t="shared" ca="1" si="0"/>
        <v>0.23388037622116098</v>
      </c>
      <c r="B21" s="1">
        <v>42791</v>
      </c>
      <c r="C21" s="1" t="str">
        <f t="shared" si="1"/>
        <v>February</v>
      </c>
      <c r="D21" t="s">
        <v>13</v>
      </c>
      <c r="E21">
        <v>42.4</v>
      </c>
      <c r="F21" s="2">
        <v>1</v>
      </c>
      <c r="G21">
        <v>21</v>
      </c>
      <c r="H21">
        <v>0.3</v>
      </c>
      <c r="I21">
        <v>18</v>
      </c>
      <c r="J21" s="4">
        <f t="shared" si="2"/>
        <v>5.3999999999999995</v>
      </c>
      <c r="L21" t="s">
        <v>52</v>
      </c>
      <c r="M21" s="2">
        <f t="shared" ref="M21" si="35">AVERAGE(F20:F59)</f>
        <v>0.79675000000000007</v>
      </c>
      <c r="N21">
        <f t="shared" ref="N21" si="36">_xlfn.STDEV.S(F20:F59)</f>
        <v>0.21671661160047104</v>
      </c>
    </row>
    <row r="22" spans="1:14" x14ac:dyDescent="0.2">
      <c r="A22" s="2">
        <f t="shared" ca="1" si="0"/>
        <v>5.541802253749506E-2</v>
      </c>
      <c r="B22" s="1">
        <v>43013</v>
      </c>
      <c r="C22" s="1" t="str">
        <f t="shared" si="1"/>
        <v>October</v>
      </c>
      <c r="D22" t="s">
        <v>11</v>
      </c>
      <c r="E22">
        <v>60.499999999999993</v>
      </c>
      <c r="F22" s="2">
        <v>0.8</v>
      </c>
      <c r="G22">
        <v>33</v>
      </c>
      <c r="H22">
        <v>0.3</v>
      </c>
      <c r="I22">
        <v>25</v>
      </c>
      <c r="J22" s="4">
        <f t="shared" si="2"/>
        <v>7.5</v>
      </c>
      <c r="L22" t="s">
        <v>53</v>
      </c>
      <c r="M22" s="2">
        <f t="shared" ref="M22" si="37">AVERAGE(F53:F92)</f>
        <v>0.79525000000000001</v>
      </c>
      <c r="N22">
        <f t="shared" ref="N22" si="38">_xlfn.STDEV.S(F53:F92)</f>
        <v>0.19076079127320572</v>
      </c>
    </row>
    <row r="23" spans="1:14" x14ac:dyDescent="0.2">
      <c r="A23" s="2">
        <f t="shared" ca="1" si="0"/>
        <v>0.72555294396589576</v>
      </c>
      <c r="B23" s="1">
        <v>43041</v>
      </c>
      <c r="C23" s="1" t="str">
        <f t="shared" si="1"/>
        <v>November</v>
      </c>
      <c r="D23" t="s">
        <v>11</v>
      </c>
      <c r="E23">
        <v>53.599999999999994</v>
      </c>
      <c r="F23" s="2">
        <v>0.91</v>
      </c>
      <c r="G23">
        <v>46</v>
      </c>
      <c r="H23">
        <v>0.3</v>
      </c>
      <c r="I23">
        <v>22</v>
      </c>
      <c r="J23" s="4">
        <f t="shared" si="2"/>
        <v>6.6</v>
      </c>
      <c r="L23" t="s">
        <v>54</v>
      </c>
      <c r="M23" s="2">
        <f t="shared" ref="M23" si="39">AVERAGE(F22:F61)</f>
        <v>0.80349999999999988</v>
      </c>
      <c r="N23">
        <f t="shared" ref="N23" si="40">_xlfn.STDEV.S(F22:F61)</f>
        <v>0.21028125244111776</v>
      </c>
    </row>
    <row r="24" spans="1:14" x14ac:dyDescent="0.2">
      <c r="A24" s="2">
        <f t="shared" ca="1" si="0"/>
        <v>0.21461362744259371</v>
      </c>
      <c r="B24" s="1">
        <v>42897</v>
      </c>
      <c r="C24" s="1" t="str">
        <f t="shared" si="1"/>
        <v>June</v>
      </c>
      <c r="D24" t="s">
        <v>7</v>
      </c>
      <c r="E24">
        <v>84.8</v>
      </c>
      <c r="F24" s="2">
        <v>0.53</v>
      </c>
      <c r="G24">
        <v>42</v>
      </c>
      <c r="H24">
        <v>0.3</v>
      </c>
      <c r="I24">
        <v>36</v>
      </c>
      <c r="J24" s="4">
        <f t="shared" si="2"/>
        <v>10.799999999999999</v>
      </c>
      <c r="L24" t="s">
        <v>55</v>
      </c>
      <c r="M24" s="2">
        <f t="shared" ref="M24" si="41">AVERAGE(F55:F94)</f>
        <v>0.79674999999999996</v>
      </c>
      <c r="N24">
        <f t="shared" ref="N24" si="42">_xlfn.STDEV.S(F55:F94)</f>
        <v>0.19303762752641201</v>
      </c>
    </row>
    <row r="25" spans="1:14" x14ac:dyDescent="0.2">
      <c r="A25" s="2">
        <f t="shared" ca="1" si="0"/>
        <v>0.17280767253305485</v>
      </c>
      <c r="B25" s="1">
        <v>42967</v>
      </c>
      <c r="C25" s="1" t="str">
        <f t="shared" si="1"/>
        <v>August</v>
      </c>
      <c r="D25" t="s">
        <v>7</v>
      </c>
      <c r="E25">
        <v>74.3</v>
      </c>
      <c r="F25" s="2">
        <v>0.65</v>
      </c>
      <c r="G25">
        <v>53</v>
      </c>
      <c r="H25">
        <v>0.5</v>
      </c>
      <c r="I25">
        <v>31</v>
      </c>
      <c r="J25" s="4">
        <f t="shared" si="2"/>
        <v>15.5</v>
      </c>
      <c r="L25" t="s">
        <v>56</v>
      </c>
      <c r="M25" s="2">
        <f t="shared" ref="M25" si="43">AVERAGE(F24:F63)</f>
        <v>0.7942499999999999</v>
      </c>
      <c r="N25">
        <f t="shared" ref="N25" si="44">_xlfn.STDEV.S(F24:F63)</f>
        <v>0.21159816173890075</v>
      </c>
    </row>
    <row r="26" spans="1:14" x14ac:dyDescent="0.2">
      <c r="A26" s="2">
        <f t="shared" ca="1" si="0"/>
        <v>0.40921418982256386</v>
      </c>
      <c r="B26" s="1">
        <v>42914</v>
      </c>
      <c r="C26" s="1" t="str">
        <f t="shared" si="1"/>
        <v>June</v>
      </c>
      <c r="D26" t="s">
        <v>10</v>
      </c>
      <c r="E26">
        <v>75.899999999999991</v>
      </c>
      <c r="F26" s="2">
        <v>0.59</v>
      </c>
      <c r="G26">
        <v>65</v>
      </c>
      <c r="H26">
        <v>0.3</v>
      </c>
      <c r="I26">
        <v>33</v>
      </c>
      <c r="J26" s="4">
        <f t="shared" si="2"/>
        <v>9.9</v>
      </c>
      <c r="L26" t="s">
        <v>57</v>
      </c>
      <c r="M26" s="2">
        <f t="shared" ref="M26" si="45">AVERAGE(F57:F96)</f>
        <v>0.78949999999999987</v>
      </c>
      <c r="N26">
        <f t="shared" ref="N26" si="46">_xlfn.STDEV.S(F57:F96)</f>
        <v>0.19793744155472667</v>
      </c>
    </row>
    <row r="27" spans="1:14" x14ac:dyDescent="0.2">
      <c r="A27" s="2">
        <f t="shared" ca="1" si="0"/>
        <v>0.16378207021228774</v>
      </c>
      <c r="B27" s="1">
        <v>43012</v>
      </c>
      <c r="C27" s="1" t="str">
        <f t="shared" si="1"/>
        <v>October</v>
      </c>
      <c r="D27" t="s">
        <v>10</v>
      </c>
      <c r="E27">
        <v>61.199999999999996</v>
      </c>
      <c r="F27" s="2">
        <v>0.77</v>
      </c>
      <c r="G27">
        <v>33</v>
      </c>
      <c r="H27">
        <v>0.3</v>
      </c>
      <c r="I27">
        <v>24</v>
      </c>
      <c r="J27" s="4">
        <f t="shared" si="2"/>
        <v>7.1999999999999993</v>
      </c>
      <c r="L27" t="s">
        <v>58</v>
      </c>
      <c r="M27" s="2">
        <f t="shared" ref="M27" si="47">AVERAGE(F26:F65)</f>
        <v>0.81249999999999978</v>
      </c>
      <c r="N27">
        <f t="shared" ref="N27" si="48">_xlfn.STDEV.S(F26:F65)</f>
        <v>0.21134186668851201</v>
      </c>
    </row>
    <row r="28" spans="1:14" x14ac:dyDescent="0.2">
      <c r="A28" s="2">
        <f t="shared" ca="1" si="0"/>
        <v>0.16969726782493133</v>
      </c>
      <c r="B28" s="1">
        <v>43082</v>
      </c>
      <c r="C28" s="1" t="str">
        <f t="shared" si="1"/>
        <v>December</v>
      </c>
      <c r="D28" t="s">
        <v>10</v>
      </c>
      <c r="E28">
        <v>32.199999999999996</v>
      </c>
      <c r="F28" s="2">
        <v>1.43</v>
      </c>
      <c r="G28">
        <v>26</v>
      </c>
      <c r="H28">
        <v>0.3</v>
      </c>
      <c r="I28">
        <v>14</v>
      </c>
      <c r="J28" s="4">
        <f t="shared" si="2"/>
        <v>4.2</v>
      </c>
      <c r="L28" t="s">
        <v>59</v>
      </c>
      <c r="M28" s="2">
        <f t="shared" ref="M28" si="49">AVERAGE(F59:F98)</f>
        <v>0.7799999999999998</v>
      </c>
      <c r="N28">
        <f t="shared" ref="N28" si="50">_xlfn.STDEV.S(F59:F98)</f>
        <v>0.19915204859990437</v>
      </c>
    </row>
    <row r="29" spans="1:14" x14ac:dyDescent="0.2">
      <c r="A29" s="2">
        <f t="shared" ca="1" si="0"/>
        <v>0.42892260577733932</v>
      </c>
      <c r="B29" s="1">
        <v>42836</v>
      </c>
      <c r="C29" s="1" t="str">
        <f t="shared" si="1"/>
        <v>April</v>
      </c>
      <c r="D29" t="s">
        <v>9</v>
      </c>
      <c r="E29">
        <v>60.8</v>
      </c>
      <c r="F29" s="2">
        <v>0.74</v>
      </c>
      <c r="G29">
        <v>34</v>
      </c>
      <c r="H29">
        <v>0.3</v>
      </c>
      <c r="I29">
        <v>26</v>
      </c>
      <c r="J29" s="4">
        <f t="shared" si="2"/>
        <v>7.8</v>
      </c>
      <c r="L29" t="s">
        <v>60</v>
      </c>
      <c r="M29" s="2">
        <f t="shared" ref="M29" si="51">AVERAGE(F28:F67)</f>
        <v>0.80749999999999988</v>
      </c>
      <c r="N29">
        <f t="shared" ref="N29" si="52">_xlfn.STDEV.S(F28:F67)</f>
        <v>0.21471209106913858</v>
      </c>
    </row>
    <row r="30" spans="1:14" x14ac:dyDescent="0.2">
      <c r="A30" s="2">
        <f t="shared" ca="1" si="0"/>
        <v>0.81137449673007678</v>
      </c>
      <c r="B30" s="1">
        <v>42908</v>
      </c>
      <c r="C30" s="1" t="str">
        <f t="shared" si="1"/>
        <v>June</v>
      </c>
      <c r="D30" t="s">
        <v>11</v>
      </c>
      <c r="E30">
        <v>72.3</v>
      </c>
      <c r="F30" s="2">
        <v>0.65</v>
      </c>
      <c r="G30">
        <v>36</v>
      </c>
      <c r="H30">
        <v>0.3</v>
      </c>
      <c r="I30">
        <v>31</v>
      </c>
      <c r="J30" s="4">
        <f t="shared" si="2"/>
        <v>9.2999999999999989</v>
      </c>
      <c r="L30" t="s">
        <v>61</v>
      </c>
      <c r="M30" s="2">
        <f t="shared" ref="M30" si="53">AVERAGE(F61:F100)</f>
        <v>0.80724999999999958</v>
      </c>
      <c r="N30">
        <f t="shared" ref="N30" si="54">_xlfn.STDEV.S(F61:F100)</f>
        <v>0.2566149215239022</v>
      </c>
    </row>
    <row r="31" spans="1:14" x14ac:dyDescent="0.2">
      <c r="A31" s="2">
        <f t="shared" ca="1" si="0"/>
        <v>0.79805908055270292</v>
      </c>
      <c r="B31" s="1">
        <v>42973</v>
      </c>
      <c r="C31" s="1" t="str">
        <f t="shared" si="1"/>
        <v>August</v>
      </c>
      <c r="D31" t="s">
        <v>13</v>
      </c>
      <c r="E31">
        <v>70</v>
      </c>
      <c r="F31" s="2">
        <v>0.63</v>
      </c>
      <c r="G31">
        <v>46</v>
      </c>
      <c r="H31">
        <v>0.5</v>
      </c>
      <c r="I31">
        <v>30</v>
      </c>
      <c r="J31" s="4">
        <f t="shared" si="2"/>
        <v>15</v>
      </c>
      <c r="L31" t="s">
        <v>62</v>
      </c>
      <c r="M31" s="2">
        <f t="shared" ref="M31" si="55">AVERAGE(F30:F69)</f>
        <v>0.79299999999999993</v>
      </c>
      <c r="N31">
        <f t="shared" ref="N31" si="56">_xlfn.STDEV.S(F30:F69)</f>
        <v>0.19792772573690817</v>
      </c>
    </row>
    <row r="32" spans="1:14" x14ac:dyDescent="0.2">
      <c r="A32" s="2">
        <f t="shared" ca="1" si="0"/>
        <v>0.21469532656171342</v>
      </c>
      <c r="B32" s="1">
        <v>42923</v>
      </c>
      <c r="C32" s="1" t="str">
        <f t="shared" si="1"/>
        <v>July</v>
      </c>
      <c r="D32" t="s">
        <v>12</v>
      </c>
      <c r="E32">
        <v>82.5</v>
      </c>
      <c r="F32" s="2">
        <v>0.56999999999999995</v>
      </c>
      <c r="G32">
        <v>41</v>
      </c>
      <c r="H32">
        <v>0.5</v>
      </c>
      <c r="I32">
        <v>35</v>
      </c>
      <c r="J32" s="4">
        <f t="shared" si="2"/>
        <v>17.5</v>
      </c>
      <c r="L32" t="s">
        <v>63</v>
      </c>
      <c r="M32" s="2">
        <f t="shared" ref="M32" si="57">AVERAGE(F63:F102)</f>
        <v>0.81049999999999967</v>
      </c>
      <c r="N32">
        <f t="shared" ref="N32" si="58">_xlfn.STDEV.S(F63:F102)</f>
        <v>0.25737282146871981</v>
      </c>
    </row>
    <row r="33" spans="1:14" x14ac:dyDescent="0.2">
      <c r="A33" s="2">
        <f t="shared" ca="1" si="0"/>
        <v>0.26612404713709159</v>
      </c>
      <c r="B33" s="1">
        <v>42738</v>
      </c>
      <c r="C33" s="1" t="str">
        <f t="shared" si="1"/>
        <v>January</v>
      </c>
      <c r="D33" t="s">
        <v>9</v>
      </c>
      <c r="E33">
        <v>34.5</v>
      </c>
      <c r="F33" s="2">
        <v>1.33</v>
      </c>
      <c r="G33">
        <v>27</v>
      </c>
      <c r="H33">
        <v>0.3</v>
      </c>
      <c r="I33">
        <v>15</v>
      </c>
      <c r="J33" s="4">
        <f t="shared" si="2"/>
        <v>4.5</v>
      </c>
      <c r="L33" t="s">
        <v>64</v>
      </c>
      <c r="M33" s="2">
        <f t="shared" ref="M33" si="59">AVERAGE(F32:F71)</f>
        <v>0.82</v>
      </c>
      <c r="N33">
        <f t="shared" ref="N33" si="60">_xlfn.STDEV.S(F32:F71)</f>
        <v>0.21249434381612639</v>
      </c>
    </row>
    <row r="34" spans="1:14" x14ac:dyDescent="0.2">
      <c r="A34" s="2">
        <f t="shared" ca="1" si="0"/>
        <v>0.99224499329924087</v>
      </c>
      <c r="B34" s="1">
        <v>42883</v>
      </c>
      <c r="C34" s="1" t="str">
        <f t="shared" si="1"/>
        <v>May</v>
      </c>
      <c r="D34" t="s">
        <v>7</v>
      </c>
      <c r="E34">
        <v>71.699999999999989</v>
      </c>
      <c r="F34" s="2">
        <v>0.65</v>
      </c>
      <c r="G34">
        <v>45</v>
      </c>
      <c r="H34">
        <v>0.3</v>
      </c>
      <c r="I34">
        <v>29</v>
      </c>
      <c r="J34" s="4">
        <f t="shared" si="2"/>
        <v>8.6999999999999993</v>
      </c>
      <c r="L34" t="s">
        <v>65</v>
      </c>
      <c r="M34" s="2">
        <f t="shared" ref="M34" si="61">AVERAGE(F65:F104)</f>
        <v>0.80199999999999982</v>
      </c>
      <c r="N34">
        <f t="shared" ref="N34" si="62">_xlfn.STDEV.S(F65:F104)</f>
        <v>0.25280173644324155</v>
      </c>
    </row>
    <row r="35" spans="1:14" x14ac:dyDescent="0.2">
      <c r="A35" s="2">
        <f t="shared" ca="1" si="0"/>
        <v>6.4794973313349491E-2</v>
      </c>
      <c r="B35" s="1">
        <v>42954</v>
      </c>
      <c r="C35" s="1" t="str">
        <f t="shared" si="1"/>
        <v>August</v>
      </c>
      <c r="D35" t="s">
        <v>8</v>
      </c>
      <c r="E35">
        <v>75</v>
      </c>
      <c r="F35" s="2">
        <v>0.67</v>
      </c>
      <c r="G35">
        <v>38</v>
      </c>
      <c r="H35">
        <v>0.5</v>
      </c>
      <c r="I35">
        <v>30</v>
      </c>
      <c r="J35" s="4">
        <f t="shared" si="2"/>
        <v>15</v>
      </c>
      <c r="L35" t="s">
        <v>66</v>
      </c>
      <c r="M35" s="2">
        <f t="shared" ref="M35" si="63">AVERAGE(F34:F73)</f>
        <v>0.81424999999999981</v>
      </c>
      <c r="N35">
        <f t="shared" ref="N35" si="64">_xlfn.STDEV.S(F34:F73)</f>
        <v>0.19215228335879883</v>
      </c>
    </row>
    <row r="36" spans="1:14" x14ac:dyDescent="0.2">
      <c r="A36" s="2">
        <f t="shared" ca="1" si="0"/>
        <v>0.77925896404885919</v>
      </c>
      <c r="B36" s="1">
        <v>42920</v>
      </c>
      <c r="C36" s="1" t="str">
        <f t="shared" si="1"/>
        <v>July</v>
      </c>
      <c r="D36" t="s">
        <v>9</v>
      </c>
      <c r="E36">
        <v>84.199999999999989</v>
      </c>
      <c r="F36" s="2">
        <v>0.59</v>
      </c>
      <c r="G36">
        <v>49</v>
      </c>
      <c r="H36">
        <v>0.5</v>
      </c>
      <c r="I36">
        <v>34</v>
      </c>
      <c r="J36" s="4">
        <f t="shared" si="2"/>
        <v>17</v>
      </c>
      <c r="L36" t="s">
        <v>67</v>
      </c>
      <c r="M36" s="2">
        <f t="shared" ref="M36" si="65">AVERAGE(F67:F106)</f>
        <v>0.82924999999999982</v>
      </c>
      <c r="N36">
        <f t="shared" ref="N36" si="66">_xlfn.STDEV.S(F67:F106)</f>
        <v>0.27144804007680462</v>
      </c>
    </row>
    <row r="37" spans="1:14" x14ac:dyDescent="0.2">
      <c r="A37" s="2">
        <f t="shared" ca="1" si="0"/>
        <v>0.16840072337925349</v>
      </c>
      <c r="B37" s="1">
        <v>42846</v>
      </c>
      <c r="C37" s="1" t="str">
        <f t="shared" si="1"/>
        <v>April</v>
      </c>
      <c r="D37" t="s">
        <v>12</v>
      </c>
      <c r="E37">
        <v>67.099999999999994</v>
      </c>
      <c r="F37" s="2">
        <v>0.74</v>
      </c>
      <c r="G37">
        <v>48</v>
      </c>
      <c r="H37">
        <v>0.3</v>
      </c>
      <c r="I37">
        <v>27</v>
      </c>
      <c r="J37" s="4">
        <f t="shared" si="2"/>
        <v>8.1</v>
      </c>
      <c r="L37" t="s">
        <v>68</v>
      </c>
      <c r="M37" s="2">
        <f t="shared" ref="M37" si="67">AVERAGE(F36:F75)</f>
        <v>0.81225000000000003</v>
      </c>
      <c r="N37">
        <f t="shared" ref="N37" si="68">_xlfn.STDEV.S(F36:F75)</f>
        <v>0.19409867302945347</v>
      </c>
    </row>
    <row r="38" spans="1:14" x14ac:dyDescent="0.2">
      <c r="A38" s="2">
        <f t="shared" ca="1" si="0"/>
        <v>0.50044350230820878</v>
      </c>
      <c r="B38" s="1">
        <v>42829</v>
      </c>
      <c r="C38" s="1" t="str">
        <f t="shared" si="1"/>
        <v>April</v>
      </c>
      <c r="D38" t="s">
        <v>9</v>
      </c>
      <c r="E38">
        <v>62.099999999999994</v>
      </c>
      <c r="F38" s="2">
        <v>0.71</v>
      </c>
      <c r="G38">
        <v>31</v>
      </c>
      <c r="H38">
        <v>0.3</v>
      </c>
      <c r="I38">
        <v>27</v>
      </c>
      <c r="J38" s="4">
        <f t="shared" si="2"/>
        <v>8.1</v>
      </c>
      <c r="L38" t="s">
        <v>69</v>
      </c>
      <c r="M38" s="2">
        <f t="shared" ref="M38" si="69">AVERAGE(F69:F108)</f>
        <v>0.85999999999999976</v>
      </c>
      <c r="N38">
        <f t="shared" ref="N38" si="70">_xlfn.STDEV.S(F69:F108)</f>
        <v>0.27976180344476426</v>
      </c>
    </row>
    <row r="39" spans="1:14" x14ac:dyDescent="0.2">
      <c r="A39" s="2">
        <f t="shared" ca="1" si="0"/>
        <v>0.68829332169464863</v>
      </c>
      <c r="B39" s="1">
        <v>42762</v>
      </c>
      <c r="C39" s="1" t="str">
        <f t="shared" si="1"/>
        <v>January</v>
      </c>
      <c r="D39" t="s">
        <v>12</v>
      </c>
      <c r="E39">
        <v>42.099999999999994</v>
      </c>
      <c r="F39" s="2">
        <v>1.05</v>
      </c>
      <c r="G39">
        <v>22</v>
      </c>
      <c r="H39">
        <v>0.3</v>
      </c>
      <c r="I39">
        <v>17</v>
      </c>
      <c r="J39" s="4">
        <f t="shared" si="2"/>
        <v>5.0999999999999996</v>
      </c>
      <c r="L39" t="s">
        <v>70</v>
      </c>
      <c r="M39" s="2">
        <f t="shared" ref="M39" si="71">AVERAGE(F38:F77)</f>
        <v>0.81924999999999992</v>
      </c>
      <c r="N39">
        <f t="shared" ref="N39" si="72">_xlfn.STDEV.S(F38:F77)</f>
        <v>0.19090053122113851</v>
      </c>
    </row>
    <row r="40" spans="1:14" x14ac:dyDescent="0.2">
      <c r="A40" s="2">
        <f t="shared" ca="1" si="0"/>
        <v>0.39569823393376014</v>
      </c>
      <c r="B40" s="1">
        <v>43055</v>
      </c>
      <c r="C40" s="1" t="str">
        <f t="shared" si="1"/>
        <v>November</v>
      </c>
      <c r="D40" t="s">
        <v>11</v>
      </c>
      <c r="E40">
        <v>47.3</v>
      </c>
      <c r="F40" s="2">
        <v>0.87</v>
      </c>
      <c r="G40">
        <v>28</v>
      </c>
      <c r="H40">
        <v>0.3</v>
      </c>
      <c r="I40">
        <v>21</v>
      </c>
      <c r="J40" s="4">
        <f t="shared" si="2"/>
        <v>6.3</v>
      </c>
      <c r="L40" t="s">
        <v>71</v>
      </c>
      <c r="M40" s="2">
        <f t="shared" ref="M40" si="73">AVERAGE(F71:F110)</f>
        <v>0.8384999999999998</v>
      </c>
      <c r="N40">
        <f t="shared" ref="N40" si="74">_xlfn.STDEV.S(F71:F110)</f>
        <v>0.27409103859100814</v>
      </c>
    </row>
    <row r="41" spans="1:14" x14ac:dyDescent="0.2">
      <c r="A41" s="2">
        <f t="shared" ca="1" si="0"/>
        <v>0.48173442583487458</v>
      </c>
      <c r="B41" s="1">
        <v>43035</v>
      </c>
      <c r="C41" s="1" t="str">
        <f t="shared" si="1"/>
        <v>October</v>
      </c>
      <c r="D41" t="s">
        <v>12</v>
      </c>
      <c r="E41">
        <v>62.8</v>
      </c>
      <c r="F41" s="2">
        <v>0.71</v>
      </c>
      <c r="G41">
        <v>52</v>
      </c>
      <c r="H41">
        <v>0.3</v>
      </c>
      <c r="I41">
        <v>26</v>
      </c>
      <c r="J41" s="4">
        <f t="shared" si="2"/>
        <v>7.8</v>
      </c>
      <c r="L41" t="s">
        <v>72</v>
      </c>
      <c r="M41" s="2">
        <f t="shared" ref="M41" si="75">AVERAGE(F40:F79)</f>
        <v>0.81425000000000003</v>
      </c>
      <c r="N41">
        <f t="shared" ref="N41" si="76">_xlfn.STDEV.S(F40:F79)</f>
        <v>0.18772439563878895</v>
      </c>
    </row>
    <row r="42" spans="1:14" x14ac:dyDescent="0.2">
      <c r="A42" s="2">
        <f t="shared" ca="1" si="0"/>
        <v>0.91411408917238779</v>
      </c>
      <c r="B42" s="1">
        <v>43016</v>
      </c>
      <c r="C42" s="1" t="str">
        <f t="shared" si="1"/>
        <v>October</v>
      </c>
      <c r="D42" t="s">
        <v>7</v>
      </c>
      <c r="E42">
        <v>60.199999999999996</v>
      </c>
      <c r="F42" s="2">
        <v>0.8</v>
      </c>
      <c r="G42">
        <v>47</v>
      </c>
      <c r="H42">
        <v>0.3</v>
      </c>
      <c r="I42">
        <v>24</v>
      </c>
      <c r="J42" s="4">
        <f t="shared" si="2"/>
        <v>7.1999999999999993</v>
      </c>
      <c r="L42" t="s">
        <v>73</v>
      </c>
      <c r="M42" s="2">
        <f t="shared" ref="M42" si="77">AVERAGE(F73:F112)</f>
        <v>0.84525000000000006</v>
      </c>
      <c r="N42">
        <f t="shared" ref="N42" si="78">_xlfn.STDEV.S(F73:F112)</f>
        <v>0.293606989192294</v>
      </c>
    </row>
    <row r="43" spans="1:14" x14ac:dyDescent="0.2">
      <c r="A43" s="2">
        <f t="shared" ca="1" si="0"/>
        <v>0.96287295501503745</v>
      </c>
      <c r="B43" s="1">
        <v>42814</v>
      </c>
      <c r="C43" s="1" t="str">
        <f t="shared" si="1"/>
        <v>March</v>
      </c>
      <c r="D43" t="s">
        <v>8</v>
      </c>
      <c r="E43">
        <v>58.199999999999996</v>
      </c>
      <c r="F43" s="2">
        <v>0.77</v>
      </c>
      <c r="G43">
        <v>33</v>
      </c>
      <c r="H43">
        <v>0.3</v>
      </c>
      <c r="I43">
        <v>24</v>
      </c>
      <c r="J43" s="4">
        <f t="shared" si="2"/>
        <v>7.1999999999999993</v>
      </c>
      <c r="L43" t="s">
        <v>74</v>
      </c>
      <c r="M43" s="2">
        <f t="shared" ref="M43" si="79">AVERAGE(F42:F81)</f>
        <v>0.80974999999999997</v>
      </c>
      <c r="N43">
        <f t="shared" ref="N43" si="80">_xlfn.STDEV.S(F42:F81)</f>
        <v>0.18850950462332983</v>
      </c>
    </row>
    <row r="44" spans="1:14" x14ac:dyDescent="0.2">
      <c r="A44" s="2">
        <f t="shared" ca="1" si="0"/>
        <v>0.38307427429529861</v>
      </c>
      <c r="B44" s="1">
        <v>42747</v>
      </c>
      <c r="C44" s="1" t="str">
        <f t="shared" si="1"/>
        <v>January</v>
      </c>
      <c r="D44" t="s">
        <v>11</v>
      </c>
      <c r="E44">
        <v>38.199999999999996</v>
      </c>
      <c r="F44" s="2">
        <v>1.33</v>
      </c>
      <c r="G44">
        <v>16</v>
      </c>
      <c r="H44">
        <v>0.3</v>
      </c>
      <c r="I44">
        <v>14</v>
      </c>
      <c r="J44" s="4">
        <f t="shared" si="2"/>
        <v>4.2</v>
      </c>
      <c r="L44" t="s">
        <v>75</v>
      </c>
      <c r="M44" s="2">
        <f t="shared" ref="M44" si="81">AVERAGE(F75:F114)</f>
        <v>0.84300000000000019</v>
      </c>
      <c r="N44">
        <f t="shared" ref="N44" si="82">_xlfn.STDEV.S(F75:F114)</f>
        <v>0.29618254939159083</v>
      </c>
    </row>
    <row r="45" spans="1:14" x14ac:dyDescent="0.2">
      <c r="A45" s="2">
        <f t="shared" ca="1" si="0"/>
        <v>0.25424888683149416</v>
      </c>
      <c r="B45" s="1">
        <v>42921</v>
      </c>
      <c r="C45" s="1" t="str">
        <f t="shared" si="1"/>
        <v>July</v>
      </c>
      <c r="D45" t="s">
        <v>10</v>
      </c>
      <c r="E45">
        <v>73.599999999999994</v>
      </c>
      <c r="F45" s="2">
        <v>0.63</v>
      </c>
      <c r="G45">
        <v>55</v>
      </c>
      <c r="H45">
        <v>0.5</v>
      </c>
      <c r="I45">
        <v>32</v>
      </c>
      <c r="J45" s="4">
        <f t="shared" si="2"/>
        <v>16</v>
      </c>
      <c r="L45" t="s">
        <v>76</v>
      </c>
      <c r="M45" s="2">
        <f t="shared" ref="M45" si="83">AVERAGE(F44:F83)</f>
        <v>0.80200000000000016</v>
      </c>
      <c r="N45">
        <f t="shared" ref="N45" si="84">_xlfn.STDEV.S(F44:F83)</f>
        <v>0.19263623218054721</v>
      </c>
    </row>
    <row r="46" spans="1:14" x14ac:dyDescent="0.2">
      <c r="A46" s="2">
        <f t="shared" ca="1" si="0"/>
        <v>0.61547827457440607</v>
      </c>
      <c r="B46" s="1">
        <v>43075</v>
      </c>
      <c r="C46" s="1" t="str">
        <f t="shared" si="1"/>
        <v>December</v>
      </c>
      <c r="D46" t="s">
        <v>10</v>
      </c>
      <c r="E46">
        <v>44.699999999999996</v>
      </c>
      <c r="F46" s="2">
        <v>0.95</v>
      </c>
      <c r="G46">
        <v>28</v>
      </c>
      <c r="H46">
        <v>0.3</v>
      </c>
      <c r="I46">
        <v>19</v>
      </c>
      <c r="J46" s="4">
        <f t="shared" si="2"/>
        <v>5.7</v>
      </c>
      <c r="L46" t="s">
        <v>77</v>
      </c>
      <c r="M46" s="2">
        <f t="shared" ref="M46" si="85">AVERAGE(F77:F116)</f>
        <v>0.84650000000000003</v>
      </c>
      <c r="N46">
        <f t="shared" ref="N46" si="86">_xlfn.STDEV.S(F77:F116)</f>
        <v>0.29999615382149858</v>
      </c>
    </row>
    <row r="47" spans="1:14" x14ac:dyDescent="0.2">
      <c r="A47" s="2">
        <f t="shared" ca="1" si="0"/>
        <v>0.33602964831970994</v>
      </c>
      <c r="B47" s="1">
        <v>42984</v>
      </c>
      <c r="C47" s="1" t="str">
        <f t="shared" si="1"/>
        <v>September</v>
      </c>
      <c r="D47" t="s">
        <v>10</v>
      </c>
      <c r="E47">
        <v>71.699999999999989</v>
      </c>
      <c r="F47" s="2">
        <v>0.69</v>
      </c>
      <c r="G47">
        <v>60</v>
      </c>
      <c r="H47">
        <v>0.3</v>
      </c>
      <c r="I47">
        <v>29</v>
      </c>
      <c r="J47" s="4">
        <f t="shared" si="2"/>
        <v>8.6999999999999993</v>
      </c>
      <c r="L47" t="s">
        <v>78</v>
      </c>
      <c r="M47" s="2">
        <f t="shared" ref="M47" si="87">AVERAGE(F46:F85)</f>
        <v>0.79074999999999995</v>
      </c>
      <c r="N47">
        <f t="shared" ref="N47" si="88">_xlfn.STDEV.S(F46:F85)</f>
        <v>0.17645203459529912</v>
      </c>
    </row>
    <row r="48" spans="1:14" x14ac:dyDescent="0.2">
      <c r="A48" s="2">
        <f t="shared" ca="1" si="0"/>
        <v>0.74935084602090551</v>
      </c>
      <c r="B48" s="1">
        <v>43017</v>
      </c>
      <c r="C48" s="1" t="str">
        <f t="shared" si="1"/>
        <v>October</v>
      </c>
      <c r="D48" t="s">
        <v>8</v>
      </c>
      <c r="E48">
        <v>63.499999999999993</v>
      </c>
      <c r="F48" s="2">
        <v>0.74</v>
      </c>
      <c r="G48">
        <v>47</v>
      </c>
      <c r="H48">
        <v>0.3</v>
      </c>
      <c r="I48">
        <v>25</v>
      </c>
      <c r="J48" s="4">
        <f t="shared" si="2"/>
        <v>7.5</v>
      </c>
      <c r="L48" t="s">
        <v>79</v>
      </c>
      <c r="M48" s="2">
        <f t="shared" ref="M48" si="89">AVERAGE(F79:F118)</f>
        <v>0.8600000000000001</v>
      </c>
      <c r="N48">
        <f t="shared" ref="N48" si="90">_xlfn.STDEV.S(F79:F118)</f>
        <v>0.32000801272019402</v>
      </c>
    </row>
    <row r="49" spans="1:14" x14ac:dyDescent="0.2">
      <c r="A49" s="2">
        <f t="shared" ca="1" si="0"/>
        <v>0.63778915887323073</v>
      </c>
      <c r="B49" s="1">
        <v>42988</v>
      </c>
      <c r="C49" s="1" t="str">
        <f t="shared" si="1"/>
        <v>September</v>
      </c>
      <c r="D49" t="s">
        <v>7</v>
      </c>
      <c r="E49">
        <v>61.8</v>
      </c>
      <c r="F49" s="2">
        <v>0.74</v>
      </c>
      <c r="G49">
        <v>50</v>
      </c>
      <c r="H49">
        <v>0.3</v>
      </c>
      <c r="I49">
        <v>26</v>
      </c>
      <c r="J49" s="4">
        <f t="shared" si="2"/>
        <v>7.8</v>
      </c>
      <c r="L49" t="s">
        <v>80</v>
      </c>
      <c r="M49" s="2">
        <f t="shared" ref="M49" si="91">AVERAGE(F48:F87)</f>
        <v>0.78449999999999998</v>
      </c>
      <c r="N49">
        <f t="shared" ref="N49" si="92">_xlfn.STDEV.S(F48:F87)</f>
        <v>0.17538163515236724</v>
      </c>
    </row>
    <row r="50" spans="1:14" x14ac:dyDescent="0.2">
      <c r="A50" s="2">
        <f t="shared" ca="1" si="0"/>
        <v>0.38555261936128082</v>
      </c>
      <c r="B50" s="1">
        <v>42749</v>
      </c>
      <c r="C50" s="1" t="str">
        <f t="shared" si="1"/>
        <v>January</v>
      </c>
      <c r="D50" t="s">
        <v>13</v>
      </c>
      <c r="E50">
        <v>44.099999999999994</v>
      </c>
      <c r="F50" s="2">
        <v>1.05</v>
      </c>
      <c r="G50">
        <v>23</v>
      </c>
      <c r="H50">
        <v>0.3</v>
      </c>
      <c r="I50">
        <v>17</v>
      </c>
      <c r="J50" s="4">
        <f t="shared" si="2"/>
        <v>5.0999999999999996</v>
      </c>
      <c r="L50" t="s">
        <v>81</v>
      </c>
      <c r="M50" s="2">
        <f t="shared" ref="M50" si="93">AVERAGE(F81:F120)</f>
        <v>0.88450000000000029</v>
      </c>
      <c r="N50">
        <f t="shared" ref="N50" si="94">_xlfn.STDEV.S(F81:F120)</f>
        <v>0.33016662460036683</v>
      </c>
    </row>
    <row r="51" spans="1:14" x14ac:dyDescent="0.2">
      <c r="A51" s="2">
        <f t="shared" ca="1" si="0"/>
        <v>0.64610084637556497</v>
      </c>
      <c r="B51" s="1">
        <v>42870</v>
      </c>
      <c r="C51" s="1" t="str">
        <f t="shared" si="1"/>
        <v>May</v>
      </c>
      <c r="D51" t="s">
        <v>8</v>
      </c>
      <c r="E51">
        <v>63.399999999999991</v>
      </c>
      <c r="F51" s="2">
        <v>0.69</v>
      </c>
      <c r="G51">
        <v>32</v>
      </c>
      <c r="H51">
        <v>0.3</v>
      </c>
      <c r="I51">
        <v>28</v>
      </c>
      <c r="J51" s="4">
        <f t="shared" si="2"/>
        <v>8.4</v>
      </c>
      <c r="L51" t="s">
        <v>82</v>
      </c>
      <c r="M51" s="2">
        <f t="shared" ref="M51" si="95">AVERAGE(F50:F89)</f>
        <v>0.79549999999999998</v>
      </c>
      <c r="N51">
        <f t="shared" ref="N51" si="96">_xlfn.STDEV.S(F50:F89)</f>
        <v>0.19085435445748841</v>
      </c>
    </row>
    <row r="52" spans="1:14" x14ac:dyDescent="0.2">
      <c r="A52" s="2">
        <f t="shared" ca="1" si="0"/>
        <v>0.1148425508135491</v>
      </c>
      <c r="B52" s="1">
        <v>43025</v>
      </c>
      <c r="C52" s="1" t="str">
        <f t="shared" si="1"/>
        <v>October</v>
      </c>
      <c r="D52" t="s">
        <v>9</v>
      </c>
      <c r="E52">
        <v>58.499999999999993</v>
      </c>
      <c r="F52" s="2">
        <v>0.77</v>
      </c>
      <c r="G52">
        <v>46</v>
      </c>
      <c r="H52">
        <v>0.3</v>
      </c>
      <c r="I52">
        <v>25</v>
      </c>
      <c r="J52" s="4">
        <f t="shared" si="2"/>
        <v>7.5</v>
      </c>
      <c r="L52" t="s">
        <v>83</v>
      </c>
      <c r="M52" s="2">
        <f t="shared" ref="M52" si="97">AVERAGE(F83:F122)</f>
        <v>0.89049999999999996</v>
      </c>
      <c r="N52">
        <f t="shared" ref="N52" si="98">_xlfn.STDEV.S(F83:F122)</f>
        <v>0.32678660801735326</v>
      </c>
    </row>
    <row r="53" spans="1:14" x14ac:dyDescent="0.2">
      <c r="A53" s="2">
        <f t="shared" ca="1" si="0"/>
        <v>0.64739739711238198</v>
      </c>
      <c r="B53" s="1">
        <v>42745</v>
      </c>
      <c r="C53" s="1" t="str">
        <f t="shared" si="1"/>
        <v>January</v>
      </c>
      <c r="D53" t="s">
        <v>9</v>
      </c>
      <c r="E53">
        <v>43.4</v>
      </c>
      <c r="F53" s="2">
        <v>1.05</v>
      </c>
      <c r="G53">
        <v>33</v>
      </c>
      <c r="H53">
        <v>0.3</v>
      </c>
      <c r="I53">
        <v>18</v>
      </c>
      <c r="J53" s="4">
        <f t="shared" si="2"/>
        <v>5.3999999999999995</v>
      </c>
      <c r="L53" t="s">
        <v>84</v>
      </c>
      <c r="M53" s="2">
        <f t="shared" ref="M53" si="99">AVERAGE(F52:F91)</f>
        <v>0.79674999999999996</v>
      </c>
      <c r="N53">
        <f t="shared" ref="N53" si="100">_xlfn.STDEV.S(F52:F91)</f>
        <v>0.19030862249218222</v>
      </c>
    </row>
    <row r="54" spans="1:14" x14ac:dyDescent="0.2">
      <c r="A54" s="2">
        <f t="shared" ca="1" si="0"/>
        <v>0.79381489296288732</v>
      </c>
      <c r="B54" s="1">
        <v>42862</v>
      </c>
      <c r="C54" s="1" t="str">
        <f t="shared" si="1"/>
        <v>May</v>
      </c>
      <c r="D54" t="s">
        <v>7</v>
      </c>
      <c r="E54">
        <v>69.699999999999989</v>
      </c>
      <c r="F54" s="2">
        <v>0.65</v>
      </c>
      <c r="G54">
        <v>49</v>
      </c>
      <c r="H54">
        <v>0.3</v>
      </c>
      <c r="I54">
        <v>29</v>
      </c>
      <c r="J54" s="4">
        <f t="shared" si="2"/>
        <v>8.6999999999999993</v>
      </c>
      <c r="L54" t="s">
        <v>85</v>
      </c>
      <c r="M54" s="2">
        <f t="shared" ref="M54" si="101">AVERAGE(F85:F124)</f>
        <v>0.88849999999999985</v>
      </c>
      <c r="N54">
        <f t="shared" ref="N54" si="102">_xlfn.STDEV.S(F85:F124)</f>
        <v>0.3260922474487154</v>
      </c>
    </row>
    <row r="55" spans="1:14" x14ac:dyDescent="0.2">
      <c r="A55" s="2">
        <f t="shared" ca="1" si="0"/>
        <v>0.18355949852884179</v>
      </c>
      <c r="B55" s="1">
        <v>42799</v>
      </c>
      <c r="C55" s="1" t="str">
        <f t="shared" si="1"/>
        <v>March</v>
      </c>
      <c r="D55" t="s">
        <v>7</v>
      </c>
      <c r="E55">
        <v>55.9</v>
      </c>
      <c r="F55" s="2">
        <v>0.87</v>
      </c>
      <c r="G55">
        <v>32</v>
      </c>
      <c r="H55">
        <v>0.3</v>
      </c>
      <c r="I55">
        <v>23</v>
      </c>
      <c r="J55" s="4">
        <f t="shared" si="2"/>
        <v>6.8999999999999995</v>
      </c>
      <c r="L55" t="s">
        <v>86</v>
      </c>
      <c r="M55" s="2">
        <f t="shared" ref="M55" si="103">AVERAGE(F54:F93)</f>
        <v>0.79674999999999985</v>
      </c>
      <c r="N55">
        <f t="shared" ref="N55" si="104">_xlfn.STDEV.S(F54:F93)</f>
        <v>0.19303762752641251</v>
      </c>
    </row>
    <row r="56" spans="1:14" x14ac:dyDescent="0.2">
      <c r="A56" s="2">
        <f t="shared" ca="1" si="0"/>
        <v>0.73788704316094722</v>
      </c>
      <c r="B56" s="1">
        <v>42913</v>
      </c>
      <c r="C56" s="1" t="str">
        <f t="shared" si="1"/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 t="shared" si="2"/>
        <v>9.2999999999999989</v>
      </c>
      <c r="L56" t="s">
        <v>87</v>
      </c>
      <c r="M56" s="2">
        <f t="shared" ref="M56" si="105">AVERAGE(F87:F126)</f>
        <v>0.88274999999999992</v>
      </c>
      <c r="N56">
        <f t="shared" ref="N56" si="106">_xlfn.STDEV.S(F87:F126)</f>
        <v>0.33077211537203799</v>
      </c>
    </row>
    <row r="57" spans="1:14" x14ac:dyDescent="0.2">
      <c r="A57" s="2">
        <f t="shared" ca="1" si="0"/>
        <v>0.52796154427806463</v>
      </c>
      <c r="B57" s="1">
        <v>43047</v>
      </c>
      <c r="C57" s="1" t="str">
        <f t="shared" si="1"/>
        <v>November</v>
      </c>
      <c r="D57" t="s">
        <v>10</v>
      </c>
      <c r="E57">
        <v>44.699999999999996</v>
      </c>
      <c r="F57" s="2">
        <v>0.95</v>
      </c>
      <c r="G57">
        <v>37</v>
      </c>
      <c r="H57">
        <v>0.3</v>
      </c>
      <c r="I57">
        <v>19</v>
      </c>
      <c r="J57" s="4">
        <f t="shared" si="2"/>
        <v>5.7</v>
      </c>
      <c r="L57" t="s">
        <v>88</v>
      </c>
      <c r="M57" s="2">
        <f t="shared" ref="M57" si="107">AVERAGE(F56:F95)</f>
        <v>0.78674999999999984</v>
      </c>
      <c r="N57">
        <f t="shared" ref="N57" si="108">_xlfn.STDEV.S(F56:F95)</f>
        <v>0.199401508365563</v>
      </c>
    </row>
    <row r="58" spans="1:14" x14ac:dyDescent="0.2">
      <c r="A58" s="2">
        <f t="shared" ca="1" si="0"/>
        <v>0.32774104518611413</v>
      </c>
      <c r="B58" s="1">
        <v>42804</v>
      </c>
      <c r="C58" s="1" t="str">
        <f t="shared" si="1"/>
        <v>March</v>
      </c>
      <c r="D58" t="s">
        <v>12</v>
      </c>
      <c r="E58">
        <v>59.199999999999996</v>
      </c>
      <c r="F58" s="2">
        <v>0.83</v>
      </c>
      <c r="G58">
        <v>31</v>
      </c>
      <c r="H58">
        <v>0.3</v>
      </c>
      <c r="I58">
        <v>24</v>
      </c>
      <c r="J58" s="4">
        <f t="shared" si="2"/>
        <v>7.1999999999999993</v>
      </c>
      <c r="L58" t="s">
        <v>89</v>
      </c>
      <c r="M58" s="2">
        <f t="shared" ref="M58" si="109">AVERAGE(F89:F128)</f>
        <v>0.8687499999999998</v>
      </c>
      <c r="N58">
        <f t="shared" ref="N58" si="110">_xlfn.STDEV.S(F89:F128)</f>
        <v>0.32862719506050264</v>
      </c>
    </row>
    <row r="59" spans="1:14" x14ac:dyDescent="0.2">
      <c r="A59" s="2">
        <f t="shared" ca="1" si="0"/>
        <v>0.42222213646724105</v>
      </c>
      <c r="B59" s="1">
        <v>42948</v>
      </c>
      <c r="C59" s="1" t="str">
        <f t="shared" si="1"/>
        <v>August</v>
      </c>
      <c r="D59" t="s">
        <v>9</v>
      </c>
      <c r="E59">
        <v>75.599999999999994</v>
      </c>
      <c r="F59" s="2">
        <v>0.63</v>
      </c>
      <c r="G59">
        <v>56</v>
      </c>
      <c r="H59">
        <v>0.5</v>
      </c>
      <c r="I59">
        <v>32</v>
      </c>
      <c r="J59" s="4">
        <f t="shared" si="2"/>
        <v>16</v>
      </c>
      <c r="L59" t="s">
        <v>90</v>
      </c>
      <c r="M59" s="2">
        <f t="shared" ref="M59" si="111">AVERAGE(F58:F97)</f>
        <v>0.78649999999999987</v>
      </c>
      <c r="N59">
        <f t="shared" ref="N59" si="112">_xlfn.STDEV.S(F58:F97)</f>
        <v>0.19634545694142938</v>
      </c>
    </row>
    <row r="60" spans="1:14" x14ac:dyDescent="0.2">
      <c r="A60" s="2">
        <f t="shared" ca="1" si="0"/>
        <v>0.88575413883807119</v>
      </c>
      <c r="B60" s="1">
        <v>42795</v>
      </c>
      <c r="C60" s="1" t="str">
        <f t="shared" si="1"/>
        <v>March</v>
      </c>
      <c r="D60" t="s">
        <v>10</v>
      </c>
      <c r="E60">
        <v>57.9</v>
      </c>
      <c r="F60" s="2">
        <v>0.87</v>
      </c>
      <c r="G60">
        <v>46</v>
      </c>
      <c r="H60">
        <v>0.3</v>
      </c>
      <c r="I60">
        <v>23</v>
      </c>
      <c r="J60" s="4">
        <f t="shared" si="2"/>
        <v>6.8999999999999995</v>
      </c>
      <c r="L60" t="s">
        <v>91</v>
      </c>
      <c r="M60" s="2">
        <f t="shared" ref="M60" si="113">AVERAGE(F91:F130)</f>
        <v>0.85424999999999984</v>
      </c>
      <c r="N60">
        <f t="shared" ref="N60" si="114">_xlfn.STDEV.S(F91:F130)</f>
        <v>0.33269596114786687</v>
      </c>
    </row>
    <row r="61" spans="1:14" x14ac:dyDescent="0.2">
      <c r="A61" s="2">
        <f t="shared" ca="1" si="0"/>
        <v>3.6457052278402124E-2</v>
      </c>
      <c r="B61" s="1">
        <v>43064</v>
      </c>
      <c r="C61" s="1" t="str">
        <f t="shared" si="1"/>
        <v>November</v>
      </c>
      <c r="D61" t="s">
        <v>13</v>
      </c>
      <c r="E61">
        <v>49</v>
      </c>
      <c r="F61" s="2">
        <v>0.91</v>
      </c>
      <c r="G61">
        <v>32</v>
      </c>
      <c r="H61">
        <v>0.3</v>
      </c>
      <c r="I61">
        <v>20</v>
      </c>
      <c r="J61" s="4">
        <f t="shared" si="2"/>
        <v>6</v>
      </c>
      <c r="L61" t="s">
        <v>92</v>
      </c>
      <c r="M61" s="2">
        <f t="shared" ref="M61" si="115">AVERAGE(F60:F99)</f>
        <v>0.78349999999999975</v>
      </c>
      <c r="N61">
        <f t="shared" ref="N61" si="116">_xlfn.STDEV.S(F60:F99)</f>
        <v>0.19767300115244837</v>
      </c>
    </row>
    <row r="62" spans="1:14" x14ac:dyDescent="0.2">
      <c r="A62" s="2">
        <f t="shared" ca="1" si="0"/>
        <v>0.63863933279810026</v>
      </c>
      <c r="B62" s="1">
        <v>42886</v>
      </c>
      <c r="C62" s="1" t="str">
        <f t="shared" si="1"/>
        <v>May</v>
      </c>
      <c r="D62" t="s">
        <v>10</v>
      </c>
      <c r="E62">
        <v>77.3</v>
      </c>
      <c r="F62" s="2">
        <v>0.65</v>
      </c>
      <c r="G62">
        <v>56</v>
      </c>
      <c r="H62">
        <v>0.3</v>
      </c>
      <c r="I62">
        <v>31</v>
      </c>
      <c r="J62" s="4">
        <f t="shared" si="2"/>
        <v>9.2999999999999989</v>
      </c>
      <c r="L62" t="s">
        <v>93</v>
      </c>
      <c r="M62" s="2">
        <f t="shared" ref="M62" si="117">AVERAGE(F93:F132)</f>
        <v>0.86349999999999982</v>
      </c>
      <c r="N62">
        <f t="shared" ref="N62" si="118">_xlfn.STDEV.S(F93:F132)</f>
        <v>0.33457627239731552</v>
      </c>
    </row>
    <row r="63" spans="1:14" x14ac:dyDescent="0.2">
      <c r="A63" s="2">
        <f t="shared" ca="1" si="0"/>
        <v>0.9077600156521356</v>
      </c>
      <c r="B63" s="1">
        <v>42849</v>
      </c>
      <c r="C63" s="1" t="str">
        <f t="shared" si="1"/>
        <v>April</v>
      </c>
      <c r="D63" t="s">
        <v>8</v>
      </c>
      <c r="E63">
        <v>65.099999999999994</v>
      </c>
      <c r="F63" s="2">
        <v>0.69</v>
      </c>
      <c r="G63">
        <v>48</v>
      </c>
      <c r="H63">
        <v>0.3</v>
      </c>
      <c r="I63">
        <v>27</v>
      </c>
      <c r="J63" s="4">
        <f t="shared" si="2"/>
        <v>8.1</v>
      </c>
      <c r="L63" t="s">
        <v>94</v>
      </c>
      <c r="M63" s="2">
        <f t="shared" ref="M63" si="119">AVERAGE(F62:F101)</f>
        <v>0.80174999999999963</v>
      </c>
      <c r="N63">
        <f t="shared" ref="N63" si="120">_xlfn.STDEV.S(F62:F101)</f>
        <v>0.25671382350681399</v>
      </c>
    </row>
    <row r="64" spans="1:14" x14ac:dyDescent="0.2">
      <c r="A64" s="2">
        <f t="shared" ca="1" si="0"/>
        <v>0.97832332081947826</v>
      </c>
      <c r="B64" s="1">
        <v>42771</v>
      </c>
      <c r="C64" s="1" t="str">
        <f t="shared" si="1"/>
        <v>February</v>
      </c>
      <c r="D64" t="s">
        <v>7</v>
      </c>
      <c r="E64">
        <v>45.4</v>
      </c>
      <c r="F64" s="2">
        <v>1.1100000000000001</v>
      </c>
      <c r="G64">
        <v>32</v>
      </c>
      <c r="H64">
        <v>0.3</v>
      </c>
      <c r="I64">
        <v>18</v>
      </c>
      <c r="J64" s="4">
        <f t="shared" si="2"/>
        <v>5.3999999999999995</v>
      </c>
      <c r="L64" t="s">
        <v>95</v>
      </c>
      <c r="M64" s="2">
        <f t="shared" ref="M64" si="121">AVERAGE(F95:F134)</f>
        <v>0.85299999999999998</v>
      </c>
      <c r="N64">
        <f t="shared" ref="N64" si="122">_xlfn.STDEV.S(F95:F134)</f>
        <v>0.33332205109111812</v>
      </c>
    </row>
    <row r="65" spans="1:14" x14ac:dyDescent="0.2">
      <c r="A65" s="2">
        <f t="shared" ca="1" si="0"/>
        <v>0.25705318938114563</v>
      </c>
      <c r="B65" s="1">
        <v>42826</v>
      </c>
      <c r="C65" s="1" t="str">
        <f t="shared" si="1"/>
        <v>April</v>
      </c>
      <c r="D65" t="s">
        <v>13</v>
      </c>
      <c r="E65">
        <v>57.499999999999993</v>
      </c>
      <c r="F65" s="2">
        <v>0.8</v>
      </c>
      <c r="G65">
        <v>33</v>
      </c>
      <c r="H65">
        <v>0.3</v>
      </c>
      <c r="I65">
        <v>25</v>
      </c>
      <c r="J65" s="4">
        <f t="shared" si="2"/>
        <v>7.5</v>
      </c>
      <c r="L65" t="s">
        <v>96</v>
      </c>
      <c r="M65" s="2">
        <f t="shared" ref="M65" si="123">AVERAGE(F64:F103)</f>
        <v>0.81249999999999978</v>
      </c>
      <c r="N65">
        <f t="shared" ref="N65" si="124">_xlfn.STDEV.S(F64:F103)</f>
        <v>0.25672243816310697</v>
      </c>
    </row>
    <row r="66" spans="1:14" x14ac:dyDescent="0.2">
      <c r="A66" s="2">
        <f t="shared" ref="A66:A129" ca="1" si="125">RAND()</f>
        <v>0.44129296546173424</v>
      </c>
      <c r="B66" s="1">
        <v>42899</v>
      </c>
      <c r="C66" s="1" t="str">
        <f t="shared" ref="C66:C129" si="126">TEXT(B66, "mmmm")</f>
        <v>June</v>
      </c>
      <c r="D66" t="s">
        <v>9</v>
      </c>
      <c r="E66">
        <v>75.599999999999994</v>
      </c>
      <c r="F66" s="2">
        <v>0.59</v>
      </c>
      <c r="G66">
        <v>65</v>
      </c>
      <c r="H66">
        <v>0.3</v>
      </c>
      <c r="I66">
        <v>32</v>
      </c>
      <c r="J66" s="4">
        <f t="shared" ref="J66:J129" si="127">H66*I66</f>
        <v>9.6</v>
      </c>
      <c r="L66" t="s">
        <v>97</v>
      </c>
      <c r="M66" s="2">
        <f t="shared" ref="M66" si="128">AVERAGE(F97:F136)</f>
        <v>0.86399999999999988</v>
      </c>
      <c r="N66">
        <f t="shared" ref="N66" si="129">_xlfn.STDEV.S(F97:F136)</f>
        <v>0.32756913539211652</v>
      </c>
    </row>
    <row r="67" spans="1:14" x14ac:dyDescent="0.2">
      <c r="A67" s="2">
        <f t="shared" ca="1" si="125"/>
        <v>0.5887523735392437</v>
      </c>
      <c r="B67" s="1">
        <v>42945</v>
      </c>
      <c r="C67" s="1" t="str">
        <f t="shared" si="126"/>
        <v>July</v>
      </c>
      <c r="D67" t="s">
        <v>13</v>
      </c>
      <c r="E67">
        <v>85.5</v>
      </c>
      <c r="F67" s="2">
        <v>0.56999999999999995</v>
      </c>
      <c r="G67">
        <v>50</v>
      </c>
      <c r="H67">
        <v>0.5</v>
      </c>
      <c r="I67">
        <v>35</v>
      </c>
      <c r="J67" s="4">
        <f t="shared" si="127"/>
        <v>17.5</v>
      </c>
      <c r="L67" t="s">
        <v>98</v>
      </c>
      <c r="M67" s="2">
        <f t="shared" ref="M67" si="130">AVERAGE(F66:F105)</f>
        <v>0.8082499999999998</v>
      </c>
      <c r="N67">
        <f t="shared" ref="N67" si="131">_xlfn.STDEV.S(F66:F105)</f>
        <v>0.255823331467396</v>
      </c>
    </row>
    <row r="68" spans="1:14" x14ac:dyDescent="0.2">
      <c r="A68" s="2">
        <f t="shared" ca="1" si="125"/>
        <v>0.27118679180093341</v>
      </c>
      <c r="B68" s="1">
        <v>42896</v>
      </c>
      <c r="C68" s="1" t="str">
        <f t="shared" si="126"/>
        <v>June</v>
      </c>
      <c r="D68" t="s">
        <v>13</v>
      </c>
      <c r="E68">
        <v>79.5</v>
      </c>
      <c r="F68" s="2">
        <v>0.54</v>
      </c>
      <c r="G68">
        <v>54</v>
      </c>
      <c r="H68">
        <v>0.3</v>
      </c>
      <c r="I68">
        <v>35</v>
      </c>
      <c r="J68" s="4">
        <f t="shared" si="127"/>
        <v>10.5</v>
      </c>
      <c r="L68" t="s">
        <v>99</v>
      </c>
      <c r="M68" s="2">
        <f t="shared" ref="M68" si="132">AVERAGE(F99:F138)</f>
        <v>0.90074999999999972</v>
      </c>
      <c r="N68">
        <f t="shared" ref="N68" si="133">_xlfn.STDEV.S(F99:F138)</f>
        <v>0.34778705170453672</v>
      </c>
    </row>
    <row r="69" spans="1:14" x14ac:dyDescent="0.2">
      <c r="A69" s="2">
        <f t="shared" ca="1" si="125"/>
        <v>0.1712872565395952</v>
      </c>
      <c r="B69" s="1">
        <v>43052</v>
      </c>
      <c r="C69" s="1" t="str">
        <f t="shared" si="126"/>
        <v>November</v>
      </c>
      <c r="D69" t="s">
        <v>8</v>
      </c>
      <c r="E69">
        <v>44.699999999999996</v>
      </c>
      <c r="F69" s="2">
        <v>1.05</v>
      </c>
      <c r="G69">
        <v>26</v>
      </c>
      <c r="H69">
        <v>0.3</v>
      </c>
      <c r="I69">
        <v>19</v>
      </c>
      <c r="J69" s="4">
        <f t="shared" si="127"/>
        <v>5.7</v>
      </c>
      <c r="L69" t="s">
        <v>100</v>
      </c>
      <c r="M69" s="2">
        <f t="shared" ref="M69" si="134">AVERAGE(F68:F107)</f>
        <v>0.8507499999999999</v>
      </c>
      <c r="N69">
        <f t="shared" ref="N69" si="135">_xlfn.STDEV.S(F68:F107)</f>
        <v>0.28414863842353499</v>
      </c>
    </row>
    <row r="70" spans="1:14" x14ac:dyDescent="0.2">
      <c r="A70" s="2">
        <f t="shared" ca="1" si="125"/>
        <v>0.75817272129229751</v>
      </c>
      <c r="B70" s="1">
        <v>43077</v>
      </c>
      <c r="C70" s="1" t="str">
        <f t="shared" si="126"/>
        <v>December</v>
      </c>
      <c r="D70" t="s">
        <v>12</v>
      </c>
      <c r="E70">
        <v>40.5</v>
      </c>
      <c r="F70" s="2">
        <v>1.25</v>
      </c>
      <c r="G70">
        <v>30</v>
      </c>
      <c r="H70">
        <v>0.3</v>
      </c>
      <c r="I70">
        <v>15</v>
      </c>
      <c r="J70" s="4">
        <f t="shared" si="127"/>
        <v>4.5</v>
      </c>
      <c r="L70" t="s">
        <v>101</v>
      </c>
      <c r="M70" s="2">
        <f t="shared" ref="M70" si="136">AVERAGE(F101:F140)</f>
        <v>0.8819999999999999</v>
      </c>
      <c r="N70">
        <f t="shared" ref="N70" si="137">_xlfn.STDEV.S(F101:F140)</f>
        <v>0.32263498467049984</v>
      </c>
    </row>
    <row r="71" spans="1:14" x14ac:dyDescent="0.2">
      <c r="A71" s="2">
        <f t="shared" ca="1" si="125"/>
        <v>0.54407087183442238</v>
      </c>
      <c r="B71" s="1">
        <v>42757</v>
      </c>
      <c r="C71" s="1" t="str">
        <f t="shared" si="126"/>
        <v>January</v>
      </c>
      <c r="D71" t="s">
        <v>7</v>
      </c>
      <c r="E71">
        <v>40.799999999999997</v>
      </c>
      <c r="F71" s="2">
        <v>1.1100000000000001</v>
      </c>
      <c r="G71">
        <v>19</v>
      </c>
      <c r="H71">
        <v>0.3</v>
      </c>
      <c r="I71">
        <v>16</v>
      </c>
      <c r="J71" s="4">
        <f t="shared" si="127"/>
        <v>4.8</v>
      </c>
      <c r="L71" t="s">
        <v>102</v>
      </c>
      <c r="M71" s="2">
        <f t="shared" ref="M71" si="138">AVERAGE(F70:F109)</f>
        <v>0.84799999999999986</v>
      </c>
      <c r="N71">
        <f t="shared" ref="N71" si="139">_xlfn.STDEV.S(F70:F109)</f>
        <v>0.28169086529339826</v>
      </c>
    </row>
    <row r="72" spans="1:14" x14ac:dyDescent="0.2">
      <c r="A72" s="2">
        <f t="shared" ca="1" si="125"/>
        <v>0.89511452283470572</v>
      </c>
      <c r="B72" s="1">
        <v>42774</v>
      </c>
      <c r="C72" s="1" t="str">
        <f t="shared" si="126"/>
        <v>February</v>
      </c>
      <c r="D72" t="s">
        <v>10</v>
      </c>
      <c r="E72">
        <v>52.599999999999994</v>
      </c>
      <c r="F72" s="2">
        <v>0.87</v>
      </c>
      <c r="G72">
        <v>31</v>
      </c>
      <c r="H72">
        <v>0.3</v>
      </c>
      <c r="I72">
        <v>22</v>
      </c>
      <c r="J72" s="4">
        <f t="shared" si="127"/>
        <v>6.6</v>
      </c>
      <c r="L72" t="s">
        <v>103</v>
      </c>
      <c r="M72" s="2">
        <f t="shared" ref="M72" si="140">AVERAGE(F103:F142)</f>
        <v>0.88275000000000003</v>
      </c>
      <c r="N72">
        <f t="shared" ref="N72" si="141">_xlfn.STDEV.S(F103:F142)</f>
        <v>0.32352218249156023</v>
      </c>
    </row>
    <row r="73" spans="1:14" x14ac:dyDescent="0.2">
      <c r="A73" s="2">
        <f t="shared" ca="1" si="125"/>
        <v>0.44131810167076513</v>
      </c>
      <c r="B73" s="1">
        <v>43024</v>
      </c>
      <c r="C73" s="1" t="str">
        <f t="shared" si="126"/>
        <v>October</v>
      </c>
      <c r="D73" t="s">
        <v>8</v>
      </c>
      <c r="E73">
        <v>58.199999999999996</v>
      </c>
      <c r="F73" s="2">
        <v>0.8</v>
      </c>
      <c r="G73">
        <v>28</v>
      </c>
      <c r="H73">
        <v>0.3</v>
      </c>
      <c r="I73">
        <v>24</v>
      </c>
      <c r="J73" s="4">
        <f t="shared" si="127"/>
        <v>7.1999999999999993</v>
      </c>
      <c r="L73" t="s">
        <v>104</v>
      </c>
      <c r="M73" s="2">
        <f t="shared" ref="M73" si="142">AVERAGE(F72:F111)</f>
        <v>0.82850000000000001</v>
      </c>
      <c r="N73">
        <f t="shared" ref="N73" si="143">_xlfn.STDEV.S(F72:F111)</f>
        <v>0.27121332317322905</v>
      </c>
    </row>
    <row r="74" spans="1:14" x14ac:dyDescent="0.2">
      <c r="A74" s="2">
        <f t="shared" ca="1" si="125"/>
        <v>8.8132067980159823E-2</v>
      </c>
      <c r="B74" s="1">
        <v>42903</v>
      </c>
      <c r="C74" s="1" t="str">
        <f t="shared" si="126"/>
        <v>June</v>
      </c>
      <c r="D74" t="s">
        <v>13</v>
      </c>
      <c r="E74">
        <v>76.3</v>
      </c>
      <c r="F74" s="2">
        <v>0.65</v>
      </c>
      <c r="G74">
        <v>47</v>
      </c>
      <c r="H74">
        <v>0.3</v>
      </c>
      <c r="I74">
        <v>31</v>
      </c>
      <c r="J74" s="4">
        <f t="shared" si="127"/>
        <v>9.2999999999999989</v>
      </c>
      <c r="L74" t="s">
        <v>105</v>
      </c>
      <c r="M74" s="2">
        <f t="shared" ref="M74" si="144">AVERAGE(F105:F144)</f>
        <v>0.90474999999999994</v>
      </c>
      <c r="N74">
        <f t="shared" ref="N74" si="145">_xlfn.STDEV.S(F105:F144)</f>
        <v>0.34632863820513854</v>
      </c>
    </row>
    <row r="75" spans="1:14" x14ac:dyDescent="0.2">
      <c r="A75" s="2">
        <f t="shared" ca="1" si="125"/>
        <v>0.96161021624178955</v>
      </c>
      <c r="B75" s="1">
        <v>42961</v>
      </c>
      <c r="C75" s="1" t="str">
        <f t="shared" si="126"/>
        <v>August</v>
      </c>
      <c r="D75" t="s">
        <v>8</v>
      </c>
      <c r="E75">
        <v>72.599999999999994</v>
      </c>
      <c r="F75" s="2">
        <v>0.59</v>
      </c>
      <c r="G75">
        <v>43</v>
      </c>
      <c r="H75">
        <v>0.5</v>
      </c>
      <c r="I75">
        <v>32</v>
      </c>
      <c r="J75" s="4">
        <f t="shared" si="127"/>
        <v>16</v>
      </c>
      <c r="L75" t="s">
        <v>106</v>
      </c>
      <c r="M75" s="2">
        <f t="shared" ref="M75" si="146">AVERAGE(F74:F113)</f>
        <v>0.84600000000000009</v>
      </c>
      <c r="N75">
        <f t="shared" ref="N75" si="147">_xlfn.STDEV.S(F74:F113)</f>
        <v>0.29352674276451945</v>
      </c>
    </row>
    <row r="76" spans="1:14" x14ac:dyDescent="0.2">
      <c r="A76" s="2">
        <f t="shared" ca="1" si="125"/>
        <v>0.91469032904872605</v>
      </c>
      <c r="B76" s="1">
        <v>43023</v>
      </c>
      <c r="C76" s="1" t="str">
        <f t="shared" si="126"/>
        <v>October</v>
      </c>
      <c r="D76" t="s">
        <v>7</v>
      </c>
      <c r="E76">
        <v>61.499999999999993</v>
      </c>
      <c r="F76" s="2">
        <v>0.74</v>
      </c>
      <c r="G76">
        <v>36</v>
      </c>
      <c r="H76">
        <v>0.3</v>
      </c>
      <c r="I76">
        <v>25</v>
      </c>
      <c r="J76" s="4">
        <f t="shared" si="127"/>
        <v>7.5</v>
      </c>
      <c r="L76" t="s">
        <v>107</v>
      </c>
      <c r="M76" s="2">
        <f t="shared" ref="M76" si="148">AVERAGE(F107:F146)</f>
        <v>0.87700000000000011</v>
      </c>
      <c r="N76">
        <f t="shared" ref="N76" si="149">_xlfn.STDEV.S(F107:F146)</f>
        <v>0.33925408373862365</v>
      </c>
    </row>
    <row r="77" spans="1:14" x14ac:dyDescent="0.2">
      <c r="A77" s="2">
        <f t="shared" ca="1" si="125"/>
        <v>0.13251424819299507</v>
      </c>
      <c r="B77" s="1">
        <v>42808</v>
      </c>
      <c r="C77" s="1" t="str">
        <f t="shared" si="126"/>
        <v>March</v>
      </c>
      <c r="D77" t="s">
        <v>9</v>
      </c>
      <c r="E77">
        <v>58.9</v>
      </c>
      <c r="F77" s="2">
        <v>0.87</v>
      </c>
      <c r="G77">
        <v>35</v>
      </c>
      <c r="H77">
        <v>0.3</v>
      </c>
      <c r="I77">
        <v>23</v>
      </c>
      <c r="J77" s="4">
        <f t="shared" si="127"/>
        <v>6.8999999999999995</v>
      </c>
      <c r="L77" t="s">
        <v>108</v>
      </c>
      <c r="M77" s="2">
        <f t="shared" ref="M77" si="150">AVERAGE(F76:F115)</f>
        <v>0.85325000000000006</v>
      </c>
      <c r="N77">
        <f t="shared" ref="N77" si="151">_xlfn.STDEV.S(F76:F115)</f>
        <v>0.29429086867352039</v>
      </c>
    </row>
    <row r="78" spans="1:14" x14ac:dyDescent="0.2">
      <c r="A78" s="2">
        <f t="shared" ca="1" si="125"/>
        <v>0.95361925094271649</v>
      </c>
      <c r="B78" s="1">
        <v>43042</v>
      </c>
      <c r="C78" s="1" t="str">
        <f t="shared" si="126"/>
        <v>November</v>
      </c>
      <c r="D78" t="s">
        <v>12</v>
      </c>
      <c r="E78">
        <v>51.3</v>
      </c>
      <c r="F78" s="2">
        <v>0.87</v>
      </c>
      <c r="G78">
        <v>38</v>
      </c>
      <c r="H78">
        <v>0.3</v>
      </c>
      <c r="I78">
        <v>21</v>
      </c>
      <c r="J78" s="4">
        <f t="shared" si="127"/>
        <v>6.3</v>
      </c>
      <c r="L78" t="s">
        <v>109</v>
      </c>
      <c r="M78" s="2">
        <f t="shared" ref="M78" si="152">AVERAGE(F109:F148)</f>
        <v>0.86474999999999991</v>
      </c>
      <c r="N78">
        <f t="shared" ref="N78" si="153">_xlfn.STDEV.S(F109:F148)</f>
        <v>0.32861783196774241</v>
      </c>
    </row>
    <row r="79" spans="1:14" x14ac:dyDescent="0.2">
      <c r="A79" s="2">
        <f t="shared" ca="1" si="125"/>
        <v>0.96396843365790164</v>
      </c>
      <c r="B79" s="1">
        <v>42998</v>
      </c>
      <c r="C79" s="1" t="str">
        <f t="shared" si="126"/>
        <v>September</v>
      </c>
      <c r="D79" t="s">
        <v>10</v>
      </c>
      <c r="E79">
        <v>67.099999999999994</v>
      </c>
      <c r="F79" s="2">
        <v>0.69</v>
      </c>
      <c r="G79">
        <v>52</v>
      </c>
      <c r="H79">
        <v>0.3</v>
      </c>
      <c r="I79">
        <v>27</v>
      </c>
      <c r="J79" s="4">
        <f t="shared" si="127"/>
        <v>8.1</v>
      </c>
      <c r="L79" t="s">
        <v>110</v>
      </c>
      <c r="M79" s="2">
        <f t="shared" ref="M79" si="154">AVERAGE(F78:F117)</f>
        <v>0.86325000000000018</v>
      </c>
      <c r="N79">
        <f t="shared" ref="N79" si="155">_xlfn.STDEV.S(F78:F117)</f>
        <v>0.31941763915777682</v>
      </c>
    </row>
    <row r="80" spans="1:14" x14ac:dyDescent="0.2">
      <c r="A80" s="2">
        <f t="shared" ca="1" si="125"/>
        <v>0.22137416448248848</v>
      </c>
      <c r="B80" s="1">
        <v>42990</v>
      </c>
      <c r="C80" s="1" t="str">
        <f t="shared" si="126"/>
        <v>September</v>
      </c>
      <c r="D80" t="s">
        <v>9</v>
      </c>
      <c r="E80">
        <v>61.099999999999994</v>
      </c>
      <c r="F80" s="2">
        <v>0.71</v>
      </c>
      <c r="G80">
        <v>36</v>
      </c>
      <c r="H80">
        <v>0.3</v>
      </c>
      <c r="I80">
        <v>27</v>
      </c>
      <c r="J80" s="4">
        <f t="shared" si="127"/>
        <v>8.1</v>
      </c>
      <c r="L80" t="s">
        <v>111</v>
      </c>
      <c r="M80" s="2">
        <f t="shared" ref="M80" si="156">AVERAGE(F111:F150)</f>
        <v>0.87024999999999986</v>
      </c>
      <c r="N80">
        <f t="shared" ref="N80" si="157">_xlfn.STDEV.S(F111:F150)</f>
        <v>0.32525719606142989</v>
      </c>
    </row>
    <row r="81" spans="1:14" x14ac:dyDescent="0.2">
      <c r="A81" s="2">
        <f t="shared" ca="1" si="125"/>
        <v>0.6130933371894981</v>
      </c>
      <c r="B81" s="1">
        <v>43006</v>
      </c>
      <c r="C81" s="1" t="str">
        <f t="shared" si="126"/>
        <v>September</v>
      </c>
      <c r="D81" t="s">
        <v>11</v>
      </c>
      <c r="E81">
        <v>67.399999999999991</v>
      </c>
      <c r="F81" s="2">
        <v>0.69</v>
      </c>
      <c r="G81">
        <v>38</v>
      </c>
      <c r="H81">
        <v>0.3</v>
      </c>
      <c r="I81">
        <v>28</v>
      </c>
      <c r="J81" s="4">
        <f t="shared" si="127"/>
        <v>8.4</v>
      </c>
      <c r="L81" t="s">
        <v>112</v>
      </c>
      <c r="M81" s="2">
        <f t="shared" ref="M81" si="158">AVERAGE(F80:F119)</f>
        <v>0.86650000000000027</v>
      </c>
      <c r="N81">
        <f t="shared" ref="N81" si="159">_xlfn.STDEV.S(F80:F119)</f>
        <v>0.31910572156960948</v>
      </c>
    </row>
    <row r="82" spans="1:14" x14ac:dyDescent="0.2">
      <c r="A82" s="2">
        <f t="shared" ca="1" si="125"/>
        <v>0.15833103033230866</v>
      </c>
      <c r="B82" s="1">
        <v>42895</v>
      </c>
      <c r="C82" s="1" t="str">
        <f t="shared" si="126"/>
        <v>June</v>
      </c>
      <c r="D82" t="s">
        <v>12</v>
      </c>
      <c r="E82">
        <v>77.599999999999994</v>
      </c>
      <c r="F82" s="2">
        <v>0.61</v>
      </c>
      <c r="G82">
        <v>44</v>
      </c>
      <c r="H82">
        <v>0.3</v>
      </c>
      <c r="I82">
        <v>32</v>
      </c>
      <c r="J82" s="4">
        <f t="shared" si="127"/>
        <v>9.6</v>
      </c>
      <c r="L82" t="s">
        <v>113</v>
      </c>
      <c r="M82" s="2">
        <f t="shared" ref="M82" si="160">AVERAGE(F113:F152)</f>
        <v>0.85600000000000009</v>
      </c>
      <c r="N82">
        <f t="shared" ref="N82" si="161">_xlfn.STDEV.S(F113:F152)</f>
        <v>0.30614057438054687</v>
      </c>
    </row>
    <row r="83" spans="1:14" x14ac:dyDescent="0.2">
      <c r="A83" s="2">
        <f t="shared" ca="1" si="125"/>
        <v>0.26267041627092458</v>
      </c>
      <c r="B83" s="1">
        <v>42957</v>
      </c>
      <c r="C83" s="1" t="str">
        <f t="shared" si="126"/>
        <v>August</v>
      </c>
      <c r="D83" t="s">
        <v>11</v>
      </c>
      <c r="E83">
        <v>70.3</v>
      </c>
      <c r="F83" s="2">
        <v>0.65</v>
      </c>
      <c r="G83">
        <v>56</v>
      </c>
      <c r="H83">
        <v>0.5</v>
      </c>
      <c r="I83">
        <v>31</v>
      </c>
      <c r="J83" s="4">
        <f t="shared" si="127"/>
        <v>15.5</v>
      </c>
      <c r="L83" t="s">
        <v>114</v>
      </c>
      <c r="M83" s="2">
        <f t="shared" ref="M83" si="162">AVERAGE(F82:F121)</f>
        <v>0.88725000000000009</v>
      </c>
      <c r="N83">
        <f t="shared" ref="N83" si="163">_xlfn.STDEV.S(F82:F121)</f>
        <v>0.32896097110876305</v>
      </c>
    </row>
    <row r="84" spans="1:14" x14ac:dyDescent="0.2">
      <c r="A84" s="2">
        <f t="shared" ca="1" si="125"/>
        <v>0.3703726090144277</v>
      </c>
      <c r="B84" s="1">
        <v>43060</v>
      </c>
      <c r="C84" s="1" t="str">
        <f t="shared" si="126"/>
        <v>November</v>
      </c>
      <c r="D84" t="s">
        <v>9</v>
      </c>
      <c r="E84">
        <v>47</v>
      </c>
      <c r="F84" s="2">
        <v>0.95</v>
      </c>
      <c r="G84">
        <v>28</v>
      </c>
      <c r="H84">
        <v>0.3</v>
      </c>
      <c r="I84">
        <v>20</v>
      </c>
      <c r="J84" s="4">
        <f t="shared" si="127"/>
        <v>6</v>
      </c>
      <c r="L84" t="s">
        <v>115</v>
      </c>
      <c r="M84" s="2">
        <f t="shared" ref="M84" si="164">AVERAGE(F115:F154)</f>
        <v>0.85725000000000018</v>
      </c>
      <c r="N84">
        <f t="shared" ref="N84" si="165">_xlfn.STDEV.S(F115:F154)</f>
        <v>0.30366131183885087</v>
      </c>
    </row>
    <row r="85" spans="1:14" x14ac:dyDescent="0.2">
      <c r="A85" s="2">
        <f t="shared" ca="1" si="125"/>
        <v>0.11836607046962611</v>
      </c>
      <c r="B85" s="1">
        <v>42893</v>
      </c>
      <c r="C85" s="1" t="str">
        <f t="shared" si="126"/>
        <v>June</v>
      </c>
      <c r="D85" t="s">
        <v>10</v>
      </c>
      <c r="E85">
        <v>86.8</v>
      </c>
      <c r="F85" s="2">
        <v>0.56000000000000005</v>
      </c>
      <c r="G85">
        <v>58</v>
      </c>
      <c r="H85">
        <v>0.3</v>
      </c>
      <c r="I85">
        <v>36</v>
      </c>
      <c r="J85" s="4">
        <f t="shared" si="127"/>
        <v>10.799999999999999</v>
      </c>
      <c r="L85" t="s">
        <v>116</v>
      </c>
      <c r="M85" s="2">
        <f t="shared" ref="M85" si="166">AVERAGE(F84:F123)</f>
        <v>0.89149999999999996</v>
      </c>
      <c r="N85">
        <f t="shared" ref="N85" si="167">_xlfn.STDEV.S(F84:F123)</f>
        <v>0.32609224744871501</v>
      </c>
    </row>
    <row r="86" spans="1:14" x14ac:dyDescent="0.2">
      <c r="A86" s="2">
        <f t="shared" ca="1" si="125"/>
        <v>0.41614297696062219</v>
      </c>
      <c r="B86" s="1">
        <v>43022</v>
      </c>
      <c r="C86" s="1" t="str">
        <f t="shared" si="126"/>
        <v>October</v>
      </c>
      <c r="D86" t="s">
        <v>13</v>
      </c>
      <c r="E86">
        <v>59.499999999999993</v>
      </c>
      <c r="F86" s="2">
        <v>0.74</v>
      </c>
      <c r="G86">
        <v>28</v>
      </c>
      <c r="H86">
        <v>0.3</v>
      </c>
      <c r="I86">
        <v>25</v>
      </c>
      <c r="J86" s="4">
        <f t="shared" si="127"/>
        <v>7.5</v>
      </c>
      <c r="L86" t="s">
        <v>117</v>
      </c>
      <c r="M86" s="2">
        <f t="shared" ref="M86" si="168">AVERAGE(F117:F156)</f>
        <v>0.87175000000000014</v>
      </c>
      <c r="N86">
        <f t="shared" ref="N86" si="169">_xlfn.STDEV.S(F117:F156)</f>
        <v>0.30050289046777384</v>
      </c>
    </row>
    <row r="87" spans="1:14" x14ac:dyDescent="0.2">
      <c r="A87" s="2">
        <f t="shared" ca="1" si="125"/>
        <v>0.76402269391594091</v>
      </c>
      <c r="B87" s="1">
        <v>42974</v>
      </c>
      <c r="C87" s="1" t="str">
        <f t="shared" si="126"/>
        <v>August</v>
      </c>
      <c r="D87" t="s">
        <v>7</v>
      </c>
      <c r="E87">
        <v>65.699999999999989</v>
      </c>
      <c r="F87" s="2">
        <v>0.65</v>
      </c>
      <c r="G87">
        <v>45</v>
      </c>
      <c r="H87">
        <v>0.5</v>
      </c>
      <c r="I87">
        <v>29</v>
      </c>
      <c r="J87" s="4">
        <f t="shared" si="127"/>
        <v>14.5</v>
      </c>
      <c r="L87" t="s">
        <v>118</v>
      </c>
      <c r="M87" s="2">
        <f t="shared" ref="M87" si="170">AVERAGE(F86:F125)</f>
        <v>0.88849999999999985</v>
      </c>
      <c r="N87">
        <f t="shared" ref="N87" si="171">_xlfn.STDEV.S(F86:F125)</f>
        <v>0.3260922474487154</v>
      </c>
    </row>
    <row r="88" spans="1:14" x14ac:dyDescent="0.2">
      <c r="A88" s="2">
        <f t="shared" ca="1" si="125"/>
        <v>0.88909001346216987</v>
      </c>
      <c r="B88" s="1">
        <v>43089</v>
      </c>
      <c r="C88" s="1" t="str">
        <f t="shared" si="126"/>
        <v>December</v>
      </c>
      <c r="D88" t="s">
        <v>10</v>
      </c>
      <c r="E88">
        <v>36.799999999999997</v>
      </c>
      <c r="F88" s="2">
        <v>1.25</v>
      </c>
      <c r="G88">
        <v>20</v>
      </c>
      <c r="H88">
        <v>0.3</v>
      </c>
      <c r="I88">
        <v>16</v>
      </c>
      <c r="J88" s="4">
        <f t="shared" si="127"/>
        <v>4.8</v>
      </c>
      <c r="L88" t="s">
        <v>119</v>
      </c>
      <c r="M88" s="2">
        <f t="shared" ref="M88" si="172">AVERAGE(F119:F158)</f>
        <v>0.85575000000000012</v>
      </c>
      <c r="N88">
        <f t="shared" ref="N88" si="173">_xlfn.STDEV.S(F119:F158)</f>
        <v>0.28001728426505978</v>
      </c>
    </row>
    <row r="89" spans="1:14" x14ac:dyDescent="0.2">
      <c r="A89" s="2">
        <f t="shared" ca="1" si="125"/>
        <v>7.7048804421303574E-3</v>
      </c>
      <c r="B89" s="1">
        <v>42863</v>
      </c>
      <c r="C89" s="1" t="str">
        <f t="shared" si="126"/>
        <v>May</v>
      </c>
      <c r="D89" t="s">
        <v>8</v>
      </c>
      <c r="E89">
        <v>75</v>
      </c>
      <c r="F89" s="2">
        <v>0.67</v>
      </c>
      <c r="G89">
        <v>56</v>
      </c>
      <c r="H89">
        <v>0.3</v>
      </c>
      <c r="I89">
        <v>30</v>
      </c>
      <c r="J89" s="4">
        <f t="shared" si="127"/>
        <v>9</v>
      </c>
      <c r="L89" t="s">
        <v>120</v>
      </c>
      <c r="M89" s="2">
        <f t="shared" ref="M89" si="174">AVERAGE(F88:F127)</f>
        <v>0.88724999999999987</v>
      </c>
      <c r="N89">
        <f t="shared" ref="N89" si="175">_xlfn.STDEV.S(F88:F127)</f>
        <v>0.32874265127791241</v>
      </c>
    </row>
    <row r="90" spans="1:14" x14ac:dyDescent="0.2">
      <c r="A90" s="2">
        <f t="shared" ca="1" si="125"/>
        <v>0.93422435546496718</v>
      </c>
      <c r="B90" s="1">
        <v>42758</v>
      </c>
      <c r="C90" s="1" t="str">
        <f t="shared" si="126"/>
        <v>January</v>
      </c>
      <c r="D90" t="s">
        <v>8</v>
      </c>
      <c r="E90">
        <v>38.099999999999994</v>
      </c>
      <c r="F90" s="2">
        <v>1.05</v>
      </c>
      <c r="G90">
        <v>21</v>
      </c>
      <c r="H90">
        <v>0.3</v>
      </c>
      <c r="I90">
        <v>17</v>
      </c>
      <c r="J90" s="4">
        <f t="shared" si="127"/>
        <v>5.0999999999999996</v>
      </c>
      <c r="L90" t="s">
        <v>121</v>
      </c>
      <c r="M90" s="2">
        <f t="shared" ref="M90" si="176">AVERAGE(F121:F160)</f>
        <v>0.83650000000000002</v>
      </c>
      <c r="N90">
        <f t="shared" ref="N90" si="177">_xlfn.STDEV.S(F121:F160)</f>
        <v>0.26936344716138944</v>
      </c>
    </row>
    <row r="91" spans="1:14" x14ac:dyDescent="0.2">
      <c r="A91" s="2">
        <f t="shared" ca="1" si="125"/>
        <v>0.57417280162678352</v>
      </c>
      <c r="B91" s="1">
        <v>43010</v>
      </c>
      <c r="C91" s="1" t="str">
        <f t="shared" si="126"/>
        <v>October</v>
      </c>
      <c r="D91" t="s">
        <v>8</v>
      </c>
      <c r="E91">
        <v>58.499999999999993</v>
      </c>
      <c r="F91" s="2">
        <v>0.74</v>
      </c>
      <c r="G91">
        <v>32</v>
      </c>
      <c r="H91">
        <v>0.3</v>
      </c>
      <c r="I91">
        <v>25</v>
      </c>
      <c r="J91" s="4">
        <f t="shared" si="127"/>
        <v>7.5</v>
      </c>
      <c r="L91" t="s">
        <v>122</v>
      </c>
      <c r="M91" s="2">
        <f t="shared" ref="M91" si="178">AVERAGE(F90:F129)</f>
        <v>0.8677499999999998</v>
      </c>
      <c r="N91">
        <f t="shared" ref="N91" si="179">_xlfn.STDEV.S(F90:F129)</f>
        <v>0.32930764588910755</v>
      </c>
    </row>
    <row r="92" spans="1:14" x14ac:dyDescent="0.2">
      <c r="A92" s="2">
        <f t="shared" ca="1" si="125"/>
        <v>0.88765420593266475</v>
      </c>
      <c r="B92" s="1">
        <v>42983</v>
      </c>
      <c r="C92" s="1" t="str">
        <f t="shared" si="126"/>
        <v>September</v>
      </c>
      <c r="D92" t="s">
        <v>9</v>
      </c>
      <c r="E92">
        <v>61.8</v>
      </c>
      <c r="F92" s="2">
        <v>0.71</v>
      </c>
      <c r="G92">
        <v>39</v>
      </c>
      <c r="H92">
        <v>0.3</v>
      </c>
      <c r="I92">
        <v>26</v>
      </c>
      <c r="J92" s="4">
        <f t="shared" si="127"/>
        <v>7.8</v>
      </c>
      <c r="L92" t="s">
        <v>123</v>
      </c>
      <c r="M92" s="2">
        <f t="shared" ref="M92" si="180">AVERAGE(F123:F162)</f>
        <v>0.83050000000000013</v>
      </c>
      <c r="N92">
        <f t="shared" ref="N92" si="181">_xlfn.STDEV.S(F123:F162)</f>
        <v>0.27284775505013287</v>
      </c>
    </row>
    <row r="93" spans="1:14" x14ac:dyDescent="0.2">
      <c r="A93" s="2">
        <f t="shared" ca="1" si="125"/>
        <v>0.37604377247262466</v>
      </c>
      <c r="B93" s="1">
        <v>42750</v>
      </c>
      <c r="C93" s="1" t="str">
        <f t="shared" si="126"/>
        <v>January</v>
      </c>
      <c r="D93" t="s">
        <v>7</v>
      </c>
      <c r="E93">
        <v>43.4</v>
      </c>
      <c r="F93" s="2">
        <v>1.1100000000000001</v>
      </c>
      <c r="G93">
        <v>33</v>
      </c>
      <c r="H93">
        <v>0.3</v>
      </c>
      <c r="I93">
        <v>18</v>
      </c>
      <c r="J93" s="4">
        <f t="shared" si="127"/>
        <v>5.3999999999999995</v>
      </c>
      <c r="L93" t="s">
        <v>124</v>
      </c>
      <c r="M93" s="2">
        <f t="shared" ref="M93" si="182">AVERAGE(F92:F131)</f>
        <v>0.86349999999999982</v>
      </c>
      <c r="N93">
        <f t="shared" ref="N93" si="183">_xlfn.STDEV.S(F92:F131)</f>
        <v>0.33457627239731552</v>
      </c>
    </row>
    <row r="94" spans="1:14" x14ac:dyDescent="0.2">
      <c r="A94" s="2">
        <f t="shared" ca="1" si="125"/>
        <v>0.69040444856643368</v>
      </c>
      <c r="B94" s="1">
        <v>42887</v>
      </c>
      <c r="C94" s="1" t="str">
        <f t="shared" si="126"/>
        <v>June</v>
      </c>
      <c r="D94" t="s">
        <v>11</v>
      </c>
      <c r="E94">
        <v>71.3</v>
      </c>
      <c r="F94" s="2">
        <v>0.65</v>
      </c>
      <c r="G94">
        <v>42</v>
      </c>
      <c r="H94">
        <v>0.3</v>
      </c>
      <c r="I94">
        <v>31</v>
      </c>
      <c r="J94" s="4">
        <f t="shared" si="127"/>
        <v>9.2999999999999989</v>
      </c>
      <c r="L94" t="s">
        <v>125</v>
      </c>
      <c r="M94" s="2">
        <f t="shared" ref="M94" si="184">AVERAGE(F125:F164)</f>
        <v>0.83974999999999989</v>
      </c>
      <c r="N94">
        <f t="shared" ref="N94" si="185">_xlfn.STDEV.S(F125:F164)</f>
        <v>0.27813008854463483</v>
      </c>
    </row>
    <row r="95" spans="1:14" x14ac:dyDescent="0.2">
      <c r="A95" s="2">
        <f t="shared" ca="1" si="125"/>
        <v>9.0259967528642959E-2</v>
      </c>
      <c r="B95" s="1">
        <v>42907</v>
      </c>
      <c r="C95" s="1" t="str">
        <f t="shared" si="126"/>
        <v>June</v>
      </c>
      <c r="D95" t="s">
        <v>10</v>
      </c>
      <c r="E95">
        <v>94.3</v>
      </c>
      <c r="F95" s="2">
        <v>0.47</v>
      </c>
      <c r="G95">
        <v>76</v>
      </c>
      <c r="H95">
        <v>0.3</v>
      </c>
      <c r="I95">
        <v>41</v>
      </c>
      <c r="J95" s="4">
        <f t="shared" si="127"/>
        <v>12.299999999999999</v>
      </c>
      <c r="L95" t="s">
        <v>126</v>
      </c>
      <c r="M95" s="2">
        <f t="shared" ref="M95" si="186">AVERAGE(F94:F133)</f>
        <v>0.85349999999999981</v>
      </c>
      <c r="N95">
        <f t="shared" ref="N95" si="187">_xlfn.STDEV.S(F94:F133)</f>
        <v>0.3329938014361109</v>
      </c>
    </row>
    <row r="96" spans="1:14" x14ac:dyDescent="0.2">
      <c r="A96" s="2">
        <f t="shared" ca="1" si="125"/>
        <v>0.22292561567933022</v>
      </c>
      <c r="B96" s="1">
        <v>42843</v>
      </c>
      <c r="C96" s="1" t="str">
        <f t="shared" si="126"/>
        <v>April</v>
      </c>
      <c r="D96" t="s">
        <v>9</v>
      </c>
      <c r="E96">
        <v>62.499999999999993</v>
      </c>
      <c r="F96" s="2">
        <v>0.74</v>
      </c>
      <c r="G96">
        <v>31</v>
      </c>
      <c r="H96">
        <v>0.3</v>
      </c>
      <c r="I96">
        <v>25</v>
      </c>
      <c r="J96" s="4">
        <f t="shared" si="127"/>
        <v>7.5</v>
      </c>
      <c r="L96" t="s">
        <v>127</v>
      </c>
      <c r="M96" s="2">
        <f t="shared" ref="M96" si="188">AVERAGE(F127:F166)</f>
        <v>0.84149999999999991</v>
      </c>
      <c r="N96">
        <f t="shared" ref="N96" si="189">_xlfn.STDEV.S(F127:F166)</f>
        <v>0.27679993700903432</v>
      </c>
    </row>
    <row r="97" spans="1:14" x14ac:dyDescent="0.2">
      <c r="A97" s="2">
        <f t="shared" ca="1" si="125"/>
        <v>0.22233137120416824</v>
      </c>
      <c r="B97" s="1">
        <v>42823</v>
      </c>
      <c r="C97" s="1" t="str">
        <f t="shared" si="126"/>
        <v>March</v>
      </c>
      <c r="D97" t="s">
        <v>10</v>
      </c>
      <c r="E97">
        <v>57.199999999999996</v>
      </c>
      <c r="F97" s="2">
        <v>0.83</v>
      </c>
      <c r="G97">
        <v>39</v>
      </c>
      <c r="H97">
        <v>0.3</v>
      </c>
      <c r="I97">
        <v>24</v>
      </c>
      <c r="J97" s="4">
        <f t="shared" si="127"/>
        <v>7.1999999999999993</v>
      </c>
      <c r="L97" t="s">
        <v>128</v>
      </c>
      <c r="M97" s="2">
        <f t="shared" ref="M97" si="190">AVERAGE(F96:F135)</f>
        <v>0.85974999999999979</v>
      </c>
      <c r="N97">
        <f t="shared" ref="N97" si="191">_xlfn.STDEV.S(F96:F135)</f>
        <v>0.32805946537253472</v>
      </c>
    </row>
    <row r="98" spans="1:14" x14ac:dyDescent="0.2">
      <c r="A98" s="2">
        <f t="shared" ca="1" si="125"/>
        <v>0.19017420852529965</v>
      </c>
      <c r="B98" s="1">
        <v>42933</v>
      </c>
      <c r="C98" s="1" t="str">
        <f t="shared" si="126"/>
        <v>July</v>
      </c>
      <c r="D98" t="s">
        <v>8</v>
      </c>
      <c r="E98">
        <v>80.899999999999991</v>
      </c>
      <c r="F98" s="2">
        <v>0.56999999999999995</v>
      </c>
      <c r="G98">
        <v>64</v>
      </c>
      <c r="H98">
        <v>0.5</v>
      </c>
      <c r="I98">
        <v>33</v>
      </c>
      <c r="J98" s="4">
        <f t="shared" si="127"/>
        <v>16.5</v>
      </c>
      <c r="L98" t="s">
        <v>129</v>
      </c>
      <c r="M98" s="2">
        <f t="shared" ref="M98" si="192">AVERAGE(F129:F168)</f>
        <v>0.84799999999999964</v>
      </c>
      <c r="N98">
        <f t="shared" ref="N98" si="193">_xlfn.STDEV.S(F129:F168)</f>
        <v>0.27173893957629974</v>
      </c>
    </row>
    <row r="99" spans="1:14" x14ac:dyDescent="0.2">
      <c r="A99" s="2">
        <f t="shared" ca="1" si="125"/>
        <v>0.62632203214922533</v>
      </c>
      <c r="B99" s="1">
        <v>42844</v>
      </c>
      <c r="C99" s="1" t="str">
        <f t="shared" si="126"/>
        <v>April</v>
      </c>
      <c r="D99" t="s">
        <v>10</v>
      </c>
      <c r="E99">
        <v>59.8</v>
      </c>
      <c r="F99" s="2">
        <v>0.77</v>
      </c>
      <c r="G99">
        <v>53</v>
      </c>
      <c r="H99">
        <v>0.3</v>
      </c>
      <c r="I99">
        <v>26</v>
      </c>
      <c r="J99" s="4">
        <f t="shared" si="127"/>
        <v>7.8</v>
      </c>
      <c r="L99" t="s">
        <v>130</v>
      </c>
      <c r="M99" s="2">
        <f t="shared" ref="M99" si="194">AVERAGE(F98:F137)</f>
        <v>0.87649999999999972</v>
      </c>
      <c r="N99">
        <f t="shared" ref="N99" si="195">_xlfn.STDEV.S(F98:F137)</f>
        <v>0.33567803560814663</v>
      </c>
    </row>
    <row r="100" spans="1:14" x14ac:dyDescent="0.2">
      <c r="A100" s="2">
        <f t="shared" ca="1" si="125"/>
        <v>8.5741257312408337E-2</v>
      </c>
      <c r="B100" s="1">
        <v>43074</v>
      </c>
      <c r="C100" s="1" t="str">
        <f t="shared" si="126"/>
        <v>December</v>
      </c>
      <c r="D100" t="s">
        <v>9</v>
      </c>
      <c r="E100">
        <v>22</v>
      </c>
      <c r="F100" s="2">
        <v>1.82</v>
      </c>
      <c r="G100">
        <v>11</v>
      </c>
      <c r="H100">
        <v>0.3</v>
      </c>
      <c r="I100">
        <v>10</v>
      </c>
      <c r="J100" s="4">
        <f t="shared" si="127"/>
        <v>3</v>
      </c>
      <c r="L100" t="s">
        <v>131</v>
      </c>
      <c r="M100" s="2">
        <f t="shared" ref="M100" si="196">AVERAGE(F131:F170)</f>
        <v>0.86849999999999983</v>
      </c>
      <c r="N100">
        <f t="shared" ref="N100" si="197">_xlfn.STDEV.S(F131:F170)</f>
        <v>0.2764755286616129</v>
      </c>
    </row>
    <row r="101" spans="1:14" x14ac:dyDescent="0.2">
      <c r="A101" s="2">
        <f t="shared" ca="1" si="125"/>
        <v>0.56675764035718967</v>
      </c>
      <c r="B101" s="1">
        <v>42879</v>
      </c>
      <c r="C101" s="1" t="str">
        <f t="shared" si="126"/>
        <v>May</v>
      </c>
      <c r="D101" t="s">
        <v>10</v>
      </c>
      <c r="E101">
        <v>69.399999999999991</v>
      </c>
      <c r="F101" s="2">
        <v>0.69</v>
      </c>
      <c r="G101">
        <v>34</v>
      </c>
      <c r="H101">
        <v>0.3</v>
      </c>
      <c r="I101">
        <v>28</v>
      </c>
      <c r="J101" s="4">
        <f t="shared" si="127"/>
        <v>8.4</v>
      </c>
      <c r="L101" t="s">
        <v>132</v>
      </c>
      <c r="M101" s="2">
        <f t="shared" ref="M101" si="198">AVERAGE(F100:F139)</f>
        <v>0.89624999999999966</v>
      </c>
      <c r="N101">
        <f t="shared" ref="N101" si="199">_xlfn.STDEV.S(F100:F139)</f>
        <v>0.35067471595519539</v>
      </c>
    </row>
    <row r="102" spans="1:14" x14ac:dyDescent="0.2">
      <c r="A102" s="2">
        <f t="shared" ca="1" si="125"/>
        <v>0.7064147400549724</v>
      </c>
      <c r="B102" s="1">
        <v>42787</v>
      </c>
      <c r="C102" s="1" t="str">
        <f t="shared" si="126"/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 t="shared" si="127"/>
        <v>5.3999999999999995</v>
      </c>
      <c r="L102" t="s">
        <v>133</v>
      </c>
      <c r="M102" s="2">
        <f t="shared" ref="M102" si="200">AVERAGE(F133:F172)</f>
        <v>0.88274999999999992</v>
      </c>
      <c r="N102">
        <f t="shared" ref="N102" si="201">_xlfn.STDEV.S(F133:F172)</f>
        <v>0.31557832543946956</v>
      </c>
    </row>
    <row r="103" spans="1:14" x14ac:dyDescent="0.2">
      <c r="A103" s="2">
        <f t="shared" ca="1" si="125"/>
        <v>9.4092772681639847E-2</v>
      </c>
      <c r="B103" s="1">
        <v>42800</v>
      </c>
      <c r="C103" s="1" t="str">
        <f t="shared" si="126"/>
        <v>March</v>
      </c>
      <c r="D103" t="s">
        <v>8</v>
      </c>
      <c r="E103">
        <v>61.199999999999996</v>
      </c>
      <c r="F103" s="2">
        <v>0.77</v>
      </c>
      <c r="G103">
        <v>28</v>
      </c>
      <c r="H103">
        <v>0.3</v>
      </c>
      <c r="I103">
        <v>24</v>
      </c>
      <c r="J103" s="4">
        <f t="shared" si="127"/>
        <v>7.1999999999999993</v>
      </c>
      <c r="L103" t="s">
        <v>134</v>
      </c>
      <c r="M103" s="2">
        <f t="shared" ref="M103" si="202">AVERAGE(F102:F141)</f>
        <v>0.89099999999999979</v>
      </c>
      <c r="N103">
        <f t="shared" ref="N103" si="203">_xlfn.STDEV.S(F102:F141)</f>
        <v>0.32216256447439423</v>
      </c>
    </row>
    <row r="104" spans="1:14" x14ac:dyDescent="0.2">
      <c r="A104" s="2">
        <f t="shared" ca="1" si="125"/>
        <v>0.60245289533969604</v>
      </c>
      <c r="B104" s="1">
        <v>42876</v>
      </c>
      <c r="C104" s="1" t="str">
        <f t="shared" si="126"/>
        <v>May</v>
      </c>
      <c r="D104" t="s">
        <v>7</v>
      </c>
      <c r="E104">
        <v>71.699999999999989</v>
      </c>
      <c r="F104" s="2">
        <v>0.69</v>
      </c>
      <c r="G104">
        <v>47</v>
      </c>
      <c r="H104">
        <v>0.3</v>
      </c>
      <c r="I104">
        <v>29</v>
      </c>
      <c r="J104" s="4">
        <f t="shared" si="127"/>
        <v>8.6999999999999993</v>
      </c>
      <c r="L104" t="s">
        <v>135</v>
      </c>
      <c r="M104" s="2">
        <f t="shared" ref="M104" si="204">AVERAGE(F135:F174)</f>
        <v>0.88224999999999998</v>
      </c>
      <c r="N104">
        <f t="shared" ref="N104" si="205">_xlfn.STDEV.S(F135:F174)</f>
        <v>0.31580980563201871</v>
      </c>
    </row>
    <row r="105" spans="1:14" x14ac:dyDescent="0.2">
      <c r="A105" s="2">
        <f t="shared" ca="1" si="125"/>
        <v>0.8792777922929903</v>
      </c>
      <c r="B105" s="1">
        <v>42792</v>
      </c>
      <c r="C105" s="1" t="str">
        <f t="shared" si="126"/>
        <v>February</v>
      </c>
      <c r="D105" t="s">
        <v>7</v>
      </c>
      <c r="E105">
        <v>48.699999999999996</v>
      </c>
      <c r="F105" s="2">
        <v>1.05</v>
      </c>
      <c r="G105">
        <v>32</v>
      </c>
      <c r="H105">
        <v>0.3</v>
      </c>
      <c r="I105">
        <v>19</v>
      </c>
      <c r="J105" s="4">
        <f t="shared" si="127"/>
        <v>5.7</v>
      </c>
      <c r="L105" t="s">
        <v>136</v>
      </c>
      <c r="M105" s="2">
        <f t="shared" ref="M105" si="206">AVERAGE(F104:F143)</f>
        <v>0.90524999999999989</v>
      </c>
      <c r="N105">
        <f t="shared" ref="N105" si="207">_xlfn.STDEV.S(F104:F143)</f>
        <v>0.34599531269983513</v>
      </c>
    </row>
    <row r="106" spans="1:14" x14ac:dyDescent="0.2">
      <c r="A106" s="2">
        <f t="shared" ca="1" si="125"/>
        <v>0.74245634653050763</v>
      </c>
      <c r="B106" s="1">
        <v>43087</v>
      </c>
      <c r="C106" s="1" t="str">
        <f t="shared" si="126"/>
        <v>December</v>
      </c>
      <c r="D106" t="s">
        <v>8</v>
      </c>
      <c r="E106">
        <v>30.9</v>
      </c>
      <c r="F106" s="2">
        <v>1.43</v>
      </c>
      <c r="G106">
        <v>27</v>
      </c>
      <c r="H106">
        <v>0.3</v>
      </c>
      <c r="I106">
        <v>13</v>
      </c>
      <c r="J106" s="4">
        <f t="shared" si="127"/>
        <v>3.9</v>
      </c>
      <c r="L106" t="s">
        <v>137</v>
      </c>
      <c r="M106" s="2">
        <f t="shared" ref="M106" si="208">AVERAGE(F137:F176)</f>
        <v>0.88100000000000001</v>
      </c>
      <c r="N106">
        <f t="shared" ref="N106" si="209">_xlfn.STDEV.S(F137:F176)</f>
        <v>0.31732697688096195</v>
      </c>
    </row>
    <row r="107" spans="1:14" x14ac:dyDescent="0.2">
      <c r="A107" s="2">
        <f t="shared" ca="1" si="125"/>
        <v>0.26482143842994954</v>
      </c>
      <c r="B107" s="1">
        <v>43099</v>
      </c>
      <c r="C107" s="1" t="str">
        <f t="shared" si="126"/>
        <v>December</v>
      </c>
      <c r="D107" t="s">
        <v>13</v>
      </c>
      <c r="E107">
        <v>30.9</v>
      </c>
      <c r="F107" s="2">
        <v>1.43</v>
      </c>
      <c r="G107">
        <v>22</v>
      </c>
      <c r="H107">
        <v>0.3</v>
      </c>
      <c r="I107">
        <v>13</v>
      </c>
      <c r="J107" s="4">
        <f t="shared" si="127"/>
        <v>3.9</v>
      </c>
      <c r="L107" t="s">
        <v>138</v>
      </c>
      <c r="M107" s="2">
        <f t="shared" ref="M107" si="210">AVERAGE(F106:F145)</f>
        <v>0.89924999999999999</v>
      </c>
      <c r="N107">
        <f t="shared" ref="N107" si="211">_xlfn.STDEV.S(F106:F145)</f>
        <v>0.34570913741512188</v>
      </c>
    </row>
    <row r="108" spans="1:14" x14ac:dyDescent="0.2">
      <c r="A108" s="2">
        <f t="shared" ca="1" si="125"/>
        <v>0.15031413134809946</v>
      </c>
      <c r="B108" s="1">
        <v>43067</v>
      </c>
      <c r="C108" s="1" t="str">
        <f t="shared" si="126"/>
        <v>November</v>
      </c>
      <c r="D108" t="s">
        <v>9</v>
      </c>
      <c r="E108">
        <v>54.599999999999994</v>
      </c>
      <c r="F108" s="2">
        <v>0.91</v>
      </c>
      <c r="G108">
        <v>37</v>
      </c>
      <c r="H108">
        <v>0.3</v>
      </c>
      <c r="I108">
        <v>22</v>
      </c>
      <c r="J108" s="4">
        <f t="shared" si="127"/>
        <v>6.6</v>
      </c>
      <c r="L108" t="s">
        <v>139</v>
      </c>
      <c r="M108" s="2">
        <f t="shared" ref="M108" si="212">AVERAGE(F139:F178)</f>
        <v>0.84375</v>
      </c>
      <c r="N108">
        <f t="shared" ref="N108" si="213">_xlfn.STDEV.S(F139:F178)</f>
        <v>0.29183493314736669</v>
      </c>
    </row>
    <row r="109" spans="1:14" x14ac:dyDescent="0.2">
      <c r="A109" s="2">
        <f t="shared" ca="1" si="125"/>
        <v>0.64925532045940881</v>
      </c>
      <c r="B109" s="1">
        <v>42937</v>
      </c>
      <c r="C109" s="1" t="str">
        <f t="shared" si="126"/>
        <v>July</v>
      </c>
      <c r="D109" t="s">
        <v>12</v>
      </c>
      <c r="E109">
        <v>76.899999999999991</v>
      </c>
      <c r="F109" s="2">
        <v>0.56999999999999995</v>
      </c>
      <c r="G109">
        <v>59</v>
      </c>
      <c r="H109">
        <v>0.5</v>
      </c>
      <c r="I109">
        <v>33</v>
      </c>
      <c r="J109" s="4">
        <f t="shared" si="127"/>
        <v>16.5</v>
      </c>
      <c r="L109" t="s">
        <v>140</v>
      </c>
      <c r="M109" s="2">
        <f t="shared" ref="M109" si="214">AVERAGE(F108:F147)</f>
        <v>0.86124999999999985</v>
      </c>
      <c r="N109">
        <f t="shared" ref="N109" si="215">_xlfn.STDEV.S(F108:F147)</f>
        <v>0.32733725649119055</v>
      </c>
    </row>
    <row r="110" spans="1:14" x14ac:dyDescent="0.2">
      <c r="A110" s="2">
        <f t="shared" ca="1" si="125"/>
        <v>0.82098998611270857</v>
      </c>
      <c r="B110" s="1">
        <v>42790</v>
      </c>
      <c r="C110" s="1" t="str">
        <f t="shared" si="126"/>
        <v>February</v>
      </c>
      <c r="D110" t="s">
        <v>12</v>
      </c>
      <c r="E110">
        <v>47.3</v>
      </c>
      <c r="F110" s="2">
        <v>0.87</v>
      </c>
      <c r="G110">
        <v>36</v>
      </c>
      <c r="H110">
        <v>0.3</v>
      </c>
      <c r="I110">
        <v>21</v>
      </c>
      <c r="J110" s="4">
        <f t="shared" si="127"/>
        <v>6.3</v>
      </c>
      <c r="L110" t="s">
        <v>141</v>
      </c>
      <c r="M110" s="2">
        <f t="shared" ref="M110" si="216">AVERAGE(F141:F180)</f>
        <v>0.8454999999999997</v>
      </c>
      <c r="N110">
        <f t="shared" ref="N110" si="217">_xlfn.STDEV.S(F141:F180)</f>
        <v>0.2848656903497892</v>
      </c>
    </row>
    <row r="111" spans="1:14" x14ac:dyDescent="0.2">
      <c r="A111" s="2">
        <f t="shared" ca="1" si="125"/>
        <v>0.16880344132443892</v>
      </c>
      <c r="B111" s="1">
        <v>42996</v>
      </c>
      <c r="C111" s="1" t="str">
        <f t="shared" si="126"/>
        <v>September</v>
      </c>
      <c r="D111" t="s">
        <v>8</v>
      </c>
      <c r="E111">
        <v>64.8</v>
      </c>
      <c r="F111" s="2">
        <v>0.71</v>
      </c>
      <c r="G111">
        <v>37</v>
      </c>
      <c r="H111">
        <v>0.3</v>
      </c>
      <c r="I111">
        <v>26</v>
      </c>
      <c r="J111" s="4">
        <f t="shared" si="127"/>
        <v>7.8</v>
      </c>
      <c r="L111" t="s">
        <v>142</v>
      </c>
      <c r="M111" s="2">
        <f t="shared" ref="M111" si="218">AVERAGE(F110:F149)</f>
        <v>0.87124999999999986</v>
      </c>
      <c r="N111">
        <f t="shared" ref="N111" si="219">_xlfn.STDEV.S(F110:F149)</f>
        <v>0.32519175802467609</v>
      </c>
    </row>
    <row r="112" spans="1:14" x14ac:dyDescent="0.2">
      <c r="A112" s="2">
        <f t="shared" ca="1" si="125"/>
        <v>0.20560108903189789</v>
      </c>
      <c r="B112" s="1">
        <v>42759</v>
      </c>
      <c r="C112" s="1" t="str">
        <f t="shared" si="126"/>
        <v>January</v>
      </c>
      <c r="D112" t="s">
        <v>9</v>
      </c>
      <c r="E112">
        <v>28.599999999999998</v>
      </c>
      <c r="F112" s="2">
        <v>1.54</v>
      </c>
      <c r="G112">
        <v>20</v>
      </c>
      <c r="H112">
        <v>0.3</v>
      </c>
      <c r="I112">
        <v>12</v>
      </c>
      <c r="J112" s="4">
        <f t="shared" si="127"/>
        <v>3.5999999999999996</v>
      </c>
      <c r="L112" t="s">
        <v>143</v>
      </c>
      <c r="M112" s="2">
        <f t="shared" ref="M112" si="220">AVERAGE(F143:F182)</f>
        <v>0.84499999999999975</v>
      </c>
      <c r="N112">
        <f t="shared" ref="N112" si="221">_xlfn.STDEV.S(F143:F182)</f>
        <v>0.28519898586506531</v>
      </c>
    </row>
    <row r="113" spans="1:14" x14ac:dyDescent="0.2">
      <c r="A113" s="2">
        <f t="shared" ca="1" si="125"/>
        <v>0.40089493562043121</v>
      </c>
      <c r="B113" s="1">
        <v>43048</v>
      </c>
      <c r="C113" s="1" t="str">
        <f t="shared" si="126"/>
        <v>November</v>
      </c>
      <c r="D113" t="s">
        <v>11</v>
      </c>
      <c r="E113">
        <v>53.9</v>
      </c>
      <c r="F113" s="2">
        <v>0.83</v>
      </c>
      <c r="G113">
        <v>33</v>
      </c>
      <c r="H113">
        <v>0.3</v>
      </c>
      <c r="I113">
        <v>23</v>
      </c>
      <c r="J113" s="4">
        <f t="shared" si="127"/>
        <v>6.8999999999999995</v>
      </c>
      <c r="L113" t="s">
        <v>144</v>
      </c>
      <c r="M113" s="2">
        <f t="shared" ref="M113" si="222">AVERAGE(F112:F151)</f>
        <v>0.87524999999999997</v>
      </c>
      <c r="N113">
        <f t="shared" ref="N113" si="223">_xlfn.STDEV.S(F112:F151)</f>
        <v>0.32426633165679369</v>
      </c>
    </row>
    <row r="114" spans="1:14" x14ac:dyDescent="0.2">
      <c r="A114" s="2">
        <f t="shared" ca="1" si="125"/>
        <v>1.7205339003906972E-2</v>
      </c>
      <c r="B114" s="1">
        <v>42916</v>
      </c>
      <c r="C114" s="1" t="str">
        <f t="shared" si="126"/>
        <v>June</v>
      </c>
      <c r="D114" t="s">
        <v>12</v>
      </c>
      <c r="E114">
        <v>89.399999999999991</v>
      </c>
      <c r="F114" s="2">
        <v>0.53</v>
      </c>
      <c r="G114">
        <v>47</v>
      </c>
      <c r="H114">
        <v>0.3</v>
      </c>
      <c r="I114">
        <v>38</v>
      </c>
      <c r="J114" s="4">
        <f t="shared" si="127"/>
        <v>11.4</v>
      </c>
      <c r="L114" t="s">
        <v>145</v>
      </c>
      <c r="M114" s="2">
        <f t="shared" ref="M114" si="224">AVERAGE(F145:F184)</f>
        <v>0.82224999999999981</v>
      </c>
      <c r="N114">
        <f t="shared" ref="N114" si="225">_xlfn.STDEV.S(F145:F184)</f>
        <v>0.25193087676318432</v>
      </c>
    </row>
    <row r="115" spans="1:14" x14ac:dyDescent="0.2">
      <c r="A115" s="2">
        <f t="shared" ca="1" si="125"/>
        <v>0.609525379745676</v>
      </c>
      <c r="B115" s="1">
        <v>43070</v>
      </c>
      <c r="C115" s="1" t="str">
        <f t="shared" si="126"/>
        <v>December</v>
      </c>
      <c r="D115" t="s">
        <v>12</v>
      </c>
      <c r="E115">
        <v>48.699999999999996</v>
      </c>
      <c r="F115" s="2">
        <v>1</v>
      </c>
      <c r="G115">
        <v>34</v>
      </c>
      <c r="H115">
        <v>0.3</v>
      </c>
      <c r="I115">
        <v>19</v>
      </c>
      <c r="J115" s="4">
        <f t="shared" si="127"/>
        <v>5.7</v>
      </c>
      <c r="L115" t="s">
        <v>146</v>
      </c>
      <c r="M115" s="2">
        <f t="shared" ref="M115" si="226">AVERAGE(F114:F153)</f>
        <v>0.85375000000000001</v>
      </c>
      <c r="N115">
        <f t="shared" ref="N115" si="227">_xlfn.STDEV.S(F114:F153)</f>
        <v>0.30666684085836754</v>
      </c>
    </row>
    <row r="116" spans="1:14" x14ac:dyDescent="0.2">
      <c r="A116" s="2">
        <f t="shared" ca="1" si="125"/>
        <v>4.6332376457264735E-2</v>
      </c>
      <c r="B116" s="1">
        <v>42902</v>
      </c>
      <c r="C116" s="1" t="str">
        <f t="shared" si="126"/>
        <v>June</v>
      </c>
      <c r="D116" t="s">
        <v>12</v>
      </c>
      <c r="E116">
        <v>99.3</v>
      </c>
      <c r="F116" s="2">
        <v>0.47</v>
      </c>
      <c r="G116">
        <v>77</v>
      </c>
      <c r="H116">
        <v>0.3</v>
      </c>
      <c r="I116">
        <v>41</v>
      </c>
      <c r="J116" s="4">
        <f t="shared" si="127"/>
        <v>12.299999999999999</v>
      </c>
      <c r="L116" t="s">
        <v>147</v>
      </c>
      <c r="M116" s="2">
        <f t="shared" ref="M116" si="228">AVERAGE(F147:F186)</f>
        <v>0.83699999999999997</v>
      </c>
      <c r="N116">
        <f t="shared" ref="N116" si="229">_xlfn.STDEV.S(F147:F186)</f>
        <v>0.26222128060094563</v>
      </c>
    </row>
    <row r="117" spans="1:14" x14ac:dyDescent="0.2">
      <c r="A117" s="2">
        <f t="shared" ca="1" si="125"/>
        <v>0.37132403156240534</v>
      </c>
      <c r="B117" s="1">
        <v>43091</v>
      </c>
      <c r="C117" s="1" t="str">
        <f t="shared" si="126"/>
        <v>December</v>
      </c>
      <c r="D117" t="s">
        <v>12</v>
      </c>
      <c r="E117">
        <v>30.9</v>
      </c>
      <c r="F117" s="2">
        <v>1.54</v>
      </c>
      <c r="G117">
        <v>17</v>
      </c>
      <c r="H117">
        <v>0.3</v>
      </c>
      <c r="I117">
        <v>13</v>
      </c>
      <c r="J117" s="4">
        <f t="shared" si="127"/>
        <v>3.9</v>
      </c>
      <c r="L117" t="s">
        <v>148</v>
      </c>
      <c r="M117" s="2">
        <f t="shared" ref="M117" si="230">AVERAGE(F116:F155)</f>
        <v>0.86175000000000013</v>
      </c>
      <c r="N117">
        <f t="shared" ref="N117" si="231">_xlfn.STDEV.S(F116:F155)</f>
        <v>0.30714472910239599</v>
      </c>
    </row>
    <row r="118" spans="1:14" x14ac:dyDescent="0.2">
      <c r="A118" s="2">
        <f t="shared" ca="1" si="125"/>
        <v>0.36872303183899546</v>
      </c>
      <c r="B118" s="1">
        <v>42816</v>
      </c>
      <c r="C118" s="1" t="str">
        <f t="shared" si="126"/>
        <v>March</v>
      </c>
      <c r="D118" t="s">
        <v>10</v>
      </c>
      <c r="E118">
        <v>56.499999999999993</v>
      </c>
      <c r="F118" s="2">
        <v>0.74</v>
      </c>
      <c r="G118">
        <v>38</v>
      </c>
      <c r="H118">
        <v>0.3</v>
      </c>
      <c r="I118">
        <v>25</v>
      </c>
      <c r="J118" s="4">
        <f t="shared" si="127"/>
        <v>7.5</v>
      </c>
      <c r="L118" t="s">
        <v>149</v>
      </c>
      <c r="M118" s="2">
        <f t="shared" ref="M118" si="232">AVERAGE(F149:F188)</f>
        <v>0.82799999999999996</v>
      </c>
      <c r="N118">
        <f t="shared" ref="N118" si="233">_xlfn.STDEV.S(F149:F188)</f>
        <v>0.26089785799751619</v>
      </c>
    </row>
    <row r="119" spans="1:14" x14ac:dyDescent="0.2">
      <c r="A119" s="2">
        <f t="shared" ca="1" si="125"/>
        <v>0.98046126887936136</v>
      </c>
      <c r="B119" s="1">
        <v>42786</v>
      </c>
      <c r="C119" s="1" t="str">
        <f t="shared" si="126"/>
        <v>February</v>
      </c>
      <c r="D119" t="s">
        <v>8</v>
      </c>
      <c r="E119">
        <v>50.3</v>
      </c>
      <c r="F119" s="2">
        <v>0.95</v>
      </c>
      <c r="G119">
        <v>25</v>
      </c>
      <c r="H119">
        <v>0.3</v>
      </c>
      <c r="I119">
        <v>21</v>
      </c>
      <c r="J119" s="4">
        <f t="shared" si="127"/>
        <v>6.3</v>
      </c>
      <c r="L119" t="s">
        <v>150</v>
      </c>
      <c r="M119" s="2">
        <f t="shared" ref="M119" si="234">AVERAGE(F118:F157)</f>
        <v>0.85250000000000026</v>
      </c>
      <c r="N119">
        <f t="shared" ref="N119" si="235">_xlfn.STDEV.S(F118:F157)</f>
        <v>0.28060146023707511</v>
      </c>
    </row>
    <row r="120" spans="1:14" x14ac:dyDescent="0.2">
      <c r="A120" s="2">
        <f t="shared" ca="1" si="125"/>
        <v>0.88390891716957354</v>
      </c>
      <c r="B120" s="1">
        <v>42755</v>
      </c>
      <c r="C120" s="1" t="str">
        <f t="shared" si="126"/>
        <v>January</v>
      </c>
      <c r="D120" t="s">
        <v>12</v>
      </c>
      <c r="E120">
        <v>31.599999999999998</v>
      </c>
      <c r="F120" s="2">
        <v>1.43</v>
      </c>
      <c r="G120">
        <v>20</v>
      </c>
      <c r="H120">
        <v>0.3</v>
      </c>
      <c r="I120">
        <v>12</v>
      </c>
      <c r="J120" s="4">
        <f t="shared" si="127"/>
        <v>3.5999999999999996</v>
      </c>
      <c r="L120" t="s">
        <v>151</v>
      </c>
      <c r="M120" s="2">
        <f t="shared" ref="M120" si="236">AVERAGE(F151:F190)</f>
        <v>0.82050000000000023</v>
      </c>
      <c r="N120">
        <f t="shared" ref="N120" si="237">_xlfn.STDEV.S(F151:F190)</f>
        <v>0.26301944941245398</v>
      </c>
    </row>
    <row r="121" spans="1:14" x14ac:dyDescent="0.2">
      <c r="A121" s="2">
        <f t="shared" ca="1" si="125"/>
        <v>0.7557309882961577</v>
      </c>
      <c r="B121" s="1">
        <v>42851</v>
      </c>
      <c r="C121" s="1" t="str">
        <f t="shared" si="126"/>
        <v>April</v>
      </c>
      <c r="D121" t="s">
        <v>10</v>
      </c>
      <c r="E121">
        <v>62.499999999999993</v>
      </c>
      <c r="F121" s="2">
        <v>0.8</v>
      </c>
      <c r="G121">
        <v>48</v>
      </c>
      <c r="H121">
        <v>0.3</v>
      </c>
      <c r="I121">
        <v>25</v>
      </c>
      <c r="J121" s="4">
        <f t="shared" si="127"/>
        <v>7.5</v>
      </c>
      <c r="L121" t="s">
        <v>152</v>
      </c>
      <c r="M121" s="2">
        <f t="shared" ref="M121" si="238">AVERAGE(F120:F159)</f>
        <v>0.85824999999999996</v>
      </c>
      <c r="N121">
        <f t="shared" ref="N121" si="239">_xlfn.STDEV.S(F120:F159)</f>
        <v>0.28132367980764245</v>
      </c>
    </row>
    <row r="122" spans="1:14" x14ac:dyDescent="0.2">
      <c r="A122" s="2">
        <f t="shared" ca="1" si="125"/>
        <v>0.14751436450251509</v>
      </c>
      <c r="B122" s="1">
        <v>43032</v>
      </c>
      <c r="C122" s="1" t="str">
        <f t="shared" si="126"/>
        <v>October</v>
      </c>
      <c r="D122" t="s">
        <v>9</v>
      </c>
      <c r="E122">
        <v>61.499999999999993</v>
      </c>
      <c r="F122" s="2">
        <v>0.74</v>
      </c>
      <c r="G122">
        <v>48</v>
      </c>
      <c r="H122">
        <v>0.3</v>
      </c>
      <c r="I122">
        <v>25</v>
      </c>
      <c r="J122" s="4">
        <f t="shared" si="127"/>
        <v>7.5</v>
      </c>
      <c r="L122" t="s">
        <v>153</v>
      </c>
      <c r="M122" s="2">
        <f t="shared" ref="M122" si="240">AVERAGE(F153:F192)</f>
        <v>0.82050000000000023</v>
      </c>
      <c r="N122">
        <f t="shared" ref="N122" si="241">_xlfn.STDEV.S(F153:F192)</f>
        <v>0.26301944941245398</v>
      </c>
    </row>
    <row r="123" spans="1:14" x14ac:dyDescent="0.2">
      <c r="A123" s="2">
        <f t="shared" ca="1" si="125"/>
        <v>0.92145675081341272</v>
      </c>
      <c r="B123" s="1">
        <v>42880</v>
      </c>
      <c r="C123" s="1" t="str">
        <f t="shared" si="126"/>
        <v>May</v>
      </c>
      <c r="D123" t="s">
        <v>11</v>
      </c>
      <c r="E123">
        <v>71.699999999999989</v>
      </c>
      <c r="F123" s="2">
        <v>0.69</v>
      </c>
      <c r="G123">
        <v>53</v>
      </c>
      <c r="H123">
        <v>0.3</v>
      </c>
      <c r="I123">
        <v>29</v>
      </c>
      <c r="J123" s="4">
        <f t="shared" si="127"/>
        <v>8.6999999999999993</v>
      </c>
      <c r="L123" t="s">
        <v>154</v>
      </c>
      <c r="M123" s="2">
        <f t="shared" ref="M123" si="242">AVERAGE(F122:F161)</f>
        <v>0.83050000000000013</v>
      </c>
      <c r="N123">
        <f t="shared" ref="N123" si="243">_xlfn.STDEV.S(F122:F161)</f>
        <v>0.2728477550501327</v>
      </c>
    </row>
    <row r="124" spans="1:14" x14ac:dyDescent="0.2">
      <c r="A124" s="2">
        <f t="shared" ca="1" si="125"/>
        <v>2.5531373597935114E-2</v>
      </c>
      <c r="B124" s="1">
        <v>43029</v>
      </c>
      <c r="C124" s="1" t="str">
        <f t="shared" si="126"/>
        <v>October</v>
      </c>
      <c r="D124" t="s">
        <v>13</v>
      </c>
      <c r="E124">
        <v>56.199999999999996</v>
      </c>
      <c r="F124" s="2">
        <v>0.83</v>
      </c>
      <c r="G124">
        <v>28</v>
      </c>
      <c r="H124">
        <v>0.3</v>
      </c>
      <c r="I124">
        <v>24</v>
      </c>
      <c r="J124" s="4">
        <f t="shared" si="127"/>
        <v>7.1999999999999993</v>
      </c>
      <c r="L124" t="s">
        <v>155</v>
      </c>
      <c r="M124" s="2">
        <f t="shared" ref="M124" si="244">AVERAGE(F155:F194)</f>
        <v>0.82125000000000004</v>
      </c>
      <c r="N124">
        <f t="shared" ref="N124" si="245">_xlfn.STDEV.S(F155:F194)</f>
        <v>0.26376162023253513</v>
      </c>
    </row>
    <row r="125" spans="1:14" x14ac:dyDescent="0.2">
      <c r="A125" s="2">
        <f t="shared" ca="1" si="125"/>
        <v>0.38082981789429038</v>
      </c>
      <c r="B125" s="1">
        <v>42889</v>
      </c>
      <c r="C125" s="1" t="str">
        <f t="shared" si="126"/>
        <v>June</v>
      </c>
      <c r="D125" t="s">
        <v>13</v>
      </c>
      <c r="E125">
        <v>81.5</v>
      </c>
      <c r="F125" s="2">
        <v>0.56000000000000005</v>
      </c>
      <c r="G125">
        <v>59</v>
      </c>
      <c r="H125">
        <v>0.3</v>
      </c>
      <c r="I125">
        <v>35</v>
      </c>
      <c r="J125" s="4">
        <f t="shared" si="127"/>
        <v>10.5</v>
      </c>
      <c r="L125" t="s">
        <v>156</v>
      </c>
      <c r="M125" s="2">
        <f t="shared" ref="M125" si="246">AVERAGE(F124:F163)</f>
        <v>0.84274999999999989</v>
      </c>
      <c r="N125">
        <f t="shared" ref="N125" si="247">_xlfn.STDEV.S(F124:F163)</f>
        <v>0.27734073738883885</v>
      </c>
    </row>
    <row r="126" spans="1:14" x14ac:dyDescent="0.2">
      <c r="A126" s="2">
        <f t="shared" ca="1" si="125"/>
        <v>0.79252623242447906</v>
      </c>
      <c r="B126" s="1">
        <v>42911</v>
      </c>
      <c r="C126" s="1" t="str">
        <f t="shared" si="126"/>
        <v>June</v>
      </c>
      <c r="D126" t="s">
        <v>7</v>
      </c>
      <c r="E126">
        <v>85.1</v>
      </c>
      <c r="F126" s="2">
        <v>0.51</v>
      </c>
      <c r="G126">
        <v>58</v>
      </c>
      <c r="H126">
        <v>0.3</v>
      </c>
      <c r="I126">
        <v>37</v>
      </c>
      <c r="J126" s="4">
        <f t="shared" si="127"/>
        <v>11.1</v>
      </c>
      <c r="L126" t="s">
        <v>157</v>
      </c>
      <c r="M126" s="2">
        <f t="shared" ref="M126" si="248">AVERAGE(F157:F196)</f>
        <v>0.79900000000000004</v>
      </c>
      <c r="N126">
        <f t="shared" ref="N126" si="249">_xlfn.STDEV.S(F157:F196)</f>
        <v>0.26326159360352286</v>
      </c>
    </row>
    <row r="127" spans="1:14" x14ac:dyDescent="0.2">
      <c r="A127" s="2">
        <f t="shared" ca="1" si="125"/>
        <v>0.42839713506113486</v>
      </c>
      <c r="B127" s="1">
        <v>43063</v>
      </c>
      <c r="C127" s="1" t="str">
        <f t="shared" si="126"/>
        <v>November</v>
      </c>
      <c r="D127" t="s">
        <v>12</v>
      </c>
      <c r="E127">
        <v>53.599999999999994</v>
      </c>
      <c r="F127" s="2">
        <v>0.83</v>
      </c>
      <c r="G127">
        <v>46</v>
      </c>
      <c r="H127">
        <v>0.3</v>
      </c>
      <c r="I127">
        <v>22</v>
      </c>
      <c r="J127" s="4">
        <f t="shared" si="127"/>
        <v>6.6</v>
      </c>
      <c r="L127" t="s">
        <v>158</v>
      </c>
      <c r="M127" s="2">
        <f t="shared" ref="M127" si="250">AVERAGE(F126:F165)</f>
        <v>0.83800000000000008</v>
      </c>
      <c r="N127">
        <f t="shared" ref="N127" si="251">_xlfn.STDEV.S(F126:F165)</f>
        <v>0.2801483123687824</v>
      </c>
    </row>
    <row r="128" spans="1:14" x14ac:dyDescent="0.2">
      <c r="A128" s="2">
        <f t="shared" ca="1" si="125"/>
        <v>0.41657580724995824</v>
      </c>
      <c r="B128" s="1">
        <v>42939</v>
      </c>
      <c r="C128" s="1" t="str">
        <f t="shared" si="126"/>
        <v>July</v>
      </c>
      <c r="D128" t="s">
        <v>7</v>
      </c>
      <c r="E128">
        <v>89.1</v>
      </c>
      <c r="F128" s="2">
        <v>0.51</v>
      </c>
      <c r="G128">
        <v>72</v>
      </c>
      <c r="H128">
        <v>0.5</v>
      </c>
      <c r="I128">
        <v>37</v>
      </c>
      <c r="J128" s="4">
        <f t="shared" si="127"/>
        <v>18.5</v>
      </c>
      <c r="L128" t="s">
        <v>159</v>
      </c>
      <c r="M128" s="2">
        <f t="shared" ref="M128" si="252">AVERAGE(F159:F198)</f>
        <v>0.79425000000000001</v>
      </c>
      <c r="N128">
        <f t="shared" ref="N128" si="253">_xlfn.STDEV.S(F159:F198)</f>
        <v>0.26401133911157487</v>
      </c>
    </row>
    <row r="129" spans="1:14" x14ac:dyDescent="0.2">
      <c r="A129" s="2">
        <f t="shared" ca="1" si="125"/>
        <v>0.39845369028566913</v>
      </c>
      <c r="B129" s="1">
        <v>42950</v>
      </c>
      <c r="C129" s="1" t="str">
        <f t="shared" si="126"/>
        <v>August</v>
      </c>
      <c r="D129" t="s">
        <v>11</v>
      </c>
      <c r="E129">
        <v>75</v>
      </c>
      <c r="F129" s="2">
        <v>0.63</v>
      </c>
      <c r="G129">
        <v>52</v>
      </c>
      <c r="H129">
        <v>0.5</v>
      </c>
      <c r="I129">
        <v>30</v>
      </c>
      <c r="J129" s="4">
        <f t="shared" si="127"/>
        <v>15</v>
      </c>
      <c r="L129" t="s">
        <v>160</v>
      </c>
      <c r="M129" s="2">
        <f t="shared" ref="M129" si="254">AVERAGE(F128:F167)</f>
        <v>0.84074999999999966</v>
      </c>
      <c r="N129">
        <f t="shared" ref="N129" si="255">_xlfn.STDEV.S(F128:F167)</f>
        <v>0.27687252921858818</v>
      </c>
    </row>
    <row r="130" spans="1:14" x14ac:dyDescent="0.2">
      <c r="A130" s="2">
        <f t="shared" ref="A130:A193" ca="1" si="256">RAND()</f>
        <v>0.47456432853333286</v>
      </c>
      <c r="B130" s="1">
        <v>42890</v>
      </c>
      <c r="C130" s="1" t="str">
        <f t="shared" ref="C130:C193" si="257">TEXT(B130, "mmmm")</f>
        <v>June</v>
      </c>
      <c r="D130" t="s">
        <v>7</v>
      </c>
      <c r="E130">
        <v>90.399999999999991</v>
      </c>
      <c r="F130" s="2">
        <v>0.51</v>
      </c>
      <c r="G130">
        <v>43</v>
      </c>
      <c r="H130">
        <v>0.3</v>
      </c>
      <c r="I130">
        <v>38</v>
      </c>
      <c r="J130" s="4">
        <f t="shared" ref="J130:J193" si="258">H130*I130</f>
        <v>11.4</v>
      </c>
      <c r="L130" t="s">
        <v>161</v>
      </c>
      <c r="M130" s="2">
        <f t="shared" ref="M130" si="259">AVERAGE(F161:F200)</f>
        <v>0.78824999999999978</v>
      </c>
      <c r="N130">
        <f t="shared" ref="N130" si="260">_xlfn.STDEV.S(F161:F200)</f>
        <v>0.25951520384293708</v>
      </c>
    </row>
    <row r="131" spans="1:14" x14ac:dyDescent="0.2">
      <c r="A131" s="2">
        <f t="shared" ca="1" si="256"/>
        <v>0.61820758120380637</v>
      </c>
      <c r="B131" s="1">
        <v>42779</v>
      </c>
      <c r="C131" s="1" t="str">
        <f t="shared" si="257"/>
        <v>February</v>
      </c>
      <c r="D131" t="s">
        <v>8</v>
      </c>
      <c r="E131">
        <v>46.4</v>
      </c>
      <c r="F131" s="2">
        <v>1.1100000000000001</v>
      </c>
      <c r="G131">
        <v>34</v>
      </c>
      <c r="H131">
        <v>0.3</v>
      </c>
      <c r="I131">
        <v>18</v>
      </c>
      <c r="J131" s="4">
        <f t="shared" si="258"/>
        <v>5.3999999999999995</v>
      </c>
      <c r="L131" t="s">
        <v>162</v>
      </c>
      <c r="M131" s="2">
        <f t="shared" ref="M131" si="261">AVERAGE(F130:F169)</f>
        <v>0.84799999999999986</v>
      </c>
      <c r="N131">
        <f t="shared" ref="N131" si="262">_xlfn.STDEV.S(F130:F169)</f>
        <v>0.27173893957629902</v>
      </c>
    </row>
    <row r="132" spans="1:14" x14ac:dyDescent="0.2">
      <c r="A132" s="2">
        <f t="shared" ca="1" si="256"/>
        <v>0.78163619750416102</v>
      </c>
      <c r="B132" s="1">
        <v>42986</v>
      </c>
      <c r="C132" s="1" t="str">
        <f t="shared" si="257"/>
        <v>September</v>
      </c>
      <c r="D132" t="s">
        <v>12</v>
      </c>
      <c r="E132">
        <v>65.099999999999994</v>
      </c>
      <c r="F132" s="2">
        <v>0.71</v>
      </c>
      <c r="G132">
        <v>37</v>
      </c>
      <c r="H132">
        <v>0.3</v>
      </c>
      <c r="I132">
        <v>27</v>
      </c>
      <c r="J132" s="4">
        <f t="shared" si="258"/>
        <v>8.1</v>
      </c>
      <c r="L132" t="s">
        <v>163</v>
      </c>
      <c r="M132" s="2">
        <f t="shared" ref="M132" si="263">AVERAGE(F163:F202)</f>
        <v>0.80699999999999983</v>
      </c>
      <c r="N132">
        <f t="shared" ref="N132" si="264">_xlfn.STDEV.S(F163:F202)</f>
        <v>0.26400466196349942</v>
      </c>
    </row>
    <row r="133" spans="1:14" x14ac:dyDescent="0.2">
      <c r="A133" s="2">
        <f t="shared" ca="1" si="256"/>
        <v>2.1378068590194754E-2</v>
      </c>
      <c r="B133" s="1">
        <v>42995</v>
      </c>
      <c r="C133" s="1" t="str">
        <f t="shared" si="257"/>
        <v>September</v>
      </c>
      <c r="D133" t="s">
        <v>7</v>
      </c>
      <c r="E133">
        <v>59.8</v>
      </c>
      <c r="F133" s="2">
        <v>0.71</v>
      </c>
      <c r="G133">
        <v>53</v>
      </c>
      <c r="H133">
        <v>0.3</v>
      </c>
      <c r="I133">
        <v>26</v>
      </c>
      <c r="J133" s="4">
        <f t="shared" si="258"/>
        <v>7.8</v>
      </c>
      <c r="L133" t="s">
        <v>164</v>
      </c>
      <c r="M133" s="2">
        <f t="shared" ref="M133" si="265">AVERAGE(F132:F171)</f>
        <v>0.85499999999999987</v>
      </c>
      <c r="N133">
        <f t="shared" ref="N133" si="266">_xlfn.STDEV.S(F132:F171)</f>
        <v>0.27756265174015382</v>
      </c>
    </row>
    <row r="134" spans="1:14" x14ac:dyDescent="0.2">
      <c r="A134" s="2">
        <f t="shared" ca="1" si="256"/>
        <v>0.25286268767917541</v>
      </c>
      <c r="B134" s="1">
        <v>42975</v>
      </c>
      <c r="C134" s="1" t="str">
        <f t="shared" si="257"/>
        <v>August</v>
      </c>
      <c r="D134" t="s">
        <v>8</v>
      </c>
      <c r="E134">
        <v>77.599999999999994</v>
      </c>
      <c r="F134" s="2">
        <v>0.63</v>
      </c>
      <c r="G134">
        <v>49</v>
      </c>
      <c r="H134">
        <v>0.5</v>
      </c>
      <c r="I134">
        <v>32</v>
      </c>
      <c r="J134" s="4">
        <f t="shared" si="258"/>
        <v>16</v>
      </c>
      <c r="L134" t="s">
        <v>165</v>
      </c>
      <c r="M134" s="2">
        <f t="shared" ref="M134" si="267">AVERAGE(F165:F204)</f>
        <v>0.80249999999999988</v>
      </c>
      <c r="N134">
        <f t="shared" ref="N134" si="268">_xlfn.STDEV.S(F165:F204)</f>
        <v>0.25896985271530115</v>
      </c>
    </row>
    <row r="135" spans="1:14" x14ac:dyDescent="0.2">
      <c r="A135" s="2">
        <f t="shared" ca="1" si="256"/>
        <v>0.14106759790552803</v>
      </c>
      <c r="B135" s="1">
        <v>42837</v>
      </c>
      <c r="C135" s="1" t="str">
        <f t="shared" si="257"/>
        <v>April</v>
      </c>
      <c r="D135" t="s">
        <v>10</v>
      </c>
      <c r="E135">
        <v>66.099999999999994</v>
      </c>
      <c r="F135" s="2">
        <v>0.74</v>
      </c>
      <c r="G135">
        <v>30</v>
      </c>
      <c r="H135">
        <v>0.3</v>
      </c>
      <c r="I135">
        <v>27</v>
      </c>
      <c r="J135" s="4">
        <f t="shared" si="258"/>
        <v>8.1</v>
      </c>
      <c r="L135" t="s">
        <v>166</v>
      </c>
      <c r="M135" s="2">
        <f t="shared" ref="M135" si="269">AVERAGE(F134:F173)</f>
        <v>0.88175000000000003</v>
      </c>
      <c r="N135">
        <f t="shared" ref="N135" si="270">_xlfn.STDEV.S(F134:F173)</f>
        <v>0.31620252760143847</v>
      </c>
    </row>
    <row r="136" spans="1:14" x14ac:dyDescent="0.2">
      <c r="A136" s="2">
        <f t="shared" ca="1" si="256"/>
        <v>0.69756904326928748</v>
      </c>
      <c r="B136" s="1">
        <v>42776</v>
      </c>
      <c r="C136" s="1" t="str">
        <f t="shared" si="257"/>
        <v>February</v>
      </c>
      <c r="D136" t="s">
        <v>12</v>
      </c>
      <c r="E136">
        <v>50</v>
      </c>
      <c r="F136" s="2">
        <v>0.91</v>
      </c>
      <c r="G136">
        <v>40</v>
      </c>
      <c r="H136">
        <v>0.3</v>
      </c>
      <c r="I136">
        <v>20</v>
      </c>
      <c r="J136" s="4">
        <f t="shared" si="258"/>
        <v>6</v>
      </c>
      <c r="L136" t="s">
        <v>167</v>
      </c>
      <c r="M136" s="2">
        <f t="shared" ref="M136" si="271">AVERAGE(F167:F206)</f>
        <v>0.82250000000000001</v>
      </c>
      <c r="N136">
        <f t="shared" ref="N136" si="272">_xlfn.STDEV.S(F167:F206)</f>
        <v>0.27539947675126725</v>
      </c>
    </row>
    <row r="137" spans="1:14" x14ac:dyDescent="0.2">
      <c r="A137" s="2">
        <f t="shared" ca="1" si="256"/>
        <v>0.17161129205412351</v>
      </c>
      <c r="B137" s="1">
        <v>42764</v>
      </c>
      <c r="C137" s="1" t="str">
        <f t="shared" si="257"/>
        <v>January</v>
      </c>
      <c r="D137" t="s">
        <v>7</v>
      </c>
      <c r="E137">
        <v>35.199999999999996</v>
      </c>
      <c r="F137" s="2">
        <v>1.33</v>
      </c>
      <c r="G137">
        <v>27</v>
      </c>
      <c r="H137">
        <v>0.3</v>
      </c>
      <c r="I137">
        <v>14</v>
      </c>
      <c r="J137" s="4">
        <f t="shared" si="258"/>
        <v>4.2</v>
      </c>
      <c r="L137" t="s">
        <v>168</v>
      </c>
      <c r="M137" s="2">
        <f t="shared" ref="M137" si="273">AVERAGE(F136:F175)</f>
        <v>0.88749999999999996</v>
      </c>
      <c r="N137">
        <f t="shared" ref="N137" si="274">_xlfn.STDEV.S(F136:F175)</f>
        <v>0.3151291961345542</v>
      </c>
    </row>
    <row r="138" spans="1:14" x14ac:dyDescent="0.2">
      <c r="A138" s="2">
        <f t="shared" ca="1" si="256"/>
        <v>0.13277990526505923</v>
      </c>
      <c r="B138" s="1">
        <v>43083</v>
      </c>
      <c r="C138" s="1" t="str">
        <f t="shared" si="257"/>
        <v>December</v>
      </c>
      <c r="D138" t="s">
        <v>11</v>
      </c>
      <c r="E138">
        <v>31.9</v>
      </c>
      <c r="F138" s="2">
        <v>1.54</v>
      </c>
      <c r="G138">
        <v>24</v>
      </c>
      <c r="H138">
        <v>0.3</v>
      </c>
      <c r="I138">
        <v>13</v>
      </c>
      <c r="J138" s="4">
        <f t="shared" si="258"/>
        <v>3.9</v>
      </c>
      <c r="L138" t="s">
        <v>169</v>
      </c>
      <c r="M138" s="2">
        <f t="shared" ref="M138" si="275">AVERAGE(F169:F208)</f>
        <v>0.81500000000000006</v>
      </c>
      <c r="N138">
        <f t="shared" ref="N138" si="276">_xlfn.STDEV.S(F169:F208)</f>
        <v>0.27815325050991357</v>
      </c>
    </row>
    <row r="139" spans="1:14" x14ac:dyDescent="0.2">
      <c r="A139" s="2">
        <f t="shared" ca="1" si="256"/>
        <v>0.27651738094146361</v>
      </c>
      <c r="B139" s="1">
        <v>42932</v>
      </c>
      <c r="C139" s="1" t="str">
        <f t="shared" si="257"/>
        <v>July</v>
      </c>
      <c r="D139" t="s">
        <v>7</v>
      </c>
      <c r="E139">
        <v>79.199999999999989</v>
      </c>
      <c r="F139" s="2">
        <v>0.59</v>
      </c>
      <c r="G139">
        <v>50</v>
      </c>
      <c r="H139">
        <v>0.5</v>
      </c>
      <c r="I139">
        <v>34</v>
      </c>
      <c r="J139" s="4">
        <f t="shared" si="258"/>
        <v>17</v>
      </c>
      <c r="L139" t="s">
        <v>170</v>
      </c>
      <c r="M139" s="2">
        <f t="shared" ref="M139" si="277">AVERAGE(F138:F177)</f>
        <v>0.86699999999999999</v>
      </c>
      <c r="N139">
        <f t="shared" ref="N139" si="278">_xlfn.STDEV.S(F138:F177)</f>
        <v>0.30926049098139163</v>
      </c>
    </row>
    <row r="140" spans="1:14" x14ac:dyDescent="0.2">
      <c r="A140" s="2">
        <f t="shared" ca="1" si="256"/>
        <v>0.11384300670487213</v>
      </c>
      <c r="B140" s="1">
        <v>42760</v>
      </c>
      <c r="C140" s="1" t="str">
        <f t="shared" si="257"/>
        <v>January</v>
      </c>
      <c r="D140" t="s">
        <v>10</v>
      </c>
      <c r="E140">
        <v>32.199999999999996</v>
      </c>
      <c r="F140" s="2">
        <v>1.25</v>
      </c>
      <c r="G140">
        <v>24</v>
      </c>
      <c r="H140">
        <v>0.3</v>
      </c>
      <c r="I140">
        <v>14</v>
      </c>
      <c r="J140" s="4">
        <f t="shared" si="258"/>
        <v>4.2</v>
      </c>
      <c r="L140" t="s">
        <v>171</v>
      </c>
      <c r="M140" s="2">
        <f t="shared" ref="M140" si="279">AVERAGE(F171:F210)</f>
        <v>0.84099999999999997</v>
      </c>
      <c r="N140">
        <f t="shared" ref="N140" si="280">_xlfn.STDEV.S(F171:F210)</f>
        <v>0.32539364720446784</v>
      </c>
    </row>
    <row r="141" spans="1:14" x14ac:dyDescent="0.2">
      <c r="A141" s="2">
        <f t="shared" ca="1" si="256"/>
        <v>0.77003263665101507</v>
      </c>
      <c r="B141" s="1">
        <v>43057</v>
      </c>
      <c r="C141" s="1" t="str">
        <f t="shared" si="257"/>
        <v>November</v>
      </c>
      <c r="D141" t="s">
        <v>13</v>
      </c>
      <c r="E141">
        <v>48.699999999999996</v>
      </c>
      <c r="F141" s="2">
        <v>1.05</v>
      </c>
      <c r="G141">
        <v>37</v>
      </c>
      <c r="H141">
        <v>0.3</v>
      </c>
      <c r="I141">
        <v>19</v>
      </c>
      <c r="J141" s="4">
        <f t="shared" si="258"/>
        <v>5.7</v>
      </c>
      <c r="L141" t="s">
        <v>172</v>
      </c>
      <c r="M141" s="2">
        <f t="shared" ref="M141" si="281">AVERAGE(F140:F179)</f>
        <v>0.84899999999999964</v>
      </c>
      <c r="N141">
        <f t="shared" ref="N141" si="282">_xlfn.STDEV.S(F140:F179)</f>
        <v>0.28902843440989739</v>
      </c>
    </row>
    <row r="142" spans="1:14" x14ac:dyDescent="0.2">
      <c r="A142" s="2">
        <f t="shared" ca="1" si="256"/>
        <v>4.8755598692379443E-2</v>
      </c>
      <c r="B142" s="1">
        <v>42875</v>
      </c>
      <c r="C142" s="1" t="str">
        <f t="shared" si="257"/>
        <v>May</v>
      </c>
      <c r="D142" t="s">
        <v>13</v>
      </c>
      <c r="E142">
        <v>64.399999999999991</v>
      </c>
      <c r="F142" s="2">
        <v>0.67</v>
      </c>
      <c r="G142">
        <v>59</v>
      </c>
      <c r="H142">
        <v>0.3</v>
      </c>
      <c r="I142">
        <v>28</v>
      </c>
      <c r="J142" s="4">
        <f t="shared" si="258"/>
        <v>8.4</v>
      </c>
      <c r="L142" t="s">
        <v>173</v>
      </c>
      <c r="M142" s="2">
        <f t="shared" ref="M142" si="283">AVERAGE(F173:F212)</f>
        <v>0.82125000000000004</v>
      </c>
      <c r="N142">
        <f t="shared" ref="N142" si="284">_xlfn.STDEV.S(F173:F212)</f>
        <v>0.28134464219584426</v>
      </c>
    </row>
    <row r="143" spans="1:14" x14ac:dyDescent="0.2">
      <c r="A143" s="2">
        <f t="shared" ca="1" si="256"/>
        <v>0.83272496311742028</v>
      </c>
      <c r="B143" s="1">
        <v>42751</v>
      </c>
      <c r="C143" s="1" t="str">
        <f t="shared" si="257"/>
        <v>January</v>
      </c>
      <c r="D143" t="s">
        <v>8</v>
      </c>
      <c r="E143">
        <v>30.599999999999998</v>
      </c>
      <c r="F143" s="2">
        <v>1.67</v>
      </c>
      <c r="G143">
        <v>24</v>
      </c>
      <c r="H143">
        <v>0.3</v>
      </c>
      <c r="I143">
        <v>12</v>
      </c>
      <c r="J143" s="4">
        <f t="shared" si="258"/>
        <v>3.5999999999999996</v>
      </c>
      <c r="L143" t="s">
        <v>174</v>
      </c>
      <c r="M143" s="2">
        <f t="shared" ref="M143" si="285">AVERAGE(F142:F181)</f>
        <v>0.84549999999999981</v>
      </c>
      <c r="N143">
        <f t="shared" ref="N143" si="286">_xlfn.STDEV.S(F142:F181)</f>
        <v>0.28486569034978843</v>
      </c>
    </row>
    <row r="144" spans="1:14" x14ac:dyDescent="0.2">
      <c r="A144" s="2">
        <f t="shared" ca="1" si="256"/>
        <v>0.43367530494011408</v>
      </c>
      <c r="B144" s="1">
        <v>42871</v>
      </c>
      <c r="C144" s="1" t="str">
        <f t="shared" si="257"/>
        <v>May</v>
      </c>
      <c r="D144" t="s">
        <v>9</v>
      </c>
      <c r="E144">
        <v>65.699999999999989</v>
      </c>
      <c r="F144" s="2">
        <v>0.67</v>
      </c>
      <c r="G144">
        <v>55</v>
      </c>
      <c r="H144">
        <v>0.3</v>
      </c>
      <c r="I144">
        <v>29</v>
      </c>
      <c r="J144" s="4">
        <f t="shared" si="258"/>
        <v>8.6999999999999993</v>
      </c>
      <c r="L144" t="s">
        <v>175</v>
      </c>
      <c r="M144" s="2">
        <f t="shared" ref="M144" si="287">AVERAGE(F175:F214)</f>
        <v>0.82849999999999979</v>
      </c>
      <c r="N144">
        <f t="shared" ref="N144" si="288">_xlfn.STDEV.S(F175:F214)</f>
        <v>0.27927148816620079</v>
      </c>
    </row>
    <row r="145" spans="1:14" x14ac:dyDescent="0.2">
      <c r="A145" s="2">
        <f t="shared" ca="1" si="256"/>
        <v>0.91627966793182758</v>
      </c>
      <c r="B145" s="1">
        <v>42818</v>
      </c>
      <c r="C145" s="1" t="str">
        <f t="shared" si="257"/>
        <v>March</v>
      </c>
      <c r="D145" t="s">
        <v>12</v>
      </c>
      <c r="E145">
        <v>56.9</v>
      </c>
      <c r="F145" s="2">
        <v>0.83</v>
      </c>
      <c r="G145">
        <v>41</v>
      </c>
      <c r="H145">
        <v>0.3</v>
      </c>
      <c r="I145">
        <v>23</v>
      </c>
      <c r="J145" s="4">
        <f t="shared" si="258"/>
        <v>6.8999999999999995</v>
      </c>
      <c r="L145" t="s">
        <v>176</v>
      </c>
      <c r="M145" s="2">
        <f t="shared" ref="M145" si="289">AVERAGE(F144:F183)</f>
        <v>0.82049999999999979</v>
      </c>
      <c r="N145">
        <f t="shared" ref="N145" si="290">_xlfn.STDEV.S(F144:F183)</f>
        <v>0.2527586261177312</v>
      </c>
    </row>
    <row r="146" spans="1:14" x14ac:dyDescent="0.2">
      <c r="A146" s="2">
        <f t="shared" ca="1" si="256"/>
        <v>6.1800278238237638E-2</v>
      </c>
      <c r="B146" s="1">
        <v>42906</v>
      </c>
      <c r="C146" s="1" t="str">
        <f t="shared" si="257"/>
        <v>June</v>
      </c>
      <c r="D146" t="s">
        <v>9</v>
      </c>
      <c r="E146">
        <v>85.1</v>
      </c>
      <c r="F146" s="2">
        <v>0.54</v>
      </c>
      <c r="G146">
        <v>70</v>
      </c>
      <c r="H146">
        <v>0.3</v>
      </c>
      <c r="I146">
        <v>37</v>
      </c>
      <c r="J146" s="4">
        <f t="shared" si="258"/>
        <v>11.1</v>
      </c>
      <c r="L146" t="s">
        <v>177</v>
      </c>
      <c r="M146" s="2">
        <f t="shared" ref="M146" si="291">AVERAGE(F177:F216)</f>
        <v>0.84799999999999986</v>
      </c>
      <c r="N146">
        <f t="shared" ref="N146" si="292">_xlfn.STDEV.S(F177:F216)</f>
        <v>0.29002387169653193</v>
      </c>
    </row>
    <row r="147" spans="1:14" x14ac:dyDescent="0.2">
      <c r="A147" s="2">
        <f t="shared" ca="1" si="256"/>
        <v>0.6597155221702049</v>
      </c>
      <c r="B147" s="1">
        <v>43053</v>
      </c>
      <c r="C147" s="1" t="str">
        <f t="shared" si="257"/>
        <v>November</v>
      </c>
      <c r="D147" t="s">
        <v>9</v>
      </c>
      <c r="E147">
        <v>55.9</v>
      </c>
      <c r="F147" s="2">
        <v>0.8</v>
      </c>
      <c r="G147">
        <v>28</v>
      </c>
      <c r="H147">
        <v>0.3</v>
      </c>
      <c r="I147">
        <v>23</v>
      </c>
      <c r="J147" s="4">
        <f t="shared" si="258"/>
        <v>6.8999999999999995</v>
      </c>
      <c r="L147" t="s">
        <v>178</v>
      </c>
      <c r="M147" s="2">
        <f t="shared" ref="M147" si="293">AVERAGE(F146:F185)</f>
        <v>0.83474999999999988</v>
      </c>
      <c r="N147">
        <f t="shared" ref="N147" si="294">_xlfn.STDEV.S(F146:F185)</f>
        <v>0.26441990207884258</v>
      </c>
    </row>
    <row r="148" spans="1:14" x14ac:dyDescent="0.2">
      <c r="A148" s="2">
        <f t="shared" ca="1" si="256"/>
        <v>0.1096859686750995</v>
      </c>
      <c r="B148" s="1">
        <v>42765</v>
      </c>
      <c r="C148" s="1" t="str">
        <f t="shared" si="257"/>
        <v>January</v>
      </c>
      <c r="D148" t="s">
        <v>8</v>
      </c>
      <c r="E148">
        <v>41.099999999999994</v>
      </c>
      <c r="F148" s="2">
        <v>1.05</v>
      </c>
      <c r="G148">
        <v>20</v>
      </c>
      <c r="H148">
        <v>0.3</v>
      </c>
      <c r="I148">
        <v>17</v>
      </c>
      <c r="J148" s="4">
        <f t="shared" si="258"/>
        <v>5.0999999999999996</v>
      </c>
      <c r="L148" t="s">
        <v>179</v>
      </c>
      <c r="M148" s="2">
        <f t="shared" ref="M148" si="295">AVERAGE(F179:F218)</f>
        <v>0.86875000000000002</v>
      </c>
      <c r="N148">
        <f t="shared" ref="N148" si="296">_xlfn.STDEV.S(F179:F218)</f>
        <v>0.30847172916218396</v>
      </c>
    </row>
    <row r="149" spans="1:14" x14ac:dyDescent="0.2">
      <c r="A149" s="2">
        <f t="shared" ca="1" si="256"/>
        <v>0.12410252043064829</v>
      </c>
      <c r="B149" s="1">
        <v>42812</v>
      </c>
      <c r="C149" s="1" t="str">
        <f t="shared" si="257"/>
        <v>March</v>
      </c>
      <c r="D149" t="s">
        <v>13</v>
      </c>
      <c r="E149">
        <v>53.9</v>
      </c>
      <c r="F149" s="2">
        <v>0.83</v>
      </c>
      <c r="G149">
        <v>32</v>
      </c>
      <c r="H149">
        <v>0.3</v>
      </c>
      <c r="I149">
        <v>23</v>
      </c>
      <c r="J149" s="4">
        <f t="shared" si="258"/>
        <v>6.8999999999999995</v>
      </c>
      <c r="L149" t="s">
        <v>180</v>
      </c>
      <c r="M149" s="2">
        <f t="shared" ref="M149" si="297">AVERAGE(F148:F187)</f>
        <v>0.83699999999999997</v>
      </c>
      <c r="N149">
        <f t="shared" ref="N149" si="298">_xlfn.STDEV.S(F148:F187)</f>
        <v>0.26222128060094563</v>
      </c>
    </row>
    <row r="150" spans="1:14" x14ac:dyDescent="0.2">
      <c r="A150" s="2">
        <f t="shared" ca="1" si="256"/>
        <v>0.93204957489153495</v>
      </c>
      <c r="B150" s="1">
        <v>42805</v>
      </c>
      <c r="C150" s="1" t="str">
        <f t="shared" si="257"/>
        <v>March</v>
      </c>
      <c r="D150" t="s">
        <v>13</v>
      </c>
      <c r="E150">
        <v>58.199999999999996</v>
      </c>
      <c r="F150" s="2">
        <v>0.83</v>
      </c>
      <c r="G150">
        <v>30</v>
      </c>
      <c r="H150">
        <v>0.3</v>
      </c>
      <c r="I150">
        <v>24</v>
      </c>
      <c r="J150" s="4">
        <f t="shared" si="258"/>
        <v>7.1999999999999993</v>
      </c>
      <c r="L150" t="s">
        <v>181</v>
      </c>
      <c r="M150" s="2">
        <f t="shared" ref="M150" si="299">AVERAGE(F181:F220)</f>
        <v>0.85400000000000009</v>
      </c>
      <c r="N150">
        <f t="shared" ref="N150" si="300">_xlfn.STDEV.S(F181:F220)</f>
        <v>0.30919083809028725</v>
      </c>
    </row>
    <row r="151" spans="1:14" x14ac:dyDescent="0.2">
      <c r="A151" s="2">
        <f t="shared" ca="1" si="256"/>
        <v>0.66909362860502519</v>
      </c>
      <c r="B151" s="1">
        <v>43046</v>
      </c>
      <c r="C151" s="1" t="str">
        <f t="shared" si="257"/>
        <v>November</v>
      </c>
      <c r="D151" t="s">
        <v>9</v>
      </c>
      <c r="E151">
        <v>52.3</v>
      </c>
      <c r="F151" s="2">
        <v>0.91</v>
      </c>
      <c r="G151">
        <v>34</v>
      </c>
      <c r="H151">
        <v>0.3</v>
      </c>
      <c r="I151">
        <v>21</v>
      </c>
      <c r="J151" s="4">
        <f t="shared" si="258"/>
        <v>6.3</v>
      </c>
      <c r="L151" t="s">
        <v>182</v>
      </c>
      <c r="M151" s="2">
        <f t="shared" ref="M151" si="301">AVERAGE(F150:F189)</f>
        <v>0.8234999999999999</v>
      </c>
      <c r="N151">
        <f t="shared" ref="N151" si="302">_xlfn.STDEV.S(F150:F189)</f>
        <v>0.26241042427699152</v>
      </c>
    </row>
    <row r="152" spans="1:14" x14ac:dyDescent="0.2">
      <c r="A152" s="2">
        <f t="shared" ca="1" si="256"/>
        <v>0.60345013885111221</v>
      </c>
      <c r="B152" s="1">
        <v>43026</v>
      </c>
      <c r="C152" s="1" t="str">
        <f t="shared" si="257"/>
        <v>October</v>
      </c>
      <c r="D152" t="s">
        <v>10</v>
      </c>
      <c r="E152">
        <v>62.499999999999993</v>
      </c>
      <c r="F152" s="2">
        <v>0.77</v>
      </c>
      <c r="G152">
        <v>33</v>
      </c>
      <c r="H152">
        <v>0.3</v>
      </c>
      <c r="I152">
        <v>25</v>
      </c>
      <c r="J152" s="4">
        <f t="shared" si="258"/>
        <v>7.5</v>
      </c>
      <c r="L152" t="s">
        <v>183</v>
      </c>
      <c r="M152" s="2">
        <f t="shared" ref="M152" si="303">AVERAGE(F183:F222)</f>
        <v>0.84925000000000028</v>
      </c>
      <c r="N152">
        <f t="shared" ref="N152" si="304">_xlfn.STDEV.S(F183:F222)</f>
        <v>0.30665597110668491</v>
      </c>
    </row>
    <row r="153" spans="1:14" x14ac:dyDescent="0.2">
      <c r="A153" s="2">
        <f t="shared" ca="1" si="256"/>
        <v>0.70558908745455873</v>
      </c>
      <c r="B153" s="1">
        <v>43008</v>
      </c>
      <c r="C153" s="1" t="str">
        <f t="shared" si="257"/>
        <v>September</v>
      </c>
      <c r="D153" t="s">
        <v>13</v>
      </c>
      <c r="E153">
        <v>64.8</v>
      </c>
      <c r="F153" s="2">
        <v>0.74</v>
      </c>
      <c r="G153">
        <v>29</v>
      </c>
      <c r="H153">
        <v>0.3</v>
      </c>
      <c r="I153">
        <v>26</v>
      </c>
      <c r="J153" s="4">
        <f t="shared" si="258"/>
        <v>7.8</v>
      </c>
      <c r="L153" t="s">
        <v>184</v>
      </c>
      <c r="M153" s="2">
        <f t="shared" ref="M153" si="305">AVERAGE(F152:F191)</f>
        <v>0.82050000000000001</v>
      </c>
      <c r="N153">
        <f t="shared" ref="N153" si="306">_xlfn.STDEV.S(F152:F191)</f>
        <v>0.26301944941245448</v>
      </c>
    </row>
    <row r="154" spans="1:14" x14ac:dyDescent="0.2">
      <c r="A154" s="2">
        <f t="shared" ca="1" si="256"/>
        <v>0.7386095407053298</v>
      </c>
      <c r="B154" s="1">
        <v>42970</v>
      </c>
      <c r="C154" s="1" t="str">
        <f t="shared" si="257"/>
        <v>August</v>
      </c>
      <c r="D154" t="s">
        <v>10</v>
      </c>
      <c r="E154">
        <v>70.699999999999989</v>
      </c>
      <c r="F154" s="2">
        <v>0.67</v>
      </c>
      <c r="G154">
        <v>33</v>
      </c>
      <c r="H154">
        <v>0.5</v>
      </c>
      <c r="I154">
        <v>29</v>
      </c>
      <c r="J154" s="4">
        <f t="shared" si="258"/>
        <v>14.5</v>
      </c>
      <c r="L154" t="s">
        <v>185</v>
      </c>
      <c r="M154" s="2">
        <f t="shared" ref="M154" si="307">AVERAGE(F185:F224)</f>
        <v>0.85775000000000023</v>
      </c>
      <c r="N154">
        <f t="shared" ref="N154" si="308">_xlfn.STDEV.S(F185:F224)</f>
        <v>0.30618820674336439</v>
      </c>
    </row>
    <row r="155" spans="1:14" x14ac:dyDescent="0.2">
      <c r="A155" s="2">
        <f t="shared" ca="1" si="256"/>
        <v>0.42529152810737614</v>
      </c>
      <c r="B155" s="1">
        <v>43072</v>
      </c>
      <c r="C155" s="1" t="str">
        <f t="shared" si="257"/>
        <v>December</v>
      </c>
      <c r="D155" t="s">
        <v>7</v>
      </c>
      <c r="E155">
        <v>33.5</v>
      </c>
      <c r="F155" s="2">
        <v>1.18</v>
      </c>
      <c r="G155">
        <v>19</v>
      </c>
      <c r="H155">
        <v>0.3</v>
      </c>
      <c r="I155">
        <v>15</v>
      </c>
      <c r="J155" s="4">
        <f t="shared" si="258"/>
        <v>4.5</v>
      </c>
      <c r="L155" t="s">
        <v>186</v>
      </c>
      <c r="M155" s="2">
        <f t="shared" ref="M155" si="309">AVERAGE(F154:F193)</f>
        <v>0.81725000000000014</v>
      </c>
      <c r="N155">
        <f t="shared" ref="N155" si="310">_xlfn.STDEV.S(F154:F193)</f>
        <v>0.26483654852738325</v>
      </c>
    </row>
    <row r="156" spans="1:14" x14ac:dyDescent="0.2">
      <c r="A156" s="2">
        <f t="shared" ca="1" si="256"/>
        <v>0.38148498296597477</v>
      </c>
      <c r="B156" s="1">
        <v>43044</v>
      </c>
      <c r="C156" s="1" t="str">
        <f t="shared" si="257"/>
        <v>November</v>
      </c>
      <c r="D156" t="s">
        <v>7</v>
      </c>
      <c r="E156">
        <v>55.9</v>
      </c>
      <c r="F156" s="2">
        <v>0.87</v>
      </c>
      <c r="G156">
        <v>45</v>
      </c>
      <c r="H156">
        <v>0.3</v>
      </c>
      <c r="I156">
        <v>23</v>
      </c>
      <c r="J156" s="4">
        <f t="shared" si="258"/>
        <v>6.8999999999999995</v>
      </c>
      <c r="L156" t="s">
        <v>187</v>
      </c>
      <c r="M156" s="2">
        <f t="shared" ref="M156" si="311">AVERAGE(F187:F226)</f>
        <v>0.84150000000000014</v>
      </c>
      <c r="N156">
        <f t="shared" ref="N156" si="312">_xlfn.STDEV.S(F187:F226)</f>
        <v>0.29869416654532255</v>
      </c>
    </row>
    <row r="157" spans="1:14" x14ac:dyDescent="0.2">
      <c r="A157" s="2">
        <f t="shared" ca="1" si="256"/>
        <v>0.97897782747766704</v>
      </c>
      <c r="B157" s="1">
        <v>42797</v>
      </c>
      <c r="C157" s="1" t="str">
        <f t="shared" si="257"/>
        <v>March</v>
      </c>
      <c r="D157" t="s">
        <v>12</v>
      </c>
      <c r="E157">
        <v>60.199999999999996</v>
      </c>
      <c r="F157" s="2">
        <v>0.77</v>
      </c>
      <c r="G157">
        <v>28</v>
      </c>
      <c r="H157">
        <v>0.3</v>
      </c>
      <c r="I157">
        <v>24</v>
      </c>
      <c r="J157" s="4">
        <f t="shared" si="258"/>
        <v>7.1999999999999993</v>
      </c>
      <c r="L157" t="s">
        <v>188</v>
      </c>
      <c r="M157" s="2">
        <f t="shared" ref="M157" si="313">AVERAGE(F156:F195)</f>
        <v>0.80899999999999994</v>
      </c>
      <c r="N157">
        <f t="shared" ref="N157" si="314">_xlfn.STDEV.S(F156:F195)</f>
        <v>0.25798827244266082</v>
      </c>
    </row>
    <row r="158" spans="1:14" x14ac:dyDescent="0.2">
      <c r="A158" s="2">
        <f t="shared" ca="1" si="256"/>
        <v>3.0568980840794846E-2</v>
      </c>
      <c r="B158" s="1">
        <v>42769</v>
      </c>
      <c r="C158" s="1" t="str">
        <f t="shared" si="257"/>
        <v>February</v>
      </c>
      <c r="D158" t="s">
        <v>12</v>
      </c>
      <c r="E158">
        <v>50.3</v>
      </c>
      <c r="F158" s="2">
        <v>0.87</v>
      </c>
      <c r="G158">
        <v>25</v>
      </c>
      <c r="H158">
        <v>0.3</v>
      </c>
      <c r="I158">
        <v>21</v>
      </c>
      <c r="J158" s="4">
        <f t="shared" si="258"/>
        <v>6.3</v>
      </c>
      <c r="L158" t="s">
        <v>189</v>
      </c>
      <c r="M158" s="2">
        <f t="shared" ref="M158" si="315">AVERAGE(F189:F228)</f>
        <v>0.84024999999999983</v>
      </c>
      <c r="N158">
        <f t="shared" ref="N158" si="316">_xlfn.STDEV.S(F189:F228)</f>
        <v>0.30082354909864978</v>
      </c>
    </row>
    <row r="159" spans="1:14" x14ac:dyDescent="0.2">
      <c r="A159" s="2">
        <f t="shared" ca="1" si="256"/>
        <v>0.6264497180501738</v>
      </c>
      <c r="B159" s="1">
        <v>43069</v>
      </c>
      <c r="C159" s="1" t="str">
        <f t="shared" si="257"/>
        <v>November</v>
      </c>
      <c r="D159" t="s">
        <v>11</v>
      </c>
      <c r="E159">
        <v>44.699999999999996</v>
      </c>
      <c r="F159" s="2">
        <v>1.05</v>
      </c>
      <c r="G159">
        <v>28</v>
      </c>
      <c r="H159">
        <v>0.3</v>
      </c>
      <c r="I159">
        <v>19</v>
      </c>
      <c r="J159" s="4">
        <f t="shared" si="258"/>
        <v>5.7</v>
      </c>
      <c r="L159" t="s">
        <v>190</v>
      </c>
      <c r="M159" s="2">
        <f t="shared" ref="M159" si="317">AVERAGE(F158:F197)</f>
        <v>0.79974999999999996</v>
      </c>
      <c r="N159">
        <f t="shared" ref="N159" si="318">_xlfn.STDEV.S(F158:F197)</f>
        <v>0.26321958757290692</v>
      </c>
    </row>
    <row r="160" spans="1:14" x14ac:dyDescent="0.2">
      <c r="A160" s="2">
        <f t="shared" ca="1" si="256"/>
        <v>0.86191318618645774</v>
      </c>
      <c r="B160" s="1">
        <v>42892</v>
      </c>
      <c r="C160" s="1" t="str">
        <f t="shared" si="257"/>
        <v>June</v>
      </c>
      <c r="D160" t="s">
        <v>9</v>
      </c>
      <c r="E160">
        <v>84.199999999999989</v>
      </c>
      <c r="F160" s="2">
        <v>0.56000000000000005</v>
      </c>
      <c r="G160">
        <v>44</v>
      </c>
      <c r="H160">
        <v>0.3</v>
      </c>
      <c r="I160">
        <v>34</v>
      </c>
      <c r="J160" s="4">
        <f t="shared" si="258"/>
        <v>10.199999999999999</v>
      </c>
      <c r="L160" t="s">
        <v>191</v>
      </c>
      <c r="M160" s="2">
        <f t="shared" ref="M160" si="319">AVERAGE(F191:F230)</f>
        <v>0.84124999999999983</v>
      </c>
      <c r="N160">
        <f t="shared" ref="N160" si="320">_xlfn.STDEV.S(F191:F230)</f>
        <v>0.30024082214457676</v>
      </c>
    </row>
    <row r="161" spans="1:14" x14ac:dyDescent="0.2">
      <c r="A161" s="2">
        <f t="shared" ca="1" si="256"/>
        <v>0.88297074779293905</v>
      </c>
      <c r="B161" s="1">
        <v>42905</v>
      </c>
      <c r="C161" s="1" t="str">
        <f t="shared" si="257"/>
        <v>June</v>
      </c>
      <c r="D161" t="s">
        <v>8</v>
      </c>
      <c r="E161">
        <v>86.5</v>
      </c>
      <c r="F161" s="2">
        <v>0.56000000000000005</v>
      </c>
      <c r="G161">
        <v>66</v>
      </c>
      <c r="H161">
        <v>0.3</v>
      </c>
      <c r="I161">
        <v>35</v>
      </c>
      <c r="J161" s="4">
        <f t="shared" si="258"/>
        <v>10.5</v>
      </c>
      <c r="L161" t="s">
        <v>192</v>
      </c>
      <c r="M161" s="2">
        <f t="shared" ref="M161" si="321">AVERAGE(F160:F199)</f>
        <v>0.78374999999999984</v>
      </c>
      <c r="N161">
        <f t="shared" ref="N161" si="322">_xlfn.STDEV.S(F160:F199)</f>
        <v>0.26192274746769451</v>
      </c>
    </row>
    <row r="162" spans="1:14" x14ac:dyDescent="0.2">
      <c r="A162" s="2">
        <f t="shared" ca="1" si="256"/>
        <v>0.10557878140539789</v>
      </c>
      <c r="B162" s="1">
        <v>42832</v>
      </c>
      <c r="C162" s="1" t="str">
        <f t="shared" si="257"/>
        <v>April</v>
      </c>
      <c r="D162" t="s">
        <v>12</v>
      </c>
      <c r="E162">
        <v>59.8</v>
      </c>
      <c r="F162" s="2">
        <v>0.74</v>
      </c>
      <c r="G162">
        <v>44</v>
      </c>
      <c r="H162">
        <v>0.3</v>
      </c>
      <c r="I162">
        <v>26</v>
      </c>
      <c r="J162" s="4">
        <f t="shared" si="258"/>
        <v>7.8</v>
      </c>
      <c r="L162" t="s">
        <v>193</v>
      </c>
      <c r="M162" s="2">
        <f t="shared" ref="M162" si="323">AVERAGE(F193:F232)</f>
        <v>0.84699999999999986</v>
      </c>
      <c r="N162">
        <f t="shared" ref="N162" si="324">_xlfn.STDEV.S(F193:F232)</f>
        <v>0.30291066636035119</v>
      </c>
    </row>
    <row r="163" spans="1:14" x14ac:dyDescent="0.2">
      <c r="A163" s="2">
        <f t="shared" ca="1" si="256"/>
        <v>0.1637746693583586</v>
      </c>
      <c r="B163" s="1">
        <v>42744</v>
      </c>
      <c r="C163" s="1" t="str">
        <f t="shared" si="257"/>
        <v>January</v>
      </c>
      <c r="D163" t="s">
        <v>8</v>
      </c>
      <c r="E163">
        <v>38.099999999999994</v>
      </c>
      <c r="F163" s="2">
        <v>1.18</v>
      </c>
      <c r="G163">
        <v>20</v>
      </c>
      <c r="H163">
        <v>0.3</v>
      </c>
      <c r="I163">
        <v>17</v>
      </c>
      <c r="J163" s="4">
        <f t="shared" si="258"/>
        <v>5.0999999999999996</v>
      </c>
      <c r="L163" t="s">
        <v>194</v>
      </c>
      <c r="M163" s="2">
        <f t="shared" ref="M163" si="325">AVERAGE(F162:F201)</f>
        <v>0.79599999999999993</v>
      </c>
      <c r="N163">
        <f t="shared" ref="N163" si="326">_xlfn.STDEV.S(F162:F201)</f>
        <v>0.25714208384092102</v>
      </c>
    </row>
    <row r="164" spans="1:14" x14ac:dyDescent="0.2">
      <c r="A164" s="2">
        <f t="shared" ca="1" si="256"/>
        <v>0.92030783969196495</v>
      </c>
      <c r="B164" s="1">
        <v>42999</v>
      </c>
      <c r="C164" s="1" t="str">
        <f t="shared" si="257"/>
        <v>September</v>
      </c>
      <c r="D164" t="s">
        <v>11</v>
      </c>
      <c r="E164">
        <v>59.8</v>
      </c>
      <c r="F164" s="2">
        <v>0.71</v>
      </c>
      <c r="G164">
        <v>42</v>
      </c>
      <c r="H164">
        <v>0.3</v>
      </c>
      <c r="I164">
        <v>26</v>
      </c>
      <c r="J164" s="4">
        <f t="shared" si="258"/>
        <v>7.8</v>
      </c>
      <c r="L164" t="s">
        <v>195</v>
      </c>
      <c r="M164" s="2">
        <f t="shared" ref="M164" si="327">AVERAGE(F195:F234)</f>
        <v>0.85049999999999992</v>
      </c>
      <c r="N164">
        <f t="shared" ref="N164" si="328">_xlfn.STDEV.S(F195:F234)</f>
        <v>0.30199295288093025</v>
      </c>
    </row>
    <row r="165" spans="1:14" x14ac:dyDescent="0.2">
      <c r="A165" s="2">
        <f t="shared" ca="1" si="256"/>
        <v>0.89671204060194798</v>
      </c>
      <c r="B165" s="1">
        <v>42926</v>
      </c>
      <c r="C165" s="1" t="str">
        <f t="shared" si="257"/>
        <v>July</v>
      </c>
      <c r="D165" t="s">
        <v>8</v>
      </c>
      <c r="E165">
        <v>98</v>
      </c>
      <c r="F165" s="2">
        <v>0.49</v>
      </c>
      <c r="G165">
        <v>66</v>
      </c>
      <c r="H165">
        <v>0.5</v>
      </c>
      <c r="I165">
        <v>40</v>
      </c>
      <c r="J165" s="4">
        <f t="shared" si="258"/>
        <v>20</v>
      </c>
      <c r="L165" t="s">
        <v>196</v>
      </c>
      <c r="M165" s="2">
        <f t="shared" ref="M165" si="329">AVERAGE(F164:F203)</f>
        <v>0.7952499999999999</v>
      </c>
      <c r="N165">
        <f t="shared" ref="N165" si="330">_xlfn.STDEV.S(F164:F203)</f>
        <v>0.25735326912282491</v>
      </c>
    </row>
    <row r="166" spans="1:14" x14ac:dyDescent="0.2">
      <c r="A166" s="2">
        <f t="shared" ca="1" si="256"/>
        <v>0.48191055021265539</v>
      </c>
      <c r="B166" s="1">
        <v>42884</v>
      </c>
      <c r="C166" s="1" t="str">
        <f t="shared" si="257"/>
        <v>May</v>
      </c>
      <c r="D166" t="s">
        <v>8</v>
      </c>
      <c r="E166">
        <v>66.699999999999989</v>
      </c>
      <c r="F166" s="2">
        <v>0.65</v>
      </c>
      <c r="G166">
        <v>32</v>
      </c>
      <c r="H166">
        <v>0.3</v>
      </c>
      <c r="I166">
        <v>29</v>
      </c>
      <c r="J166" s="4">
        <f t="shared" si="258"/>
        <v>8.6999999999999993</v>
      </c>
      <c r="L166" t="s">
        <v>197</v>
      </c>
      <c r="M166" s="2">
        <f t="shared" ref="M166" si="331">AVERAGE(F197:F236)</f>
        <v>0.84849999999999992</v>
      </c>
      <c r="N166">
        <f t="shared" ref="N166" si="332">_xlfn.STDEV.S(F197:F236)</f>
        <v>0.30334502654272294</v>
      </c>
    </row>
    <row r="167" spans="1:14" x14ac:dyDescent="0.2">
      <c r="A167" s="2">
        <f t="shared" ca="1" si="256"/>
        <v>0.65178579952201865</v>
      </c>
      <c r="B167" s="1">
        <v>43027</v>
      </c>
      <c r="C167" s="1" t="str">
        <f t="shared" si="257"/>
        <v>October</v>
      </c>
      <c r="D167" t="s">
        <v>11</v>
      </c>
      <c r="E167">
        <v>60.499999999999993</v>
      </c>
      <c r="F167" s="2">
        <v>0.8</v>
      </c>
      <c r="G167">
        <v>41</v>
      </c>
      <c r="H167">
        <v>0.3</v>
      </c>
      <c r="I167">
        <v>25</v>
      </c>
      <c r="J167" s="4">
        <f t="shared" si="258"/>
        <v>7.5</v>
      </c>
      <c r="L167" t="s">
        <v>198</v>
      </c>
      <c r="M167" s="2">
        <f t="shared" ref="M167" si="333">AVERAGE(F166:F205)</f>
        <v>0.80299999999999994</v>
      </c>
      <c r="N167">
        <f t="shared" ref="N167" si="334">_xlfn.STDEV.S(F166:F205)</f>
        <v>0.25836964178260546</v>
      </c>
    </row>
    <row r="168" spans="1:14" x14ac:dyDescent="0.2">
      <c r="A168" s="2">
        <f t="shared" ca="1" si="256"/>
        <v>1.6590750331776483E-2</v>
      </c>
      <c r="B168" s="1">
        <v>43009</v>
      </c>
      <c r="C168" s="1" t="str">
        <f t="shared" si="257"/>
        <v>October</v>
      </c>
      <c r="D168" t="s">
        <v>7</v>
      </c>
      <c r="E168">
        <v>56.499999999999993</v>
      </c>
      <c r="F168" s="2">
        <v>0.8</v>
      </c>
      <c r="G168">
        <v>43</v>
      </c>
      <c r="H168">
        <v>0.3</v>
      </c>
      <c r="I168">
        <v>25</v>
      </c>
      <c r="J168" s="4">
        <f t="shared" si="258"/>
        <v>7.5</v>
      </c>
      <c r="L168" t="s">
        <v>199</v>
      </c>
      <c r="M168" s="2">
        <f t="shared" ref="M168" si="335">AVERAGE(F199:F238)</f>
        <v>0.84175</v>
      </c>
      <c r="N168">
        <f t="shared" ref="N168" si="336">_xlfn.STDEV.S(F199:F238)</f>
        <v>0.30832789322990151</v>
      </c>
    </row>
    <row r="169" spans="1:14" x14ac:dyDescent="0.2">
      <c r="A169" s="2">
        <f t="shared" ca="1" si="256"/>
        <v>0.14256707437176297</v>
      </c>
      <c r="B169" s="1">
        <v>42859</v>
      </c>
      <c r="C169" s="1" t="str">
        <f t="shared" si="257"/>
        <v>May</v>
      </c>
      <c r="D169" t="s">
        <v>11</v>
      </c>
      <c r="E169">
        <v>71.3</v>
      </c>
      <c r="F169" s="2">
        <v>0.63</v>
      </c>
      <c r="G169">
        <v>64</v>
      </c>
      <c r="H169">
        <v>0.3</v>
      </c>
      <c r="I169">
        <v>31</v>
      </c>
      <c r="J169" s="4">
        <f t="shared" si="258"/>
        <v>9.2999999999999989</v>
      </c>
      <c r="L169" t="s">
        <v>200</v>
      </c>
      <c r="M169" s="2">
        <f t="shared" ref="M169" si="337">AVERAGE(F168:F207)</f>
        <v>0.81774999999999998</v>
      </c>
      <c r="N169">
        <f t="shared" ref="N169" si="338">_xlfn.STDEV.S(F168:F207)</f>
        <v>0.27742855398120514</v>
      </c>
    </row>
    <row r="170" spans="1:14" x14ac:dyDescent="0.2">
      <c r="A170" s="2">
        <f t="shared" ca="1" si="256"/>
        <v>0.57941337716038666</v>
      </c>
      <c r="B170" s="1">
        <v>42748</v>
      </c>
      <c r="C170" s="1" t="str">
        <f t="shared" si="257"/>
        <v>January</v>
      </c>
      <c r="D170" t="s">
        <v>12</v>
      </c>
      <c r="E170">
        <v>37.5</v>
      </c>
      <c r="F170" s="2">
        <v>1.33</v>
      </c>
      <c r="G170">
        <v>19</v>
      </c>
      <c r="H170">
        <v>0.3</v>
      </c>
      <c r="I170">
        <v>15</v>
      </c>
      <c r="J170" s="4">
        <f t="shared" si="258"/>
        <v>4.5</v>
      </c>
      <c r="L170" t="s">
        <v>201</v>
      </c>
      <c r="M170" s="2">
        <f t="shared" ref="M170" si="339">AVERAGE(F201:F240)</f>
        <v>0.85299999999999998</v>
      </c>
      <c r="N170">
        <f t="shared" ref="N170" si="340">_xlfn.STDEV.S(F201:F240)</f>
        <v>0.30633650008128555</v>
      </c>
    </row>
    <row r="171" spans="1:14" x14ac:dyDescent="0.2">
      <c r="A171" s="2">
        <f t="shared" ca="1" si="256"/>
        <v>0.35344008992796361</v>
      </c>
      <c r="B171" s="1">
        <v>42940</v>
      </c>
      <c r="C171" s="1" t="str">
        <f t="shared" si="257"/>
        <v>July</v>
      </c>
      <c r="D171" t="s">
        <v>8</v>
      </c>
      <c r="E171">
        <v>83.5</v>
      </c>
      <c r="F171" s="2">
        <v>0.56999999999999995</v>
      </c>
      <c r="G171">
        <v>69</v>
      </c>
      <c r="H171">
        <v>0.5</v>
      </c>
      <c r="I171">
        <v>35</v>
      </c>
      <c r="J171" s="4">
        <f t="shared" si="258"/>
        <v>17.5</v>
      </c>
      <c r="L171" t="s">
        <v>202</v>
      </c>
      <c r="M171" s="2">
        <f t="shared" ref="M171" si="341">AVERAGE(F170:F209)</f>
        <v>0.82424999999999993</v>
      </c>
      <c r="N171">
        <f t="shared" ref="N171" si="342">_xlfn.STDEV.S(F170:F209)</f>
        <v>0.2779954574430567</v>
      </c>
    </row>
    <row r="172" spans="1:14" x14ac:dyDescent="0.2">
      <c r="A172" s="2">
        <f t="shared" ca="1" si="256"/>
        <v>0.41225670717807306</v>
      </c>
      <c r="B172" s="1">
        <v>43079</v>
      </c>
      <c r="C172" s="1" t="str">
        <f t="shared" si="257"/>
        <v>December</v>
      </c>
      <c r="D172" t="s">
        <v>7</v>
      </c>
      <c r="E172">
        <v>31.299999999999997</v>
      </c>
      <c r="F172" s="2">
        <v>1.82</v>
      </c>
      <c r="G172">
        <v>15</v>
      </c>
      <c r="H172">
        <v>0.3</v>
      </c>
      <c r="I172">
        <v>11</v>
      </c>
      <c r="J172" s="4">
        <f t="shared" si="258"/>
        <v>3.3</v>
      </c>
      <c r="L172" t="s">
        <v>203</v>
      </c>
      <c r="M172" s="2">
        <f t="shared" ref="M172" si="343">AVERAGE(F203:F242)</f>
        <v>0.84725000000000006</v>
      </c>
      <c r="N172">
        <f t="shared" ref="N172" si="344">_xlfn.STDEV.S(F203:F242)</f>
        <v>0.30369508578211296</v>
      </c>
    </row>
    <row r="173" spans="1:14" x14ac:dyDescent="0.2">
      <c r="A173" s="2">
        <f t="shared" ca="1" si="256"/>
        <v>0.29251249358539888</v>
      </c>
      <c r="B173" s="1">
        <v>42873</v>
      </c>
      <c r="C173" s="1" t="str">
        <f t="shared" si="257"/>
        <v>May</v>
      </c>
      <c r="D173" t="s">
        <v>11</v>
      </c>
      <c r="E173">
        <v>72</v>
      </c>
      <c r="F173" s="2">
        <v>0.67</v>
      </c>
      <c r="G173">
        <v>53</v>
      </c>
      <c r="H173">
        <v>0.3</v>
      </c>
      <c r="I173">
        <v>30</v>
      </c>
      <c r="J173" s="4">
        <f t="shared" si="258"/>
        <v>9</v>
      </c>
      <c r="L173" t="s">
        <v>204</v>
      </c>
      <c r="M173" s="2">
        <f t="shared" ref="M173" si="345">AVERAGE(F172:F211)</f>
        <v>0.84600000000000009</v>
      </c>
      <c r="N173">
        <f t="shared" ref="N173" si="346">_xlfn.STDEV.S(F172:F211)</f>
        <v>0.32264770022663775</v>
      </c>
    </row>
    <row r="174" spans="1:14" x14ac:dyDescent="0.2">
      <c r="A174" s="2">
        <f t="shared" ca="1" si="256"/>
        <v>0.78627208056490716</v>
      </c>
      <c r="B174" s="1">
        <v>42856</v>
      </c>
      <c r="C174" s="1" t="str">
        <f t="shared" si="257"/>
        <v>May</v>
      </c>
      <c r="D174" t="s">
        <v>8</v>
      </c>
      <c r="E174">
        <v>66.699999999999989</v>
      </c>
      <c r="F174" s="2">
        <v>0.65</v>
      </c>
      <c r="G174">
        <v>56</v>
      </c>
      <c r="H174">
        <v>0.3</v>
      </c>
      <c r="I174">
        <v>29</v>
      </c>
      <c r="J174" s="4">
        <f t="shared" si="258"/>
        <v>8.6999999999999993</v>
      </c>
      <c r="L174" t="s">
        <v>205</v>
      </c>
      <c r="M174" s="2">
        <f t="shared" ref="M174" si="347">AVERAGE(F205:F244)</f>
        <v>0.8567499999999999</v>
      </c>
      <c r="N174">
        <f t="shared" ref="N174" si="348">_xlfn.STDEV.S(F205:F244)</f>
        <v>0.30658907184431589</v>
      </c>
    </row>
    <row r="175" spans="1:14" x14ac:dyDescent="0.2">
      <c r="A175" s="2">
        <f t="shared" ca="1" si="256"/>
        <v>0.12299593762380612</v>
      </c>
      <c r="B175" s="1">
        <v>42788</v>
      </c>
      <c r="C175" s="1" t="str">
        <f t="shared" si="257"/>
        <v>February</v>
      </c>
      <c r="D175" t="s">
        <v>10</v>
      </c>
      <c r="E175">
        <v>47.699999999999996</v>
      </c>
      <c r="F175" s="2">
        <v>0.95</v>
      </c>
      <c r="G175">
        <v>36</v>
      </c>
      <c r="H175">
        <v>0.3</v>
      </c>
      <c r="I175">
        <v>19</v>
      </c>
      <c r="J175" s="4">
        <f t="shared" si="258"/>
        <v>5.7</v>
      </c>
      <c r="L175" t="s">
        <v>206</v>
      </c>
      <c r="M175" s="2">
        <f t="shared" ref="M175" si="349">AVERAGE(F174:F213)</f>
        <v>0.82300000000000006</v>
      </c>
      <c r="N175">
        <f t="shared" ref="N175" si="350">_xlfn.STDEV.S(F174:F213)</f>
        <v>0.28059643435788523</v>
      </c>
    </row>
    <row r="176" spans="1:14" x14ac:dyDescent="0.2">
      <c r="A176" s="2">
        <f t="shared" ca="1" si="256"/>
        <v>0.43120453688214311</v>
      </c>
      <c r="B176" s="1">
        <v>42868</v>
      </c>
      <c r="C176" s="1" t="str">
        <f t="shared" si="257"/>
        <v>May</v>
      </c>
      <c r="D176" t="s">
        <v>13</v>
      </c>
      <c r="E176">
        <v>70</v>
      </c>
      <c r="F176" s="2">
        <v>0.65</v>
      </c>
      <c r="G176">
        <v>34</v>
      </c>
      <c r="H176">
        <v>0.3</v>
      </c>
      <c r="I176">
        <v>30</v>
      </c>
      <c r="J176" s="4">
        <f t="shared" si="258"/>
        <v>9</v>
      </c>
      <c r="L176" t="s">
        <v>207</v>
      </c>
      <c r="M176" s="2">
        <f t="shared" ref="M176" si="351">AVERAGE(F207:F246)</f>
        <v>0.88650000000000018</v>
      </c>
      <c r="N176">
        <f t="shared" ref="N176" si="352">_xlfn.STDEV.S(F207:F246)</f>
        <v>0.39004634833075086</v>
      </c>
    </row>
    <row r="177" spans="1:14" x14ac:dyDescent="0.2">
      <c r="A177" s="2">
        <f t="shared" ca="1" si="256"/>
        <v>0.29889863242710146</v>
      </c>
      <c r="B177" s="1">
        <v>42987</v>
      </c>
      <c r="C177" s="1" t="str">
        <f t="shared" si="257"/>
        <v>September</v>
      </c>
      <c r="D177" t="s">
        <v>13</v>
      </c>
      <c r="E177">
        <v>64.8</v>
      </c>
      <c r="F177" s="2">
        <v>0.77</v>
      </c>
      <c r="G177">
        <v>45</v>
      </c>
      <c r="H177">
        <v>0.3</v>
      </c>
      <c r="I177">
        <v>26</v>
      </c>
      <c r="J177" s="4">
        <f t="shared" si="258"/>
        <v>7.8</v>
      </c>
      <c r="L177" t="s">
        <v>208</v>
      </c>
      <c r="M177" s="2">
        <f t="shared" ref="M177" si="353">AVERAGE(F176:F215)</f>
        <v>0.83799999999999986</v>
      </c>
      <c r="N177">
        <f t="shared" ref="N177" si="354">_xlfn.STDEV.S(F176:F215)</f>
        <v>0.28977621781343033</v>
      </c>
    </row>
    <row r="178" spans="1:14" x14ac:dyDescent="0.2">
      <c r="A178" s="2">
        <f t="shared" ca="1" si="256"/>
        <v>9.032460551465904E-2</v>
      </c>
      <c r="B178" s="1">
        <v>42929</v>
      </c>
      <c r="C178" s="1" t="str">
        <f t="shared" si="257"/>
        <v>July</v>
      </c>
      <c r="D178" t="s">
        <v>11</v>
      </c>
      <c r="E178">
        <v>78.899999999999991</v>
      </c>
      <c r="F178" s="2">
        <v>0.61</v>
      </c>
      <c r="G178">
        <v>49</v>
      </c>
      <c r="H178">
        <v>0.5</v>
      </c>
      <c r="I178">
        <v>33</v>
      </c>
      <c r="J178" s="4">
        <f t="shared" si="258"/>
        <v>16.5</v>
      </c>
      <c r="L178" t="s">
        <v>209</v>
      </c>
      <c r="M178" s="2">
        <f t="shared" ref="M178" si="355">AVERAGE(F209:F248)</f>
        <v>0.90525</v>
      </c>
      <c r="N178">
        <f t="shared" ref="N178" si="356">_xlfn.STDEV.S(F209:F248)</f>
        <v>0.39039091191082304</v>
      </c>
    </row>
    <row r="179" spans="1:14" x14ac:dyDescent="0.2">
      <c r="A179" s="2">
        <f t="shared" ca="1" si="256"/>
        <v>0.30930561780488586</v>
      </c>
      <c r="B179" s="1">
        <v>43037</v>
      </c>
      <c r="C179" s="1" t="str">
        <f t="shared" si="257"/>
        <v>October</v>
      </c>
      <c r="D179" t="s">
        <v>7</v>
      </c>
      <c r="E179">
        <v>61.499999999999993</v>
      </c>
      <c r="F179" s="2">
        <v>0.8</v>
      </c>
      <c r="G179">
        <v>34</v>
      </c>
      <c r="H179">
        <v>0.3</v>
      </c>
      <c r="I179">
        <v>25</v>
      </c>
      <c r="J179" s="4">
        <f t="shared" si="258"/>
        <v>7.5</v>
      </c>
      <c r="L179" t="s">
        <v>210</v>
      </c>
      <c r="M179" s="2">
        <f t="shared" ref="M179" si="357">AVERAGE(F178:F217)</f>
        <v>0.84550000000000003</v>
      </c>
      <c r="N179">
        <f t="shared" ref="N179" si="358">_xlfn.STDEV.S(F178:F217)</f>
        <v>0.2911423125446489</v>
      </c>
    </row>
    <row r="180" spans="1:14" x14ac:dyDescent="0.2">
      <c r="A180" s="2">
        <f t="shared" ca="1" si="256"/>
        <v>0.69153259323549054</v>
      </c>
      <c r="B180" s="1">
        <v>43092</v>
      </c>
      <c r="C180" s="1" t="str">
        <f t="shared" si="257"/>
        <v>December</v>
      </c>
      <c r="D180" t="s">
        <v>13</v>
      </c>
      <c r="E180">
        <v>42.4</v>
      </c>
      <c r="F180" s="2">
        <v>1.1100000000000001</v>
      </c>
      <c r="G180">
        <v>20</v>
      </c>
      <c r="H180">
        <v>0.3</v>
      </c>
      <c r="I180">
        <v>18</v>
      </c>
      <c r="J180" s="4">
        <f t="shared" si="258"/>
        <v>5.3999999999999995</v>
      </c>
      <c r="L180" t="s">
        <v>211</v>
      </c>
      <c r="M180" s="2">
        <f t="shared" ref="M180" si="359">AVERAGE(F211:F250)</f>
        <v>0.86949999999999983</v>
      </c>
      <c r="N180">
        <f t="shared" ref="N180" si="360">_xlfn.STDEV.S(F211:F250)</f>
        <v>0.34768796797836343</v>
      </c>
    </row>
    <row r="181" spans="1:14" x14ac:dyDescent="0.2">
      <c r="A181" s="2">
        <f t="shared" ca="1" si="256"/>
        <v>0.92517238293647341</v>
      </c>
      <c r="B181" s="1">
        <v>43084</v>
      </c>
      <c r="C181" s="1" t="str">
        <f t="shared" si="257"/>
        <v>December</v>
      </c>
      <c r="D181" t="s">
        <v>12</v>
      </c>
      <c r="E181">
        <v>42.099999999999994</v>
      </c>
      <c r="F181" s="2">
        <v>1.05</v>
      </c>
      <c r="G181">
        <v>30</v>
      </c>
      <c r="H181">
        <v>0.3</v>
      </c>
      <c r="I181">
        <v>17</v>
      </c>
      <c r="J181" s="4">
        <f t="shared" si="258"/>
        <v>5.0999999999999996</v>
      </c>
      <c r="L181" t="s">
        <v>212</v>
      </c>
      <c r="M181" s="2">
        <f t="shared" ref="M181" si="361">AVERAGE(F180:F219)</f>
        <v>0.86599999999999999</v>
      </c>
      <c r="N181">
        <f t="shared" ref="N181" si="362">_xlfn.STDEV.S(F180:F219)</f>
        <v>0.30958864353384852</v>
      </c>
    </row>
    <row r="182" spans="1:14" x14ac:dyDescent="0.2">
      <c r="A182" s="2">
        <f t="shared" ca="1" si="256"/>
        <v>0.80597382843614096</v>
      </c>
      <c r="B182" s="1">
        <v>42976</v>
      </c>
      <c r="C182" s="1" t="str">
        <f t="shared" si="257"/>
        <v>August</v>
      </c>
      <c r="D182" t="s">
        <v>9</v>
      </c>
      <c r="E182">
        <v>75</v>
      </c>
      <c r="F182" s="2">
        <v>0.65</v>
      </c>
      <c r="G182">
        <v>40</v>
      </c>
      <c r="H182">
        <v>0.5</v>
      </c>
      <c r="I182">
        <v>30</v>
      </c>
      <c r="J182" s="4">
        <f t="shared" si="258"/>
        <v>15</v>
      </c>
      <c r="L182" t="s">
        <v>213</v>
      </c>
      <c r="M182" s="2">
        <f t="shared" ref="M182" si="363">AVERAGE(F213:F252)</f>
        <v>0.87825000000000009</v>
      </c>
      <c r="N182">
        <f t="shared" ref="N182" si="364">_xlfn.STDEV.S(F213:F252)</f>
        <v>0.3480192118186462</v>
      </c>
    </row>
    <row r="183" spans="1:14" x14ac:dyDescent="0.2">
      <c r="A183" s="2">
        <f t="shared" ca="1" si="256"/>
        <v>0.89044521048601044</v>
      </c>
      <c r="B183" s="1">
        <v>42994</v>
      </c>
      <c r="C183" s="1" t="str">
        <f t="shared" si="257"/>
        <v>September</v>
      </c>
      <c r="D183" t="s">
        <v>13</v>
      </c>
      <c r="E183">
        <v>68.099999999999994</v>
      </c>
      <c r="F183" s="2">
        <v>0.69</v>
      </c>
      <c r="G183">
        <v>37</v>
      </c>
      <c r="H183">
        <v>0.3</v>
      </c>
      <c r="I183">
        <v>27</v>
      </c>
      <c r="J183" s="4">
        <f t="shared" si="258"/>
        <v>8.1</v>
      </c>
      <c r="L183" t="s">
        <v>214</v>
      </c>
      <c r="M183" s="2">
        <f t="shared" ref="M183" si="365">AVERAGE(F182:F221)</f>
        <v>0.8470000000000002</v>
      </c>
      <c r="N183">
        <f t="shared" ref="N183" si="366">_xlfn.STDEV.S(F182:F221)</f>
        <v>0.30780613279240376</v>
      </c>
    </row>
    <row r="184" spans="1:14" x14ac:dyDescent="0.2">
      <c r="A184" s="2">
        <f t="shared" ca="1" si="256"/>
        <v>0.70344245522906212</v>
      </c>
      <c r="B184" s="1">
        <v>42833</v>
      </c>
      <c r="C184" s="1" t="str">
        <f t="shared" si="257"/>
        <v>April</v>
      </c>
      <c r="D184" t="s">
        <v>13</v>
      </c>
      <c r="E184">
        <v>63.8</v>
      </c>
      <c r="F184" s="2">
        <v>0.74</v>
      </c>
      <c r="G184">
        <v>37</v>
      </c>
      <c r="H184">
        <v>0.3</v>
      </c>
      <c r="I184">
        <v>26</v>
      </c>
      <c r="J184" s="4">
        <f t="shared" si="258"/>
        <v>7.8</v>
      </c>
      <c r="L184" t="s">
        <v>215</v>
      </c>
      <c r="M184" s="2">
        <f t="shared" ref="M184" si="367">AVERAGE(F215:F254)</f>
        <v>0.87750000000000006</v>
      </c>
      <c r="N184">
        <f t="shared" ref="N184" si="368">_xlfn.STDEV.S(F215:F254)</f>
        <v>0.34835694926693272</v>
      </c>
    </row>
    <row r="185" spans="1:14" x14ac:dyDescent="0.2">
      <c r="A185" s="2">
        <f t="shared" ca="1" si="256"/>
        <v>0.41639498832882293</v>
      </c>
      <c r="B185" s="1">
        <v>42763</v>
      </c>
      <c r="C185" s="1" t="str">
        <f t="shared" si="257"/>
        <v>January</v>
      </c>
      <c r="D185" t="s">
        <v>13</v>
      </c>
      <c r="E185">
        <v>34.9</v>
      </c>
      <c r="F185" s="2">
        <v>1.33</v>
      </c>
      <c r="G185">
        <v>15</v>
      </c>
      <c r="H185">
        <v>0.3</v>
      </c>
      <c r="I185">
        <v>13</v>
      </c>
      <c r="J185" s="4">
        <f t="shared" si="258"/>
        <v>3.9</v>
      </c>
      <c r="L185" t="s">
        <v>216</v>
      </c>
      <c r="M185" s="2">
        <f t="shared" ref="M185" si="369">AVERAGE(F184:F223)</f>
        <v>0.85699999999999998</v>
      </c>
      <c r="N185">
        <f t="shared" ref="N185" si="370">_xlfn.STDEV.S(F184:F223)</f>
        <v>0.30644529356594441</v>
      </c>
    </row>
    <row r="186" spans="1:14" x14ac:dyDescent="0.2">
      <c r="A186" s="2">
        <f t="shared" ca="1" si="256"/>
        <v>0.28262730030269834</v>
      </c>
      <c r="B186" s="1">
        <v>42858</v>
      </c>
      <c r="C186" s="1" t="str">
        <f t="shared" si="257"/>
        <v>May</v>
      </c>
      <c r="D186" t="s">
        <v>10</v>
      </c>
      <c r="E186">
        <v>71</v>
      </c>
      <c r="F186" s="2">
        <v>0.63</v>
      </c>
      <c r="G186">
        <v>55</v>
      </c>
      <c r="H186">
        <v>0.3</v>
      </c>
      <c r="I186">
        <v>30</v>
      </c>
      <c r="J186" s="4">
        <f t="shared" si="258"/>
        <v>9</v>
      </c>
      <c r="L186" t="s">
        <v>217</v>
      </c>
      <c r="M186" s="2">
        <f t="shared" ref="M186" si="371">AVERAGE(F217:F256)</f>
        <v>0.86349999999999993</v>
      </c>
      <c r="N186">
        <f t="shared" ref="N186" si="372">_xlfn.STDEV.S(F217:F256)</f>
        <v>0.34087782607217532</v>
      </c>
    </row>
    <row r="187" spans="1:14" x14ac:dyDescent="0.2">
      <c r="A187" s="2">
        <f t="shared" ca="1" si="256"/>
        <v>0.11028069608778523</v>
      </c>
      <c r="B187" s="1">
        <v>42824</v>
      </c>
      <c r="C187" s="1" t="str">
        <f t="shared" si="257"/>
        <v>March</v>
      </c>
      <c r="D187" t="s">
        <v>11</v>
      </c>
      <c r="E187">
        <v>55.199999999999996</v>
      </c>
      <c r="F187" s="2">
        <v>0.8</v>
      </c>
      <c r="G187">
        <v>47</v>
      </c>
      <c r="H187">
        <v>0.3</v>
      </c>
      <c r="I187">
        <v>24</v>
      </c>
      <c r="J187" s="4">
        <f t="shared" si="258"/>
        <v>7.1999999999999993</v>
      </c>
      <c r="L187" t="s">
        <v>218</v>
      </c>
      <c r="M187" s="2">
        <f t="shared" ref="M187" si="373">AVERAGE(F186:F225)</f>
        <v>0.84375</v>
      </c>
      <c r="N187">
        <f t="shared" ref="N187" si="374">_xlfn.STDEV.S(F186:F225)</f>
        <v>0.29669709581771542</v>
      </c>
    </row>
    <row r="188" spans="1:14" x14ac:dyDescent="0.2">
      <c r="A188" s="2">
        <f t="shared" ca="1" si="256"/>
        <v>0.81349322937413115</v>
      </c>
      <c r="B188" s="1">
        <v>42978</v>
      </c>
      <c r="C188" s="1" t="str">
        <f t="shared" si="257"/>
        <v>August</v>
      </c>
      <c r="D188" t="s">
        <v>11</v>
      </c>
      <c r="E188">
        <v>67.699999999999989</v>
      </c>
      <c r="F188" s="2">
        <v>0.69</v>
      </c>
      <c r="G188">
        <v>58</v>
      </c>
      <c r="H188">
        <v>0.5</v>
      </c>
      <c r="I188">
        <v>29</v>
      </c>
      <c r="J188" s="4">
        <f t="shared" si="258"/>
        <v>14.5</v>
      </c>
      <c r="L188" t="s">
        <v>219</v>
      </c>
      <c r="M188" s="2">
        <f t="shared" ref="M188" si="375">AVERAGE(F219:F258)</f>
        <v>0.84350000000000025</v>
      </c>
      <c r="N188">
        <f t="shared" ref="N188" si="376">_xlfn.STDEV.S(F219:F258)</f>
        <v>0.32317773152531093</v>
      </c>
    </row>
    <row r="189" spans="1:14" x14ac:dyDescent="0.2">
      <c r="A189" s="2">
        <f t="shared" ca="1" si="256"/>
        <v>0.3890058576259956</v>
      </c>
      <c r="B189" s="1">
        <v>42960</v>
      </c>
      <c r="C189" s="1" t="str">
        <f t="shared" si="257"/>
        <v>August</v>
      </c>
      <c r="D189" t="s">
        <v>7</v>
      </c>
      <c r="E189">
        <v>67.699999999999989</v>
      </c>
      <c r="F189" s="2">
        <v>0.65</v>
      </c>
      <c r="G189">
        <v>54</v>
      </c>
      <c r="H189">
        <v>0.5</v>
      </c>
      <c r="I189">
        <v>29</v>
      </c>
      <c r="J189" s="4">
        <f t="shared" si="258"/>
        <v>14.5</v>
      </c>
      <c r="L189" t="s">
        <v>220</v>
      </c>
      <c r="M189" s="2">
        <f t="shared" ref="M189" si="377">AVERAGE(F188:F227)</f>
        <v>0.83574999999999999</v>
      </c>
      <c r="N189">
        <f t="shared" ref="N189" si="378">_xlfn.STDEV.S(F188:F227)</f>
        <v>0.30171210169247775</v>
      </c>
    </row>
    <row r="190" spans="1:14" x14ac:dyDescent="0.2">
      <c r="A190" s="2">
        <f t="shared" ca="1" si="256"/>
        <v>0.38351821931544039</v>
      </c>
      <c r="B190" s="1">
        <v>43001</v>
      </c>
      <c r="C190" s="1" t="str">
        <f t="shared" si="257"/>
        <v>September</v>
      </c>
      <c r="D190" t="s">
        <v>13</v>
      </c>
      <c r="E190">
        <v>63.399999999999991</v>
      </c>
      <c r="F190" s="2">
        <v>0.71</v>
      </c>
      <c r="G190">
        <v>39</v>
      </c>
      <c r="H190">
        <v>0.3</v>
      </c>
      <c r="I190">
        <v>28</v>
      </c>
      <c r="J190" s="4">
        <f t="shared" si="258"/>
        <v>8.4</v>
      </c>
      <c r="L190" t="s">
        <v>221</v>
      </c>
      <c r="M190" s="2">
        <f t="shared" ref="M190" si="379">AVERAGE(F221:F260)</f>
        <v>0.8510000000000002</v>
      </c>
      <c r="N190">
        <f t="shared" ref="N190" si="380">_xlfn.STDEV.S(F221:F260)</f>
        <v>0.3219874181329096</v>
      </c>
    </row>
    <row r="191" spans="1:14" x14ac:dyDescent="0.2">
      <c r="A191" s="2">
        <f t="shared" ca="1" si="256"/>
        <v>0.74402967373339124</v>
      </c>
      <c r="B191" s="1">
        <v>42794</v>
      </c>
      <c r="C191" s="1" t="str">
        <f t="shared" si="257"/>
        <v>February</v>
      </c>
      <c r="D191" t="s">
        <v>9</v>
      </c>
      <c r="E191">
        <v>49.599999999999994</v>
      </c>
      <c r="F191" s="2">
        <v>0.91</v>
      </c>
      <c r="G191">
        <v>45</v>
      </c>
      <c r="H191">
        <v>0.3</v>
      </c>
      <c r="I191">
        <v>22</v>
      </c>
      <c r="J191" s="4">
        <f t="shared" si="258"/>
        <v>6.6</v>
      </c>
      <c r="L191" t="s">
        <v>222</v>
      </c>
      <c r="M191" s="2">
        <f t="shared" ref="M191" si="381">AVERAGE(F190:F229)</f>
        <v>0.84124999999999961</v>
      </c>
      <c r="N191">
        <f t="shared" ref="N191" si="382">_xlfn.STDEV.S(F190:F229)</f>
        <v>0.30024082214457753</v>
      </c>
    </row>
    <row r="192" spans="1:14" x14ac:dyDescent="0.2">
      <c r="A192" s="2">
        <f t="shared" ca="1" si="256"/>
        <v>3.269236296004896E-2</v>
      </c>
      <c r="B192" s="1">
        <v>43030</v>
      </c>
      <c r="C192" s="1" t="str">
        <f t="shared" si="257"/>
        <v>October</v>
      </c>
      <c r="D192" t="s">
        <v>7</v>
      </c>
      <c r="E192">
        <v>57.499999999999993</v>
      </c>
      <c r="F192" s="2">
        <v>0.77</v>
      </c>
      <c r="G192">
        <v>35</v>
      </c>
      <c r="H192">
        <v>0.3</v>
      </c>
      <c r="I192">
        <v>25</v>
      </c>
      <c r="J192" s="4">
        <f t="shared" si="258"/>
        <v>7.5</v>
      </c>
      <c r="L192" t="s">
        <v>223</v>
      </c>
      <c r="M192" s="2">
        <f t="shared" ref="M192" si="383">AVERAGE(F223:F262)</f>
        <v>0.85299999999999998</v>
      </c>
      <c r="N192">
        <f t="shared" ref="N192" si="384">_xlfn.STDEV.S(F223:F262)</f>
        <v>0.32662375437661789</v>
      </c>
    </row>
    <row r="193" spans="1:14" x14ac:dyDescent="0.2">
      <c r="A193" s="2">
        <f t="shared" ca="1" si="256"/>
        <v>0.72616176529931653</v>
      </c>
      <c r="B193" s="1">
        <v>42953</v>
      </c>
      <c r="C193" s="1" t="str">
        <f t="shared" si="257"/>
        <v>August</v>
      </c>
      <c r="D193" t="s">
        <v>7</v>
      </c>
      <c r="E193">
        <v>77.3</v>
      </c>
      <c r="F193" s="2">
        <v>0.61</v>
      </c>
      <c r="G193">
        <v>36</v>
      </c>
      <c r="H193">
        <v>0.5</v>
      </c>
      <c r="I193">
        <v>31</v>
      </c>
      <c r="J193" s="4">
        <f t="shared" si="258"/>
        <v>15.5</v>
      </c>
      <c r="L193" t="s">
        <v>224</v>
      </c>
      <c r="M193" s="2">
        <f t="shared" ref="M193" si="385">AVERAGE(F192:F231)</f>
        <v>0.84624999999999984</v>
      </c>
      <c r="N193">
        <f t="shared" ref="N193" si="386">_xlfn.STDEV.S(F192:F231)</f>
        <v>0.30306712043238793</v>
      </c>
    </row>
    <row r="194" spans="1:14" x14ac:dyDescent="0.2">
      <c r="A194" s="2">
        <f t="shared" ref="A194:A257" ca="1" si="387">RAND()</f>
        <v>0.86757252433429333</v>
      </c>
      <c r="B194" s="1">
        <v>43054</v>
      </c>
      <c r="C194" s="1" t="str">
        <f t="shared" ref="C194:C257" si="388">TEXT(B194, "mmmm")</f>
        <v>November</v>
      </c>
      <c r="D194" t="s">
        <v>10</v>
      </c>
      <c r="E194">
        <v>55.9</v>
      </c>
      <c r="F194" s="2">
        <v>0.83</v>
      </c>
      <c r="G194">
        <v>47</v>
      </c>
      <c r="H194">
        <v>0.3</v>
      </c>
      <c r="I194">
        <v>23</v>
      </c>
      <c r="J194" s="4">
        <f t="shared" ref="J194:J257" si="389">H194*I194</f>
        <v>6.8999999999999995</v>
      </c>
      <c r="L194" t="s">
        <v>225</v>
      </c>
      <c r="M194" s="2">
        <f t="shared" ref="M194" si="390">AVERAGE(F225:F264)</f>
        <v>0.84500000000000008</v>
      </c>
      <c r="N194">
        <f t="shared" ref="N194" si="391">_xlfn.STDEV.S(F225:F264)</f>
        <v>0.32713205990147837</v>
      </c>
    </row>
    <row r="195" spans="1:14" x14ac:dyDescent="0.2">
      <c r="A195" s="2">
        <f t="shared" ca="1" si="387"/>
        <v>0.37371441695674223</v>
      </c>
      <c r="B195" s="1">
        <v>42965</v>
      </c>
      <c r="C195" s="1" t="str">
        <f t="shared" si="388"/>
        <v>August</v>
      </c>
      <c r="D195" t="s">
        <v>12</v>
      </c>
      <c r="E195">
        <v>65.699999999999989</v>
      </c>
      <c r="F195" s="2">
        <v>0.69</v>
      </c>
      <c r="G195">
        <v>45</v>
      </c>
      <c r="H195">
        <v>0.5</v>
      </c>
      <c r="I195">
        <v>29</v>
      </c>
      <c r="J195" s="4">
        <f t="shared" si="389"/>
        <v>14.5</v>
      </c>
      <c r="L195" t="s">
        <v>226</v>
      </c>
      <c r="M195" s="2">
        <f t="shared" ref="M195" si="392">AVERAGE(F194:F233)</f>
        <v>0.85449999999999982</v>
      </c>
      <c r="N195">
        <f t="shared" ref="N195" si="393">_xlfn.STDEV.S(F194:F233)</f>
        <v>0.30059726869803405</v>
      </c>
    </row>
    <row r="196" spans="1:14" x14ac:dyDescent="0.2">
      <c r="A196" s="2">
        <f t="shared" ca="1" si="387"/>
        <v>0.64328047188039394</v>
      </c>
      <c r="B196" s="1">
        <v>42943</v>
      </c>
      <c r="C196" s="1" t="str">
        <f t="shared" si="388"/>
        <v>July</v>
      </c>
      <c r="D196" t="s">
        <v>11</v>
      </c>
      <c r="E196">
        <v>97.899999999999991</v>
      </c>
      <c r="F196" s="2">
        <v>0.47</v>
      </c>
      <c r="G196">
        <v>74</v>
      </c>
      <c r="H196">
        <v>0.5</v>
      </c>
      <c r="I196">
        <v>43</v>
      </c>
      <c r="J196" s="4">
        <f t="shared" si="389"/>
        <v>21.5</v>
      </c>
      <c r="L196" t="s">
        <v>227</v>
      </c>
      <c r="M196" s="2">
        <f t="shared" ref="M196" si="394">AVERAGE(F227:F266)</f>
        <v>0.86575000000000002</v>
      </c>
      <c r="N196">
        <f t="shared" ref="N196" si="395">_xlfn.STDEV.S(F227:F266)</f>
        <v>0.33658075192158932</v>
      </c>
    </row>
    <row r="197" spans="1:14" x14ac:dyDescent="0.2">
      <c r="A197" s="2">
        <f t="shared" ca="1" si="387"/>
        <v>5.5463926912986961E-2</v>
      </c>
      <c r="B197" s="1">
        <v>43015</v>
      </c>
      <c r="C197" s="1" t="str">
        <f t="shared" si="388"/>
        <v>October</v>
      </c>
      <c r="D197" t="s">
        <v>13</v>
      </c>
      <c r="E197">
        <v>63.499999999999993</v>
      </c>
      <c r="F197" s="2">
        <v>0.8</v>
      </c>
      <c r="G197">
        <v>31</v>
      </c>
      <c r="H197">
        <v>0.3</v>
      </c>
      <c r="I197">
        <v>25</v>
      </c>
      <c r="J197" s="4">
        <f t="shared" si="389"/>
        <v>7.5</v>
      </c>
      <c r="L197" t="s">
        <v>228</v>
      </c>
      <c r="M197" s="2">
        <f t="shared" ref="M197" si="396">AVERAGE(F196:F235)</f>
        <v>0.84849999999999992</v>
      </c>
      <c r="N197">
        <f t="shared" ref="N197" si="397">_xlfn.STDEV.S(F196:F235)</f>
        <v>0.30334502654272294</v>
      </c>
    </row>
    <row r="198" spans="1:14" x14ac:dyDescent="0.2">
      <c r="A198" s="2">
        <f t="shared" ca="1" si="387"/>
        <v>0.9850978965855004</v>
      </c>
      <c r="B198" s="1">
        <v>42968</v>
      </c>
      <c r="C198" s="1" t="str">
        <f t="shared" si="388"/>
        <v>August</v>
      </c>
      <c r="D198" t="s">
        <v>8</v>
      </c>
      <c r="E198">
        <v>68</v>
      </c>
      <c r="F198" s="2">
        <v>0.65</v>
      </c>
      <c r="G198">
        <v>58</v>
      </c>
      <c r="H198">
        <v>0.5</v>
      </c>
      <c r="I198">
        <v>30</v>
      </c>
      <c r="J198" s="4">
        <f t="shared" si="389"/>
        <v>15</v>
      </c>
      <c r="L198" t="s">
        <v>229</v>
      </c>
      <c r="M198" s="2">
        <f t="shared" ref="M198" si="398">AVERAGE(F229:F268)</f>
        <v>0.87475000000000003</v>
      </c>
      <c r="N198">
        <f t="shared" ref="N198" si="399">_xlfn.STDEV.S(F229:F268)</f>
        <v>0.34713470008053082</v>
      </c>
    </row>
    <row r="199" spans="1:14" x14ac:dyDescent="0.2">
      <c r="A199" s="2">
        <f t="shared" ca="1" si="387"/>
        <v>0.34837419140955073</v>
      </c>
      <c r="B199" s="1">
        <v>42962</v>
      </c>
      <c r="C199" s="1" t="str">
        <f t="shared" si="388"/>
        <v>August</v>
      </c>
      <c r="D199" t="s">
        <v>9</v>
      </c>
      <c r="E199">
        <v>74.3</v>
      </c>
      <c r="F199" s="2">
        <v>0.63</v>
      </c>
      <c r="G199">
        <v>44</v>
      </c>
      <c r="H199">
        <v>0.5</v>
      </c>
      <c r="I199">
        <v>31</v>
      </c>
      <c r="J199" s="4">
        <f t="shared" si="389"/>
        <v>15.5</v>
      </c>
      <c r="L199" t="s">
        <v>230</v>
      </c>
      <c r="M199" s="2">
        <f t="shared" ref="M199" si="400">AVERAGE(F198:F237)</f>
        <v>0.84024999999999994</v>
      </c>
      <c r="N199">
        <f t="shared" ref="N199" si="401">_xlfn.STDEV.S(F198:F237)</f>
        <v>0.30913018998307856</v>
      </c>
    </row>
    <row r="200" spans="1:14" x14ac:dyDescent="0.2">
      <c r="A200" s="2">
        <f t="shared" ca="1" si="387"/>
        <v>0.13478719995096211</v>
      </c>
      <c r="B200" s="1">
        <v>42821</v>
      </c>
      <c r="C200" s="1" t="str">
        <f t="shared" si="388"/>
        <v>March</v>
      </c>
      <c r="D200" t="s">
        <v>8</v>
      </c>
      <c r="E200">
        <v>60.499999999999993</v>
      </c>
      <c r="F200" s="2">
        <v>0.74</v>
      </c>
      <c r="G200">
        <v>30</v>
      </c>
      <c r="H200">
        <v>0.3</v>
      </c>
      <c r="I200">
        <v>25</v>
      </c>
      <c r="J200" s="4">
        <f t="shared" si="389"/>
        <v>7.5</v>
      </c>
      <c r="L200" t="s">
        <v>231</v>
      </c>
      <c r="M200" s="2">
        <f t="shared" ref="M200" si="402">AVERAGE(F231:F270)</f>
        <v>0.87525000000000008</v>
      </c>
      <c r="N200">
        <f t="shared" ref="N200" si="403">_xlfn.STDEV.S(F231:F270)</f>
        <v>0.34714208647919409</v>
      </c>
    </row>
    <row r="201" spans="1:14" x14ac:dyDescent="0.2">
      <c r="A201" s="2">
        <f t="shared" ca="1" si="387"/>
        <v>0.25073189797202666</v>
      </c>
      <c r="B201" s="1">
        <v>43049</v>
      </c>
      <c r="C201" s="1" t="str">
        <f t="shared" si="388"/>
        <v>November</v>
      </c>
      <c r="D201" t="s">
        <v>12</v>
      </c>
      <c r="E201">
        <v>54.599999999999994</v>
      </c>
      <c r="F201" s="2">
        <v>0.87</v>
      </c>
      <c r="G201">
        <v>28</v>
      </c>
      <c r="H201">
        <v>0.3</v>
      </c>
      <c r="I201">
        <v>22</v>
      </c>
      <c r="J201" s="4">
        <f t="shared" si="389"/>
        <v>6.6</v>
      </c>
      <c r="L201" t="s">
        <v>232</v>
      </c>
      <c r="M201" s="2">
        <f t="shared" ref="M201" si="404">AVERAGE(F200:F239)</f>
        <v>0.84975000000000001</v>
      </c>
      <c r="N201">
        <f t="shared" ref="N201" si="405">_xlfn.STDEV.S(F200:F239)</f>
        <v>0.30684070451737294</v>
      </c>
    </row>
    <row r="202" spans="1:14" x14ac:dyDescent="0.2">
      <c r="A202" s="2">
        <f t="shared" ca="1" si="387"/>
        <v>0.53376238707416035</v>
      </c>
      <c r="B202" s="1">
        <v>42754</v>
      </c>
      <c r="C202" s="1" t="str">
        <f t="shared" si="388"/>
        <v>January</v>
      </c>
      <c r="D202" t="s">
        <v>11</v>
      </c>
      <c r="E202">
        <v>43.099999999999994</v>
      </c>
      <c r="F202" s="2">
        <v>1.18</v>
      </c>
      <c r="G202">
        <v>30</v>
      </c>
      <c r="H202">
        <v>0.3</v>
      </c>
      <c r="I202">
        <v>17</v>
      </c>
      <c r="J202" s="4">
        <f t="shared" si="389"/>
        <v>5.0999999999999996</v>
      </c>
      <c r="L202" t="s">
        <v>233</v>
      </c>
      <c r="M202" s="2">
        <f t="shared" ref="M202" si="406">AVERAGE(F233:F272)</f>
        <v>0.85775000000000001</v>
      </c>
      <c r="N202">
        <f t="shared" ref="N202" si="407">_xlfn.STDEV.S(F233:F272)</f>
        <v>0.35013907493290691</v>
      </c>
    </row>
    <row r="203" spans="1:14" x14ac:dyDescent="0.2">
      <c r="A203" s="2">
        <f t="shared" ca="1" si="387"/>
        <v>0.58101325761343736</v>
      </c>
      <c r="B203" s="1">
        <v>42860</v>
      </c>
      <c r="C203" s="1" t="str">
        <f t="shared" si="388"/>
        <v>May</v>
      </c>
      <c r="D203" t="s">
        <v>12</v>
      </c>
      <c r="E203">
        <v>69.399999999999991</v>
      </c>
      <c r="F203" s="2">
        <v>0.71</v>
      </c>
      <c r="G203">
        <v>31</v>
      </c>
      <c r="H203">
        <v>0.3</v>
      </c>
      <c r="I203">
        <v>28</v>
      </c>
      <c r="J203" s="4">
        <f t="shared" si="389"/>
        <v>8.4</v>
      </c>
      <c r="L203" t="s">
        <v>234</v>
      </c>
      <c r="M203" s="2">
        <f t="shared" ref="M203" si="408">AVERAGE(F202:F241)</f>
        <v>0.85050000000000003</v>
      </c>
      <c r="N203">
        <f t="shared" ref="N203" si="409">_xlfn.STDEV.S(F202:F241)</f>
        <v>0.30660213925357993</v>
      </c>
    </row>
    <row r="204" spans="1:14" x14ac:dyDescent="0.2">
      <c r="A204" s="2">
        <f t="shared" ca="1" si="387"/>
        <v>9.906514923724874E-2</v>
      </c>
      <c r="B204" s="1">
        <v>43088</v>
      </c>
      <c r="C204" s="1" t="str">
        <f t="shared" si="388"/>
        <v>December</v>
      </c>
      <c r="D204" t="s">
        <v>9</v>
      </c>
      <c r="E204">
        <v>41.4</v>
      </c>
      <c r="F204" s="2">
        <v>1</v>
      </c>
      <c r="G204">
        <v>33</v>
      </c>
      <c r="H204">
        <v>0.3</v>
      </c>
      <c r="I204">
        <v>18</v>
      </c>
      <c r="J204" s="4">
        <f t="shared" si="389"/>
        <v>5.3999999999999995</v>
      </c>
      <c r="L204" t="s">
        <v>235</v>
      </c>
      <c r="M204" s="2">
        <f t="shared" ref="M204" si="410">AVERAGE(F235:F274)</f>
        <v>0.86925000000000008</v>
      </c>
      <c r="N204">
        <f t="shared" ref="N204" si="411">_xlfn.STDEV.S(F235:F274)</f>
        <v>0.36973578577418126</v>
      </c>
    </row>
    <row r="205" spans="1:14" x14ac:dyDescent="0.2">
      <c r="A205" s="2">
        <f t="shared" ca="1" si="387"/>
        <v>0.15122978795869491</v>
      </c>
      <c r="B205" s="1">
        <v>42918</v>
      </c>
      <c r="C205" s="1" t="str">
        <f t="shared" si="388"/>
        <v>July</v>
      </c>
      <c r="D205" t="s">
        <v>7</v>
      </c>
      <c r="E205">
        <v>93.399999999999991</v>
      </c>
      <c r="F205" s="2">
        <v>0.51</v>
      </c>
      <c r="G205">
        <v>68</v>
      </c>
      <c r="H205">
        <v>0.5</v>
      </c>
      <c r="I205">
        <v>38</v>
      </c>
      <c r="J205" s="4">
        <f t="shared" si="389"/>
        <v>19</v>
      </c>
      <c r="L205" t="s">
        <v>236</v>
      </c>
      <c r="M205" s="2">
        <f t="shared" ref="M205" si="412">AVERAGE(F204:F243)</f>
        <v>0.85899999999999999</v>
      </c>
      <c r="N205">
        <f t="shared" ref="N205" si="413">_xlfn.STDEV.S(F204:F243)</f>
        <v>0.30731926103830232</v>
      </c>
    </row>
    <row r="206" spans="1:14" x14ac:dyDescent="0.2">
      <c r="A206" s="2">
        <f t="shared" ca="1" si="387"/>
        <v>0.7258084247273624</v>
      </c>
      <c r="B206" s="1">
        <v>43095</v>
      </c>
      <c r="C206" s="1" t="str">
        <f t="shared" si="388"/>
        <v>December</v>
      </c>
      <c r="D206" t="s">
        <v>9</v>
      </c>
      <c r="E206">
        <v>28.9</v>
      </c>
      <c r="F206" s="2">
        <v>1.43</v>
      </c>
      <c r="G206">
        <v>23</v>
      </c>
      <c r="H206">
        <v>0.3</v>
      </c>
      <c r="I206">
        <v>13</v>
      </c>
      <c r="J206" s="4">
        <f t="shared" si="389"/>
        <v>3.9</v>
      </c>
      <c r="L206" t="s">
        <v>237</v>
      </c>
      <c r="M206" s="2">
        <f t="shared" ref="M206" si="414">AVERAGE(F237:F276)</f>
        <v>0.88024999999999998</v>
      </c>
      <c r="N206">
        <f t="shared" ref="N206" si="415">_xlfn.STDEV.S(F237:F276)</f>
        <v>0.36281299484826773</v>
      </c>
    </row>
    <row r="207" spans="1:14" x14ac:dyDescent="0.2">
      <c r="A207" s="2">
        <f t="shared" ca="1" si="387"/>
        <v>0.47406560599139969</v>
      </c>
      <c r="B207" s="1">
        <v>42947</v>
      </c>
      <c r="C207" s="1" t="str">
        <f t="shared" si="388"/>
        <v>July</v>
      </c>
      <c r="D207" t="s">
        <v>8</v>
      </c>
      <c r="E207">
        <v>74.599999999999994</v>
      </c>
      <c r="F207" s="2">
        <v>0.61</v>
      </c>
      <c r="G207">
        <v>38</v>
      </c>
      <c r="H207">
        <v>0.5</v>
      </c>
      <c r="I207">
        <v>32</v>
      </c>
      <c r="J207" s="4">
        <f t="shared" si="389"/>
        <v>16</v>
      </c>
      <c r="L207" t="s">
        <v>238</v>
      </c>
      <c r="M207" s="2">
        <f t="shared" ref="M207" si="416">AVERAGE(F206:F245)</f>
        <v>0.90649999999999997</v>
      </c>
      <c r="N207">
        <f t="shared" ref="N207" si="417">_xlfn.STDEV.S(F206:F245)</f>
        <v>0.3970051346306202</v>
      </c>
    </row>
    <row r="208" spans="1:14" x14ac:dyDescent="0.2">
      <c r="A208" s="2">
        <f t="shared" ca="1" si="387"/>
        <v>0.95077856890289802</v>
      </c>
      <c r="B208" s="1">
        <v>42838</v>
      </c>
      <c r="C208" s="1" t="str">
        <f t="shared" si="388"/>
        <v>April</v>
      </c>
      <c r="D208" t="s">
        <v>11</v>
      </c>
      <c r="E208">
        <v>61.099999999999994</v>
      </c>
      <c r="F208" s="2">
        <v>0.69</v>
      </c>
      <c r="G208">
        <v>46</v>
      </c>
      <c r="H208">
        <v>0.3</v>
      </c>
      <c r="I208">
        <v>27</v>
      </c>
      <c r="J208" s="4">
        <f t="shared" si="389"/>
        <v>8.1</v>
      </c>
      <c r="L208" t="s">
        <v>239</v>
      </c>
      <c r="M208" s="2">
        <f t="shared" ref="M208" si="418">AVERAGE(F239:F278)</f>
        <v>0.88375000000000004</v>
      </c>
      <c r="N208">
        <f t="shared" ref="N208" si="419">_xlfn.STDEV.S(F239:F278)</f>
        <v>0.3592990861849405</v>
      </c>
    </row>
    <row r="209" spans="1:14" x14ac:dyDescent="0.2">
      <c r="A209" s="2">
        <f t="shared" ca="1" si="387"/>
        <v>0.95029812311165984</v>
      </c>
      <c r="B209" s="1">
        <v>42768</v>
      </c>
      <c r="C209" s="1" t="str">
        <f t="shared" si="388"/>
        <v>February</v>
      </c>
      <c r="D209" t="s">
        <v>11</v>
      </c>
      <c r="E209">
        <v>52</v>
      </c>
      <c r="F209" s="2">
        <v>1</v>
      </c>
      <c r="G209">
        <v>22</v>
      </c>
      <c r="H209">
        <v>0.3</v>
      </c>
      <c r="I209">
        <v>20</v>
      </c>
      <c r="J209" s="4">
        <f t="shared" si="389"/>
        <v>6</v>
      </c>
      <c r="L209" t="s">
        <v>240</v>
      </c>
      <c r="M209" s="2">
        <f t="shared" ref="M209" si="420">AVERAGE(F208:F247)</f>
        <v>0.90250000000000019</v>
      </c>
      <c r="N209">
        <f t="shared" ref="N209" si="421">_xlfn.STDEV.S(F208:F247)</f>
        <v>0.39153707621537126</v>
      </c>
    </row>
    <row r="210" spans="1:14" x14ac:dyDescent="0.2">
      <c r="A210" s="2">
        <f t="shared" ca="1" si="387"/>
        <v>0.42554161946079161</v>
      </c>
      <c r="B210" s="1">
        <v>42736</v>
      </c>
      <c r="C210" s="1" t="str">
        <f t="shared" si="388"/>
        <v>January</v>
      </c>
      <c r="D210" t="s">
        <v>7</v>
      </c>
      <c r="E210">
        <v>27</v>
      </c>
      <c r="F210" s="2">
        <v>2</v>
      </c>
      <c r="G210">
        <v>15</v>
      </c>
      <c r="H210">
        <v>0.3</v>
      </c>
      <c r="I210">
        <v>10</v>
      </c>
      <c r="J210" s="4">
        <f t="shared" si="389"/>
        <v>3</v>
      </c>
      <c r="L210" t="s">
        <v>241</v>
      </c>
      <c r="M210" s="2">
        <f t="shared" ref="M210" si="422">AVERAGE(F241:F280)</f>
        <v>0.87324999999999986</v>
      </c>
      <c r="N210">
        <f t="shared" ref="N210" si="423">_xlfn.STDEV.S(F241:F280)</f>
        <v>0.36138896936609394</v>
      </c>
    </row>
    <row r="211" spans="1:14" x14ac:dyDescent="0.2">
      <c r="A211" s="2">
        <f t="shared" ca="1" si="387"/>
        <v>0.39634613568751775</v>
      </c>
      <c r="B211" s="1">
        <v>43019</v>
      </c>
      <c r="C211" s="1" t="str">
        <f t="shared" si="388"/>
        <v>October</v>
      </c>
      <c r="D211" t="s">
        <v>10</v>
      </c>
      <c r="E211">
        <v>61.499999999999993</v>
      </c>
      <c r="F211" s="2">
        <v>0.77</v>
      </c>
      <c r="G211">
        <v>47</v>
      </c>
      <c r="H211">
        <v>0.3</v>
      </c>
      <c r="I211">
        <v>25</v>
      </c>
      <c r="J211" s="4">
        <f t="shared" si="389"/>
        <v>7.5</v>
      </c>
      <c r="L211" t="s">
        <v>242</v>
      </c>
      <c r="M211" s="2">
        <f t="shared" ref="M211" si="424">AVERAGE(F210:F249)</f>
        <v>0.89950000000000008</v>
      </c>
      <c r="N211">
        <f t="shared" ref="N211" si="425">_xlfn.STDEV.S(F210:F249)</f>
        <v>0.39065329897493467</v>
      </c>
    </row>
    <row r="212" spans="1:14" x14ac:dyDescent="0.2">
      <c r="A212" s="2">
        <f t="shared" ca="1" si="387"/>
        <v>0.68498869626969883</v>
      </c>
      <c r="B212" s="1">
        <v>42809</v>
      </c>
      <c r="C212" s="1" t="str">
        <f t="shared" si="388"/>
        <v>March</v>
      </c>
      <c r="D212" t="s">
        <v>10</v>
      </c>
      <c r="E212">
        <v>56.199999999999996</v>
      </c>
      <c r="F212" s="2">
        <v>0.83</v>
      </c>
      <c r="G212">
        <v>30</v>
      </c>
      <c r="H212">
        <v>0.3</v>
      </c>
      <c r="I212">
        <v>24</v>
      </c>
      <c r="J212" s="4">
        <f t="shared" si="389"/>
        <v>7.1999999999999993</v>
      </c>
      <c r="L212" t="s">
        <v>243</v>
      </c>
      <c r="M212" s="2">
        <f t="shared" ref="M212" si="426">AVERAGE(F243:F282)</f>
        <v>0.86699999999999977</v>
      </c>
      <c r="N212">
        <f t="shared" ref="N212" si="427">_xlfn.STDEV.S(F243:F282)</f>
        <v>0.36054232654539964</v>
      </c>
    </row>
    <row r="213" spans="1:14" x14ac:dyDescent="0.2">
      <c r="A213" s="2">
        <f t="shared" ca="1" si="387"/>
        <v>0.63102958872551529</v>
      </c>
      <c r="B213" s="1">
        <v>43000</v>
      </c>
      <c r="C213" s="1" t="str">
        <f t="shared" si="388"/>
        <v>September</v>
      </c>
      <c r="D213" t="s">
        <v>12</v>
      </c>
      <c r="E213">
        <v>64.8</v>
      </c>
      <c r="F213" s="2">
        <v>0.74</v>
      </c>
      <c r="G213">
        <v>34</v>
      </c>
      <c r="H213">
        <v>0.3</v>
      </c>
      <c r="I213">
        <v>26</v>
      </c>
      <c r="J213" s="4">
        <f t="shared" si="389"/>
        <v>7.8</v>
      </c>
      <c r="L213" t="s">
        <v>244</v>
      </c>
      <c r="M213" s="2">
        <f t="shared" ref="M213" si="428">AVERAGE(F212:F251)</f>
        <v>0.874</v>
      </c>
      <c r="N213">
        <f t="shared" ref="N213" si="429">_xlfn.STDEV.S(F212:F251)</f>
        <v>0.34753195757866884</v>
      </c>
    </row>
    <row r="214" spans="1:14" x14ac:dyDescent="0.2">
      <c r="A214" s="2">
        <f t="shared" ca="1" si="387"/>
        <v>0.3038300618158537</v>
      </c>
      <c r="B214" s="1">
        <v>43062</v>
      </c>
      <c r="C214" s="1" t="str">
        <f t="shared" si="388"/>
        <v>November</v>
      </c>
      <c r="D214" t="s">
        <v>11</v>
      </c>
      <c r="E214">
        <v>51.9</v>
      </c>
      <c r="F214" s="2">
        <v>0.87</v>
      </c>
      <c r="G214">
        <v>47</v>
      </c>
      <c r="H214">
        <v>0.3</v>
      </c>
      <c r="I214">
        <v>23</v>
      </c>
      <c r="J214" s="4">
        <f t="shared" si="389"/>
        <v>6.8999999999999995</v>
      </c>
      <c r="L214" t="s">
        <v>245</v>
      </c>
      <c r="M214" s="2">
        <f t="shared" ref="M214" si="430">AVERAGE(F245:F284)</f>
        <v>0.85949999999999971</v>
      </c>
      <c r="N214">
        <f t="shared" ref="N214" si="431">_xlfn.STDEV.S(F245:F284)</f>
        <v>0.36273851569585408</v>
      </c>
    </row>
    <row r="215" spans="1:14" x14ac:dyDescent="0.2">
      <c r="A215" s="2">
        <f t="shared" ca="1" si="387"/>
        <v>0.52943943983973862</v>
      </c>
      <c r="B215" s="1">
        <v>43090</v>
      </c>
      <c r="C215" s="1" t="str">
        <f t="shared" si="388"/>
        <v>December</v>
      </c>
      <c r="D215" t="s">
        <v>11</v>
      </c>
      <c r="E215">
        <v>40.5</v>
      </c>
      <c r="F215" s="2">
        <v>1.33</v>
      </c>
      <c r="G215">
        <v>23</v>
      </c>
      <c r="H215">
        <v>0.3</v>
      </c>
      <c r="I215">
        <v>15</v>
      </c>
      <c r="J215" s="4">
        <f t="shared" si="389"/>
        <v>4.5</v>
      </c>
      <c r="L215" t="s">
        <v>246</v>
      </c>
      <c r="M215" s="2">
        <f t="shared" ref="M215" si="432">AVERAGE(F214:F253)</f>
        <v>0.88149999999999995</v>
      </c>
      <c r="N215">
        <f t="shared" ref="N215" si="433">_xlfn.STDEV.S(F214:F253)</f>
        <v>0.34730131748699916</v>
      </c>
    </row>
    <row r="216" spans="1:14" x14ac:dyDescent="0.2">
      <c r="A216" s="2">
        <f t="shared" ca="1" si="387"/>
        <v>0.5298189286556253</v>
      </c>
      <c r="B216" s="1">
        <v>42766</v>
      </c>
      <c r="C216" s="1" t="str">
        <f t="shared" si="388"/>
        <v>January</v>
      </c>
      <c r="D216" t="s">
        <v>9</v>
      </c>
      <c r="E216">
        <v>40.4</v>
      </c>
      <c r="F216" s="2">
        <v>1.05</v>
      </c>
      <c r="G216">
        <v>37</v>
      </c>
      <c r="H216">
        <v>0.3</v>
      </c>
      <c r="I216">
        <v>18</v>
      </c>
      <c r="J216" s="4">
        <f t="shared" si="389"/>
        <v>5.3999999999999995</v>
      </c>
      <c r="L216" t="s">
        <v>247</v>
      </c>
      <c r="M216" s="2">
        <f t="shared" ref="M216" si="434">AVERAGE(F247:F286)</f>
        <v>0.81974999999999998</v>
      </c>
      <c r="N216">
        <f t="shared" ref="N216" si="435">_xlfn.STDEV.S(F247:F286)</f>
        <v>0.24497501180785003</v>
      </c>
    </row>
    <row r="217" spans="1:14" x14ac:dyDescent="0.2">
      <c r="A217" s="2">
        <f t="shared" ca="1" si="387"/>
        <v>0.22368653503573577</v>
      </c>
      <c r="B217" s="1">
        <v>42993</v>
      </c>
      <c r="C217" s="1" t="str">
        <f t="shared" si="388"/>
        <v>September</v>
      </c>
      <c r="D217" t="s">
        <v>12</v>
      </c>
      <c r="E217">
        <v>63.399999999999991</v>
      </c>
      <c r="F217" s="2">
        <v>0.67</v>
      </c>
      <c r="G217">
        <v>41</v>
      </c>
      <c r="H217">
        <v>0.3</v>
      </c>
      <c r="I217">
        <v>28</v>
      </c>
      <c r="J217" s="4">
        <f t="shared" si="389"/>
        <v>8.4</v>
      </c>
      <c r="L217" t="s">
        <v>248</v>
      </c>
      <c r="M217" s="2">
        <f t="shared" ref="M217" si="436">AVERAGE(F216:F255)</f>
        <v>0.87049999999999983</v>
      </c>
      <c r="N217">
        <f t="shared" ref="N217" si="437">_xlfn.STDEV.S(F216:F255)</f>
        <v>0.34178228187711651</v>
      </c>
    </row>
    <row r="218" spans="1:14" x14ac:dyDescent="0.2">
      <c r="A218" s="2">
        <f t="shared" ca="1" si="387"/>
        <v>0.98734645487325656</v>
      </c>
      <c r="B218" s="1">
        <v>42746</v>
      </c>
      <c r="C218" s="1" t="str">
        <f t="shared" si="388"/>
        <v>January</v>
      </c>
      <c r="D218" t="s">
        <v>10</v>
      </c>
      <c r="E218">
        <v>32.599999999999994</v>
      </c>
      <c r="F218" s="2">
        <v>1.54</v>
      </c>
      <c r="G218">
        <v>23</v>
      </c>
      <c r="H218">
        <v>0.3</v>
      </c>
      <c r="I218">
        <v>12</v>
      </c>
      <c r="J218" s="4">
        <f t="shared" si="389"/>
        <v>3.5999999999999996</v>
      </c>
      <c r="L218" t="s">
        <v>249</v>
      </c>
      <c r="M218" s="2">
        <f t="shared" ref="M218" si="438">AVERAGE(F249:F288)</f>
        <v>0.80099999999999982</v>
      </c>
      <c r="N218">
        <f t="shared" ref="N218" si="439">_xlfn.STDEV.S(F249:F288)</f>
        <v>0.23747388520392382</v>
      </c>
    </row>
    <row r="219" spans="1:14" x14ac:dyDescent="0.2">
      <c r="A219" s="2">
        <f t="shared" ca="1" si="387"/>
        <v>0.60061372748276098</v>
      </c>
      <c r="B219" s="1">
        <v>42980</v>
      </c>
      <c r="C219" s="1" t="str">
        <f t="shared" si="388"/>
        <v>September</v>
      </c>
      <c r="D219" t="s">
        <v>13</v>
      </c>
      <c r="E219">
        <v>67.399999999999991</v>
      </c>
      <c r="F219" s="2">
        <v>0.69</v>
      </c>
      <c r="G219">
        <v>53</v>
      </c>
      <c r="H219">
        <v>0.3</v>
      </c>
      <c r="I219">
        <v>28</v>
      </c>
      <c r="J219" s="4">
        <f t="shared" si="389"/>
        <v>8.4</v>
      </c>
      <c r="L219" t="s">
        <v>250</v>
      </c>
      <c r="M219" s="2">
        <f t="shared" ref="M219" si="440">AVERAGE(F218:F257)</f>
        <v>0.86349999999999993</v>
      </c>
      <c r="N219">
        <f t="shared" ref="N219" si="441">_xlfn.STDEV.S(F218:F257)</f>
        <v>0.34087782607217532</v>
      </c>
    </row>
    <row r="220" spans="1:14" x14ac:dyDescent="0.2">
      <c r="A220" s="2">
        <f t="shared" ca="1" si="387"/>
        <v>0.74877961211158173</v>
      </c>
      <c r="B220" s="1">
        <v>42878</v>
      </c>
      <c r="C220" s="1" t="str">
        <f t="shared" si="388"/>
        <v>May</v>
      </c>
      <c r="D220" t="s">
        <v>9</v>
      </c>
      <c r="E220">
        <v>76.3</v>
      </c>
      <c r="F220" s="2">
        <v>0.63</v>
      </c>
      <c r="G220">
        <v>45</v>
      </c>
      <c r="H220">
        <v>0.3</v>
      </c>
      <c r="I220">
        <v>31</v>
      </c>
      <c r="J220" s="4">
        <f t="shared" si="389"/>
        <v>9.2999999999999989</v>
      </c>
      <c r="L220" t="s">
        <v>251</v>
      </c>
      <c r="M220" s="2">
        <f t="shared" ref="M220" si="442">AVERAGE(F251:F290)</f>
        <v>0.80099999999999993</v>
      </c>
      <c r="N220">
        <f t="shared" ref="N220" si="443">_xlfn.STDEV.S(F251:F290)</f>
        <v>0.23747388520392326</v>
      </c>
    </row>
    <row r="221" spans="1:14" x14ac:dyDescent="0.2">
      <c r="A221" s="2">
        <f t="shared" ca="1" si="387"/>
        <v>4.1880554200209863E-2</v>
      </c>
      <c r="B221" s="1">
        <v>43034</v>
      </c>
      <c r="C221" s="1" t="str">
        <f t="shared" si="388"/>
        <v>October</v>
      </c>
      <c r="D221" t="s">
        <v>11</v>
      </c>
      <c r="E221">
        <v>54.199999999999996</v>
      </c>
      <c r="F221" s="2">
        <v>0.77</v>
      </c>
      <c r="G221">
        <v>47</v>
      </c>
      <c r="H221">
        <v>0.3</v>
      </c>
      <c r="I221">
        <v>24</v>
      </c>
      <c r="J221" s="4">
        <f t="shared" si="389"/>
        <v>7.1999999999999993</v>
      </c>
      <c r="L221" t="s">
        <v>252</v>
      </c>
      <c r="M221" s="2">
        <f t="shared" ref="M221" si="444">AVERAGE(F220:F259)</f>
        <v>0.8500000000000002</v>
      </c>
      <c r="N221">
        <f t="shared" ref="N221" si="445">_xlfn.STDEV.S(F220:F259)</f>
        <v>0.32262544767451218</v>
      </c>
    </row>
    <row r="222" spans="1:14" x14ac:dyDescent="0.2">
      <c r="A222" s="2">
        <f t="shared" ca="1" si="387"/>
        <v>0.68336428772372493</v>
      </c>
      <c r="B222" s="1">
        <v>42835</v>
      </c>
      <c r="C222" s="1" t="str">
        <f t="shared" si="388"/>
        <v>April</v>
      </c>
      <c r="D222" t="s">
        <v>8</v>
      </c>
      <c r="E222">
        <v>58.499999999999993</v>
      </c>
      <c r="F222" s="2">
        <v>0.74</v>
      </c>
      <c r="G222">
        <v>48</v>
      </c>
      <c r="H222">
        <v>0.3</v>
      </c>
      <c r="I222">
        <v>25</v>
      </c>
      <c r="J222" s="4">
        <f t="shared" si="389"/>
        <v>7.5</v>
      </c>
      <c r="L222" t="s">
        <v>253</v>
      </c>
      <c r="M222" s="2">
        <f t="shared" ref="M222" si="446">AVERAGE(F253:F292)</f>
        <v>0.79674999999999996</v>
      </c>
      <c r="N222">
        <f t="shared" ref="N222" si="447">_xlfn.STDEV.S(F253:F292)</f>
        <v>0.23533268867493604</v>
      </c>
    </row>
    <row r="223" spans="1:14" x14ac:dyDescent="0.2">
      <c r="A223" s="2">
        <f t="shared" ca="1" si="387"/>
        <v>1.2556779234708659E-2</v>
      </c>
      <c r="B223" s="1">
        <v>42783</v>
      </c>
      <c r="C223" s="1" t="str">
        <f t="shared" si="388"/>
        <v>February</v>
      </c>
      <c r="D223" t="s">
        <v>12</v>
      </c>
      <c r="E223">
        <v>40.4</v>
      </c>
      <c r="F223" s="2">
        <v>1</v>
      </c>
      <c r="G223">
        <v>29</v>
      </c>
      <c r="H223">
        <v>0.3</v>
      </c>
      <c r="I223">
        <v>18</v>
      </c>
      <c r="J223" s="4">
        <f t="shared" si="389"/>
        <v>5.3999999999999995</v>
      </c>
      <c r="L223" t="s">
        <v>254</v>
      </c>
      <c r="M223" s="2">
        <f t="shared" ref="M223" si="448">AVERAGE(F222:F261)</f>
        <v>0.85799999999999998</v>
      </c>
      <c r="N223">
        <f t="shared" ref="N223" si="449">_xlfn.STDEV.S(F222:F261)</f>
        <v>0.32322255569935182</v>
      </c>
    </row>
    <row r="224" spans="1:14" x14ac:dyDescent="0.2">
      <c r="A224" s="2">
        <f t="shared" ca="1" si="387"/>
        <v>0.20292638547095132</v>
      </c>
      <c r="B224" s="1">
        <v>43038</v>
      </c>
      <c r="C224" s="1" t="str">
        <f t="shared" si="388"/>
        <v>October</v>
      </c>
      <c r="D224" t="s">
        <v>8</v>
      </c>
      <c r="E224">
        <v>58.199999999999996</v>
      </c>
      <c r="F224" s="2">
        <v>0.77</v>
      </c>
      <c r="G224">
        <v>35</v>
      </c>
      <c r="H224">
        <v>0.3</v>
      </c>
      <c r="I224">
        <v>24</v>
      </c>
      <c r="J224" s="4">
        <f t="shared" si="389"/>
        <v>7.1999999999999993</v>
      </c>
      <c r="L224" t="s">
        <v>255</v>
      </c>
      <c r="M224" s="2">
        <f t="shared" ref="M224" si="450">AVERAGE(F255:F294)</f>
        <v>0.79849999999999999</v>
      </c>
      <c r="N224">
        <f t="shared" ref="N224" si="451">_xlfn.STDEV.S(F255:F294)</f>
        <v>0.23549783601814853</v>
      </c>
    </row>
    <row r="225" spans="1:14" x14ac:dyDescent="0.2">
      <c r="A225" s="2">
        <f t="shared" ca="1" si="387"/>
        <v>0.72012818064334028</v>
      </c>
      <c r="B225" s="1">
        <v>43036</v>
      </c>
      <c r="C225" s="1" t="str">
        <f t="shared" si="388"/>
        <v>October</v>
      </c>
      <c r="D225" t="s">
        <v>13</v>
      </c>
      <c r="E225">
        <v>57.499999999999993</v>
      </c>
      <c r="F225" s="2">
        <v>0.77</v>
      </c>
      <c r="G225">
        <v>28</v>
      </c>
      <c r="H225">
        <v>0.3</v>
      </c>
      <c r="I225">
        <v>25</v>
      </c>
      <c r="J225" s="4">
        <f t="shared" si="389"/>
        <v>7.5</v>
      </c>
      <c r="L225" t="s">
        <v>256</v>
      </c>
      <c r="M225" s="2">
        <f t="shared" ref="M225" si="452">AVERAGE(F224:F263)</f>
        <v>0.84799999999999986</v>
      </c>
      <c r="N225">
        <f t="shared" ref="N225" si="453">_xlfn.STDEV.S(F224:F263)</f>
        <v>0.32584564538349292</v>
      </c>
    </row>
    <row r="226" spans="1:14" x14ac:dyDescent="0.2">
      <c r="A226" s="2">
        <f t="shared" ca="1" si="387"/>
        <v>0.45220001923088449</v>
      </c>
      <c r="B226" s="1">
        <v>42919</v>
      </c>
      <c r="C226" s="1" t="str">
        <f t="shared" si="388"/>
        <v>July</v>
      </c>
      <c r="D226" t="s">
        <v>8</v>
      </c>
      <c r="E226">
        <v>81.5</v>
      </c>
      <c r="F226" s="2">
        <v>0.54</v>
      </c>
      <c r="G226">
        <v>68</v>
      </c>
      <c r="H226">
        <v>0.5</v>
      </c>
      <c r="I226">
        <v>35</v>
      </c>
      <c r="J226" s="4">
        <f t="shared" si="389"/>
        <v>17.5</v>
      </c>
      <c r="L226" t="s">
        <v>257</v>
      </c>
      <c r="M226" s="2">
        <f t="shared" ref="M226" si="454">AVERAGE(F257:F296)</f>
        <v>0.78624999999999989</v>
      </c>
      <c r="N226">
        <f t="shared" ref="N226" si="455">_xlfn.STDEV.S(F257:F296)</f>
        <v>0.23482331055388714</v>
      </c>
    </row>
    <row r="227" spans="1:14" x14ac:dyDescent="0.2">
      <c r="A227" s="2">
        <f t="shared" ca="1" si="387"/>
        <v>0.24046242234244841</v>
      </c>
      <c r="B227" s="1">
        <v>42910</v>
      </c>
      <c r="C227" s="1" t="str">
        <f t="shared" si="388"/>
        <v>June</v>
      </c>
      <c r="D227" t="s">
        <v>13</v>
      </c>
      <c r="E227">
        <v>80.5</v>
      </c>
      <c r="F227" s="2">
        <v>0.56999999999999995</v>
      </c>
      <c r="G227">
        <v>50</v>
      </c>
      <c r="H227">
        <v>0.3</v>
      </c>
      <c r="I227">
        <v>35</v>
      </c>
      <c r="J227" s="4">
        <f t="shared" si="389"/>
        <v>10.5</v>
      </c>
      <c r="L227" t="s">
        <v>258</v>
      </c>
      <c r="M227" s="2">
        <f t="shared" ref="M227" si="456">AVERAGE(F226:F265)</f>
        <v>0.84350000000000003</v>
      </c>
      <c r="N227">
        <f t="shared" ref="N227" si="457">_xlfn.STDEV.S(F226:F265)</f>
        <v>0.32762196789310988</v>
      </c>
    </row>
    <row r="228" spans="1:14" x14ac:dyDescent="0.2">
      <c r="A228" s="2">
        <f t="shared" ca="1" si="387"/>
        <v>0.98442574224664037</v>
      </c>
      <c r="B228" s="1">
        <v>42817</v>
      </c>
      <c r="C228" s="1" t="str">
        <f t="shared" si="388"/>
        <v>March</v>
      </c>
      <c r="D228" t="s">
        <v>11</v>
      </c>
      <c r="E228">
        <v>55.9</v>
      </c>
      <c r="F228" s="2">
        <v>0.87</v>
      </c>
      <c r="G228">
        <v>35</v>
      </c>
      <c r="H228">
        <v>0.3</v>
      </c>
      <c r="I228">
        <v>23</v>
      </c>
      <c r="J228" s="4">
        <f t="shared" si="389"/>
        <v>6.8999999999999995</v>
      </c>
      <c r="L228" t="s">
        <v>259</v>
      </c>
      <c r="M228" s="2">
        <f t="shared" ref="M228" si="458">AVERAGE(F259:F298)</f>
        <v>0.80099999999999982</v>
      </c>
      <c r="N228">
        <f t="shared" ref="N228" si="459">_xlfn.STDEV.S(F259:F298)</f>
        <v>0.23845442503864961</v>
      </c>
    </row>
    <row r="229" spans="1:14" x14ac:dyDescent="0.2">
      <c r="A229" s="2">
        <f t="shared" ca="1" si="387"/>
        <v>0.69817817504974289</v>
      </c>
      <c r="B229" s="1">
        <v>42857</v>
      </c>
      <c r="C229" s="1" t="str">
        <f t="shared" si="388"/>
        <v>May</v>
      </c>
      <c r="D229" t="s">
        <v>9</v>
      </c>
      <c r="E229">
        <v>65.699999999999989</v>
      </c>
      <c r="F229" s="2">
        <v>0.69</v>
      </c>
      <c r="G229">
        <v>40</v>
      </c>
      <c r="H229">
        <v>0.3</v>
      </c>
      <c r="I229">
        <v>29</v>
      </c>
      <c r="J229" s="4">
        <f t="shared" si="389"/>
        <v>8.6999999999999993</v>
      </c>
      <c r="L229" t="s">
        <v>260</v>
      </c>
      <c r="M229" s="2">
        <f t="shared" ref="M229" si="460">AVERAGE(F228:F267)</f>
        <v>0.86325000000000007</v>
      </c>
      <c r="N229">
        <f t="shared" ref="N229" si="461">_xlfn.STDEV.S(F228:F267)</f>
        <v>0.33919503125896328</v>
      </c>
    </row>
    <row r="230" spans="1:14" x14ac:dyDescent="0.2">
      <c r="A230" s="2">
        <f t="shared" ca="1" si="387"/>
        <v>0.64298567343396495</v>
      </c>
      <c r="B230" s="1">
        <v>42842</v>
      </c>
      <c r="C230" s="1" t="str">
        <f t="shared" si="388"/>
        <v>April</v>
      </c>
      <c r="D230" t="s">
        <v>8</v>
      </c>
      <c r="E230">
        <v>64.099999999999994</v>
      </c>
      <c r="F230" s="2">
        <v>0.71</v>
      </c>
      <c r="G230">
        <v>56</v>
      </c>
      <c r="H230">
        <v>0.3</v>
      </c>
      <c r="I230">
        <v>27</v>
      </c>
      <c r="J230" s="4">
        <f t="shared" si="389"/>
        <v>8.1</v>
      </c>
      <c r="L230" t="s">
        <v>261</v>
      </c>
      <c r="M230" s="2">
        <f t="shared" ref="M230" si="462">AVERAGE(F261:F300)</f>
        <v>0.79824999999999968</v>
      </c>
      <c r="N230">
        <f t="shared" ref="N230" si="463">_xlfn.STDEV.S(F261:F300)</f>
        <v>0.23656611262187618</v>
      </c>
    </row>
    <row r="231" spans="1:14" x14ac:dyDescent="0.2">
      <c r="A231" s="2">
        <f t="shared" ca="1" si="387"/>
        <v>0.76168776121225101</v>
      </c>
      <c r="B231" s="1">
        <v>43071</v>
      </c>
      <c r="C231" s="1" t="str">
        <f t="shared" si="388"/>
        <v>December</v>
      </c>
      <c r="D231" t="s">
        <v>13</v>
      </c>
      <c r="E231">
        <v>44.099999999999994</v>
      </c>
      <c r="F231" s="2">
        <v>1.1100000000000001</v>
      </c>
      <c r="G231">
        <v>35</v>
      </c>
      <c r="H231">
        <v>0.3</v>
      </c>
      <c r="I231">
        <v>17</v>
      </c>
      <c r="J231" s="4">
        <f t="shared" si="389"/>
        <v>5.0999999999999996</v>
      </c>
      <c r="L231" t="s">
        <v>262</v>
      </c>
      <c r="M231" s="2">
        <f t="shared" ref="M231" si="464">AVERAGE(F230:F269)</f>
        <v>0.87375000000000003</v>
      </c>
      <c r="N231">
        <f t="shared" ref="N231" si="465">_xlfn.STDEV.S(F230:F269)</f>
        <v>0.34773765162687575</v>
      </c>
    </row>
    <row r="232" spans="1:14" x14ac:dyDescent="0.2">
      <c r="A232" s="2">
        <f t="shared" ca="1" si="387"/>
        <v>0.69503113508029624</v>
      </c>
      <c r="B232" s="1">
        <v>43033</v>
      </c>
      <c r="C232" s="1" t="str">
        <f t="shared" si="388"/>
        <v>October</v>
      </c>
      <c r="D232" t="s">
        <v>10</v>
      </c>
      <c r="E232">
        <v>61.199999999999996</v>
      </c>
      <c r="F232" s="2">
        <v>0.8</v>
      </c>
      <c r="G232">
        <v>44</v>
      </c>
      <c r="H232">
        <v>0.3</v>
      </c>
      <c r="I232">
        <v>24</v>
      </c>
      <c r="J232" s="4">
        <f t="shared" si="389"/>
        <v>7.1999999999999993</v>
      </c>
      <c r="L232" t="s">
        <v>263</v>
      </c>
      <c r="M232" s="2">
        <f t="shared" ref="M232" si="466">AVERAGE(F263:F302)</f>
        <v>0.79099999999999981</v>
      </c>
      <c r="N232">
        <f t="shared" ref="N232" si="467">_xlfn.STDEV.S(F263:F302)</f>
        <v>0.23178017879458901</v>
      </c>
    </row>
    <row r="233" spans="1:14" x14ac:dyDescent="0.2">
      <c r="A233" s="2">
        <f t="shared" ca="1" si="387"/>
        <v>0.87720381944890569</v>
      </c>
      <c r="B233" s="1">
        <v>42781</v>
      </c>
      <c r="C233" s="1" t="str">
        <f t="shared" si="388"/>
        <v>February</v>
      </c>
      <c r="D233" t="s">
        <v>10</v>
      </c>
      <c r="E233">
        <v>52</v>
      </c>
      <c r="F233" s="2">
        <v>0.91</v>
      </c>
      <c r="G233">
        <v>33</v>
      </c>
      <c r="H233">
        <v>0.3</v>
      </c>
      <c r="I233">
        <v>20</v>
      </c>
      <c r="J233" s="4">
        <f t="shared" si="389"/>
        <v>6</v>
      </c>
      <c r="L233" t="s">
        <v>264</v>
      </c>
      <c r="M233" s="2">
        <f t="shared" ref="M233" si="468">AVERAGE(F232:F271)</f>
        <v>0.8610000000000001</v>
      </c>
      <c r="N233">
        <f t="shared" ref="N233" si="469">_xlfn.STDEV.S(F232:F271)</f>
        <v>0.34895301277995144</v>
      </c>
    </row>
    <row r="234" spans="1:14" x14ac:dyDescent="0.2">
      <c r="A234" s="2">
        <f t="shared" ca="1" si="387"/>
        <v>0.96726488726175708</v>
      </c>
      <c r="B234" s="1">
        <v>42964</v>
      </c>
      <c r="C234" s="1" t="str">
        <f t="shared" si="388"/>
        <v>August</v>
      </c>
      <c r="D234" t="s">
        <v>11</v>
      </c>
      <c r="E234">
        <v>68</v>
      </c>
      <c r="F234" s="2">
        <v>0.67</v>
      </c>
      <c r="G234">
        <v>42</v>
      </c>
      <c r="H234">
        <v>0.5</v>
      </c>
      <c r="I234">
        <v>30</v>
      </c>
      <c r="J234" s="4">
        <f t="shared" si="389"/>
        <v>15</v>
      </c>
      <c r="L234" t="s">
        <v>265</v>
      </c>
      <c r="M234" s="2">
        <f t="shared" ref="M234" si="470">AVERAGE(F265:F304)</f>
        <v>0.79699999999999982</v>
      </c>
      <c r="N234">
        <f t="shared" ref="N234" si="471">_xlfn.STDEV.S(F265:F304)</f>
        <v>0.23356984350483292</v>
      </c>
    </row>
    <row r="235" spans="1:14" x14ac:dyDescent="0.2">
      <c r="A235" s="2">
        <f t="shared" ca="1" si="387"/>
        <v>7.1716036735731681E-2</v>
      </c>
      <c r="B235" s="1">
        <v>42952</v>
      </c>
      <c r="C235" s="1" t="str">
        <f t="shared" si="388"/>
        <v>August</v>
      </c>
      <c r="D235" t="s">
        <v>13</v>
      </c>
      <c r="E235">
        <v>76.599999999999994</v>
      </c>
      <c r="F235" s="2">
        <v>0.61</v>
      </c>
      <c r="G235">
        <v>66</v>
      </c>
      <c r="H235">
        <v>0.5</v>
      </c>
      <c r="I235">
        <v>32</v>
      </c>
      <c r="J235" s="4">
        <f t="shared" si="389"/>
        <v>16</v>
      </c>
      <c r="L235" t="s">
        <v>266</v>
      </c>
      <c r="M235" s="2">
        <f t="shared" ref="M235" si="472">AVERAGE(F234:F273)</f>
        <v>0.84750000000000014</v>
      </c>
      <c r="N235">
        <f t="shared" ref="N235" si="473">_xlfn.STDEV.S(F234:F273)</f>
        <v>0.35454376605897592</v>
      </c>
    </row>
    <row r="236" spans="1:14" x14ac:dyDescent="0.2">
      <c r="A236" s="2">
        <f t="shared" ca="1" si="387"/>
        <v>0.3168302839713053</v>
      </c>
      <c r="B236" s="1">
        <v>42938</v>
      </c>
      <c r="C236" s="1" t="str">
        <f t="shared" si="388"/>
        <v>July</v>
      </c>
      <c r="D236" t="s">
        <v>13</v>
      </c>
      <c r="E236">
        <v>99.6</v>
      </c>
      <c r="F236" s="2">
        <v>0.47</v>
      </c>
      <c r="G236">
        <v>49</v>
      </c>
      <c r="H236">
        <v>0.5</v>
      </c>
      <c r="I236">
        <v>42</v>
      </c>
      <c r="J236" s="4">
        <f t="shared" si="389"/>
        <v>21</v>
      </c>
      <c r="L236" t="s">
        <v>267</v>
      </c>
      <c r="M236" s="2">
        <f t="shared" ref="M236" si="474">AVERAGE(F267:F306)</f>
        <v>0.79324999999999979</v>
      </c>
      <c r="N236">
        <f t="shared" ref="N236" si="475">_xlfn.STDEV.S(F267:F306)</f>
        <v>0.22230018397399523</v>
      </c>
    </row>
    <row r="237" spans="1:14" x14ac:dyDescent="0.2">
      <c r="A237" s="2">
        <f t="shared" ca="1" si="387"/>
        <v>0.44755457527781706</v>
      </c>
      <c r="B237" s="1">
        <v>42917</v>
      </c>
      <c r="C237" s="1" t="str">
        <f t="shared" si="388"/>
        <v>July</v>
      </c>
      <c r="D237" t="s">
        <v>13</v>
      </c>
      <c r="E237">
        <v>102.89999999999999</v>
      </c>
      <c r="F237" s="2">
        <v>0.47</v>
      </c>
      <c r="G237">
        <v>59</v>
      </c>
      <c r="H237">
        <v>0.5</v>
      </c>
      <c r="I237">
        <v>43</v>
      </c>
      <c r="J237" s="4">
        <f t="shared" si="389"/>
        <v>21.5</v>
      </c>
      <c r="L237" t="s">
        <v>268</v>
      </c>
      <c r="M237" s="2">
        <f t="shared" ref="M237" si="476">AVERAGE(F236:F275)</f>
        <v>0.87474999999999992</v>
      </c>
      <c r="N237">
        <f t="shared" ref="N237" si="477">_xlfn.STDEV.S(F236:F275)</f>
        <v>0.36740941670999638</v>
      </c>
    </row>
    <row r="238" spans="1:14" x14ac:dyDescent="0.2">
      <c r="A238" s="2">
        <f t="shared" ca="1" si="387"/>
        <v>6.2160762093600441E-3</v>
      </c>
      <c r="B238" s="1">
        <v>43003</v>
      </c>
      <c r="C238" s="1" t="str">
        <f t="shared" si="388"/>
        <v>September</v>
      </c>
      <c r="D238" t="s">
        <v>8</v>
      </c>
      <c r="E238">
        <v>61.099999999999994</v>
      </c>
      <c r="F238" s="2">
        <v>0.71</v>
      </c>
      <c r="G238">
        <v>33</v>
      </c>
      <c r="H238">
        <v>0.3</v>
      </c>
      <c r="I238">
        <v>27</v>
      </c>
      <c r="J238" s="4">
        <f t="shared" si="389"/>
        <v>8.1</v>
      </c>
      <c r="L238" t="s">
        <v>269</v>
      </c>
      <c r="M238" s="2">
        <f t="shared" ref="M238" si="478">AVERAGE(F269:F308)</f>
        <v>0.77924999999999978</v>
      </c>
      <c r="N238">
        <f t="shared" ref="N238" si="479">_xlfn.STDEV.S(F269:F308)</f>
        <v>0.20455564724669212</v>
      </c>
    </row>
    <row r="239" spans="1:14" x14ac:dyDescent="0.2">
      <c r="A239" s="2">
        <f t="shared" ca="1" si="387"/>
        <v>4.4227162782834117E-2</v>
      </c>
      <c r="B239" s="1">
        <v>42772</v>
      </c>
      <c r="C239" s="1" t="str">
        <f t="shared" si="388"/>
        <v>February</v>
      </c>
      <c r="D239" t="s">
        <v>8</v>
      </c>
      <c r="E239">
        <v>45</v>
      </c>
      <c r="F239" s="2">
        <v>0.95</v>
      </c>
      <c r="G239">
        <v>28</v>
      </c>
      <c r="H239">
        <v>0.3</v>
      </c>
      <c r="I239">
        <v>20</v>
      </c>
      <c r="J239" s="4">
        <f t="shared" si="389"/>
        <v>6</v>
      </c>
      <c r="L239" t="s">
        <v>270</v>
      </c>
      <c r="M239" s="2">
        <f t="shared" ref="M239" si="480">AVERAGE(F238:F277)</f>
        <v>0.88575000000000004</v>
      </c>
      <c r="N239">
        <f t="shared" ref="N239" si="481">_xlfn.STDEV.S(F238:F277)</f>
        <v>0.35807095343284656</v>
      </c>
    </row>
    <row r="240" spans="1:14" x14ac:dyDescent="0.2">
      <c r="A240" s="2">
        <f t="shared" ca="1" si="387"/>
        <v>0.56900014747372452</v>
      </c>
      <c r="B240" s="1">
        <v>43058</v>
      </c>
      <c r="C240" s="1" t="str">
        <f t="shared" si="388"/>
        <v>November</v>
      </c>
      <c r="D240" t="s">
        <v>7</v>
      </c>
      <c r="E240">
        <v>55.9</v>
      </c>
      <c r="F240" s="2">
        <v>0.87</v>
      </c>
      <c r="G240">
        <v>34</v>
      </c>
      <c r="H240">
        <v>0.3</v>
      </c>
      <c r="I240">
        <v>23</v>
      </c>
      <c r="J240" s="4">
        <f t="shared" si="389"/>
        <v>6.8999999999999995</v>
      </c>
      <c r="L240" t="s">
        <v>271</v>
      </c>
      <c r="M240" s="2">
        <f t="shared" ref="M240" si="482">AVERAGE(F271:F310)</f>
        <v>0.79074999999999973</v>
      </c>
      <c r="N240">
        <f t="shared" ref="N240" si="483">_xlfn.STDEV.S(F271:F310)</f>
        <v>0.21801420207796687</v>
      </c>
    </row>
    <row r="241" spans="1:14" x14ac:dyDescent="0.2">
      <c r="A241" s="2">
        <f t="shared" ca="1" si="387"/>
        <v>0.56393929544494903</v>
      </c>
      <c r="B241" s="1">
        <v>42852</v>
      </c>
      <c r="C241" s="1" t="str">
        <f t="shared" si="388"/>
        <v>April</v>
      </c>
      <c r="D241" t="s">
        <v>11</v>
      </c>
      <c r="E241">
        <v>63.499999999999993</v>
      </c>
      <c r="F241" s="2">
        <v>0.77</v>
      </c>
      <c r="G241">
        <v>50</v>
      </c>
      <c r="H241">
        <v>0.3</v>
      </c>
      <c r="I241">
        <v>25</v>
      </c>
      <c r="J241" s="4">
        <f t="shared" si="389"/>
        <v>7.5</v>
      </c>
      <c r="L241" t="s">
        <v>272</v>
      </c>
      <c r="M241" s="2">
        <f t="shared" ref="M241" si="484">AVERAGE(F240:F279)</f>
        <v>0.87724999999999986</v>
      </c>
      <c r="N241">
        <f t="shared" ref="N241" si="485">_xlfn.STDEV.S(F240:F279)</f>
        <v>0.36041989401252589</v>
      </c>
    </row>
    <row r="242" spans="1:14" x14ac:dyDescent="0.2">
      <c r="A242" s="2">
        <f t="shared" ca="1" si="387"/>
        <v>0.2715412531729523</v>
      </c>
      <c r="B242" s="1">
        <v>43051</v>
      </c>
      <c r="C242" s="1" t="str">
        <f t="shared" si="388"/>
        <v>November</v>
      </c>
      <c r="D242" t="s">
        <v>7</v>
      </c>
      <c r="E242">
        <v>49.699999999999996</v>
      </c>
      <c r="F242" s="2">
        <v>1.05</v>
      </c>
      <c r="G242">
        <v>38</v>
      </c>
      <c r="H242">
        <v>0.3</v>
      </c>
      <c r="I242">
        <v>19</v>
      </c>
      <c r="J242" s="4">
        <f t="shared" si="389"/>
        <v>5.7</v>
      </c>
      <c r="L242" t="s">
        <v>273</v>
      </c>
      <c r="M242" s="2">
        <f t="shared" ref="M242" si="486">AVERAGE(F273:F312)</f>
        <v>0.79699999999999971</v>
      </c>
      <c r="N242">
        <f t="shared" ref="N242" si="487">_xlfn.STDEV.S(F273:F312)</f>
        <v>0.214956167267083</v>
      </c>
    </row>
    <row r="243" spans="1:14" x14ac:dyDescent="0.2">
      <c r="A243" s="2">
        <f t="shared" ca="1" si="387"/>
        <v>0.90675690903437023</v>
      </c>
      <c r="B243" s="1">
        <v>42753</v>
      </c>
      <c r="C243" s="1" t="str">
        <f t="shared" si="388"/>
        <v>January</v>
      </c>
      <c r="D243" t="s">
        <v>10</v>
      </c>
      <c r="E243">
        <v>42.8</v>
      </c>
      <c r="F243" s="2">
        <v>1.18</v>
      </c>
      <c r="G243">
        <v>33</v>
      </c>
      <c r="H243">
        <v>0.3</v>
      </c>
      <c r="I243">
        <v>16</v>
      </c>
      <c r="J243" s="4">
        <f t="shared" si="389"/>
        <v>4.8</v>
      </c>
      <c r="L243" t="s">
        <v>274</v>
      </c>
      <c r="M243" s="2">
        <f t="shared" ref="M243" si="488">AVERAGE(F242:F281)</f>
        <v>0.87474999999999992</v>
      </c>
      <c r="N243">
        <f t="shared" ref="N243" si="489">_xlfn.STDEV.S(F242:F281)</f>
        <v>0.36107380806670974</v>
      </c>
    </row>
    <row r="244" spans="1:14" x14ac:dyDescent="0.2">
      <c r="A244" s="2">
        <f t="shared" ca="1" si="387"/>
        <v>8.373914169011587E-2</v>
      </c>
      <c r="B244" s="1">
        <v>43050</v>
      </c>
      <c r="C244" s="1" t="str">
        <f t="shared" si="388"/>
        <v>November</v>
      </c>
      <c r="D244" t="s">
        <v>13</v>
      </c>
      <c r="E244">
        <v>47.3</v>
      </c>
      <c r="F244" s="2">
        <v>0.91</v>
      </c>
      <c r="G244">
        <v>33</v>
      </c>
      <c r="H244">
        <v>0.3</v>
      </c>
      <c r="I244">
        <v>21</v>
      </c>
      <c r="J244" s="4">
        <f t="shared" si="389"/>
        <v>6.3</v>
      </c>
      <c r="L244" t="s">
        <v>275</v>
      </c>
      <c r="M244" s="2">
        <f t="shared" ref="M244" si="490">AVERAGE(F275:F314)</f>
        <v>0.80949999999999989</v>
      </c>
      <c r="N244">
        <f t="shared" ref="N244" si="491">_xlfn.STDEV.S(F275:F314)</f>
        <v>0.21175639123948375</v>
      </c>
    </row>
    <row r="245" spans="1:14" x14ac:dyDescent="0.2">
      <c r="A245" s="2">
        <f t="shared" ca="1" si="387"/>
        <v>0.65482300536687732</v>
      </c>
      <c r="B245" s="1">
        <v>43100</v>
      </c>
      <c r="C245" s="1" t="str">
        <f t="shared" si="388"/>
        <v>December</v>
      </c>
      <c r="D245" t="s">
        <v>7</v>
      </c>
      <c r="E245">
        <v>15.099999999999998</v>
      </c>
      <c r="F245" s="2">
        <v>2.5</v>
      </c>
      <c r="G245">
        <v>9</v>
      </c>
      <c r="H245">
        <v>0.3</v>
      </c>
      <c r="I245">
        <v>7</v>
      </c>
      <c r="J245" s="4">
        <f t="shared" si="389"/>
        <v>2.1</v>
      </c>
      <c r="L245" t="s">
        <v>276</v>
      </c>
      <c r="M245" s="2">
        <f t="shared" ref="M245" si="492">AVERAGE(F244:F283)</f>
        <v>0.85275000000000001</v>
      </c>
      <c r="N245">
        <f t="shared" ref="N245" si="493">_xlfn.STDEV.S(F244:F283)</f>
        <v>0.35911563383057904</v>
      </c>
    </row>
    <row r="246" spans="1:14" x14ac:dyDescent="0.2">
      <c r="A246" s="2">
        <f t="shared" ca="1" si="387"/>
        <v>1.5803516777772919E-2</v>
      </c>
      <c r="B246" s="1">
        <v>42864</v>
      </c>
      <c r="C246" s="1" t="str">
        <f t="shared" si="388"/>
        <v>May</v>
      </c>
      <c r="D246" t="s">
        <v>9</v>
      </c>
      <c r="E246">
        <v>71.3</v>
      </c>
      <c r="F246" s="2">
        <v>0.63</v>
      </c>
      <c r="G246">
        <v>56</v>
      </c>
      <c r="H246">
        <v>0.3</v>
      </c>
      <c r="I246">
        <v>31</v>
      </c>
      <c r="J246" s="4">
        <f t="shared" si="389"/>
        <v>9.2999999999999989</v>
      </c>
      <c r="L246" t="s">
        <v>277</v>
      </c>
      <c r="M246" s="2">
        <f t="shared" ref="M246" si="494">AVERAGE(F277:F316)</f>
        <v>0.80999999999999983</v>
      </c>
      <c r="N246">
        <f t="shared" ref="N246" si="495">_xlfn.STDEV.S(F277:F316)</f>
        <v>0.21226495296306092</v>
      </c>
    </row>
    <row r="247" spans="1:14" x14ac:dyDescent="0.2">
      <c r="A247" s="2">
        <f t="shared" ca="1" si="387"/>
        <v>0.38459900407781444</v>
      </c>
      <c r="B247" s="1">
        <v>42761</v>
      </c>
      <c r="C247" s="1" t="str">
        <f t="shared" si="388"/>
        <v>January</v>
      </c>
      <c r="D247" t="s">
        <v>11</v>
      </c>
      <c r="E247">
        <v>35.799999999999997</v>
      </c>
      <c r="F247" s="2">
        <v>1.25</v>
      </c>
      <c r="G247">
        <v>18</v>
      </c>
      <c r="H247">
        <v>0.3</v>
      </c>
      <c r="I247">
        <v>16</v>
      </c>
      <c r="J247" s="4">
        <f t="shared" si="389"/>
        <v>4.8</v>
      </c>
      <c r="L247" t="s">
        <v>278</v>
      </c>
      <c r="M247" s="2">
        <f t="shared" ref="M247" si="496">AVERAGE(F246:F285)</f>
        <v>0.81624999999999992</v>
      </c>
      <c r="N247">
        <f t="shared" ref="N247" si="497">_xlfn.STDEV.S(F246:F285)</f>
        <v>0.24669806626205207</v>
      </c>
    </row>
    <row r="248" spans="1:14" x14ac:dyDescent="0.2">
      <c r="A248" s="2">
        <f t="shared" ca="1" si="387"/>
        <v>0.67403770244147176</v>
      </c>
      <c r="B248" s="1">
        <v>43028</v>
      </c>
      <c r="C248" s="1" t="str">
        <f t="shared" si="388"/>
        <v>October</v>
      </c>
      <c r="D248" t="s">
        <v>12</v>
      </c>
      <c r="E248">
        <v>60.199999999999996</v>
      </c>
      <c r="F248" s="2">
        <v>0.8</v>
      </c>
      <c r="G248">
        <v>50</v>
      </c>
      <c r="H248">
        <v>0.3</v>
      </c>
      <c r="I248">
        <v>24</v>
      </c>
      <c r="J248" s="4">
        <f t="shared" si="389"/>
        <v>7.1999999999999993</v>
      </c>
      <c r="L248" t="s">
        <v>279</v>
      </c>
      <c r="M248" s="2">
        <f t="shared" ref="M248" si="498">AVERAGE(F279:F318)</f>
        <v>0.81374999999999997</v>
      </c>
      <c r="N248">
        <f t="shared" ref="N248" si="499">_xlfn.STDEV.S(F279:F318)</f>
        <v>0.21058754802840443</v>
      </c>
    </row>
    <row r="249" spans="1:14" x14ac:dyDescent="0.2">
      <c r="A249" s="2">
        <f t="shared" ca="1" si="387"/>
        <v>6.6450480560585334E-2</v>
      </c>
      <c r="B249" s="1">
        <v>42848</v>
      </c>
      <c r="C249" s="1" t="str">
        <f t="shared" si="388"/>
        <v>April</v>
      </c>
      <c r="D249" t="s">
        <v>7</v>
      </c>
      <c r="E249">
        <v>60.8</v>
      </c>
      <c r="F249" s="2">
        <v>0.77</v>
      </c>
      <c r="G249">
        <v>50</v>
      </c>
      <c r="H249">
        <v>0.3</v>
      </c>
      <c r="I249">
        <v>26</v>
      </c>
      <c r="J249" s="4">
        <f t="shared" si="389"/>
        <v>7.8</v>
      </c>
      <c r="L249" t="s">
        <v>280</v>
      </c>
      <c r="M249" s="2">
        <f t="shared" ref="M249" si="500">AVERAGE(F248:F287)</f>
        <v>0.80424999999999991</v>
      </c>
      <c r="N249">
        <f t="shared" ref="N249" si="501">_xlfn.STDEV.S(F248:F287)</f>
        <v>0.23652275328287758</v>
      </c>
    </row>
    <row r="250" spans="1:14" x14ac:dyDescent="0.2">
      <c r="A250" s="2">
        <f t="shared" ca="1" si="387"/>
        <v>7.7556519821777248E-2</v>
      </c>
      <c r="B250" s="1">
        <v>42831</v>
      </c>
      <c r="C250" s="1" t="str">
        <f t="shared" si="388"/>
        <v>April</v>
      </c>
      <c r="D250" t="s">
        <v>11</v>
      </c>
      <c r="E250">
        <v>57.499999999999993</v>
      </c>
      <c r="F250" s="2">
        <v>0.8</v>
      </c>
      <c r="G250">
        <v>31</v>
      </c>
      <c r="H250">
        <v>0.3</v>
      </c>
      <c r="I250">
        <v>25</v>
      </c>
      <c r="J250" s="4">
        <f t="shared" si="389"/>
        <v>7.5</v>
      </c>
      <c r="L250" t="s">
        <v>281</v>
      </c>
      <c r="M250" s="2">
        <f t="shared" ref="M250" si="502">AVERAGE(F281:F320)</f>
        <v>0.81674999999999986</v>
      </c>
      <c r="N250">
        <f t="shared" ref="N250" si="503">_xlfn.STDEV.S(F281:F320)</f>
        <v>0.20992535303329649</v>
      </c>
    </row>
    <row r="251" spans="1:14" x14ac:dyDescent="0.2">
      <c r="A251" s="2">
        <f t="shared" ca="1" si="387"/>
        <v>0.2422788281006838</v>
      </c>
      <c r="B251" s="1">
        <v>42780</v>
      </c>
      <c r="C251" s="1" t="str">
        <f t="shared" si="388"/>
        <v>February</v>
      </c>
      <c r="D251" t="s">
        <v>9</v>
      </c>
      <c r="E251">
        <v>47.699999999999996</v>
      </c>
      <c r="F251" s="2">
        <v>0.95</v>
      </c>
      <c r="G251">
        <v>35</v>
      </c>
      <c r="H251">
        <v>0.3</v>
      </c>
      <c r="I251">
        <v>19</v>
      </c>
      <c r="J251" s="4">
        <f t="shared" si="389"/>
        <v>5.7</v>
      </c>
      <c r="L251" t="s">
        <v>282</v>
      </c>
      <c r="M251" s="2">
        <f t="shared" ref="M251" si="504">AVERAGE(F250:F289)</f>
        <v>0.80174999999999985</v>
      </c>
      <c r="N251">
        <f t="shared" ref="N251" si="505">_xlfn.STDEV.S(F250:F289)</f>
        <v>0.23742083700921071</v>
      </c>
    </row>
    <row r="252" spans="1:14" x14ac:dyDescent="0.2">
      <c r="A252" s="2">
        <f t="shared" ca="1" si="387"/>
        <v>0.43262891319552188</v>
      </c>
      <c r="B252" s="1">
        <v>42793</v>
      </c>
      <c r="C252" s="1" t="str">
        <f t="shared" si="388"/>
        <v>February</v>
      </c>
      <c r="D252" t="s">
        <v>8</v>
      </c>
      <c r="E252">
        <v>45</v>
      </c>
      <c r="F252" s="2">
        <v>1</v>
      </c>
      <c r="G252">
        <v>34</v>
      </c>
      <c r="H252">
        <v>0.3</v>
      </c>
      <c r="I252">
        <v>20</v>
      </c>
      <c r="J252" s="4">
        <f t="shared" si="389"/>
        <v>6</v>
      </c>
      <c r="L252" t="s">
        <v>283</v>
      </c>
      <c r="M252" s="2">
        <f t="shared" ref="M252" si="506">AVERAGE(F283:F322)</f>
        <v>0.82424999999999993</v>
      </c>
      <c r="N252">
        <f t="shared" ref="N252" si="507">_xlfn.STDEV.S(F283:F322)</f>
        <v>0.21163451199335817</v>
      </c>
    </row>
    <row r="253" spans="1:14" x14ac:dyDescent="0.2">
      <c r="A253" s="2">
        <f t="shared" ca="1" si="387"/>
        <v>0.85681380388964778</v>
      </c>
      <c r="B253" s="1">
        <v>42773</v>
      </c>
      <c r="C253" s="1" t="str">
        <f t="shared" si="388"/>
        <v>February</v>
      </c>
      <c r="D253" t="s">
        <v>9</v>
      </c>
      <c r="E253">
        <v>52.3</v>
      </c>
      <c r="F253" s="2">
        <v>0.87</v>
      </c>
      <c r="G253">
        <v>39</v>
      </c>
      <c r="H253">
        <v>0.3</v>
      </c>
      <c r="I253">
        <v>21</v>
      </c>
      <c r="J253" s="4">
        <f t="shared" si="389"/>
        <v>6.3</v>
      </c>
      <c r="L253" t="s">
        <v>284</v>
      </c>
      <c r="M253" s="2">
        <f t="shared" ref="M253" si="508">AVERAGE(F252:F291)</f>
        <v>0.80099999999999993</v>
      </c>
      <c r="N253">
        <f t="shared" ref="N253" si="509">_xlfn.STDEV.S(F252:F291)</f>
        <v>0.23747388520392307</v>
      </c>
    </row>
    <row r="254" spans="1:14" x14ac:dyDescent="0.2">
      <c r="A254" s="2">
        <f t="shared" ca="1" si="387"/>
        <v>0.60287153197146326</v>
      </c>
      <c r="B254" s="1">
        <v>42991</v>
      </c>
      <c r="C254" s="1" t="str">
        <f t="shared" si="388"/>
        <v>September</v>
      </c>
      <c r="D254" t="s">
        <v>10</v>
      </c>
      <c r="E254">
        <v>64.8</v>
      </c>
      <c r="F254" s="2">
        <v>0.71</v>
      </c>
      <c r="G254">
        <v>42</v>
      </c>
      <c r="H254">
        <v>0.3</v>
      </c>
      <c r="I254">
        <v>26</v>
      </c>
      <c r="J254" s="4">
        <f t="shared" si="389"/>
        <v>7.8</v>
      </c>
      <c r="L254" t="s">
        <v>285</v>
      </c>
      <c r="M254" s="2">
        <f t="shared" ref="M254" si="510">AVERAGE(F285:F324)</f>
        <v>0.81374999999999997</v>
      </c>
      <c r="N254">
        <f t="shared" ref="N254" si="511">_xlfn.STDEV.S(F285:F324)</f>
        <v>0.20347856309947185</v>
      </c>
    </row>
    <row r="255" spans="1:14" x14ac:dyDescent="0.2">
      <c r="A255" s="2">
        <f t="shared" ca="1" si="387"/>
        <v>0.25968643972159078</v>
      </c>
      <c r="B255" s="1">
        <v>42739</v>
      </c>
      <c r="C255" s="1" t="str">
        <f t="shared" si="388"/>
        <v>January</v>
      </c>
      <c r="D255" t="s">
        <v>10</v>
      </c>
      <c r="E255">
        <v>44.099999999999994</v>
      </c>
      <c r="F255" s="2">
        <v>1.05</v>
      </c>
      <c r="G255">
        <v>28</v>
      </c>
      <c r="H255">
        <v>0.3</v>
      </c>
      <c r="I255">
        <v>17</v>
      </c>
      <c r="J255" s="4">
        <f t="shared" si="389"/>
        <v>5.0999999999999996</v>
      </c>
      <c r="L255" t="s">
        <v>286</v>
      </c>
      <c r="M255" s="2">
        <f t="shared" ref="M255" si="512">AVERAGE(F254:F293)</f>
        <v>0.79774999999999996</v>
      </c>
      <c r="N255">
        <f t="shared" ref="N255" si="513">_xlfn.STDEV.S(F254:F293)</f>
        <v>0.2357365707081332</v>
      </c>
    </row>
    <row r="256" spans="1:14" x14ac:dyDescent="0.2">
      <c r="A256" s="2">
        <f t="shared" ca="1" si="387"/>
        <v>0.32528550813801105</v>
      </c>
      <c r="B256" s="1">
        <v>43004</v>
      </c>
      <c r="C256" s="1" t="str">
        <f t="shared" si="388"/>
        <v>September</v>
      </c>
      <c r="D256" t="s">
        <v>9</v>
      </c>
      <c r="E256">
        <v>61.8</v>
      </c>
      <c r="F256" s="2">
        <v>0.77</v>
      </c>
      <c r="G256">
        <v>51</v>
      </c>
      <c r="H256">
        <v>0.3</v>
      </c>
      <c r="I256">
        <v>26</v>
      </c>
      <c r="J256" s="4">
        <f t="shared" si="389"/>
        <v>7.8</v>
      </c>
      <c r="L256" t="s">
        <v>287</v>
      </c>
      <c r="M256" s="2">
        <f t="shared" ref="M256" si="514">AVERAGE(F287:F326)</f>
        <v>0.81624999999999992</v>
      </c>
      <c r="N256">
        <f t="shared" ref="N256" si="515">_xlfn.STDEV.S(F287:F326)</f>
        <v>0.20534757900965972</v>
      </c>
    </row>
    <row r="257" spans="1:14" x14ac:dyDescent="0.2">
      <c r="A257" s="2">
        <f t="shared" ca="1" si="387"/>
        <v>0.91920709218400454</v>
      </c>
      <c r="B257" s="1">
        <v>42867</v>
      </c>
      <c r="C257" s="1" t="str">
        <f t="shared" si="388"/>
        <v>May</v>
      </c>
      <c r="D257" t="s">
        <v>12</v>
      </c>
      <c r="E257">
        <v>66.699999999999989</v>
      </c>
      <c r="F257" s="2">
        <v>0.67</v>
      </c>
      <c r="G257">
        <v>40</v>
      </c>
      <c r="H257">
        <v>0.3</v>
      </c>
      <c r="I257">
        <v>29</v>
      </c>
      <c r="J257" s="4">
        <f t="shared" si="389"/>
        <v>8.6999999999999993</v>
      </c>
      <c r="L257" t="s">
        <v>288</v>
      </c>
      <c r="M257" s="2">
        <f t="shared" ref="M257" si="516">AVERAGE(F256:F295)</f>
        <v>0.78624999999999989</v>
      </c>
      <c r="N257">
        <f t="shared" ref="N257" si="517">_xlfn.STDEV.S(F256:F295)</f>
        <v>0.23482331055388714</v>
      </c>
    </row>
    <row r="258" spans="1:14" x14ac:dyDescent="0.2">
      <c r="A258" s="2">
        <f t="shared" ref="A258:A321" ca="1" si="518">RAND()</f>
        <v>0.4635483543300768</v>
      </c>
      <c r="B258" s="1">
        <v>42827</v>
      </c>
      <c r="C258" s="1" t="str">
        <f t="shared" ref="C258:C321" si="519">TEXT(B258, "mmmm")</f>
        <v>April</v>
      </c>
      <c r="D258" t="s">
        <v>7</v>
      </c>
      <c r="E258">
        <v>65.8</v>
      </c>
      <c r="F258" s="2">
        <v>0.74</v>
      </c>
      <c r="G258">
        <v>47</v>
      </c>
      <c r="H258">
        <v>0.3</v>
      </c>
      <c r="I258">
        <v>26</v>
      </c>
      <c r="J258" s="4">
        <f t="shared" ref="J258:J321" si="520">H258*I258</f>
        <v>7.8</v>
      </c>
      <c r="L258" t="s">
        <v>289</v>
      </c>
      <c r="M258" s="2">
        <f t="shared" ref="M258" si="521">AVERAGE(F289:F328)</f>
        <v>0.82300000000000006</v>
      </c>
      <c r="N258">
        <f t="shared" ref="N258" si="522">_xlfn.STDEV.S(F289:F328)</f>
        <v>0.20208147633299561</v>
      </c>
    </row>
    <row r="259" spans="1:14" x14ac:dyDescent="0.2">
      <c r="A259" s="2">
        <f t="shared" ca="1" si="518"/>
        <v>0.25789143328459452</v>
      </c>
      <c r="B259" s="1">
        <v>42784</v>
      </c>
      <c r="C259" s="1" t="str">
        <f t="shared" si="519"/>
        <v>February</v>
      </c>
      <c r="D259" t="s">
        <v>13</v>
      </c>
      <c r="E259">
        <v>43.699999999999996</v>
      </c>
      <c r="F259" s="2">
        <v>0.95</v>
      </c>
      <c r="G259">
        <v>25</v>
      </c>
      <c r="H259">
        <v>0.3</v>
      </c>
      <c r="I259">
        <v>19</v>
      </c>
      <c r="J259" s="4">
        <f t="shared" si="520"/>
        <v>5.7</v>
      </c>
      <c r="L259" t="s">
        <v>290</v>
      </c>
      <c r="M259" s="2">
        <f t="shared" ref="M259" si="523">AVERAGE(F258:F297)</f>
        <v>0.79449999999999987</v>
      </c>
      <c r="N259">
        <f t="shared" ref="N259" si="524">_xlfn.STDEV.S(F258:F297)</f>
        <v>0.23642584352642132</v>
      </c>
    </row>
    <row r="260" spans="1:14" x14ac:dyDescent="0.2">
      <c r="A260" s="2">
        <f t="shared" ca="1" si="518"/>
        <v>0.697459617449804</v>
      </c>
      <c r="B260" s="1">
        <v>42997</v>
      </c>
      <c r="C260" s="1" t="str">
        <f t="shared" si="519"/>
        <v>September</v>
      </c>
      <c r="D260" t="s">
        <v>9</v>
      </c>
      <c r="E260">
        <v>67.399999999999991</v>
      </c>
      <c r="F260" s="2">
        <v>0.67</v>
      </c>
      <c r="G260">
        <v>48</v>
      </c>
      <c r="H260">
        <v>0.3</v>
      </c>
      <c r="I260">
        <v>28</v>
      </c>
      <c r="J260" s="4">
        <f t="shared" si="520"/>
        <v>8.4</v>
      </c>
      <c r="L260" t="s">
        <v>291</v>
      </c>
      <c r="M260" s="2">
        <f t="shared" ref="M260" si="525">AVERAGE(F291:F330)</f>
        <v>0.82624999999999993</v>
      </c>
      <c r="N260">
        <f t="shared" ref="N260" si="526">_xlfn.STDEV.S(F291:F330)</f>
        <v>0.21034388814998048</v>
      </c>
    </row>
    <row r="261" spans="1:14" x14ac:dyDescent="0.2">
      <c r="A261" s="2">
        <f t="shared" ca="1" si="518"/>
        <v>0.65213600537051941</v>
      </c>
      <c r="B261" s="1">
        <v>43065</v>
      </c>
      <c r="C261" s="1" t="str">
        <f t="shared" si="519"/>
        <v>November</v>
      </c>
      <c r="D261" t="s">
        <v>7</v>
      </c>
      <c r="E261">
        <v>49.699999999999996</v>
      </c>
      <c r="F261" s="2">
        <v>1.05</v>
      </c>
      <c r="G261">
        <v>30</v>
      </c>
      <c r="H261">
        <v>0.3</v>
      </c>
      <c r="I261">
        <v>19</v>
      </c>
      <c r="J261" s="4">
        <f t="shared" si="520"/>
        <v>5.7</v>
      </c>
      <c r="L261" t="s">
        <v>292</v>
      </c>
      <c r="M261" s="2">
        <f t="shared" ref="M261" si="527">AVERAGE(F260:F299)</f>
        <v>0.79649999999999976</v>
      </c>
      <c r="N261">
        <f t="shared" ref="N261" si="528">_xlfn.STDEV.S(F260:F299)</f>
        <v>0.23726594404829496</v>
      </c>
    </row>
    <row r="262" spans="1:14" x14ac:dyDescent="0.2">
      <c r="A262" s="2">
        <f t="shared" ca="1" si="518"/>
        <v>0.55814906392230712</v>
      </c>
      <c r="B262" s="1">
        <v>42927</v>
      </c>
      <c r="C262" s="1" t="str">
        <f t="shared" si="519"/>
        <v>July</v>
      </c>
      <c r="D262" t="s">
        <v>9</v>
      </c>
      <c r="E262">
        <v>83.5</v>
      </c>
      <c r="F262" s="2">
        <v>0.54</v>
      </c>
      <c r="G262">
        <v>40</v>
      </c>
      <c r="H262">
        <v>0.5</v>
      </c>
      <c r="I262">
        <v>35</v>
      </c>
      <c r="J262" s="4">
        <f t="shared" si="520"/>
        <v>17.5</v>
      </c>
      <c r="L262" t="s">
        <v>293</v>
      </c>
      <c r="M262" s="2">
        <f t="shared" ref="M262" si="529">AVERAGE(F293:F332)</f>
        <v>0.82250000000000001</v>
      </c>
      <c r="N262">
        <f t="shared" ref="N262" si="530">_xlfn.STDEV.S(F293:F332)</f>
        <v>0.20941616032467131</v>
      </c>
    </row>
    <row r="263" spans="1:14" x14ac:dyDescent="0.2">
      <c r="A263" s="2">
        <f t="shared" ca="1" si="518"/>
        <v>0.32931402804700116</v>
      </c>
      <c r="B263" s="1">
        <v>43021</v>
      </c>
      <c r="C263" s="1" t="str">
        <f t="shared" si="519"/>
        <v>October</v>
      </c>
      <c r="D263" t="s">
        <v>12</v>
      </c>
      <c r="E263">
        <v>61.499999999999993</v>
      </c>
      <c r="F263" s="2">
        <v>0.8</v>
      </c>
      <c r="G263">
        <v>28</v>
      </c>
      <c r="H263">
        <v>0.3</v>
      </c>
      <c r="I263">
        <v>25</v>
      </c>
      <c r="J263" s="4">
        <f t="shared" si="520"/>
        <v>7.5</v>
      </c>
      <c r="L263" t="s">
        <v>294</v>
      </c>
      <c r="M263" s="2">
        <f t="shared" ref="M263" si="531">AVERAGE(F262:F301)</f>
        <v>0.78874999999999984</v>
      </c>
      <c r="N263">
        <f t="shared" ref="N263" si="532">_xlfn.STDEV.S(F262:F301)</f>
        <v>0.23381109512837203</v>
      </c>
    </row>
    <row r="264" spans="1:14" x14ac:dyDescent="0.2">
      <c r="A264" s="2">
        <f t="shared" ca="1" si="518"/>
        <v>0.11443292050797438</v>
      </c>
      <c r="B264" s="1">
        <v>42955</v>
      </c>
      <c r="C264" s="1" t="str">
        <f t="shared" si="519"/>
        <v>August</v>
      </c>
      <c r="D264" t="s">
        <v>9</v>
      </c>
      <c r="E264">
        <v>68.699999999999989</v>
      </c>
      <c r="F264" s="2">
        <v>0.65</v>
      </c>
      <c r="G264">
        <v>50</v>
      </c>
      <c r="H264">
        <v>0.5</v>
      </c>
      <c r="I264">
        <v>29</v>
      </c>
      <c r="J264" s="4">
        <f t="shared" si="520"/>
        <v>14.5</v>
      </c>
      <c r="L264" t="s">
        <v>295</v>
      </c>
      <c r="M264" s="2">
        <f t="shared" ref="M264" si="533">AVERAGE(F295:F334)</f>
        <v>0.81824999999999992</v>
      </c>
      <c r="N264">
        <f t="shared" ref="N264" si="534">_xlfn.STDEV.S(F295:F334)</f>
        <v>0.2128305874970963</v>
      </c>
    </row>
    <row r="265" spans="1:14" x14ac:dyDescent="0.2">
      <c r="A265" s="2">
        <f t="shared" ca="1" si="518"/>
        <v>0.6955823651098304</v>
      </c>
      <c r="B265" s="1">
        <v>42830</v>
      </c>
      <c r="C265" s="1" t="str">
        <f t="shared" si="519"/>
        <v>April</v>
      </c>
      <c r="D265" t="s">
        <v>10</v>
      </c>
      <c r="E265">
        <v>64.399999999999991</v>
      </c>
      <c r="F265" s="2">
        <v>0.71</v>
      </c>
      <c r="G265">
        <v>33</v>
      </c>
      <c r="H265">
        <v>0.3</v>
      </c>
      <c r="I265">
        <v>28</v>
      </c>
      <c r="J265" s="4">
        <f t="shared" si="520"/>
        <v>8.4</v>
      </c>
      <c r="L265" t="s">
        <v>296</v>
      </c>
      <c r="M265" s="2">
        <f t="shared" ref="M265" si="535">AVERAGE(F264:F303)</f>
        <v>0.79599999999999982</v>
      </c>
      <c r="N265">
        <f t="shared" ref="N265" si="536">_xlfn.STDEV.S(F264:F303)</f>
        <v>0.2341246654548795</v>
      </c>
    </row>
    <row r="266" spans="1:14" x14ac:dyDescent="0.2">
      <c r="A266" s="2">
        <f t="shared" ca="1" si="518"/>
        <v>0.2124483425404099</v>
      </c>
      <c r="B266" s="1">
        <v>43078</v>
      </c>
      <c r="C266" s="1" t="str">
        <f t="shared" si="519"/>
        <v>December</v>
      </c>
      <c r="D266" t="s">
        <v>13</v>
      </c>
      <c r="E266">
        <v>31.199999999999996</v>
      </c>
      <c r="F266" s="2">
        <v>1.43</v>
      </c>
      <c r="G266">
        <v>19</v>
      </c>
      <c r="H266">
        <v>0.3</v>
      </c>
      <c r="I266">
        <v>14</v>
      </c>
      <c r="J266" s="4">
        <f t="shared" si="520"/>
        <v>4.2</v>
      </c>
      <c r="L266" t="s">
        <v>297</v>
      </c>
      <c r="M266" s="2">
        <f t="shared" ref="M266" si="537">AVERAGE(F297:F336)</f>
        <v>0.83150000000000013</v>
      </c>
      <c r="N266">
        <f t="shared" ref="N266" si="538">_xlfn.STDEV.S(F297:F336)</f>
        <v>0.22189798996096721</v>
      </c>
    </row>
    <row r="267" spans="1:14" x14ac:dyDescent="0.2">
      <c r="A267" s="2">
        <f t="shared" ca="1" si="518"/>
        <v>0.1493577203313855</v>
      </c>
      <c r="B267" s="1">
        <v>42934</v>
      </c>
      <c r="C267" s="1" t="str">
        <f t="shared" si="519"/>
        <v>July</v>
      </c>
      <c r="D267" t="s">
        <v>9</v>
      </c>
      <c r="E267">
        <v>99.3</v>
      </c>
      <c r="F267" s="2">
        <v>0.47</v>
      </c>
      <c r="G267">
        <v>76</v>
      </c>
      <c r="H267">
        <v>0.5</v>
      </c>
      <c r="I267">
        <v>41</v>
      </c>
      <c r="J267" s="4">
        <f t="shared" si="520"/>
        <v>20.5</v>
      </c>
      <c r="L267" t="s">
        <v>298</v>
      </c>
      <c r="M267" s="2">
        <f t="shared" ref="M267" si="539">AVERAGE(F266:F305)</f>
        <v>0.81049999999999989</v>
      </c>
      <c r="N267">
        <f t="shared" ref="N267" si="540">_xlfn.STDEV.S(F266:F305)</f>
        <v>0.24379425962405524</v>
      </c>
    </row>
    <row r="268" spans="1:14" x14ac:dyDescent="0.2">
      <c r="A268" s="2">
        <f t="shared" ca="1" si="518"/>
        <v>0.3808428727706038</v>
      </c>
      <c r="B268" s="1">
        <v>42737</v>
      </c>
      <c r="C268" s="1" t="str">
        <f t="shared" si="519"/>
        <v>January</v>
      </c>
      <c r="D268" t="s">
        <v>8</v>
      </c>
      <c r="E268">
        <v>28.9</v>
      </c>
      <c r="F268" s="2">
        <v>1.33</v>
      </c>
      <c r="G268">
        <v>15</v>
      </c>
      <c r="H268">
        <v>0.3</v>
      </c>
      <c r="I268">
        <v>13</v>
      </c>
      <c r="J268" s="4">
        <f t="shared" si="520"/>
        <v>3.9</v>
      </c>
      <c r="L268" t="s">
        <v>299</v>
      </c>
      <c r="M268" s="2">
        <f t="shared" ref="M268" si="541">AVERAGE(F299:F338)</f>
        <v>0.8194999999999999</v>
      </c>
      <c r="N268">
        <f t="shared" ref="N268" si="542">_xlfn.STDEV.S(F299:F338)</f>
        <v>0.22304363146806425</v>
      </c>
    </row>
    <row r="269" spans="1:14" x14ac:dyDescent="0.2">
      <c r="A269" s="2">
        <f t="shared" ca="1" si="518"/>
        <v>0.17583242273055855</v>
      </c>
      <c r="B269" s="1">
        <v>42959</v>
      </c>
      <c r="C269" s="1" t="str">
        <f t="shared" si="519"/>
        <v>August</v>
      </c>
      <c r="D269" t="s">
        <v>13</v>
      </c>
      <c r="E269">
        <v>67.699999999999989</v>
      </c>
      <c r="F269" s="2">
        <v>0.65</v>
      </c>
      <c r="G269">
        <v>43</v>
      </c>
      <c r="H269">
        <v>0.5</v>
      </c>
      <c r="I269">
        <v>29</v>
      </c>
      <c r="J269" s="4">
        <f t="shared" si="520"/>
        <v>14.5</v>
      </c>
      <c r="L269" t="s">
        <v>300</v>
      </c>
      <c r="M269" s="2">
        <f t="shared" ref="M269" si="543">AVERAGE(F268:F307)</f>
        <v>0.80074999999999985</v>
      </c>
      <c r="N269">
        <f t="shared" ref="N269" si="544">_xlfn.STDEV.S(F268:F307)</f>
        <v>0.2160886273541372</v>
      </c>
    </row>
    <row r="270" spans="1:14" x14ac:dyDescent="0.2">
      <c r="A270" s="2">
        <f t="shared" ca="1" si="518"/>
        <v>0.36230109276253875</v>
      </c>
      <c r="B270" s="1">
        <v>42825</v>
      </c>
      <c r="C270" s="1" t="str">
        <f t="shared" si="519"/>
        <v>March</v>
      </c>
      <c r="D270" t="s">
        <v>12</v>
      </c>
      <c r="E270">
        <v>58.499999999999993</v>
      </c>
      <c r="F270" s="2">
        <v>0.77</v>
      </c>
      <c r="G270">
        <v>48</v>
      </c>
      <c r="H270">
        <v>0.3</v>
      </c>
      <c r="I270">
        <v>25</v>
      </c>
      <c r="J270" s="4">
        <f t="shared" si="520"/>
        <v>7.5</v>
      </c>
      <c r="L270" t="s">
        <v>301</v>
      </c>
      <c r="M270" s="2">
        <f t="shared" ref="M270" si="545">AVERAGE(F301:F340)</f>
        <v>0.82699999999999996</v>
      </c>
      <c r="N270">
        <f t="shared" ref="N270" si="546">_xlfn.STDEV.S(F301:F340)</f>
        <v>0.23652614101746836</v>
      </c>
    </row>
    <row r="271" spans="1:14" x14ac:dyDescent="0.2">
      <c r="A271" s="2">
        <f t="shared" ca="1" si="518"/>
        <v>0.29258888785904902</v>
      </c>
      <c r="B271" s="1">
        <v>42931</v>
      </c>
      <c r="C271" s="1" t="str">
        <f t="shared" si="519"/>
        <v>July</v>
      </c>
      <c r="D271" t="s">
        <v>13</v>
      </c>
      <c r="E271">
        <v>82.5</v>
      </c>
      <c r="F271" s="2">
        <v>0.54</v>
      </c>
      <c r="G271">
        <v>56</v>
      </c>
      <c r="H271">
        <v>0.5</v>
      </c>
      <c r="I271">
        <v>35</v>
      </c>
      <c r="J271" s="4">
        <f t="shared" si="520"/>
        <v>17.5</v>
      </c>
      <c r="L271" t="s">
        <v>302</v>
      </c>
      <c r="M271" s="2">
        <f t="shared" ref="M271" si="547">AVERAGE(F270:F309)</f>
        <v>0.79424999999999968</v>
      </c>
      <c r="N271">
        <f t="shared" ref="N271" si="548">_xlfn.STDEV.S(F270:F309)</f>
        <v>0.21648577261240562</v>
      </c>
    </row>
    <row r="272" spans="1:14" x14ac:dyDescent="0.2">
      <c r="A272" s="2">
        <f t="shared" ca="1" si="518"/>
        <v>0.95798432465501182</v>
      </c>
      <c r="B272" s="1">
        <v>42861</v>
      </c>
      <c r="C272" s="1" t="str">
        <f t="shared" si="519"/>
        <v>May</v>
      </c>
      <c r="D272" t="s">
        <v>13</v>
      </c>
      <c r="E272">
        <v>66.699999999999989</v>
      </c>
      <c r="F272" s="2">
        <v>0.67</v>
      </c>
      <c r="G272">
        <v>51</v>
      </c>
      <c r="H272">
        <v>0.3</v>
      </c>
      <c r="I272">
        <v>29</v>
      </c>
      <c r="J272" s="4">
        <f t="shared" si="520"/>
        <v>8.6999999999999993</v>
      </c>
      <c r="L272" t="s">
        <v>303</v>
      </c>
      <c r="M272" s="2">
        <f t="shared" ref="M272" si="549">AVERAGE(F303:F342)</f>
        <v>0.82599999999999985</v>
      </c>
      <c r="N272">
        <f t="shared" ref="N272" si="550">_xlfn.STDEV.S(F303:F342)</f>
        <v>0.23746308754987167</v>
      </c>
    </row>
    <row r="273" spans="1:14" x14ac:dyDescent="0.2">
      <c r="A273" s="2">
        <f t="shared" ca="1" si="518"/>
        <v>0.64595049706649577</v>
      </c>
      <c r="B273" s="1">
        <v>42898</v>
      </c>
      <c r="C273" s="1" t="str">
        <f t="shared" si="519"/>
        <v>June</v>
      </c>
      <c r="D273" t="s">
        <v>8</v>
      </c>
      <c r="E273">
        <v>93</v>
      </c>
      <c r="F273" s="2">
        <v>0.5</v>
      </c>
      <c r="G273">
        <v>67</v>
      </c>
      <c r="H273">
        <v>0.3</v>
      </c>
      <c r="I273">
        <v>40</v>
      </c>
      <c r="J273" s="4">
        <f t="shared" si="520"/>
        <v>12</v>
      </c>
      <c r="L273" t="s">
        <v>304</v>
      </c>
      <c r="M273" s="2">
        <f t="shared" ref="M273" si="551">AVERAGE(F272:F311)</f>
        <v>0.79299999999999971</v>
      </c>
      <c r="N273">
        <f t="shared" ref="N273" si="552">_xlfn.STDEV.S(F272:F311)</f>
        <v>0.21581330963447315</v>
      </c>
    </row>
    <row r="274" spans="1:14" x14ac:dyDescent="0.2">
      <c r="A274" s="2">
        <f t="shared" ca="1" si="518"/>
        <v>0.45459501540355152</v>
      </c>
      <c r="B274" s="1">
        <v>42742</v>
      </c>
      <c r="C274" s="1" t="str">
        <f t="shared" si="519"/>
        <v>January</v>
      </c>
      <c r="D274" t="s">
        <v>13</v>
      </c>
      <c r="E274">
        <v>32.9</v>
      </c>
      <c r="F274" s="2">
        <v>1.54</v>
      </c>
      <c r="G274">
        <v>19</v>
      </c>
      <c r="H274">
        <v>0.3</v>
      </c>
      <c r="I274">
        <v>13</v>
      </c>
      <c r="J274" s="4">
        <f t="shared" si="520"/>
        <v>3.9</v>
      </c>
      <c r="L274" t="s">
        <v>305</v>
      </c>
      <c r="M274" s="2">
        <f t="shared" ref="M274" si="553">AVERAGE(F305:F344)</f>
        <v>0.82974999999999977</v>
      </c>
      <c r="N274">
        <f t="shared" ref="N274" si="554">_xlfn.STDEV.S(F305:F344)</f>
        <v>0.24730845994218362</v>
      </c>
    </row>
    <row r="275" spans="1:14" x14ac:dyDescent="0.2">
      <c r="A275" s="2">
        <f t="shared" ca="1" si="518"/>
        <v>0.92116442350869321</v>
      </c>
      <c r="B275" s="1">
        <v>42770</v>
      </c>
      <c r="C275" s="1" t="str">
        <f t="shared" si="519"/>
        <v>February</v>
      </c>
      <c r="D275" t="s">
        <v>13</v>
      </c>
      <c r="E275">
        <v>56.599999999999994</v>
      </c>
      <c r="F275" s="2">
        <v>0.83</v>
      </c>
      <c r="G275">
        <v>46</v>
      </c>
      <c r="H275">
        <v>0.3</v>
      </c>
      <c r="I275">
        <v>22</v>
      </c>
      <c r="J275" s="4">
        <f t="shared" si="520"/>
        <v>6.6</v>
      </c>
      <c r="L275" t="s">
        <v>306</v>
      </c>
      <c r="M275" s="2">
        <f t="shared" ref="M275" si="555">AVERAGE(F274:F313)</f>
        <v>0.80949999999999966</v>
      </c>
      <c r="N275">
        <f t="shared" ref="N275" si="556">_xlfn.STDEV.S(F274:F313)</f>
        <v>0.21175639123948439</v>
      </c>
    </row>
    <row r="276" spans="1:14" x14ac:dyDescent="0.2">
      <c r="A276" s="2">
        <f t="shared" ca="1" si="518"/>
        <v>0.3147739375312808</v>
      </c>
      <c r="B276" s="1">
        <v>42845</v>
      </c>
      <c r="C276" s="1" t="str">
        <f t="shared" si="519"/>
        <v>April</v>
      </c>
      <c r="D276" t="s">
        <v>11</v>
      </c>
      <c r="E276">
        <v>68.099999999999994</v>
      </c>
      <c r="F276" s="2">
        <v>0.69</v>
      </c>
      <c r="G276">
        <v>42</v>
      </c>
      <c r="H276">
        <v>0.3</v>
      </c>
      <c r="I276">
        <v>27</v>
      </c>
      <c r="J276" s="4">
        <f t="shared" si="520"/>
        <v>8.1</v>
      </c>
      <c r="L276" t="s">
        <v>307</v>
      </c>
      <c r="M276" s="2">
        <f t="shared" ref="M276" si="557">AVERAGE(F307:F346)</f>
        <v>0.81199999999999994</v>
      </c>
      <c r="N276">
        <f t="shared" ref="N276" si="558">_xlfn.STDEV.S(F307:F346)</f>
        <v>0.24124888733634769</v>
      </c>
    </row>
    <row r="277" spans="1:14" x14ac:dyDescent="0.2">
      <c r="A277" s="2">
        <f t="shared" ca="1" si="518"/>
        <v>0.56998964899222393</v>
      </c>
      <c r="B277" s="1">
        <v>42865</v>
      </c>
      <c r="C277" s="1" t="str">
        <f t="shared" si="519"/>
        <v>May</v>
      </c>
      <c r="D277" t="s">
        <v>10</v>
      </c>
      <c r="E277">
        <v>69.399999999999991</v>
      </c>
      <c r="F277" s="2">
        <v>0.69</v>
      </c>
      <c r="G277">
        <v>40</v>
      </c>
      <c r="H277">
        <v>0.3</v>
      </c>
      <c r="I277">
        <v>28</v>
      </c>
      <c r="J277" s="4">
        <f t="shared" si="520"/>
        <v>8.4</v>
      </c>
      <c r="L277" t="s">
        <v>308</v>
      </c>
      <c r="M277" s="2">
        <f t="shared" ref="M277" si="559">AVERAGE(F276:F315)</f>
        <v>0.81049999999999967</v>
      </c>
      <c r="N277">
        <f t="shared" ref="N277" si="560">_xlfn.STDEV.S(F276:F315)</f>
        <v>0.21195004249308597</v>
      </c>
    </row>
    <row r="278" spans="1:14" x14ac:dyDescent="0.2">
      <c r="A278" s="2">
        <f t="shared" ca="1" si="518"/>
        <v>0.53013315397941729</v>
      </c>
      <c r="B278" s="1">
        <v>42956</v>
      </c>
      <c r="C278" s="1" t="str">
        <f t="shared" si="519"/>
        <v>August</v>
      </c>
      <c r="D278" t="s">
        <v>10</v>
      </c>
      <c r="E278">
        <v>76.599999999999994</v>
      </c>
      <c r="F278" s="2">
        <v>0.63</v>
      </c>
      <c r="G278">
        <v>55</v>
      </c>
      <c r="H278">
        <v>0.5</v>
      </c>
      <c r="I278">
        <v>32</v>
      </c>
      <c r="J278" s="4">
        <f t="shared" si="520"/>
        <v>16</v>
      </c>
      <c r="L278" t="s">
        <v>309</v>
      </c>
      <c r="M278" s="2">
        <f t="shared" ref="M278" si="561">AVERAGE(F309:F348)</f>
        <v>0.81849999999999989</v>
      </c>
      <c r="N278">
        <f t="shared" ref="N278" si="562">_xlfn.STDEV.S(F309:F348)</f>
        <v>0.23674664592972472</v>
      </c>
    </row>
    <row r="279" spans="1:14" x14ac:dyDescent="0.2">
      <c r="A279" s="2">
        <f t="shared" ca="1" si="518"/>
        <v>0.30331947436546192</v>
      </c>
      <c r="B279" s="1">
        <v>42981</v>
      </c>
      <c r="C279" s="1" t="str">
        <f t="shared" si="519"/>
        <v>September</v>
      </c>
      <c r="D279" t="s">
        <v>7</v>
      </c>
      <c r="E279">
        <v>61.099999999999994</v>
      </c>
      <c r="F279" s="2">
        <v>0.69</v>
      </c>
      <c r="G279">
        <v>50</v>
      </c>
      <c r="H279">
        <v>0.3</v>
      </c>
      <c r="I279">
        <v>27</v>
      </c>
      <c r="J279" s="4">
        <f t="shared" si="520"/>
        <v>8.1</v>
      </c>
      <c r="L279" t="s">
        <v>310</v>
      </c>
      <c r="M279" s="2">
        <f t="shared" ref="M279" si="563">AVERAGE(F278:F317)</f>
        <v>0.80949999999999989</v>
      </c>
      <c r="N279">
        <f t="shared" ref="N279" si="564">_xlfn.STDEV.S(F278:F317)</f>
        <v>0.21257819074281198</v>
      </c>
    </row>
    <row r="280" spans="1:14" x14ac:dyDescent="0.2">
      <c r="A280" s="2">
        <f t="shared" ca="1" si="518"/>
        <v>0.17850313338904711</v>
      </c>
      <c r="B280" s="1">
        <v>42854</v>
      </c>
      <c r="C280" s="1" t="str">
        <f t="shared" si="519"/>
        <v>April</v>
      </c>
      <c r="D280" t="s">
        <v>13</v>
      </c>
      <c r="E280">
        <v>65.099999999999994</v>
      </c>
      <c r="F280" s="2">
        <v>0.71</v>
      </c>
      <c r="G280">
        <v>32</v>
      </c>
      <c r="H280">
        <v>0.3</v>
      </c>
      <c r="I280">
        <v>27</v>
      </c>
      <c r="J280" s="4">
        <f t="shared" si="520"/>
        <v>8.1</v>
      </c>
      <c r="L280" t="s">
        <v>311</v>
      </c>
      <c r="M280" s="2">
        <f t="shared" ref="M280" si="565">AVERAGE(F311:F350)</f>
        <v>0.81874999999999998</v>
      </c>
      <c r="N280">
        <f t="shared" ref="N280" si="566">_xlfn.STDEV.S(F311:F350)</f>
        <v>0.24245737135232015</v>
      </c>
    </row>
    <row r="281" spans="1:14" x14ac:dyDescent="0.2">
      <c r="A281" s="2">
        <f t="shared" ca="1" si="518"/>
        <v>0.25154531365624611</v>
      </c>
      <c r="B281" s="1">
        <v>42810</v>
      </c>
      <c r="C281" s="1" t="str">
        <f t="shared" si="519"/>
        <v>March</v>
      </c>
      <c r="D281" t="s">
        <v>11</v>
      </c>
      <c r="E281">
        <v>60.199999999999996</v>
      </c>
      <c r="F281" s="2">
        <v>0.83</v>
      </c>
      <c r="G281">
        <v>39</v>
      </c>
      <c r="H281">
        <v>0.3</v>
      </c>
      <c r="I281">
        <v>24</v>
      </c>
      <c r="J281" s="4">
        <f t="shared" si="520"/>
        <v>7.1999999999999993</v>
      </c>
      <c r="L281" t="s">
        <v>312</v>
      </c>
      <c r="M281" s="2">
        <f t="shared" ref="M281" si="567">AVERAGE(F280:F319)</f>
        <v>0.81724999999999992</v>
      </c>
      <c r="N281">
        <f t="shared" ref="N281" si="568">_xlfn.STDEV.S(F280:F319)</f>
        <v>0.20963934231473319</v>
      </c>
    </row>
    <row r="282" spans="1:14" x14ac:dyDescent="0.2">
      <c r="A282" s="2">
        <f t="shared" ca="1" si="518"/>
        <v>0.95339357668796643</v>
      </c>
      <c r="B282" s="1">
        <v>42828</v>
      </c>
      <c r="C282" s="1" t="str">
        <f t="shared" si="519"/>
        <v>April</v>
      </c>
      <c r="D282" t="s">
        <v>8</v>
      </c>
      <c r="E282">
        <v>60.8</v>
      </c>
      <c r="F282" s="2">
        <v>0.74</v>
      </c>
      <c r="G282">
        <v>51</v>
      </c>
      <c r="H282">
        <v>0.3</v>
      </c>
      <c r="I282">
        <v>26</v>
      </c>
      <c r="J282" s="4">
        <f t="shared" si="520"/>
        <v>7.8</v>
      </c>
      <c r="L282" t="s">
        <v>313</v>
      </c>
      <c r="M282" s="2">
        <f t="shared" ref="M282" si="569">AVERAGE(F313:F352)</f>
        <v>0.81274999999999997</v>
      </c>
      <c r="N282">
        <f t="shared" ref="N282" si="570">_xlfn.STDEV.S(F313:F352)</f>
        <v>0.24512673331282198</v>
      </c>
    </row>
    <row r="283" spans="1:14" x14ac:dyDescent="0.2">
      <c r="A283" s="2">
        <f t="shared" ca="1" si="518"/>
        <v>0.59096275740539894</v>
      </c>
      <c r="B283" s="1">
        <v>42909</v>
      </c>
      <c r="C283" s="1" t="str">
        <f t="shared" si="519"/>
        <v>June</v>
      </c>
      <c r="D283" t="s">
        <v>12</v>
      </c>
      <c r="E283">
        <v>79.899999999999991</v>
      </c>
      <c r="F283" s="2">
        <v>0.61</v>
      </c>
      <c r="G283">
        <v>39</v>
      </c>
      <c r="H283">
        <v>0.3</v>
      </c>
      <c r="I283">
        <v>33</v>
      </c>
      <c r="J283" s="4">
        <f t="shared" si="520"/>
        <v>9.9</v>
      </c>
      <c r="L283" t="s">
        <v>314</v>
      </c>
      <c r="M283" s="2">
        <f t="shared" ref="M283" si="571">AVERAGE(F282:F321)</f>
        <v>0.81774999999999987</v>
      </c>
      <c r="N283">
        <f t="shared" ref="N283" si="572">_xlfn.STDEV.S(F282:F321)</f>
        <v>0.21008530013623933</v>
      </c>
    </row>
    <row r="284" spans="1:14" x14ac:dyDescent="0.2">
      <c r="A284" s="2">
        <f t="shared" ca="1" si="518"/>
        <v>0.42235406301722267</v>
      </c>
      <c r="B284" s="1">
        <v>42743</v>
      </c>
      <c r="C284" s="1" t="str">
        <f t="shared" si="519"/>
        <v>January</v>
      </c>
      <c r="D284" t="s">
        <v>7</v>
      </c>
      <c r="E284">
        <v>37.5</v>
      </c>
      <c r="F284" s="2">
        <v>1.18</v>
      </c>
      <c r="G284">
        <v>28</v>
      </c>
      <c r="H284">
        <v>0.3</v>
      </c>
      <c r="I284">
        <v>15</v>
      </c>
      <c r="J284" s="4">
        <f t="shared" si="520"/>
        <v>4.5</v>
      </c>
      <c r="L284" t="s">
        <v>315</v>
      </c>
      <c r="M284" s="2">
        <f t="shared" ref="M284" si="573">AVERAGE(F315:F354)</f>
        <v>0.78074999999999994</v>
      </c>
      <c r="N284">
        <f t="shared" ref="N284" si="574">_xlfn.STDEV.S(F315:F354)</f>
        <v>0.21533977326243733</v>
      </c>
    </row>
    <row r="285" spans="1:14" x14ac:dyDescent="0.2">
      <c r="A285" s="2">
        <f t="shared" ca="1" si="518"/>
        <v>0.6970465654269985</v>
      </c>
      <c r="B285" s="1">
        <v>43020</v>
      </c>
      <c r="C285" s="1" t="str">
        <f t="shared" si="519"/>
        <v>October</v>
      </c>
      <c r="D285" t="s">
        <v>11</v>
      </c>
      <c r="E285">
        <v>58.199999999999996</v>
      </c>
      <c r="F285" s="2">
        <v>0.77</v>
      </c>
      <c r="G285">
        <v>39</v>
      </c>
      <c r="H285">
        <v>0.3</v>
      </c>
      <c r="I285">
        <v>24</v>
      </c>
      <c r="J285" s="4">
        <f t="shared" si="520"/>
        <v>7.1999999999999993</v>
      </c>
      <c r="L285" t="s">
        <v>316</v>
      </c>
      <c r="M285" s="2">
        <f t="shared" ref="M285" si="575">AVERAGE(F284:F323)</f>
        <v>0.82475000000000009</v>
      </c>
      <c r="N285">
        <f t="shared" ref="N285" si="576">_xlfn.STDEV.S(F284:F323)</f>
        <v>0.21113839792165492</v>
      </c>
    </row>
    <row r="286" spans="1:14" x14ac:dyDescent="0.2">
      <c r="A286" s="2">
        <f t="shared" ca="1" si="518"/>
        <v>0.36179135741358381</v>
      </c>
      <c r="B286" s="1">
        <v>42798</v>
      </c>
      <c r="C286" s="1" t="str">
        <f t="shared" si="519"/>
        <v>March</v>
      </c>
      <c r="D286" t="s">
        <v>13</v>
      </c>
      <c r="E286">
        <v>59.499999999999993</v>
      </c>
      <c r="F286" s="2">
        <v>0.77</v>
      </c>
      <c r="G286">
        <v>29</v>
      </c>
      <c r="H286">
        <v>0.3</v>
      </c>
      <c r="I286">
        <v>25</v>
      </c>
      <c r="J286" s="4">
        <f t="shared" si="520"/>
        <v>7.5</v>
      </c>
      <c r="L286" t="s">
        <v>317</v>
      </c>
      <c r="M286" s="2">
        <f t="shared" ref="M286" si="577">AVERAGE(F317:F356)</f>
        <v>0.77424999999999999</v>
      </c>
      <c r="N286">
        <f t="shared" ref="N286" si="578">_xlfn.STDEV.S(F317:F356)</f>
        <v>0.21649761649662108</v>
      </c>
    </row>
    <row r="287" spans="1:14" x14ac:dyDescent="0.2">
      <c r="A287" s="2">
        <f t="shared" ca="1" si="518"/>
        <v>0.96823092020242341</v>
      </c>
      <c r="B287" s="1">
        <v>42949</v>
      </c>
      <c r="C287" s="1" t="str">
        <f t="shared" si="519"/>
        <v>August</v>
      </c>
      <c r="D287" t="s">
        <v>10</v>
      </c>
      <c r="E287">
        <v>76.3</v>
      </c>
      <c r="F287" s="2">
        <v>0.63</v>
      </c>
      <c r="G287">
        <v>48</v>
      </c>
      <c r="H287">
        <v>0.5</v>
      </c>
      <c r="I287">
        <v>31</v>
      </c>
      <c r="J287" s="4">
        <f t="shared" si="520"/>
        <v>15.5</v>
      </c>
      <c r="L287" t="s">
        <v>318</v>
      </c>
      <c r="M287" s="2">
        <f t="shared" ref="M287" si="579">AVERAGE(F286:F325)</f>
        <v>0.81824999999999992</v>
      </c>
      <c r="N287">
        <f t="shared" ref="N287" si="580">_xlfn.STDEV.S(F286:F325)</f>
        <v>0.20447415359203619</v>
      </c>
    </row>
    <row r="288" spans="1:14" x14ac:dyDescent="0.2">
      <c r="A288" s="2">
        <f t="shared" ca="1" si="518"/>
        <v>7.021682835966081E-2</v>
      </c>
      <c r="B288" s="1">
        <v>42958</v>
      </c>
      <c r="C288" s="1" t="str">
        <f t="shared" si="519"/>
        <v>August</v>
      </c>
      <c r="D288" t="s">
        <v>12</v>
      </c>
      <c r="E288">
        <v>75</v>
      </c>
      <c r="F288" s="2">
        <v>0.67</v>
      </c>
      <c r="G288">
        <v>49</v>
      </c>
      <c r="H288">
        <v>0.5</v>
      </c>
      <c r="I288">
        <v>30</v>
      </c>
      <c r="J288" s="4">
        <f t="shared" si="520"/>
        <v>15</v>
      </c>
      <c r="L288" t="s">
        <v>319</v>
      </c>
      <c r="M288" s="2">
        <f t="shared" ref="M288" si="581">AVERAGE(F319:F358)</f>
        <v>0.77475000000000005</v>
      </c>
      <c r="N288">
        <f t="shared" ref="N288" si="582">_xlfn.STDEV.S(F319:F358)</f>
        <v>0.21627365736907189</v>
      </c>
    </row>
    <row r="289" spans="1:14" x14ac:dyDescent="0.2">
      <c r="A289" s="2">
        <f t="shared" ca="1" si="518"/>
        <v>0.71329336202283034</v>
      </c>
      <c r="B289" s="1">
        <v>42796</v>
      </c>
      <c r="C289" s="1" t="str">
        <f t="shared" si="519"/>
        <v>March</v>
      </c>
      <c r="D289" t="s">
        <v>11</v>
      </c>
      <c r="E289">
        <v>57.199999999999996</v>
      </c>
      <c r="F289" s="2">
        <v>0.8</v>
      </c>
      <c r="G289">
        <v>31</v>
      </c>
      <c r="H289">
        <v>0.3</v>
      </c>
      <c r="I289">
        <v>24</v>
      </c>
      <c r="J289" s="4">
        <f t="shared" si="520"/>
        <v>7.1999999999999993</v>
      </c>
      <c r="L289" t="s">
        <v>320</v>
      </c>
      <c r="M289" s="2">
        <f t="shared" ref="M289" si="583">AVERAGE(F288:F327)</f>
        <v>0.82124999999999981</v>
      </c>
      <c r="N289">
        <f t="shared" ref="N289" si="584">_xlfn.STDEV.S(F288:F327)</f>
        <v>0.2031191074095986</v>
      </c>
    </row>
    <row r="290" spans="1:14" x14ac:dyDescent="0.2">
      <c r="A290" s="2">
        <f t="shared" ca="1" si="518"/>
        <v>0.49073458504469003</v>
      </c>
      <c r="B290" s="1">
        <v>42820</v>
      </c>
      <c r="C290" s="1" t="str">
        <f t="shared" si="519"/>
        <v>March</v>
      </c>
      <c r="D290" t="s">
        <v>7</v>
      </c>
      <c r="E290">
        <v>59.499999999999993</v>
      </c>
      <c r="F290" s="2">
        <v>0.77</v>
      </c>
      <c r="G290">
        <v>39</v>
      </c>
      <c r="H290">
        <v>0.3</v>
      </c>
      <c r="I290">
        <v>25</v>
      </c>
      <c r="J290" s="4">
        <f t="shared" si="520"/>
        <v>7.5</v>
      </c>
      <c r="L290" t="s">
        <v>321</v>
      </c>
      <c r="M290" s="2">
        <f t="shared" ref="M290" si="585">AVERAGE(F321:F360)</f>
        <v>0.77225000000000021</v>
      </c>
      <c r="N290">
        <f t="shared" ref="N290" si="586">_xlfn.STDEV.S(F321:F360)</f>
        <v>0.21614913536248162</v>
      </c>
    </row>
    <row r="291" spans="1:14" x14ac:dyDescent="0.2">
      <c r="A291" s="2">
        <f t="shared" ca="1" si="518"/>
        <v>0.42906299176097262</v>
      </c>
      <c r="B291" s="1">
        <v>43043</v>
      </c>
      <c r="C291" s="1" t="str">
        <f t="shared" si="519"/>
        <v>November</v>
      </c>
      <c r="D291" t="s">
        <v>13</v>
      </c>
      <c r="E291">
        <v>48.699999999999996</v>
      </c>
      <c r="F291" s="2">
        <v>0.95</v>
      </c>
      <c r="G291">
        <v>39</v>
      </c>
      <c r="H291">
        <v>0.3</v>
      </c>
      <c r="I291">
        <v>19</v>
      </c>
      <c r="J291" s="4">
        <f t="shared" si="520"/>
        <v>5.7</v>
      </c>
      <c r="L291" t="s">
        <v>322</v>
      </c>
      <c r="M291" s="2">
        <f t="shared" ref="M291" si="587">AVERAGE(F290:F329)</f>
        <v>0.81774999999999998</v>
      </c>
      <c r="N291">
        <f t="shared" ref="N291" si="588">_xlfn.STDEV.S(F290:F329)</f>
        <v>0.20539502278442734</v>
      </c>
    </row>
    <row r="292" spans="1:14" x14ac:dyDescent="0.2">
      <c r="A292" s="2">
        <f t="shared" ca="1" si="518"/>
        <v>7.5323774301616409E-2</v>
      </c>
      <c r="B292" s="1">
        <v>42815</v>
      </c>
      <c r="C292" s="1" t="str">
        <f t="shared" si="519"/>
        <v>March</v>
      </c>
      <c r="D292" t="s">
        <v>9</v>
      </c>
      <c r="E292">
        <v>57.199999999999996</v>
      </c>
      <c r="F292" s="2">
        <v>0.83</v>
      </c>
      <c r="G292">
        <v>36</v>
      </c>
      <c r="H292">
        <v>0.3</v>
      </c>
      <c r="I292">
        <v>24</v>
      </c>
      <c r="J292" s="4">
        <f t="shared" si="520"/>
        <v>7.1999999999999993</v>
      </c>
      <c r="L292" t="s">
        <v>323</v>
      </c>
      <c r="M292" s="2">
        <f t="shared" ref="M292" si="589">AVERAGE(F323:F362)</f>
        <v>0.75300000000000011</v>
      </c>
      <c r="N292">
        <f t="shared" ref="N292" si="590">_xlfn.STDEV.S(F323:F362)</f>
        <v>0.21767065218010578</v>
      </c>
    </row>
    <row r="293" spans="1:14" x14ac:dyDescent="0.2">
      <c r="A293" s="2">
        <f t="shared" ca="1" si="518"/>
        <v>0.11128301480782909</v>
      </c>
      <c r="B293" s="1">
        <v>42777</v>
      </c>
      <c r="C293" s="1" t="str">
        <f t="shared" si="519"/>
        <v>February</v>
      </c>
      <c r="D293" t="s">
        <v>13</v>
      </c>
      <c r="E293">
        <v>51.3</v>
      </c>
      <c r="F293" s="2">
        <v>0.91</v>
      </c>
      <c r="G293">
        <v>35</v>
      </c>
      <c r="H293">
        <v>0.3</v>
      </c>
      <c r="I293">
        <v>21</v>
      </c>
      <c r="J293" s="4">
        <f t="shared" si="520"/>
        <v>6.3</v>
      </c>
      <c r="M293" s="2"/>
    </row>
    <row r="294" spans="1:14" x14ac:dyDescent="0.2">
      <c r="A294" s="2">
        <f t="shared" ca="1" si="518"/>
        <v>0.47101735212333917</v>
      </c>
      <c r="B294" s="1">
        <v>42840</v>
      </c>
      <c r="C294" s="1" t="str">
        <f t="shared" si="519"/>
        <v>April</v>
      </c>
      <c r="D294" t="s">
        <v>13</v>
      </c>
      <c r="E294">
        <v>65.8</v>
      </c>
      <c r="F294" s="2">
        <v>0.74</v>
      </c>
      <c r="G294">
        <v>41</v>
      </c>
      <c r="H294">
        <v>0.3</v>
      </c>
      <c r="I294">
        <v>26</v>
      </c>
      <c r="J294" s="4">
        <f t="shared" si="520"/>
        <v>7.8</v>
      </c>
      <c r="M294" s="2"/>
    </row>
    <row r="295" spans="1:14" x14ac:dyDescent="0.2">
      <c r="A295" s="2">
        <f t="shared" ca="1" si="518"/>
        <v>0.27282876904901032</v>
      </c>
      <c r="B295" s="1">
        <v>42928</v>
      </c>
      <c r="C295" s="1" t="str">
        <f t="shared" si="519"/>
        <v>July</v>
      </c>
      <c r="D295" t="s">
        <v>10</v>
      </c>
      <c r="E295">
        <v>80.199999999999989</v>
      </c>
      <c r="F295" s="2">
        <v>0.56000000000000005</v>
      </c>
      <c r="G295">
        <v>39</v>
      </c>
      <c r="H295">
        <v>0.5</v>
      </c>
      <c r="I295">
        <v>34</v>
      </c>
      <c r="J295" s="4">
        <f t="shared" si="520"/>
        <v>17</v>
      </c>
    </row>
    <row r="296" spans="1:14" x14ac:dyDescent="0.2">
      <c r="A296" s="2">
        <f t="shared" ca="1" si="518"/>
        <v>0.60091729341055722</v>
      </c>
      <c r="B296" s="1">
        <v>42802</v>
      </c>
      <c r="C296" s="1" t="str">
        <f t="shared" si="519"/>
        <v>March</v>
      </c>
      <c r="D296" t="s">
        <v>10</v>
      </c>
      <c r="E296">
        <v>58.499999999999993</v>
      </c>
      <c r="F296" s="2">
        <v>0.77</v>
      </c>
      <c r="G296">
        <v>43</v>
      </c>
      <c r="H296">
        <v>0.3</v>
      </c>
      <c r="I296">
        <v>25</v>
      </c>
      <c r="J296" s="4">
        <f t="shared" si="520"/>
        <v>7.5</v>
      </c>
    </row>
    <row r="297" spans="1:14" x14ac:dyDescent="0.2">
      <c r="A297" s="2">
        <f t="shared" ca="1" si="518"/>
        <v>6.9298376526186756E-2</v>
      </c>
      <c r="B297" s="1">
        <v>42740</v>
      </c>
      <c r="C297" s="1" t="str">
        <f t="shared" si="519"/>
        <v>January</v>
      </c>
      <c r="D297" t="s">
        <v>11</v>
      </c>
      <c r="E297">
        <v>42.4</v>
      </c>
      <c r="F297" s="2">
        <v>1</v>
      </c>
      <c r="G297">
        <v>33</v>
      </c>
      <c r="H297">
        <v>0.3</v>
      </c>
      <c r="I297">
        <v>18</v>
      </c>
      <c r="J297" s="4">
        <f t="shared" si="520"/>
        <v>5.3999999999999995</v>
      </c>
    </row>
    <row r="298" spans="1:14" x14ac:dyDescent="0.2">
      <c r="A298" s="2">
        <f t="shared" ca="1" si="518"/>
        <v>0.14723582668972268</v>
      </c>
      <c r="B298" s="1">
        <v>43061</v>
      </c>
      <c r="C298" s="1" t="str">
        <f t="shared" si="519"/>
        <v>November</v>
      </c>
      <c r="D298" t="s">
        <v>10</v>
      </c>
      <c r="E298">
        <v>48.699999999999996</v>
      </c>
      <c r="F298" s="2">
        <v>1</v>
      </c>
      <c r="G298">
        <v>40</v>
      </c>
      <c r="H298">
        <v>0.3</v>
      </c>
      <c r="I298">
        <v>19</v>
      </c>
      <c r="J298" s="4">
        <f t="shared" si="520"/>
        <v>5.7</v>
      </c>
    </row>
    <row r="299" spans="1:14" x14ac:dyDescent="0.2">
      <c r="A299" s="2">
        <f t="shared" ca="1" si="518"/>
        <v>0.17380547582958594</v>
      </c>
      <c r="B299" s="1">
        <v>42839</v>
      </c>
      <c r="C299" s="1" t="str">
        <f t="shared" si="519"/>
        <v>April</v>
      </c>
      <c r="D299" t="s">
        <v>12</v>
      </c>
      <c r="E299">
        <v>61.499999999999993</v>
      </c>
      <c r="F299" s="2">
        <v>0.77</v>
      </c>
      <c r="G299">
        <v>49</v>
      </c>
      <c r="H299">
        <v>0.3</v>
      </c>
      <c r="I299">
        <v>25</v>
      </c>
      <c r="J299" s="4">
        <f t="shared" si="520"/>
        <v>7.5</v>
      </c>
    </row>
    <row r="300" spans="1:14" x14ac:dyDescent="0.2">
      <c r="A300" s="2">
        <f t="shared" ca="1" si="518"/>
        <v>0.51501732798333388</v>
      </c>
      <c r="B300" s="1">
        <v>43014</v>
      </c>
      <c r="C300" s="1" t="str">
        <f t="shared" si="519"/>
        <v>October</v>
      </c>
      <c r="D300" t="s">
        <v>12</v>
      </c>
      <c r="E300">
        <v>62.499999999999993</v>
      </c>
      <c r="F300" s="2">
        <v>0.74</v>
      </c>
      <c r="G300">
        <v>42</v>
      </c>
      <c r="H300">
        <v>0.3</v>
      </c>
      <c r="I300">
        <v>25</v>
      </c>
      <c r="J300" s="4">
        <f t="shared" si="520"/>
        <v>7.5</v>
      </c>
    </row>
    <row r="301" spans="1:14" x14ac:dyDescent="0.2">
      <c r="A301" s="2">
        <f t="shared" ca="1" si="518"/>
        <v>0.92078079480525044</v>
      </c>
      <c r="B301" s="1">
        <v>42881</v>
      </c>
      <c r="C301" s="1" t="str">
        <f t="shared" si="519"/>
        <v>May</v>
      </c>
      <c r="D301" t="s">
        <v>12</v>
      </c>
      <c r="E301">
        <v>72</v>
      </c>
      <c r="F301" s="2">
        <v>0.67</v>
      </c>
      <c r="G301">
        <v>63</v>
      </c>
      <c r="H301">
        <v>0.3</v>
      </c>
      <c r="I301">
        <v>30</v>
      </c>
      <c r="J301" s="4">
        <f t="shared" si="520"/>
        <v>9</v>
      </c>
    </row>
    <row r="302" spans="1:14" x14ac:dyDescent="0.2">
      <c r="A302" s="2">
        <f t="shared" ca="1" si="518"/>
        <v>0.88653227559704828</v>
      </c>
      <c r="B302" s="1">
        <v>42869</v>
      </c>
      <c r="C302" s="1" t="str">
        <f t="shared" si="519"/>
        <v>May</v>
      </c>
      <c r="D302" t="s">
        <v>7</v>
      </c>
      <c r="E302">
        <v>77.3</v>
      </c>
      <c r="F302" s="2">
        <v>0.63</v>
      </c>
      <c r="G302">
        <v>58</v>
      </c>
      <c r="H302">
        <v>0.3</v>
      </c>
      <c r="I302">
        <v>31</v>
      </c>
      <c r="J302" s="4">
        <f t="shared" si="520"/>
        <v>9.2999999999999989</v>
      </c>
    </row>
    <row r="303" spans="1:14" x14ac:dyDescent="0.2">
      <c r="A303" s="2">
        <f t="shared" ca="1" si="518"/>
        <v>0.20266352735458482</v>
      </c>
      <c r="B303" s="1">
        <v>43056</v>
      </c>
      <c r="C303" s="1" t="str">
        <f t="shared" si="519"/>
        <v>November</v>
      </c>
      <c r="D303" t="s">
        <v>12</v>
      </c>
      <c r="E303">
        <v>46</v>
      </c>
      <c r="F303" s="2">
        <v>1</v>
      </c>
      <c r="G303">
        <v>31</v>
      </c>
      <c r="H303">
        <v>0.3</v>
      </c>
      <c r="I303">
        <v>20</v>
      </c>
      <c r="J303" s="4">
        <f t="shared" si="520"/>
        <v>6</v>
      </c>
    </row>
    <row r="304" spans="1:14" x14ac:dyDescent="0.2">
      <c r="A304" s="2">
        <f t="shared" ca="1" si="518"/>
        <v>0.52960897824425623</v>
      </c>
      <c r="B304" s="1">
        <v>42841</v>
      </c>
      <c r="C304" s="1" t="str">
        <f t="shared" si="519"/>
        <v>April</v>
      </c>
      <c r="D304" t="s">
        <v>7</v>
      </c>
      <c r="E304">
        <v>65.099999999999994</v>
      </c>
      <c r="F304" s="2">
        <v>0.69</v>
      </c>
      <c r="G304">
        <v>43</v>
      </c>
      <c r="H304">
        <v>0.3</v>
      </c>
      <c r="I304">
        <v>27</v>
      </c>
      <c r="J304" s="4">
        <f t="shared" si="520"/>
        <v>8.1</v>
      </c>
    </row>
    <row r="305" spans="1:10" x14ac:dyDescent="0.2">
      <c r="A305" s="2">
        <f t="shared" ca="1" si="518"/>
        <v>0.10079177492316826</v>
      </c>
      <c r="B305" s="1">
        <v>43085</v>
      </c>
      <c r="C305" s="1" t="str">
        <f t="shared" si="519"/>
        <v>December</v>
      </c>
      <c r="D305" t="s">
        <v>13</v>
      </c>
      <c r="E305">
        <v>35.5</v>
      </c>
      <c r="F305" s="2">
        <v>1.25</v>
      </c>
      <c r="G305">
        <v>30</v>
      </c>
      <c r="H305">
        <v>0.3</v>
      </c>
      <c r="I305">
        <v>15</v>
      </c>
      <c r="J305" s="4">
        <f t="shared" si="520"/>
        <v>4.5</v>
      </c>
    </row>
    <row r="306" spans="1:10" x14ac:dyDescent="0.2">
      <c r="A306" s="2">
        <f t="shared" ca="1" si="518"/>
        <v>9.2260168421980593E-2</v>
      </c>
      <c r="B306" s="1">
        <v>42855</v>
      </c>
      <c r="C306" s="1" t="str">
        <f t="shared" si="519"/>
        <v>April</v>
      </c>
      <c r="D306" t="s">
        <v>7</v>
      </c>
      <c r="E306">
        <v>67.099999999999994</v>
      </c>
      <c r="F306" s="2">
        <v>0.74</v>
      </c>
      <c r="G306">
        <v>35</v>
      </c>
      <c r="H306">
        <v>0.3</v>
      </c>
      <c r="I306">
        <v>27</v>
      </c>
      <c r="J306" s="4">
        <f t="shared" si="520"/>
        <v>8.1</v>
      </c>
    </row>
    <row r="307" spans="1:10" x14ac:dyDescent="0.2">
      <c r="A307" s="2">
        <f t="shared" ca="1" si="518"/>
        <v>9.1129125761954644E-2</v>
      </c>
      <c r="B307" s="1">
        <v>43039</v>
      </c>
      <c r="C307" s="1" t="str">
        <f t="shared" si="519"/>
        <v>October</v>
      </c>
      <c r="D307" t="s">
        <v>9</v>
      </c>
      <c r="E307">
        <v>54.199999999999996</v>
      </c>
      <c r="F307" s="2">
        <v>0.77</v>
      </c>
      <c r="G307">
        <v>38</v>
      </c>
      <c r="H307">
        <v>0.3</v>
      </c>
      <c r="I307">
        <v>24</v>
      </c>
      <c r="J307" s="4">
        <f t="shared" si="520"/>
        <v>7.1999999999999993</v>
      </c>
    </row>
    <row r="308" spans="1:10" x14ac:dyDescent="0.2">
      <c r="A308" s="2">
        <f t="shared" ca="1" si="518"/>
        <v>0.22831948572961847</v>
      </c>
      <c r="B308" s="1">
        <v>42912</v>
      </c>
      <c r="C308" s="1" t="str">
        <f t="shared" si="519"/>
        <v>June</v>
      </c>
      <c r="D308" t="s">
        <v>8</v>
      </c>
      <c r="E308">
        <v>102.6</v>
      </c>
      <c r="F308" s="2">
        <v>0.47</v>
      </c>
      <c r="G308">
        <v>60</v>
      </c>
      <c r="H308">
        <v>0.3</v>
      </c>
      <c r="I308">
        <v>42</v>
      </c>
      <c r="J308" s="4">
        <f t="shared" si="520"/>
        <v>12.6</v>
      </c>
    </row>
    <row r="309" spans="1:10" x14ac:dyDescent="0.2">
      <c r="A309" s="2">
        <f t="shared" ca="1" si="518"/>
        <v>0.19118716200257457</v>
      </c>
      <c r="B309" s="1">
        <v>43094</v>
      </c>
      <c r="C309" s="1" t="str">
        <f t="shared" si="519"/>
        <v>December</v>
      </c>
      <c r="D309" t="s">
        <v>8</v>
      </c>
      <c r="E309">
        <v>35.5</v>
      </c>
      <c r="F309" s="2">
        <v>1.25</v>
      </c>
      <c r="G309">
        <v>19</v>
      </c>
      <c r="H309">
        <v>0.3</v>
      </c>
      <c r="I309">
        <v>15</v>
      </c>
      <c r="J309" s="4">
        <f t="shared" si="520"/>
        <v>4.5</v>
      </c>
    </row>
    <row r="310" spans="1:10" x14ac:dyDescent="0.2">
      <c r="A310" s="2">
        <f t="shared" ca="1" si="518"/>
        <v>0.32943169209339496</v>
      </c>
      <c r="B310" s="1">
        <v>42972</v>
      </c>
      <c r="C310" s="1" t="str">
        <f t="shared" si="519"/>
        <v>August</v>
      </c>
      <c r="D310" t="s">
        <v>12</v>
      </c>
      <c r="E310">
        <v>71</v>
      </c>
      <c r="F310" s="2">
        <v>0.63</v>
      </c>
      <c r="G310">
        <v>55</v>
      </c>
      <c r="H310">
        <v>0.5</v>
      </c>
      <c r="I310">
        <v>30</v>
      </c>
      <c r="J310" s="4">
        <f t="shared" si="520"/>
        <v>15</v>
      </c>
    </row>
    <row r="311" spans="1:10" x14ac:dyDescent="0.2">
      <c r="A311" s="2">
        <f t="shared" ca="1" si="518"/>
        <v>0.77658700086825649</v>
      </c>
      <c r="B311" s="1">
        <v>42977</v>
      </c>
      <c r="C311" s="1" t="str">
        <f t="shared" si="519"/>
        <v>August</v>
      </c>
      <c r="D311" t="s">
        <v>10</v>
      </c>
      <c r="E311">
        <v>72</v>
      </c>
      <c r="F311" s="2">
        <v>0.63</v>
      </c>
      <c r="G311">
        <v>51</v>
      </c>
      <c r="H311">
        <v>0.5</v>
      </c>
      <c r="I311">
        <v>30</v>
      </c>
      <c r="J311" s="4">
        <f t="shared" si="520"/>
        <v>15</v>
      </c>
    </row>
    <row r="312" spans="1:10" x14ac:dyDescent="0.2">
      <c r="A312" s="2">
        <f t="shared" ca="1" si="518"/>
        <v>5.2149020585746109E-2</v>
      </c>
      <c r="B312" s="1">
        <v>43040</v>
      </c>
      <c r="C312" s="1" t="str">
        <f t="shared" si="519"/>
        <v>November</v>
      </c>
      <c r="D312" t="s">
        <v>10</v>
      </c>
      <c r="E312">
        <v>51.9</v>
      </c>
      <c r="F312" s="2">
        <v>0.83</v>
      </c>
      <c r="G312">
        <v>43</v>
      </c>
      <c r="H312">
        <v>0.3</v>
      </c>
      <c r="I312">
        <v>23</v>
      </c>
      <c r="J312" s="4">
        <f t="shared" si="520"/>
        <v>6.8999999999999995</v>
      </c>
    </row>
    <row r="313" spans="1:10" x14ac:dyDescent="0.2">
      <c r="A313" s="2">
        <f t="shared" ca="1" si="518"/>
        <v>0.53032427225765189</v>
      </c>
      <c r="B313" s="1">
        <v>42767</v>
      </c>
      <c r="C313" s="1" t="str">
        <f t="shared" si="519"/>
        <v>February</v>
      </c>
      <c r="D313" t="s">
        <v>10</v>
      </c>
      <c r="E313">
        <v>42.4</v>
      </c>
      <c r="F313" s="2">
        <v>1</v>
      </c>
      <c r="G313">
        <v>35</v>
      </c>
      <c r="H313">
        <v>0.3</v>
      </c>
      <c r="I313">
        <v>18</v>
      </c>
      <c r="J313" s="4">
        <f t="shared" si="520"/>
        <v>5.3999999999999995</v>
      </c>
    </row>
    <row r="314" spans="1:10" x14ac:dyDescent="0.2">
      <c r="A314" s="2">
        <f t="shared" ca="1" si="518"/>
        <v>6.7543030655370151E-2</v>
      </c>
      <c r="B314" s="1">
        <v>43073</v>
      </c>
      <c r="C314" s="1" t="str">
        <f t="shared" si="519"/>
        <v>December</v>
      </c>
      <c r="D314" t="s">
        <v>8</v>
      </c>
      <c r="E314">
        <v>34.9</v>
      </c>
      <c r="F314" s="2">
        <v>1.54</v>
      </c>
      <c r="G314">
        <v>16</v>
      </c>
      <c r="H314">
        <v>0.3</v>
      </c>
      <c r="I314">
        <v>13</v>
      </c>
      <c r="J314" s="4">
        <f t="shared" si="520"/>
        <v>3.9</v>
      </c>
    </row>
    <row r="315" spans="1:10" x14ac:dyDescent="0.2">
      <c r="A315" s="2">
        <f t="shared" ca="1" si="518"/>
        <v>0.28476257693794205</v>
      </c>
      <c r="B315" s="1">
        <v>43066</v>
      </c>
      <c r="C315" s="1" t="str">
        <f t="shared" si="519"/>
        <v>November</v>
      </c>
      <c r="D315" t="s">
        <v>8</v>
      </c>
      <c r="E315">
        <v>53.9</v>
      </c>
      <c r="F315" s="2">
        <v>0.87</v>
      </c>
      <c r="G315">
        <v>30</v>
      </c>
      <c r="H315">
        <v>0.3</v>
      </c>
      <c r="I315">
        <v>23</v>
      </c>
      <c r="J315" s="4">
        <f t="shared" si="520"/>
        <v>6.8999999999999995</v>
      </c>
    </row>
    <row r="316" spans="1:10" x14ac:dyDescent="0.2">
      <c r="A316" s="2">
        <f t="shared" ca="1" si="518"/>
        <v>0.89595093937939541</v>
      </c>
      <c r="B316" s="1">
        <v>42885</v>
      </c>
      <c r="C316" s="1" t="str">
        <f t="shared" si="519"/>
        <v>May</v>
      </c>
      <c r="D316" t="s">
        <v>9</v>
      </c>
      <c r="E316">
        <v>75</v>
      </c>
      <c r="F316" s="2">
        <v>0.67</v>
      </c>
      <c r="G316">
        <v>43</v>
      </c>
      <c r="H316">
        <v>0.3</v>
      </c>
      <c r="I316">
        <v>30</v>
      </c>
      <c r="J316" s="4">
        <f t="shared" si="520"/>
        <v>9</v>
      </c>
    </row>
    <row r="317" spans="1:10" x14ac:dyDescent="0.2">
      <c r="A317" s="2">
        <f t="shared" ca="1" si="518"/>
        <v>0.36828838169891287</v>
      </c>
      <c r="B317" s="1">
        <v>42985</v>
      </c>
      <c r="C317" s="1" t="str">
        <f t="shared" si="519"/>
        <v>September</v>
      </c>
      <c r="D317" t="s">
        <v>11</v>
      </c>
      <c r="E317">
        <v>68.399999999999991</v>
      </c>
      <c r="F317" s="2">
        <v>0.67</v>
      </c>
      <c r="G317">
        <v>49</v>
      </c>
      <c r="H317">
        <v>0.3</v>
      </c>
      <c r="I317">
        <v>28</v>
      </c>
      <c r="J317" s="4">
        <f t="shared" si="520"/>
        <v>8.4</v>
      </c>
    </row>
    <row r="318" spans="1:10" x14ac:dyDescent="0.2">
      <c r="A318" s="2">
        <f t="shared" ca="1" si="518"/>
        <v>2.4330172042985154E-2</v>
      </c>
      <c r="B318" s="1">
        <v>43011</v>
      </c>
      <c r="C318" s="1" t="str">
        <f t="shared" si="519"/>
        <v>October</v>
      </c>
      <c r="D318" t="s">
        <v>9</v>
      </c>
      <c r="E318">
        <v>59.199999999999996</v>
      </c>
      <c r="F318" s="2">
        <v>0.8</v>
      </c>
      <c r="G318">
        <v>34</v>
      </c>
      <c r="H318">
        <v>0.3</v>
      </c>
      <c r="I318">
        <v>24</v>
      </c>
      <c r="J318" s="4">
        <f t="shared" si="520"/>
        <v>7.1999999999999993</v>
      </c>
    </row>
    <row r="319" spans="1:10" x14ac:dyDescent="0.2">
      <c r="A319" s="2">
        <f t="shared" ca="1" si="518"/>
        <v>0.53811338367183104</v>
      </c>
      <c r="B319" s="1">
        <v>42822</v>
      </c>
      <c r="C319" s="1" t="str">
        <f t="shared" si="519"/>
        <v>March</v>
      </c>
      <c r="D319" t="s">
        <v>9</v>
      </c>
      <c r="E319">
        <v>55.9</v>
      </c>
      <c r="F319" s="2">
        <v>0.83</v>
      </c>
      <c r="G319">
        <v>48</v>
      </c>
      <c r="H319">
        <v>0.3</v>
      </c>
      <c r="I319">
        <v>23</v>
      </c>
      <c r="J319" s="4">
        <f t="shared" si="520"/>
        <v>6.8999999999999995</v>
      </c>
    </row>
    <row r="320" spans="1:10" x14ac:dyDescent="0.2">
      <c r="A320" s="2">
        <f t="shared" ca="1" si="518"/>
        <v>0.85325507272037626</v>
      </c>
      <c r="B320" s="1">
        <v>42989</v>
      </c>
      <c r="C320" s="1" t="str">
        <f t="shared" si="519"/>
        <v>September</v>
      </c>
      <c r="D320" t="s">
        <v>8</v>
      </c>
      <c r="E320">
        <v>68.399999999999991</v>
      </c>
      <c r="F320" s="2">
        <v>0.69</v>
      </c>
      <c r="G320">
        <v>38</v>
      </c>
      <c r="H320">
        <v>0.3</v>
      </c>
      <c r="I320">
        <v>28</v>
      </c>
      <c r="J320" s="4">
        <f t="shared" si="520"/>
        <v>8.4</v>
      </c>
    </row>
    <row r="321" spans="1:10" x14ac:dyDescent="0.2">
      <c r="A321" s="2">
        <f t="shared" ca="1" si="518"/>
        <v>0.55091629998703429</v>
      </c>
      <c r="B321" s="1">
        <v>42807</v>
      </c>
      <c r="C321" s="1" t="str">
        <f t="shared" si="519"/>
        <v>March</v>
      </c>
      <c r="D321" t="s">
        <v>8</v>
      </c>
      <c r="E321">
        <v>55.9</v>
      </c>
      <c r="F321" s="2">
        <v>0.87</v>
      </c>
      <c r="G321">
        <v>48</v>
      </c>
      <c r="H321">
        <v>0.3</v>
      </c>
      <c r="I321">
        <v>23</v>
      </c>
      <c r="J321" s="4">
        <f t="shared" si="520"/>
        <v>6.8999999999999995</v>
      </c>
    </row>
    <row r="322" spans="1:10" x14ac:dyDescent="0.2">
      <c r="A322" s="2">
        <f t="shared" ref="A322:A366" ca="1" si="591">RAND()</f>
        <v>0.95504740770055851</v>
      </c>
      <c r="B322" s="1">
        <v>42789</v>
      </c>
      <c r="C322" s="1" t="str">
        <f t="shared" ref="C322:C385" si="592">TEXT(B322, "mmmm")</f>
        <v>February</v>
      </c>
      <c r="D322" t="s">
        <v>11</v>
      </c>
      <c r="E322">
        <v>45</v>
      </c>
      <c r="F322" s="2">
        <v>1</v>
      </c>
      <c r="G322">
        <v>23</v>
      </c>
      <c r="H322">
        <v>0.3</v>
      </c>
      <c r="I322">
        <v>20</v>
      </c>
      <c r="J322" s="4">
        <f t="shared" ref="J322:J385" si="593">H322*I322</f>
        <v>6</v>
      </c>
    </row>
    <row r="323" spans="1:10" x14ac:dyDescent="0.2">
      <c r="A323" s="2">
        <f t="shared" ca="1" si="591"/>
        <v>0.59233021082081316</v>
      </c>
      <c r="B323" s="1">
        <v>42882</v>
      </c>
      <c r="C323" s="1" t="str">
        <f t="shared" si="592"/>
        <v>May</v>
      </c>
      <c r="D323" t="s">
        <v>13</v>
      </c>
      <c r="E323">
        <v>77.3</v>
      </c>
      <c r="F323" s="2">
        <v>0.63</v>
      </c>
      <c r="G323">
        <v>56</v>
      </c>
      <c r="H323">
        <v>0.3</v>
      </c>
      <c r="I323">
        <v>31</v>
      </c>
      <c r="J323" s="4">
        <f t="shared" si="593"/>
        <v>9.2999999999999989</v>
      </c>
    </row>
    <row r="324" spans="1:10" x14ac:dyDescent="0.2">
      <c r="A324" s="2">
        <f t="shared" ca="1" si="591"/>
        <v>0.54447604890887569</v>
      </c>
      <c r="B324" s="1">
        <v>43018</v>
      </c>
      <c r="C324" s="1" t="str">
        <f t="shared" si="592"/>
        <v>October</v>
      </c>
      <c r="D324" t="s">
        <v>9</v>
      </c>
      <c r="E324">
        <v>58.499999999999993</v>
      </c>
      <c r="F324" s="2">
        <v>0.74</v>
      </c>
      <c r="G324">
        <v>51</v>
      </c>
      <c r="H324">
        <v>0.3</v>
      </c>
      <c r="I324">
        <v>25</v>
      </c>
      <c r="J324" s="4">
        <f t="shared" si="593"/>
        <v>7.5</v>
      </c>
    </row>
    <row r="325" spans="1:10" x14ac:dyDescent="0.2">
      <c r="A325" s="2">
        <f t="shared" ca="1" si="591"/>
        <v>0.93207454675249091</v>
      </c>
      <c r="B325" s="1">
        <v>42785</v>
      </c>
      <c r="C325" s="1" t="str">
        <f t="shared" si="592"/>
        <v>February</v>
      </c>
      <c r="D325" t="s">
        <v>7</v>
      </c>
      <c r="E325">
        <v>50</v>
      </c>
      <c r="F325" s="2">
        <v>0.95</v>
      </c>
      <c r="G325">
        <v>28</v>
      </c>
      <c r="H325">
        <v>0.3</v>
      </c>
      <c r="I325">
        <v>20</v>
      </c>
      <c r="J325" s="4">
        <f t="shared" si="593"/>
        <v>6</v>
      </c>
    </row>
    <row r="326" spans="1:10" x14ac:dyDescent="0.2">
      <c r="A326" s="2">
        <f t="shared" ca="1" si="591"/>
        <v>0.27984054975473005</v>
      </c>
      <c r="B326" s="1">
        <v>42979</v>
      </c>
      <c r="C326" s="1" t="str">
        <f t="shared" si="592"/>
        <v>September</v>
      </c>
      <c r="D326" t="s">
        <v>12</v>
      </c>
      <c r="E326">
        <v>71.699999999999989</v>
      </c>
      <c r="F326" s="2">
        <v>0.69</v>
      </c>
      <c r="G326">
        <v>41</v>
      </c>
      <c r="H326">
        <v>0.3</v>
      </c>
      <c r="I326">
        <v>29</v>
      </c>
      <c r="J326" s="4">
        <f t="shared" si="593"/>
        <v>8.6999999999999993</v>
      </c>
    </row>
    <row r="327" spans="1:10" x14ac:dyDescent="0.2">
      <c r="A327" s="2">
        <f t="shared" ca="1" si="591"/>
        <v>0.31087208288470058</v>
      </c>
      <c r="B327" s="1">
        <v>42778</v>
      </c>
      <c r="C327" s="1" t="str">
        <f t="shared" si="592"/>
        <v>February</v>
      </c>
      <c r="D327" t="s">
        <v>7</v>
      </c>
      <c r="E327">
        <v>55.599999999999994</v>
      </c>
      <c r="F327" s="2">
        <v>0.83</v>
      </c>
      <c r="G327">
        <v>41</v>
      </c>
      <c r="H327">
        <v>0.3</v>
      </c>
      <c r="I327">
        <v>22</v>
      </c>
      <c r="J327" s="4">
        <f t="shared" si="593"/>
        <v>6.6</v>
      </c>
    </row>
    <row r="328" spans="1:10" x14ac:dyDescent="0.2">
      <c r="A328" s="2">
        <f t="shared" ca="1" si="591"/>
        <v>0.93622790518860932</v>
      </c>
      <c r="B328" s="1">
        <v>42982</v>
      </c>
      <c r="C328" s="1" t="str">
        <f t="shared" si="592"/>
        <v>September</v>
      </c>
      <c r="D328" t="s">
        <v>8</v>
      </c>
      <c r="E328">
        <v>59.8</v>
      </c>
      <c r="F328" s="2">
        <v>0.74</v>
      </c>
      <c r="G328">
        <v>54</v>
      </c>
      <c r="H328">
        <v>0.3</v>
      </c>
      <c r="I328">
        <v>26</v>
      </c>
      <c r="J328" s="4">
        <f t="shared" si="593"/>
        <v>7.8</v>
      </c>
    </row>
    <row r="329" spans="1:10" x14ac:dyDescent="0.2">
      <c r="A329" s="2">
        <f t="shared" ca="1" si="591"/>
        <v>0.63613989647539837</v>
      </c>
      <c r="B329" s="1">
        <v>42891</v>
      </c>
      <c r="C329" s="1" t="str">
        <f t="shared" si="592"/>
        <v>June</v>
      </c>
      <c r="D329" t="s">
        <v>8</v>
      </c>
      <c r="E329">
        <v>78.599999999999994</v>
      </c>
      <c r="F329" s="2">
        <v>0.59</v>
      </c>
      <c r="G329">
        <v>36</v>
      </c>
      <c r="H329">
        <v>0.3</v>
      </c>
      <c r="I329">
        <v>32</v>
      </c>
      <c r="J329" s="4">
        <f t="shared" si="593"/>
        <v>9.6</v>
      </c>
    </row>
    <row r="330" spans="1:10" x14ac:dyDescent="0.2">
      <c r="A330" s="2">
        <f t="shared" ca="1" si="591"/>
        <v>0.90680328154076628</v>
      </c>
      <c r="B330" s="1">
        <v>43080</v>
      </c>
      <c r="C330" s="1" t="str">
        <f t="shared" si="592"/>
        <v>December</v>
      </c>
      <c r="D330" t="s">
        <v>8</v>
      </c>
      <c r="E330">
        <v>45.099999999999994</v>
      </c>
      <c r="F330" s="2">
        <v>1.1100000000000001</v>
      </c>
      <c r="G330">
        <v>33</v>
      </c>
      <c r="H330">
        <v>0.3</v>
      </c>
      <c r="I330">
        <v>17</v>
      </c>
      <c r="J330" s="4">
        <f t="shared" si="593"/>
        <v>5.0999999999999996</v>
      </c>
    </row>
    <row r="331" spans="1:10" x14ac:dyDescent="0.2">
      <c r="A331" s="2">
        <f t="shared" ca="1" si="591"/>
        <v>0.47449621352564675</v>
      </c>
      <c r="B331" s="1">
        <v>42803</v>
      </c>
      <c r="C331" s="1" t="str">
        <f t="shared" si="592"/>
        <v>March</v>
      </c>
      <c r="D331" t="s">
        <v>11</v>
      </c>
      <c r="E331">
        <v>52.9</v>
      </c>
      <c r="F331" s="2">
        <v>0.8</v>
      </c>
      <c r="G331">
        <v>29</v>
      </c>
      <c r="H331">
        <v>0.3</v>
      </c>
      <c r="I331">
        <v>23</v>
      </c>
      <c r="J331" s="4">
        <f t="shared" si="593"/>
        <v>6.8999999999999995</v>
      </c>
    </row>
    <row r="332" spans="1:10" x14ac:dyDescent="0.2">
      <c r="A332" s="2">
        <f t="shared" ca="1" si="591"/>
        <v>0.85014599316164319</v>
      </c>
      <c r="B332" s="1">
        <v>42813</v>
      </c>
      <c r="C332" s="1" t="str">
        <f t="shared" si="592"/>
        <v>March</v>
      </c>
      <c r="D332" t="s">
        <v>7</v>
      </c>
      <c r="E332">
        <v>56.9</v>
      </c>
      <c r="F332" s="2">
        <v>0.83</v>
      </c>
      <c r="G332">
        <v>38</v>
      </c>
      <c r="H332">
        <v>0.3</v>
      </c>
      <c r="I332">
        <v>23</v>
      </c>
      <c r="J332" s="4">
        <f t="shared" si="593"/>
        <v>6.8999999999999995</v>
      </c>
    </row>
    <row r="333" spans="1:10" x14ac:dyDescent="0.2">
      <c r="A333" s="2">
        <f t="shared" ca="1" si="591"/>
        <v>0.62750777211095965</v>
      </c>
      <c r="B333" s="1">
        <v>42924</v>
      </c>
      <c r="C333" s="1" t="str">
        <f t="shared" si="592"/>
        <v>July</v>
      </c>
      <c r="D333" t="s">
        <v>13</v>
      </c>
      <c r="E333">
        <v>83.199999999999989</v>
      </c>
      <c r="F333" s="2">
        <v>0.56999999999999995</v>
      </c>
      <c r="G333">
        <v>44</v>
      </c>
      <c r="H333">
        <v>0.5</v>
      </c>
      <c r="I333">
        <v>34</v>
      </c>
      <c r="J333" s="4">
        <f t="shared" si="593"/>
        <v>17</v>
      </c>
    </row>
    <row r="334" spans="1:10" x14ac:dyDescent="0.2">
      <c r="A334" s="2">
        <f t="shared" ca="1" si="591"/>
        <v>0.33657837016576253</v>
      </c>
      <c r="B334" s="1">
        <v>43045</v>
      </c>
      <c r="C334" s="1" t="str">
        <f t="shared" si="592"/>
        <v>November</v>
      </c>
      <c r="D334" t="s">
        <v>8</v>
      </c>
      <c r="E334">
        <v>51.599999999999994</v>
      </c>
      <c r="F334" s="2">
        <v>0.91</v>
      </c>
      <c r="G334">
        <v>28</v>
      </c>
      <c r="H334">
        <v>0.3</v>
      </c>
      <c r="I334">
        <v>22</v>
      </c>
      <c r="J334" s="4">
        <f t="shared" si="593"/>
        <v>6.6</v>
      </c>
    </row>
    <row r="335" spans="1:10" x14ac:dyDescent="0.2">
      <c r="A335" s="2">
        <f t="shared" ca="1" si="591"/>
        <v>0.62596677782917065</v>
      </c>
      <c r="B335" s="1">
        <v>42966</v>
      </c>
      <c r="C335" s="1" t="str">
        <f t="shared" si="592"/>
        <v>August</v>
      </c>
      <c r="D335" t="s">
        <v>13</v>
      </c>
      <c r="E335">
        <v>79.599999999999994</v>
      </c>
      <c r="F335" s="2">
        <v>0.61</v>
      </c>
      <c r="G335">
        <v>58</v>
      </c>
      <c r="H335">
        <v>0.5</v>
      </c>
      <c r="I335">
        <v>32</v>
      </c>
      <c r="J335" s="4">
        <f t="shared" si="593"/>
        <v>16</v>
      </c>
    </row>
    <row r="336" spans="1:10" x14ac:dyDescent="0.2">
      <c r="A336" s="2">
        <f t="shared" ca="1" si="591"/>
        <v>5.2631051604237422E-2</v>
      </c>
      <c r="B336" s="1">
        <v>42756</v>
      </c>
      <c r="C336" s="1" t="str">
        <f t="shared" si="592"/>
        <v>January</v>
      </c>
      <c r="D336" t="s">
        <v>13</v>
      </c>
      <c r="E336">
        <v>36.199999999999996</v>
      </c>
      <c r="F336" s="2">
        <v>1.25</v>
      </c>
      <c r="G336">
        <v>16</v>
      </c>
      <c r="H336">
        <v>0.3</v>
      </c>
      <c r="I336">
        <v>14</v>
      </c>
      <c r="J336" s="4">
        <f t="shared" si="593"/>
        <v>4.2</v>
      </c>
    </row>
    <row r="337" spans="1:10" x14ac:dyDescent="0.2">
      <c r="A337" s="2">
        <f t="shared" ca="1" si="591"/>
        <v>0.90699731791088001</v>
      </c>
      <c r="B337" s="1">
        <v>42936</v>
      </c>
      <c r="C337" s="1" t="str">
        <f t="shared" si="592"/>
        <v>July</v>
      </c>
      <c r="D337" t="s">
        <v>11</v>
      </c>
      <c r="E337">
        <v>86.5</v>
      </c>
      <c r="F337" s="2">
        <v>0.56999999999999995</v>
      </c>
      <c r="G337">
        <v>44</v>
      </c>
      <c r="H337">
        <v>0.5</v>
      </c>
      <c r="I337">
        <v>35</v>
      </c>
      <c r="J337" s="4">
        <f t="shared" si="593"/>
        <v>17.5</v>
      </c>
    </row>
    <row r="338" spans="1:10" x14ac:dyDescent="0.2">
      <c r="A338" s="2">
        <f t="shared" ca="1" si="591"/>
        <v>0.31684461356118054</v>
      </c>
      <c r="B338" s="1">
        <v>43068</v>
      </c>
      <c r="C338" s="1" t="str">
        <f t="shared" si="592"/>
        <v>November</v>
      </c>
      <c r="D338" t="s">
        <v>10</v>
      </c>
      <c r="E338">
        <v>50</v>
      </c>
      <c r="F338" s="2">
        <v>0.95</v>
      </c>
      <c r="G338">
        <v>27</v>
      </c>
      <c r="H338">
        <v>0.3</v>
      </c>
      <c r="I338">
        <v>20</v>
      </c>
      <c r="J338" s="4">
        <f t="shared" si="593"/>
        <v>6</v>
      </c>
    </row>
    <row r="339" spans="1:10" x14ac:dyDescent="0.2">
      <c r="A339" s="2">
        <f t="shared" ca="1" si="591"/>
        <v>0.64125822641407859</v>
      </c>
      <c r="B339" s="1">
        <v>42935</v>
      </c>
      <c r="C339" s="1" t="str">
        <f t="shared" si="592"/>
        <v>July</v>
      </c>
      <c r="D339" t="s">
        <v>10</v>
      </c>
      <c r="E339">
        <v>83.8</v>
      </c>
      <c r="F339" s="2">
        <v>0.56000000000000005</v>
      </c>
      <c r="G339">
        <v>44</v>
      </c>
      <c r="H339">
        <v>0.5</v>
      </c>
      <c r="I339">
        <v>36</v>
      </c>
      <c r="J339" s="4">
        <f t="shared" si="593"/>
        <v>18</v>
      </c>
    </row>
    <row r="340" spans="1:10" x14ac:dyDescent="0.2">
      <c r="A340" s="2">
        <f t="shared" ca="1" si="591"/>
        <v>0.51326093522381833</v>
      </c>
      <c r="B340" s="1">
        <v>43093</v>
      </c>
      <c r="C340" s="1" t="str">
        <f t="shared" si="592"/>
        <v>December</v>
      </c>
      <c r="D340" t="s">
        <v>7</v>
      </c>
      <c r="E340">
        <v>35.799999999999997</v>
      </c>
      <c r="F340" s="2">
        <v>1.25</v>
      </c>
      <c r="G340">
        <v>26</v>
      </c>
      <c r="H340">
        <v>0.3</v>
      </c>
      <c r="I340">
        <v>16</v>
      </c>
      <c r="J340" s="4">
        <f t="shared" si="593"/>
        <v>4.8</v>
      </c>
    </row>
    <row r="341" spans="1:10" x14ac:dyDescent="0.2">
      <c r="A341" s="2">
        <f t="shared" ca="1" si="591"/>
        <v>0.20565748879490664</v>
      </c>
      <c r="B341" s="1">
        <v>43005</v>
      </c>
      <c r="C341" s="1" t="str">
        <f t="shared" si="592"/>
        <v>September</v>
      </c>
      <c r="D341" t="s">
        <v>10</v>
      </c>
      <c r="E341">
        <v>70.699999999999989</v>
      </c>
      <c r="F341" s="2">
        <v>0.67</v>
      </c>
      <c r="G341">
        <v>51</v>
      </c>
      <c r="H341">
        <v>0.3</v>
      </c>
      <c r="I341">
        <v>29</v>
      </c>
      <c r="J341" s="4">
        <f t="shared" si="593"/>
        <v>8.6999999999999993</v>
      </c>
    </row>
    <row r="342" spans="1:10" x14ac:dyDescent="0.2">
      <c r="A342" s="2">
        <f t="shared" ca="1" si="591"/>
        <v>0.71362162702093579</v>
      </c>
      <c r="B342" s="1">
        <v>42904</v>
      </c>
      <c r="C342" s="1" t="str">
        <f t="shared" si="592"/>
        <v>June</v>
      </c>
      <c r="D342" t="s">
        <v>7</v>
      </c>
      <c r="E342">
        <v>72.599999999999994</v>
      </c>
      <c r="F342" s="2">
        <v>0.59</v>
      </c>
      <c r="G342">
        <v>60</v>
      </c>
      <c r="H342">
        <v>0.3</v>
      </c>
      <c r="I342">
        <v>32</v>
      </c>
      <c r="J342" s="4">
        <f t="shared" si="593"/>
        <v>9.6</v>
      </c>
    </row>
    <row r="343" spans="1:10" x14ac:dyDescent="0.2">
      <c r="A343" s="2">
        <f t="shared" ca="1" si="591"/>
        <v>0.47894717252346242</v>
      </c>
      <c r="B343" s="1">
        <v>42942</v>
      </c>
      <c r="C343" s="1" t="str">
        <f t="shared" si="592"/>
        <v>July</v>
      </c>
      <c r="D343" t="s">
        <v>10</v>
      </c>
      <c r="E343">
        <v>76.599999999999994</v>
      </c>
      <c r="F343" s="2">
        <v>0.59</v>
      </c>
      <c r="G343">
        <v>37</v>
      </c>
      <c r="H343">
        <v>0.5</v>
      </c>
      <c r="I343">
        <v>32</v>
      </c>
      <c r="J343" s="4">
        <f t="shared" si="593"/>
        <v>16</v>
      </c>
    </row>
    <row r="344" spans="1:10" x14ac:dyDescent="0.2">
      <c r="A344" s="2">
        <f t="shared" ca="1" si="591"/>
        <v>0.55874250256099023</v>
      </c>
      <c r="B344" s="1">
        <v>43097</v>
      </c>
      <c r="C344" s="1" t="str">
        <f t="shared" si="592"/>
        <v>December</v>
      </c>
      <c r="D344" t="s">
        <v>11</v>
      </c>
      <c r="E344">
        <v>37.799999999999997</v>
      </c>
      <c r="F344" s="2">
        <v>1.25</v>
      </c>
      <c r="G344">
        <v>32</v>
      </c>
      <c r="H344">
        <v>0.3</v>
      </c>
      <c r="I344">
        <v>16</v>
      </c>
      <c r="J344" s="4">
        <f t="shared" si="593"/>
        <v>4.8</v>
      </c>
    </row>
    <row r="345" spans="1:10" x14ac:dyDescent="0.2">
      <c r="A345" s="2">
        <f t="shared" ca="1" si="591"/>
        <v>0.94090636873239575</v>
      </c>
      <c r="B345" s="1">
        <v>43007</v>
      </c>
      <c r="C345" s="1" t="str">
        <f t="shared" si="592"/>
        <v>September</v>
      </c>
      <c r="D345" t="s">
        <v>12</v>
      </c>
      <c r="E345">
        <v>66.099999999999994</v>
      </c>
      <c r="F345" s="2">
        <v>0.71</v>
      </c>
      <c r="G345">
        <v>48</v>
      </c>
      <c r="H345">
        <v>0.3</v>
      </c>
      <c r="I345">
        <v>27</v>
      </c>
      <c r="J345" s="4">
        <f t="shared" si="593"/>
        <v>8.1</v>
      </c>
    </row>
    <row r="346" spans="1:10" x14ac:dyDescent="0.2">
      <c r="A346" s="2">
        <f t="shared" ca="1" si="591"/>
        <v>0.98708418924365893</v>
      </c>
      <c r="B346" s="1">
        <v>42941</v>
      </c>
      <c r="C346" s="1" t="str">
        <f t="shared" si="592"/>
        <v>July</v>
      </c>
      <c r="D346" t="s">
        <v>9</v>
      </c>
      <c r="E346">
        <v>79.899999999999991</v>
      </c>
      <c r="F346" s="2">
        <v>0.56999999999999995</v>
      </c>
      <c r="G346">
        <v>64</v>
      </c>
      <c r="H346">
        <v>0.5</v>
      </c>
      <c r="I346">
        <v>33</v>
      </c>
      <c r="J346" s="4">
        <f t="shared" si="593"/>
        <v>16.5</v>
      </c>
    </row>
    <row r="347" spans="1:10" x14ac:dyDescent="0.2">
      <c r="A347" s="2">
        <f t="shared" ca="1" si="591"/>
        <v>0.61693714754623108</v>
      </c>
      <c r="B347" s="1">
        <v>42782</v>
      </c>
      <c r="C347" s="1" t="str">
        <f t="shared" si="592"/>
        <v>February</v>
      </c>
      <c r="D347" t="s">
        <v>11</v>
      </c>
      <c r="E347">
        <v>47.3</v>
      </c>
      <c r="F347" s="2">
        <v>0.87</v>
      </c>
      <c r="G347">
        <v>31</v>
      </c>
      <c r="H347">
        <v>0.3</v>
      </c>
      <c r="I347">
        <v>21</v>
      </c>
      <c r="J347" s="4">
        <f t="shared" si="593"/>
        <v>6.3</v>
      </c>
    </row>
    <row r="348" spans="1:10" x14ac:dyDescent="0.2">
      <c r="A348" s="2">
        <f t="shared" ca="1" si="591"/>
        <v>0.51599385950934007</v>
      </c>
      <c r="B348" s="1">
        <v>42969</v>
      </c>
      <c r="C348" s="1" t="str">
        <f t="shared" si="592"/>
        <v>August</v>
      </c>
      <c r="D348" t="s">
        <v>9</v>
      </c>
      <c r="E348">
        <v>69</v>
      </c>
      <c r="F348" s="2">
        <v>0.63</v>
      </c>
      <c r="G348">
        <v>55</v>
      </c>
      <c r="H348">
        <v>0.5</v>
      </c>
      <c r="I348">
        <v>30</v>
      </c>
      <c r="J348" s="4">
        <f t="shared" si="593"/>
        <v>15</v>
      </c>
    </row>
    <row r="349" spans="1:10" x14ac:dyDescent="0.2">
      <c r="A349" s="2">
        <f t="shared" ca="1" si="591"/>
        <v>5.9130398753971525E-3</v>
      </c>
      <c r="B349" s="1">
        <v>43086</v>
      </c>
      <c r="C349" s="1" t="str">
        <f t="shared" si="592"/>
        <v>December</v>
      </c>
      <c r="D349" t="s">
        <v>7</v>
      </c>
      <c r="E349">
        <v>32.199999999999996</v>
      </c>
      <c r="F349" s="2">
        <v>1.33</v>
      </c>
      <c r="G349">
        <v>16</v>
      </c>
      <c r="H349">
        <v>0.3</v>
      </c>
      <c r="I349">
        <v>14</v>
      </c>
      <c r="J349" s="4">
        <f t="shared" si="593"/>
        <v>4.2</v>
      </c>
    </row>
    <row r="350" spans="1:10" x14ac:dyDescent="0.2">
      <c r="A350" s="2">
        <f t="shared" ca="1" si="591"/>
        <v>0.52936963851336327</v>
      </c>
      <c r="B350" s="1">
        <v>42901</v>
      </c>
      <c r="C350" s="1" t="str">
        <f t="shared" si="592"/>
        <v>June</v>
      </c>
      <c r="D350" t="s">
        <v>11</v>
      </c>
      <c r="E350">
        <v>84.8</v>
      </c>
      <c r="F350" s="2">
        <v>0.56000000000000005</v>
      </c>
      <c r="G350">
        <v>50</v>
      </c>
      <c r="H350">
        <v>0.3</v>
      </c>
      <c r="I350">
        <v>36</v>
      </c>
      <c r="J350" s="4">
        <f t="shared" si="593"/>
        <v>10.799999999999999</v>
      </c>
    </row>
    <row r="351" spans="1:10" x14ac:dyDescent="0.2">
      <c r="A351" s="2">
        <f t="shared" ca="1" si="591"/>
        <v>0.59043691089007888</v>
      </c>
      <c r="B351" s="1">
        <v>42971</v>
      </c>
      <c r="C351" s="1" t="str">
        <f t="shared" si="592"/>
        <v>August</v>
      </c>
      <c r="D351" t="s">
        <v>11</v>
      </c>
      <c r="E351">
        <v>74.599999999999994</v>
      </c>
      <c r="F351" s="2">
        <v>0.59</v>
      </c>
      <c r="G351">
        <v>64</v>
      </c>
      <c r="H351">
        <v>0.5</v>
      </c>
      <c r="I351">
        <v>32</v>
      </c>
      <c r="J351" s="4">
        <f t="shared" si="593"/>
        <v>16</v>
      </c>
    </row>
    <row r="352" spans="1:10" x14ac:dyDescent="0.2">
      <c r="A352" s="2">
        <f t="shared" ca="1" si="591"/>
        <v>0.91577674955763844</v>
      </c>
      <c r="B352" s="1">
        <v>42963</v>
      </c>
      <c r="C352" s="1" t="str">
        <f t="shared" si="592"/>
        <v>August</v>
      </c>
      <c r="D352" t="s">
        <v>10</v>
      </c>
      <c r="E352">
        <v>71</v>
      </c>
      <c r="F352" s="2">
        <v>0.63</v>
      </c>
      <c r="G352">
        <v>49</v>
      </c>
      <c r="H352">
        <v>0.5</v>
      </c>
      <c r="I352">
        <v>30</v>
      </c>
      <c r="J352" s="4">
        <f t="shared" si="593"/>
        <v>15</v>
      </c>
    </row>
    <row r="353" spans="1:10" x14ac:dyDescent="0.2">
      <c r="A353" s="2">
        <f t="shared" ca="1" si="591"/>
        <v>0.77828319967770654</v>
      </c>
      <c r="B353" s="1">
        <v>42872</v>
      </c>
      <c r="C353" s="1" t="str">
        <f t="shared" si="592"/>
        <v>May</v>
      </c>
      <c r="D353" t="s">
        <v>10</v>
      </c>
      <c r="E353">
        <v>70.699999999999989</v>
      </c>
      <c r="F353" s="2">
        <v>0.67</v>
      </c>
      <c r="G353">
        <v>43</v>
      </c>
      <c r="H353">
        <v>0.3</v>
      </c>
      <c r="I353">
        <v>29</v>
      </c>
      <c r="J353" s="4">
        <f t="shared" si="593"/>
        <v>8.6999999999999993</v>
      </c>
    </row>
    <row r="354" spans="1:10" x14ac:dyDescent="0.2">
      <c r="A354" s="2">
        <f t="shared" ca="1" si="591"/>
        <v>0.16540928289780588</v>
      </c>
      <c r="B354" s="1">
        <v>42946</v>
      </c>
      <c r="C354" s="1" t="str">
        <f t="shared" si="592"/>
        <v>July</v>
      </c>
      <c r="D354" t="s">
        <v>7</v>
      </c>
      <c r="E354">
        <v>78.199999999999989</v>
      </c>
      <c r="F354" s="2">
        <v>0.59</v>
      </c>
      <c r="G354">
        <v>52</v>
      </c>
      <c r="H354">
        <v>0.5</v>
      </c>
      <c r="I354">
        <v>34</v>
      </c>
      <c r="J354" s="4">
        <f t="shared" si="593"/>
        <v>17</v>
      </c>
    </row>
    <row r="355" spans="1:10" x14ac:dyDescent="0.2">
      <c r="A355" s="2">
        <f t="shared" ca="1" si="591"/>
        <v>0.85759234597188505</v>
      </c>
      <c r="B355" s="1">
        <v>42874</v>
      </c>
      <c r="C355" s="1" t="str">
        <f t="shared" si="592"/>
        <v>May</v>
      </c>
      <c r="D355" t="s">
        <v>12</v>
      </c>
      <c r="E355">
        <v>75.3</v>
      </c>
      <c r="F355" s="2">
        <v>0.61</v>
      </c>
      <c r="G355">
        <v>58</v>
      </c>
      <c r="H355">
        <v>0.3</v>
      </c>
      <c r="I355">
        <v>31</v>
      </c>
      <c r="J355" s="4">
        <f t="shared" si="593"/>
        <v>9.2999999999999989</v>
      </c>
    </row>
    <row r="356" spans="1:10" x14ac:dyDescent="0.2">
      <c r="A356" s="2">
        <f t="shared" ca="1" si="591"/>
        <v>0.17842545453058745</v>
      </c>
      <c r="B356" s="1">
        <v>42866</v>
      </c>
      <c r="C356" s="1" t="str">
        <f t="shared" si="592"/>
        <v>May</v>
      </c>
      <c r="D356" t="s">
        <v>11</v>
      </c>
      <c r="E356">
        <v>72.699999999999989</v>
      </c>
      <c r="F356" s="2">
        <v>0.67</v>
      </c>
      <c r="G356">
        <v>57</v>
      </c>
      <c r="H356">
        <v>0.3</v>
      </c>
      <c r="I356">
        <v>29</v>
      </c>
      <c r="J356" s="4">
        <f t="shared" si="593"/>
        <v>8.6999999999999993</v>
      </c>
    </row>
    <row r="357" spans="1:10" x14ac:dyDescent="0.2">
      <c r="A357" s="2">
        <f t="shared" ca="1" si="591"/>
        <v>4.9725721271425383E-2</v>
      </c>
      <c r="B357" s="1">
        <v>43031</v>
      </c>
      <c r="C357" s="1" t="str">
        <f t="shared" si="592"/>
        <v>October</v>
      </c>
      <c r="D357" t="s">
        <v>8</v>
      </c>
      <c r="E357">
        <v>58.499999999999993</v>
      </c>
      <c r="F357" s="2">
        <v>0.8</v>
      </c>
      <c r="G357">
        <v>50</v>
      </c>
      <c r="H357">
        <v>0.3</v>
      </c>
      <c r="I357">
        <v>25</v>
      </c>
      <c r="J357" s="4">
        <f t="shared" si="593"/>
        <v>7.5</v>
      </c>
    </row>
    <row r="358" spans="1:10" x14ac:dyDescent="0.2">
      <c r="A358" s="2">
        <f t="shared" ca="1" si="591"/>
        <v>0.20464368070010941</v>
      </c>
      <c r="B358" s="1">
        <v>42951</v>
      </c>
      <c r="C358" s="1" t="str">
        <f t="shared" si="592"/>
        <v>August</v>
      </c>
      <c r="D358" t="s">
        <v>12</v>
      </c>
      <c r="E358">
        <v>70.699999999999989</v>
      </c>
      <c r="F358" s="2">
        <v>0.69</v>
      </c>
      <c r="G358">
        <v>34</v>
      </c>
      <c r="H358">
        <v>0.5</v>
      </c>
      <c r="I358">
        <v>29</v>
      </c>
      <c r="J358" s="4">
        <f t="shared" si="593"/>
        <v>14.5</v>
      </c>
    </row>
    <row r="359" spans="1:10" x14ac:dyDescent="0.2">
      <c r="A359" s="2">
        <f t="shared" ca="1" si="591"/>
        <v>0.59468333291539388</v>
      </c>
      <c r="B359" s="1">
        <v>43002</v>
      </c>
      <c r="C359" s="1" t="str">
        <f t="shared" si="592"/>
        <v>September</v>
      </c>
      <c r="D359" t="s">
        <v>7</v>
      </c>
      <c r="E359">
        <v>63.399999999999991</v>
      </c>
      <c r="F359" s="2">
        <v>0.71</v>
      </c>
      <c r="G359">
        <v>43</v>
      </c>
      <c r="H359">
        <v>0.3</v>
      </c>
      <c r="I359">
        <v>28</v>
      </c>
      <c r="J359" s="4">
        <f t="shared" si="593"/>
        <v>8.4</v>
      </c>
    </row>
    <row r="360" spans="1:10" x14ac:dyDescent="0.2">
      <c r="A360" s="2">
        <f t="shared" ca="1" si="591"/>
        <v>0.74614232043195483</v>
      </c>
      <c r="B360" s="1">
        <v>42992</v>
      </c>
      <c r="C360" s="1" t="str">
        <f t="shared" si="592"/>
        <v>September</v>
      </c>
      <c r="D360" t="s">
        <v>11</v>
      </c>
      <c r="E360">
        <v>63.8</v>
      </c>
      <c r="F360" s="2">
        <v>0.71</v>
      </c>
      <c r="G360">
        <v>29</v>
      </c>
      <c r="H360">
        <v>0.3</v>
      </c>
      <c r="I360">
        <v>26</v>
      </c>
      <c r="J360" s="4">
        <f t="shared" si="593"/>
        <v>7.8</v>
      </c>
    </row>
    <row r="361" spans="1:10" x14ac:dyDescent="0.2">
      <c r="A361" s="2">
        <f t="shared" ca="1" si="591"/>
        <v>0.48809816022383623</v>
      </c>
      <c r="B361" s="1">
        <v>42944</v>
      </c>
      <c r="C361" s="1" t="str">
        <f t="shared" si="592"/>
        <v>July</v>
      </c>
      <c r="D361" t="s">
        <v>12</v>
      </c>
      <c r="E361">
        <v>87.399999999999991</v>
      </c>
      <c r="F361" s="2">
        <v>0.51</v>
      </c>
      <c r="G361">
        <v>58</v>
      </c>
      <c r="H361">
        <v>0.5</v>
      </c>
      <c r="I361">
        <v>38</v>
      </c>
      <c r="J361" s="4">
        <f t="shared" si="593"/>
        <v>19</v>
      </c>
    </row>
    <row r="362" spans="1:10" x14ac:dyDescent="0.2">
      <c r="A362" s="2">
        <f t="shared" ca="1" si="591"/>
        <v>6.5956597124468663E-2</v>
      </c>
      <c r="B362" s="1">
        <v>42888</v>
      </c>
      <c r="C362" s="1" t="str">
        <f t="shared" si="592"/>
        <v>June</v>
      </c>
      <c r="D362" t="s">
        <v>12</v>
      </c>
      <c r="E362">
        <v>79.899999999999991</v>
      </c>
      <c r="F362" s="2">
        <v>0.59</v>
      </c>
      <c r="G362">
        <v>48</v>
      </c>
      <c r="H362">
        <v>0.3</v>
      </c>
      <c r="I362">
        <v>33</v>
      </c>
      <c r="J362" s="4">
        <f t="shared" si="593"/>
        <v>9.9</v>
      </c>
    </row>
    <row r="363" spans="1:10" x14ac:dyDescent="0.2">
      <c r="A363" s="2">
        <f t="shared" ca="1" si="591"/>
        <v>0.29012987966261983</v>
      </c>
      <c r="B363" s="1">
        <v>42752</v>
      </c>
      <c r="C363" s="1" t="str">
        <f t="shared" si="592"/>
        <v>January</v>
      </c>
      <c r="D363" t="s">
        <v>9</v>
      </c>
      <c r="E363">
        <v>32.199999999999996</v>
      </c>
      <c r="F363" s="2">
        <v>1.43</v>
      </c>
      <c r="G363">
        <v>26</v>
      </c>
      <c r="H363">
        <v>0.3</v>
      </c>
      <c r="I363">
        <v>14</v>
      </c>
      <c r="J363" s="4">
        <f t="shared" si="593"/>
        <v>4.2</v>
      </c>
    </row>
    <row r="364" spans="1:10" x14ac:dyDescent="0.2">
      <c r="A364" s="2">
        <f t="shared" ca="1" si="591"/>
        <v>0.49384496643201958</v>
      </c>
      <c r="B364" s="1">
        <v>42930</v>
      </c>
      <c r="C364" s="1" t="str">
        <f t="shared" si="592"/>
        <v>July</v>
      </c>
      <c r="D364" t="s">
        <v>12</v>
      </c>
      <c r="E364">
        <v>92</v>
      </c>
      <c r="F364" s="2">
        <v>0.5</v>
      </c>
      <c r="G364">
        <v>80</v>
      </c>
      <c r="H364">
        <v>0.5</v>
      </c>
      <c r="I364">
        <v>40</v>
      </c>
      <c r="J364" s="4">
        <f t="shared" si="593"/>
        <v>20</v>
      </c>
    </row>
    <row r="365" spans="1:10" x14ac:dyDescent="0.2">
      <c r="A365" s="2">
        <f t="shared" ca="1" si="591"/>
        <v>0.34020364479645515</v>
      </c>
      <c r="B365" s="1">
        <v>42877</v>
      </c>
      <c r="C365" s="1" t="str">
        <f t="shared" si="592"/>
        <v>May</v>
      </c>
      <c r="D365" t="s">
        <v>8</v>
      </c>
      <c r="E365">
        <v>71</v>
      </c>
      <c r="F365" s="2">
        <v>0.67</v>
      </c>
      <c r="G365">
        <v>34</v>
      </c>
      <c r="H365">
        <v>0.3</v>
      </c>
      <c r="I365">
        <v>30</v>
      </c>
      <c r="J365" s="4">
        <f t="shared" si="593"/>
        <v>9</v>
      </c>
    </row>
    <row r="366" spans="1:10" x14ac:dyDescent="0.2">
      <c r="A366" s="2">
        <f t="shared" ca="1" si="591"/>
        <v>0.35044578902926993</v>
      </c>
      <c r="B366" s="1">
        <v>42806</v>
      </c>
      <c r="C366" s="1" t="str">
        <f t="shared" si="592"/>
        <v>March</v>
      </c>
      <c r="D366" t="s">
        <v>7</v>
      </c>
      <c r="E366">
        <v>61.499999999999993</v>
      </c>
      <c r="F366" s="2">
        <v>0.74</v>
      </c>
      <c r="G366">
        <v>47</v>
      </c>
      <c r="H366">
        <v>0.3</v>
      </c>
      <c r="I366">
        <v>25</v>
      </c>
      <c r="J366" s="4">
        <f t="shared" si="593"/>
        <v>7.5</v>
      </c>
    </row>
    <row r="367" spans="1:10" x14ac:dyDescent="0.2">
      <c r="B367" s="1"/>
      <c r="C367" s="1"/>
      <c r="F367" s="2"/>
      <c r="G367" s="5">
        <f>SUBTOTAL(109,Table13[Flyers])</f>
        <v>14704</v>
      </c>
      <c r="J367" s="4">
        <f>SUBTOTAL(109,Table13[Revenue])</f>
        <v>3183.7000000000003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{66B36E1D-CCFA-8D4E-A1F4-FF0F943D82AE}</x14:id>
        </ext>
      </extLst>
    </cfRule>
  </conditionalFormatting>
  <conditionalFormatting sqref="I1:I367">
    <cfRule type="top10" dxfId="18" priority="1" percent="1" bottom="1" rank="10"/>
    <cfRule type="top10" dxfId="17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36E1D-CCFA-8D4E-A1F4-FF0F943D82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F763-3EB3-0F4F-9116-8C843214CF3D}">
  <dimension ref="A1:O367"/>
  <sheetViews>
    <sheetView workbookViewId="0">
      <selection activeCell="O11" sqref="O11"/>
    </sheetView>
  </sheetViews>
  <sheetFormatPr baseColWidth="10" defaultRowHeight="15" x14ac:dyDescent="0.2"/>
  <cols>
    <col min="1" max="1" width="10.83203125" style="2"/>
    <col min="12" max="12" width="14.33203125" customWidth="1"/>
    <col min="13" max="13" width="17.33203125" customWidth="1"/>
    <col min="14" max="14" width="17.6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325</v>
      </c>
      <c r="N1" t="s">
        <v>326</v>
      </c>
      <c r="O1" t="s">
        <v>324</v>
      </c>
    </row>
    <row r="2" spans="1:15" x14ac:dyDescent="0.2">
      <c r="A2" s="2">
        <f t="shared" ref="A2:A65" ca="1" si="0">RAND()</f>
        <v>0.10757257900432404</v>
      </c>
      <c r="B2" s="1">
        <v>42751</v>
      </c>
      <c r="C2" s="1" t="str">
        <f t="shared" ref="C2:C65" si="1">TEXT(B2, "mmmm")</f>
        <v>January</v>
      </c>
      <c r="D2" t="s">
        <v>8</v>
      </c>
      <c r="E2">
        <v>30.599999999999998</v>
      </c>
      <c r="F2" s="2">
        <v>1.67</v>
      </c>
      <c r="G2">
        <v>24</v>
      </c>
      <c r="H2">
        <v>0.3</v>
      </c>
      <c r="I2">
        <v>12</v>
      </c>
      <c r="J2" s="4">
        <f t="shared" ref="J2:J65" si="2">H2*I2</f>
        <v>3.5999999999999996</v>
      </c>
      <c r="L2" t="s">
        <v>33</v>
      </c>
      <c r="M2">
        <f>AVERAGE(E2:E366)</f>
        <v>60.731232876712305</v>
      </c>
      <c r="N2">
        <f>_xlfn.STDEV.P(E2:E366)</f>
        <v>16.174063792872456</v>
      </c>
      <c r="O2" s="2">
        <f>AVERAGE(M3:M292)</f>
        <v>60.435077586206909</v>
      </c>
    </row>
    <row r="3" spans="1:15" x14ac:dyDescent="0.2">
      <c r="A3" s="2">
        <f t="shared" ca="1" si="0"/>
        <v>6.5485536805870215E-2</v>
      </c>
      <c r="B3" s="1">
        <v>42969</v>
      </c>
      <c r="C3" s="1" t="str">
        <f t="shared" si="1"/>
        <v>August</v>
      </c>
      <c r="D3" t="s">
        <v>9</v>
      </c>
      <c r="E3">
        <v>69</v>
      </c>
      <c r="F3" s="2">
        <v>0.63</v>
      </c>
      <c r="G3">
        <v>55</v>
      </c>
      <c r="H3">
        <v>0.5</v>
      </c>
      <c r="I3">
        <v>30</v>
      </c>
      <c r="J3" s="4">
        <f t="shared" si="2"/>
        <v>15</v>
      </c>
      <c r="L3" t="s">
        <v>34</v>
      </c>
      <c r="M3" s="2">
        <f>AVERAGE(E2:E41)</f>
        <v>61.317499999999981</v>
      </c>
      <c r="N3">
        <f>_xlfn.STDEV.S(E2:E41)</f>
        <v>21.187004816087729</v>
      </c>
    </row>
    <row r="4" spans="1:15" x14ac:dyDescent="0.2">
      <c r="A4" s="2">
        <f t="shared" ca="1" si="0"/>
        <v>0.97781304834036109</v>
      </c>
      <c r="B4" s="1">
        <v>42936</v>
      </c>
      <c r="C4" s="1" t="str">
        <f t="shared" si="1"/>
        <v>July</v>
      </c>
      <c r="D4" t="s">
        <v>11</v>
      </c>
      <c r="E4">
        <v>86.5</v>
      </c>
      <c r="F4" s="2">
        <v>0.56999999999999995</v>
      </c>
      <c r="G4">
        <v>44</v>
      </c>
      <c r="H4">
        <v>0.5</v>
      </c>
      <c r="I4">
        <v>35</v>
      </c>
      <c r="J4" s="4">
        <f t="shared" si="2"/>
        <v>17.5</v>
      </c>
      <c r="L4" t="s">
        <v>35</v>
      </c>
      <c r="M4">
        <f>AVERAGE(E35:E74)</f>
        <v>56.469999999999985</v>
      </c>
      <c r="N4">
        <f>_xlfn.STDEV.P(E35:E74)</f>
        <v>16.787706811831132</v>
      </c>
    </row>
    <row r="5" spans="1:15" x14ac:dyDescent="0.2">
      <c r="A5" s="2">
        <f t="shared" ca="1" si="0"/>
        <v>0.44479257424552987</v>
      </c>
      <c r="B5" s="1">
        <v>42835</v>
      </c>
      <c r="C5" s="1" t="str">
        <f t="shared" si="1"/>
        <v>April</v>
      </c>
      <c r="D5" t="s">
        <v>8</v>
      </c>
      <c r="E5">
        <v>58.499999999999993</v>
      </c>
      <c r="F5" s="2">
        <v>0.74</v>
      </c>
      <c r="G5">
        <v>48</v>
      </c>
      <c r="H5">
        <v>0.3</v>
      </c>
      <c r="I5">
        <v>25</v>
      </c>
      <c r="J5" s="4">
        <f t="shared" si="2"/>
        <v>7.5</v>
      </c>
      <c r="L5" t="s">
        <v>36</v>
      </c>
      <c r="M5" s="2">
        <f t="shared" ref="M5" si="3">AVERAGE(E4:E43)</f>
        <v>61.012499999999974</v>
      </c>
      <c r="N5">
        <f t="shared" ref="N5" si="4">_xlfn.STDEV.S(E4:E43)</f>
        <v>20.953626300194628</v>
      </c>
    </row>
    <row r="6" spans="1:15" x14ac:dyDescent="0.2">
      <c r="A6" s="2">
        <f t="shared" ca="1" si="0"/>
        <v>0.52517731951198254</v>
      </c>
      <c r="B6" s="1">
        <v>42932</v>
      </c>
      <c r="C6" s="1" t="str">
        <f t="shared" si="1"/>
        <v>July</v>
      </c>
      <c r="D6" t="s">
        <v>7</v>
      </c>
      <c r="E6">
        <v>79.199999999999989</v>
      </c>
      <c r="F6" s="2">
        <v>0.59</v>
      </c>
      <c r="G6">
        <v>50</v>
      </c>
      <c r="H6">
        <v>0.5</v>
      </c>
      <c r="I6">
        <v>34</v>
      </c>
      <c r="J6" s="4">
        <f t="shared" si="2"/>
        <v>17</v>
      </c>
      <c r="L6" t="s">
        <v>37</v>
      </c>
      <c r="M6">
        <f t="shared" ref="M6" si="5">AVERAGE(E37:E76)</f>
        <v>57.669999999999995</v>
      </c>
      <c r="N6">
        <f t="shared" ref="N6" si="6">_xlfn.STDEV.P(E37:E76)</f>
        <v>16.788987462024032</v>
      </c>
    </row>
    <row r="7" spans="1:15" x14ac:dyDescent="0.2">
      <c r="A7" s="2">
        <f t="shared" ca="1" si="0"/>
        <v>0.46336469358276955</v>
      </c>
      <c r="B7" s="1">
        <v>43036</v>
      </c>
      <c r="C7" s="1" t="str">
        <f t="shared" si="1"/>
        <v>October</v>
      </c>
      <c r="D7" t="s">
        <v>13</v>
      </c>
      <c r="E7">
        <v>57.499999999999993</v>
      </c>
      <c r="F7" s="2">
        <v>0.77</v>
      </c>
      <c r="G7">
        <v>28</v>
      </c>
      <c r="H7">
        <v>0.3</v>
      </c>
      <c r="I7">
        <v>25</v>
      </c>
      <c r="J7" s="4">
        <f t="shared" si="2"/>
        <v>7.5</v>
      </c>
      <c r="L7" t="s">
        <v>38</v>
      </c>
      <c r="M7" s="2">
        <f t="shared" ref="M7" si="7">AVERAGE(E6:E45)</f>
        <v>61.027499999999989</v>
      </c>
      <c r="N7">
        <f t="shared" ref="N7" si="8">_xlfn.STDEV.S(E6:E45)</f>
        <v>20.870221547360224</v>
      </c>
    </row>
    <row r="8" spans="1:15" x14ac:dyDescent="0.2">
      <c r="A8" s="2">
        <f t="shared" ca="1" si="0"/>
        <v>0.45987194540147736</v>
      </c>
      <c r="B8" s="1">
        <v>42976</v>
      </c>
      <c r="C8" s="1" t="str">
        <f t="shared" si="1"/>
        <v>August</v>
      </c>
      <c r="D8" t="s">
        <v>9</v>
      </c>
      <c r="E8">
        <v>75</v>
      </c>
      <c r="F8" s="2">
        <v>0.65</v>
      </c>
      <c r="G8">
        <v>40</v>
      </c>
      <c r="H8">
        <v>0.5</v>
      </c>
      <c r="I8">
        <v>30</v>
      </c>
      <c r="J8" s="4">
        <f t="shared" si="2"/>
        <v>15</v>
      </c>
      <c r="L8" t="s">
        <v>39</v>
      </c>
      <c r="M8">
        <f t="shared" ref="M8" si="9">AVERAGE(E39:E78)</f>
        <v>57.834999999999994</v>
      </c>
      <c r="N8">
        <f t="shared" ref="N8" si="10">_xlfn.STDEV.P(E39:E78)</f>
        <v>15.131218556348971</v>
      </c>
    </row>
    <row r="9" spans="1:15" x14ac:dyDescent="0.2">
      <c r="A9" s="2">
        <f t="shared" ca="1" si="0"/>
        <v>0.22362337040336633</v>
      </c>
      <c r="B9" s="1">
        <v>42819</v>
      </c>
      <c r="C9" s="1" t="str">
        <f t="shared" si="1"/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 t="shared" si="2"/>
        <v>7.1999999999999993</v>
      </c>
      <c r="L9" t="s">
        <v>40</v>
      </c>
      <c r="M9" s="2">
        <f t="shared" ref="M9" si="11">AVERAGE(E8:E47)</f>
        <v>60.379999999999981</v>
      </c>
      <c r="N9">
        <f t="shared" ref="N9" si="12">_xlfn.STDEV.S(E8:E47)</f>
        <v>20.697233805015799</v>
      </c>
    </row>
    <row r="10" spans="1:15" x14ac:dyDescent="0.2">
      <c r="A10" s="2">
        <f t="shared" ca="1" si="0"/>
        <v>0.24902588899029621</v>
      </c>
      <c r="B10" s="1">
        <v>42910</v>
      </c>
      <c r="C10" s="1" t="str">
        <f t="shared" si="1"/>
        <v>June</v>
      </c>
      <c r="D10" t="s">
        <v>13</v>
      </c>
      <c r="E10">
        <v>80.5</v>
      </c>
      <c r="F10" s="2">
        <v>0.56999999999999995</v>
      </c>
      <c r="G10">
        <v>50</v>
      </c>
      <c r="H10">
        <v>0.3</v>
      </c>
      <c r="I10">
        <v>35</v>
      </c>
      <c r="J10" s="4">
        <f t="shared" si="2"/>
        <v>10.5</v>
      </c>
      <c r="L10" t="s">
        <v>41</v>
      </c>
      <c r="M10">
        <f t="shared" ref="M10" si="13">AVERAGE(E41:E80)</f>
        <v>59.717499999999987</v>
      </c>
      <c r="N10">
        <f t="shared" ref="N10" si="14">_xlfn.STDEV.P(E41:E80)</f>
        <v>16.48285302215611</v>
      </c>
    </row>
    <row r="11" spans="1:15" x14ac:dyDescent="0.2">
      <c r="A11" s="2">
        <f t="shared" ca="1" si="0"/>
        <v>0.4920702889192744</v>
      </c>
      <c r="B11" s="1">
        <v>42779</v>
      </c>
      <c r="C11" s="1" t="str">
        <f t="shared" si="1"/>
        <v>February</v>
      </c>
      <c r="D11" t="s">
        <v>8</v>
      </c>
      <c r="E11">
        <v>46.4</v>
      </c>
      <c r="F11" s="2">
        <v>1.1100000000000001</v>
      </c>
      <c r="G11">
        <v>34</v>
      </c>
      <c r="H11">
        <v>0.3</v>
      </c>
      <c r="I11">
        <v>18</v>
      </c>
      <c r="J11" s="4">
        <f t="shared" si="2"/>
        <v>5.3999999999999995</v>
      </c>
      <c r="L11" t="s">
        <v>42</v>
      </c>
      <c r="M11" s="2">
        <f t="shared" ref="M11" si="15">AVERAGE(E10:E49)</f>
        <v>59.227499999999999</v>
      </c>
      <c r="N11">
        <f t="shared" ref="N11" si="16">_xlfn.STDEV.S(E10:E49)</f>
        <v>20.880711102686295</v>
      </c>
    </row>
    <row r="12" spans="1:15" x14ac:dyDescent="0.2">
      <c r="A12" s="2">
        <f t="shared" ca="1" si="0"/>
        <v>0.35521806379775744</v>
      </c>
      <c r="B12" s="1">
        <v>42765</v>
      </c>
      <c r="C12" s="1" t="str">
        <f t="shared" si="1"/>
        <v>January</v>
      </c>
      <c r="D12" t="s">
        <v>8</v>
      </c>
      <c r="E12">
        <v>41.099999999999994</v>
      </c>
      <c r="F12" s="2">
        <v>1.05</v>
      </c>
      <c r="G12">
        <v>20</v>
      </c>
      <c r="H12">
        <v>0.3</v>
      </c>
      <c r="I12">
        <v>17</v>
      </c>
      <c r="J12" s="4">
        <f t="shared" si="2"/>
        <v>5.0999999999999996</v>
      </c>
      <c r="L12" t="s">
        <v>43</v>
      </c>
      <c r="M12">
        <f t="shared" ref="M12" si="17">AVERAGE(E43:E82)</f>
        <v>60.357500000000002</v>
      </c>
      <c r="N12">
        <f t="shared" ref="N12" si="18">_xlfn.STDEV.P(E43:E82)</f>
        <v>16.469060196319592</v>
      </c>
    </row>
    <row r="13" spans="1:15" x14ac:dyDescent="0.2">
      <c r="A13" s="2">
        <f t="shared" ca="1" si="0"/>
        <v>9.3473759250522592E-2</v>
      </c>
      <c r="B13" s="1">
        <v>42966</v>
      </c>
      <c r="C13" s="1" t="str">
        <f t="shared" si="1"/>
        <v>August</v>
      </c>
      <c r="D13" t="s">
        <v>13</v>
      </c>
      <c r="E13">
        <v>79.599999999999994</v>
      </c>
      <c r="F13" s="2">
        <v>0.61</v>
      </c>
      <c r="G13">
        <v>58</v>
      </c>
      <c r="H13">
        <v>0.5</v>
      </c>
      <c r="I13">
        <v>32</v>
      </c>
      <c r="J13" s="4">
        <f t="shared" si="2"/>
        <v>16</v>
      </c>
      <c r="L13" t="s">
        <v>44</v>
      </c>
      <c r="M13" s="2">
        <f t="shared" ref="M13" si="19">AVERAGE(E12:E51)</f>
        <v>58.182499999999983</v>
      </c>
      <c r="N13">
        <f t="shared" ref="N13" si="20">_xlfn.STDEV.S(E12:E51)</f>
        <v>20.816498480156561</v>
      </c>
    </row>
    <row r="14" spans="1:15" x14ac:dyDescent="0.2">
      <c r="A14" s="2">
        <f t="shared" ca="1" si="0"/>
        <v>0.10876406264235206</v>
      </c>
      <c r="B14" s="1">
        <v>42772</v>
      </c>
      <c r="C14" s="1" t="str">
        <f t="shared" si="1"/>
        <v>February</v>
      </c>
      <c r="D14" t="s">
        <v>8</v>
      </c>
      <c r="E14">
        <v>45</v>
      </c>
      <c r="F14" s="2">
        <v>0.95</v>
      </c>
      <c r="G14">
        <v>28</v>
      </c>
      <c r="H14">
        <v>0.3</v>
      </c>
      <c r="I14">
        <v>20</v>
      </c>
      <c r="J14" s="4">
        <f t="shared" si="2"/>
        <v>6</v>
      </c>
      <c r="L14" t="s">
        <v>45</v>
      </c>
      <c r="M14">
        <f t="shared" ref="M14" si="21">AVERAGE(E45:E84)</f>
        <v>61.42</v>
      </c>
      <c r="N14">
        <f t="shared" ref="N14" si="22">_xlfn.STDEV.P(E45:E84)</f>
        <v>16.562385093940978</v>
      </c>
    </row>
    <row r="15" spans="1:15" x14ac:dyDescent="0.2">
      <c r="A15" s="2">
        <f t="shared" ca="1" si="0"/>
        <v>0.21679645934855207</v>
      </c>
      <c r="B15" s="1">
        <v>42822</v>
      </c>
      <c r="C15" s="1" t="str">
        <f t="shared" si="1"/>
        <v>March</v>
      </c>
      <c r="D15" t="s">
        <v>9</v>
      </c>
      <c r="E15">
        <v>55.9</v>
      </c>
      <c r="F15" s="2">
        <v>0.83</v>
      </c>
      <c r="G15">
        <v>48</v>
      </c>
      <c r="H15">
        <v>0.3</v>
      </c>
      <c r="I15">
        <v>23</v>
      </c>
      <c r="J15" s="4">
        <f t="shared" si="2"/>
        <v>6.8999999999999995</v>
      </c>
      <c r="L15" t="s">
        <v>46</v>
      </c>
      <c r="M15" s="2">
        <f t="shared" ref="M15" si="23">AVERAGE(E14:E53)</f>
        <v>58.469999999999985</v>
      </c>
      <c r="N15">
        <f t="shared" ref="N15" si="24">_xlfn.STDEV.S(E14:E53)</f>
        <v>20.442040642778966</v>
      </c>
    </row>
    <row r="16" spans="1:15" x14ac:dyDescent="0.2">
      <c r="A16" s="2">
        <f t="shared" ca="1" si="0"/>
        <v>0.67005387937084748</v>
      </c>
      <c r="B16" s="1">
        <v>42919</v>
      </c>
      <c r="C16" s="1" t="str">
        <f t="shared" si="1"/>
        <v>July</v>
      </c>
      <c r="D16" t="s">
        <v>8</v>
      </c>
      <c r="E16">
        <v>81.5</v>
      </c>
      <c r="F16" s="2">
        <v>0.54</v>
      </c>
      <c r="G16">
        <v>68</v>
      </c>
      <c r="H16">
        <v>0.5</v>
      </c>
      <c r="I16">
        <v>35</v>
      </c>
      <c r="J16" s="4">
        <f t="shared" si="2"/>
        <v>17.5</v>
      </c>
      <c r="L16" t="s">
        <v>47</v>
      </c>
      <c r="M16">
        <f t="shared" ref="M16" si="25">AVERAGE(E47:E86)</f>
        <v>60.409999999999989</v>
      </c>
      <c r="N16">
        <f t="shared" ref="N16" si="26">_xlfn.STDEV.P(E47:E86)</f>
        <v>16.533100132763977</v>
      </c>
    </row>
    <row r="17" spans="1:14" x14ac:dyDescent="0.2">
      <c r="A17" s="2">
        <f t="shared" ca="1" si="0"/>
        <v>0.67077565118795301</v>
      </c>
      <c r="B17" s="1">
        <v>42907</v>
      </c>
      <c r="C17" s="1" t="str">
        <f t="shared" si="1"/>
        <v>June</v>
      </c>
      <c r="D17" t="s">
        <v>10</v>
      </c>
      <c r="E17">
        <v>94.3</v>
      </c>
      <c r="F17" s="2">
        <v>0.47</v>
      </c>
      <c r="G17">
        <v>76</v>
      </c>
      <c r="H17">
        <v>0.3</v>
      </c>
      <c r="I17">
        <v>41</v>
      </c>
      <c r="J17" s="4">
        <f t="shared" si="2"/>
        <v>12.299999999999999</v>
      </c>
      <c r="L17" t="s">
        <v>48</v>
      </c>
      <c r="M17" s="2">
        <f t="shared" ref="M17" si="27">AVERAGE(E16:E55)</f>
        <v>58.364999999999995</v>
      </c>
      <c r="N17">
        <f t="shared" ref="N17" si="28">_xlfn.STDEV.S(E16:E55)</f>
        <v>20.523626785006996</v>
      </c>
    </row>
    <row r="18" spans="1:14" x14ac:dyDescent="0.2">
      <c r="A18" s="2">
        <f t="shared" ca="1" si="0"/>
        <v>0.1129308435331311</v>
      </c>
      <c r="B18" s="1">
        <v>43040</v>
      </c>
      <c r="C18" s="1" t="str">
        <f t="shared" si="1"/>
        <v>November</v>
      </c>
      <c r="D18" t="s">
        <v>10</v>
      </c>
      <c r="E18">
        <v>51.9</v>
      </c>
      <c r="F18" s="2">
        <v>0.83</v>
      </c>
      <c r="G18">
        <v>43</v>
      </c>
      <c r="H18">
        <v>0.3</v>
      </c>
      <c r="I18">
        <v>23</v>
      </c>
      <c r="J18" s="4">
        <f t="shared" si="2"/>
        <v>6.8999999999999995</v>
      </c>
      <c r="L18" t="s">
        <v>49</v>
      </c>
      <c r="M18">
        <f t="shared" ref="M18" si="29">AVERAGE(E49:E88)</f>
        <v>60.732500000000002</v>
      </c>
      <c r="N18">
        <f t="shared" ref="N18" si="30">_xlfn.STDEV.P(E49:E88)</f>
        <v>16.37568910763753</v>
      </c>
    </row>
    <row r="19" spans="1:14" x14ac:dyDescent="0.2">
      <c r="A19" s="2">
        <f t="shared" ca="1" si="0"/>
        <v>0.87621612041795871</v>
      </c>
      <c r="B19" s="1">
        <v>42912</v>
      </c>
      <c r="C19" s="1" t="str">
        <f t="shared" si="1"/>
        <v>June</v>
      </c>
      <c r="D19" t="s">
        <v>8</v>
      </c>
      <c r="E19">
        <v>102.6</v>
      </c>
      <c r="F19" s="2">
        <v>0.47</v>
      </c>
      <c r="G19">
        <v>60</v>
      </c>
      <c r="H19">
        <v>0.3</v>
      </c>
      <c r="I19">
        <v>42</v>
      </c>
      <c r="J19" s="4">
        <f t="shared" si="2"/>
        <v>12.6</v>
      </c>
      <c r="L19" t="s">
        <v>50</v>
      </c>
      <c r="M19" s="2">
        <f t="shared" ref="M19" si="31">AVERAGE(E18:E57)</f>
        <v>56.650000000000013</v>
      </c>
      <c r="N19">
        <f t="shared" ref="N19" si="32">_xlfn.STDEV.S(E18:E57)</f>
        <v>19.916839930584121</v>
      </c>
    </row>
    <row r="20" spans="1:14" x14ac:dyDescent="0.2">
      <c r="A20" s="2">
        <f t="shared" ca="1" si="0"/>
        <v>0.32593915080252067</v>
      </c>
      <c r="B20" s="1">
        <v>43067</v>
      </c>
      <c r="C20" s="1" t="str">
        <f t="shared" si="1"/>
        <v>November</v>
      </c>
      <c r="D20" t="s">
        <v>9</v>
      </c>
      <c r="E20">
        <v>54.599999999999994</v>
      </c>
      <c r="F20" s="2">
        <v>0.91</v>
      </c>
      <c r="G20">
        <v>37</v>
      </c>
      <c r="H20">
        <v>0.3</v>
      </c>
      <c r="I20">
        <v>22</v>
      </c>
      <c r="J20" s="4">
        <f t="shared" si="2"/>
        <v>6.6</v>
      </c>
      <c r="L20" t="s">
        <v>51</v>
      </c>
      <c r="M20">
        <f t="shared" ref="M20" si="33">AVERAGE(E51:E90)</f>
        <v>62.072500000000005</v>
      </c>
      <c r="N20">
        <f t="shared" ref="N20" si="34">_xlfn.STDEV.P(E51:E90)</f>
        <v>16.005327042894169</v>
      </c>
    </row>
    <row r="21" spans="1:14" x14ac:dyDescent="0.2">
      <c r="A21" s="2">
        <f t="shared" ca="1" si="0"/>
        <v>0.71314570560719392</v>
      </c>
      <c r="B21" s="1">
        <v>42863</v>
      </c>
      <c r="C21" s="1" t="str">
        <f t="shared" si="1"/>
        <v>May</v>
      </c>
      <c r="D21" t="s">
        <v>8</v>
      </c>
      <c r="E21">
        <v>75</v>
      </c>
      <c r="F21" s="2">
        <v>0.67</v>
      </c>
      <c r="G21">
        <v>56</v>
      </c>
      <c r="H21">
        <v>0.3</v>
      </c>
      <c r="I21">
        <v>30</v>
      </c>
      <c r="J21" s="4">
        <f t="shared" si="2"/>
        <v>9</v>
      </c>
      <c r="L21" t="s">
        <v>52</v>
      </c>
      <c r="M21" s="2">
        <f t="shared" ref="M21" si="35">AVERAGE(E20:E59)</f>
        <v>55.295000000000016</v>
      </c>
      <c r="N21">
        <f t="shared" ref="N21" si="36">_xlfn.STDEV.S(E20:E59)</f>
        <v>18.795034123201393</v>
      </c>
    </row>
    <row r="22" spans="1:14" x14ac:dyDescent="0.2">
      <c r="A22" s="2">
        <f t="shared" ca="1" si="0"/>
        <v>0.69489433968913317</v>
      </c>
      <c r="B22" s="1">
        <v>43087</v>
      </c>
      <c r="C22" s="1" t="str">
        <f t="shared" si="1"/>
        <v>December</v>
      </c>
      <c r="D22" t="s">
        <v>8</v>
      </c>
      <c r="E22">
        <v>30.9</v>
      </c>
      <c r="F22" s="2">
        <v>1.43</v>
      </c>
      <c r="G22">
        <v>27</v>
      </c>
      <c r="H22">
        <v>0.3</v>
      </c>
      <c r="I22">
        <v>13</v>
      </c>
      <c r="J22" s="4">
        <f t="shared" si="2"/>
        <v>3.9</v>
      </c>
      <c r="L22" t="s">
        <v>53</v>
      </c>
      <c r="M22">
        <f t="shared" ref="M22" si="37">AVERAGE(E53:E92)</f>
        <v>62.625</v>
      </c>
      <c r="N22">
        <f t="shared" ref="N22" si="38">_xlfn.STDEV.P(E53:E92)</f>
        <v>16.09623791449415</v>
      </c>
    </row>
    <row r="23" spans="1:14" x14ac:dyDescent="0.2">
      <c r="A23" s="2">
        <f t="shared" ca="1" si="0"/>
        <v>0.84618828561733894</v>
      </c>
      <c r="B23" s="1">
        <v>42800</v>
      </c>
      <c r="C23" s="1" t="str">
        <f t="shared" si="1"/>
        <v>March</v>
      </c>
      <c r="D23" t="s">
        <v>8</v>
      </c>
      <c r="E23">
        <v>61.199999999999996</v>
      </c>
      <c r="F23" s="2">
        <v>0.77</v>
      </c>
      <c r="G23">
        <v>28</v>
      </c>
      <c r="H23">
        <v>0.3</v>
      </c>
      <c r="I23">
        <v>24</v>
      </c>
      <c r="J23" s="4">
        <f t="shared" si="2"/>
        <v>7.1999999999999993</v>
      </c>
      <c r="L23" t="s">
        <v>54</v>
      </c>
      <c r="M23" s="2">
        <f t="shared" ref="M23" si="39">AVERAGE(E22:E61)</f>
        <v>54.635000000000005</v>
      </c>
      <c r="N23">
        <f t="shared" ref="N23" si="40">_xlfn.STDEV.S(E22:E61)</f>
        <v>18.65921852322424</v>
      </c>
    </row>
    <row r="24" spans="1:14" x14ac:dyDescent="0.2">
      <c r="A24" s="2">
        <f t="shared" ca="1" si="0"/>
        <v>0.83886484416032647</v>
      </c>
      <c r="B24" s="1">
        <v>42894</v>
      </c>
      <c r="C24" s="1" t="str">
        <f t="shared" si="1"/>
        <v>June</v>
      </c>
      <c r="D24" t="s">
        <v>11</v>
      </c>
      <c r="E24">
        <v>90.699999999999989</v>
      </c>
      <c r="F24" s="2">
        <v>0.5</v>
      </c>
      <c r="G24">
        <v>46</v>
      </c>
      <c r="H24">
        <v>0.3</v>
      </c>
      <c r="I24">
        <v>39</v>
      </c>
      <c r="J24" s="4">
        <f t="shared" si="2"/>
        <v>11.7</v>
      </c>
      <c r="L24" t="s">
        <v>55</v>
      </c>
      <c r="M24">
        <f t="shared" ref="M24" si="41">AVERAGE(E55:E94)</f>
        <v>63.600000000000009</v>
      </c>
      <c r="N24">
        <f t="shared" ref="N24" si="42">_xlfn.STDEV.P(E55:E94)</f>
        <v>16.480276089920235</v>
      </c>
    </row>
    <row r="25" spans="1:14" x14ac:dyDescent="0.2">
      <c r="A25" s="2">
        <f t="shared" ca="1" si="0"/>
        <v>0.87998663263609678</v>
      </c>
      <c r="B25" s="1">
        <v>42770</v>
      </c>
      <c r="C25" s="1" t="str">
        <f t="shared" si="1"/>
        <v>February</v>
      </c>
      <c r="D25" t="s">
        <v>13</v>
      </c>
      <c r="E25">
        <v>56.599999999999994</v>
      </c>
      <c r="F25" s="2">
        <v>0.83</v>
      </c>
      <c r="G25">
        <v>46</v>
      </c>
      <c r="H25">
        <v>0.3</v>
      </c>
      <c r="I25">
        <v>22</v>
      </c>
      <c r="J25" s="4">
        <f t="shared" si="2"/>
        <v>6.6</v>
      </c>
      <c r="L25" t="s">
        <v>56</v>
      </c>
      <c r="M25" s="2">
        <f t="shared" ref="M25" si="43">AVERAGE(E24:E63)</f>
        <v>55.67</v>
      </c>
      <c r="N25">
        <f t="shared" ref="N25" si="44">_xlfn.STDEV.S(E24:E63)</f>
        <v>19.114220776621611</v>
      </c>
    </row>
    <row r="26" spans="1:14" x14ac:dyDescent="0.2">
      <c r="A26" s="2">
        <f t="shared" ca="1" si="0"/>
        <v>0.97176329724338983</v>
      </c>
      <c r="B26" s="1">
        <v>43048</v>
      </c>
      <c r="C26" s="1" t="str">
        <f t="shared" si="1"/>
        <v>November</v>
      </c>
      <c r="D26" t="s">
        <v>11</v>
      </c>
      <c r="E26">
        <v>53.9</v>
      </c>
      <c r="F26" s="2">
        <v>0.83</v>
      </c>
      <c r="G26">
        <v>33</v>
      </c>
      <c r="H26">
        <v>0.3</v>
      </c>
      <c r="I26">
        <v>23</v>
      </c>
      <c r="J26" s="4">
        <f t="shared" si="2"/>
        <v>6.8999999999999995</v>
      </c>
      <c r="L26" t="s">
        <v>57</v>
      </c>
      <c r="M26">
        <f t="shared" ref="M26" si="45">AVERAGE(E57:E96)</f>
        <v>64.150000000000006</v>
      </c>
      <c r="N26">
        <f t="shared" ref="N26" si="46">_xlfn.STDEV.P(E57:E96)</f>
        <v>16.679463420625876</v>
      </c>
    </row>
    <row r="27" spans="1:14" x14ac:dyDescent="0.2">
      <c r="A27" s="2">
        <f t="shared" ca="1" si="0"/>
        <v>0.28855614977742683</v>
      </c>
      <c r="B27" s="1">
        <v>42858</v>
      </c>
      <c r="C27" s="1" t="str">
        <f t="shared" si="1"/>
        <v>May</v>
      </c>
      <c r="D27" t="s">
        <v>10</v>
      </c>
      <c r="E27">
        <v>71</v>
      </c>
      <c r="F27" s="2">
        <v>0.63</v>
      </c>
      <c r="G27">
        <v>55</v>
      </c>
      <c r="H27">
        <v>0.3</v>
      </c>
      <c r="I27">
        <v>30</v>
      </c>
      <c r="J27" s="4">
        <f t="shared" si="2"/>
        <v>9</v>
      </c>
      <c r="L27" t="s">
        <v>58</v>
      </c>
      <c r="M27" s="2">
        <f t="shared" ref="M27" si="47">AVERAGE(E26:E65)</f>
        <v>55.365000000000009</v>
      </c>
      <c r="N27">
        <f t="shared" ref="N27" si="48">_xlfn.STDEV.S(E26:E65)</f>
        <v>18.490337740116786</v>
      </c>
    </row>
    <row r="28" spans="1:14" x14ac:dyDescent="0.2">
      <c r="A28" s="2">
        <f t="shared" ca="1" si="0"/>
        <v>0.17015749117890555</v>
      </c>
      <c r="B28" s="1">
        <v>42782</v>
      </c>
      <c r="C28" s="1" t="str">
        <f t="shared" si="1"/>
        <v>February</v>
      </c>
      <c r="D28" t="s">
        <v>11</v>
      </c>
      <c r="E28">
        <v>47.3</v>
      </c>
      <c r="F28" s="2">
        <v>0.87</v>
      </c>
      <c r="G28">
        <v>31</v>
      </c>
      <c r="H28">
        <v>0.3</v>
      </c>
      <c r="I28">
        <v>21</v>
      </c>
      <c r="J28" s="4">
        <f t="shared" si="2"/>
        <v>6.3</v>
      </c>
      <c r="L28" t="s">
        <v>59</v>
      </c>
      <c r="M28">
        <f t="shared" ref="M28" si="49">AVERAGE(E59:E98)</f>
        <v>64.577500000000015</v>
      </c>
      <c r="N28">
        <f t="shared" ref="N28" si="50">_xlfn.STDEV.P(E59:E98)</f>
        <v>16.343446507698349</v>
      </c>
    </row>
    <row r="29" spans="1:14" x14ac:dyDescent="0.2">
      <c r="A29" s="2">
        <f t="shared" ca="1" si="0"/>
        <v>0.13118392805774248</v>
      </c>
      <c r="B29" s="1">
        <v>42906</v>
      </c>
      <c r="C29" s="1" t="str">
        <f t="shared" si="1"/>
        <v>June</v>
      </c>
      <c r="D29" t="s">
        <v>9</v>
      </c>
      <c r="E29">
        <v>85.1</v>
      </c>
      <c r="F29" s="2">
        <v>0.54</v>
      </c>
      <c r="G29">
        <v>70</v>
      </c>
      <c r="H29">
        <v>0.3</v>
      </c>
      <c r="I29">
        <v>37</v>
      </c>
      <c r="J29" s="4">
        <f t="shared" si="2"/>
        <v>11.1</v>
      </c>
      <c r="L29" t="s">
        <v>60</v>
      </c>
      <c r="M29" s="2">
        <f t="shared" ref="M29" si="51">AVERAGE(E28:E67)</f>
        <v>55.440000000000012</v>
      </c>
      <c r="N29">
        <f t="shared" ref="N29" si="52">_xlfn.STDEV.S(E28:E67)</f>
        <v>19.016751050398135</v>
      </c>
    </row>
    <row r="30" spans="1:14" x14ac:dyDescent="0.2">
      <c r="A30" s="2">
        <f t="shared" ca="1" si="0"/>
        <v>0.80436681292575851</v>
      </c>
      <c r="B30" s="1">
        <v>42990</v>
      </c>
      <c r="C30" s="1" t="str">
        <f t="shared" si="1"/>
        <v>September</v>
      </c>
      <c r="D30" t="s">
        <v>9</v>
      </c>
      <c r="E30">
        <v>61.099999999999994</v>
      </c>
      <c r="F30" s="2">
        <v>0.71</v>
      </c>
      <c r="G30">
        <v>36</v>
      </c>
      <c r="H30">
        <v>0.3</v>
      </c>
      <c r="I30">
        <v>27</v>
      </c>
      <c r="J30" s="4">
        <f t="shared" si="2"/>
        <v>8.1</v>
      </c>
      <c r="L30" t="s">
        <v>61</v>
      </c>
      <c r="M30">
        <f t="shared" ref="M30" si="53">AVERAGE(E61:E100)</f>
        <v>64.217500000000015</v>
      </c>
      <c r="N30">
        <f t="shared" ref="N30" si="54">_xlfn.STDEV.P(E61:E100)</f>
        <v>16.5181549741488</v>
      </c>
    </row>
    <row r="31" spans="1:14" x14ac:dyDescent="0.2">
      <c r="A31" s="2">
        <f t="shared" ca="1" si="0"/>
        <v>4.1996974707033674E-2</v>
      </c>
      <c r="B31" s="1">
        <v>42890</v>
      </c>
      <c r="C31" s="1" t="str">
        <f t="shared" si="1"/>
        <v>June</v>
      </c>
      <c r="D31" t="s">
        <v>7</v>
      </c>
      <c r="E31">
        <v>90.399999999999991</v>
      </c>
      <c r="F31" s="2">
        <v>0.51</v>
      </c>
      <c r="G31">
        <v>43</v>
      </c>
      <c r="H31">
        <v>0.3</v>
      </c>
      <c r="I31">
        <v>38</v>
      </c>
      <c r="J31" s="4">
        <f t="shared" si="2"/>
        <v>11.4</v>
      </c>
      <c r="L31" t="s">
        <v>62</v>
      </c>
      <c r="M31" s="2">
        <f t="shared" ref="M31" si="55">AVERAGE(E30:E69)</f>
        <v>55.927500000000009</v>
      </c>
      <c r="N31">
        <f t="shared" ref="N31" si="56">_xlfn.STDEV.S(E30:E69)</f>
        <v>18.94209783822317</v>
      </c>
    </row>
    <row r="32" spans="1:14" x14ac:dyDescent="0.2">
      <c r="A32" s="2">
        <f t="shared" ca="1" si="0"/>
        <v>0.92743766111398906</v>
      </c>
      <c r="B32" s="1">
        <v>43094</v>
      </c>
      <c r="C32" s="1" t="str">
        <f t="shared" si="1"/>
        <v>December</v>
      </c>
      <c r="D32" t="s">
        <v>8</v>
      </c>
      <c r="E32">
        <v>35.5</v>
      </c>
      <c r="F32" s="2">
        <v>1.25</v>
      </c>
      <c r="G32">
        <v>19</v>
      </c>
      <c r="H32">
        <v>0.3</v>
      </c>
      <c r="I32">
        <v>15</v>
      </c>
      <c r="J32" s="4">
        <f t="shared" si="2"/>
        <v>4.5</v>
      </c>
      <c r="L32" t="s">
        <v>63</v>
      </c>
      <c r="M32">
        <f t="shared" ref="M32" si="57">AVERAGE(E63:E102)</f>
        <v>63.807500000000005</v>
      </c>
      <c r="N32">
        <f t="shared" ref="N32" si="58">_xlfn.STDEV.P(E63:E102)</f>
        <v>16.07161142356296</v>
      </c>
    </row>
    <row r="33" spans="1:14" x14ac:dyDescent="0.2">
      <c r="A33" s="2">
        <f t="shared" ca="1" si="0"/>
        <v>0.94046690676458655</v>
      </c>
      <c r="B33" s="1">
        <v>42931</v>
      </c>
      <c r="C33" s="1" t="str">
        <f t="shared" si="1"/>
        <v>July</v>
      </c>
      <c r="D33" t="s">
        <v>13</v>
      </c>
      <c r="E33">
        <v>82.5</v>
      </c>
      <c r="F33" s="2">
        <v>0.54</v>
      </c>
      <c r="G33">
        <v>56</v>
      </c>
      <c r="H33">
        <v>0.5</v>
      </c>
      <c r="I33">
        <v>35</v>
      </c>
      <c r="J33" s="4">
        <f t="shared" si="2"/>
        <v>17.5</v>
      </c>
      <c r="L33" t="s">
        <v>64</v>
      </c>
      <c r="M33" s="2">
        <f t="shared" ref="M33" si="59">AVERAGE(E32:E71)</f>
        <v>55.402499999999996</v>
      </c>
      <c r="N33">
        <f t="shared" ref="N33" si="60">_xlfn.STDEV.S(E32:E71)</f>
        <v>18.218903785030644</v>
      </c>
    </row>
    <row r="34" spans="1:14" x14ac:dyDescent="0.2">
      <c r="A34" s="2">
        <f t="shared" ca="1" si="0"/>
        <v>7.8660648595136329E-2</v>
      </c>
      <c r="B34" s="1">
        <v>43100</v>
      </c>
      <c r="C34" s="1" t="str">
        <f t="shared" si="1"/>
        <v>December</v>
      </c>
      <c r="D34" t="s">
        <v>7</v>
      </c>
      <c r="E34">
        <v>15.099999999999998</v>
      </c>
      <c r="F34" s="2">
        <v>2.5</v>
      </c>
      <c r="G34">
        <v>9</v>
      </c>
      <c r="H34">
        <v>0.3</v>
      </c>
      <c r="I34">
        <v>7</v>
      </c>
      <c r="J34" s="4">
        <f t="shared" si="2"/>
        <v>2.1</v>
      </c>
      <c r="L34" t="s">
        <v>65</v>
      </c>
      <c r="M34">
        <f t="shared" ref="M34" si="61">AVERAGE(E65:E104)</f>
        <v>64.195000000000007</v>
      </c>
      <c r="N34">
        <f t="shared" ref="N34" si="62">_xlfn.STDEV.P(E65:E104)</f>
        <v>15.825279618382702</v>
      </c>
    </row>
    <row r="35" spans="1:14" x14ac:dyDescent="0.2">
      <c r="A35" s="2">
        <f t="shared" ca="1" si="0"/>
        <v>0.96627910759955993</v>
      </c>
      <c r="B35" s="1">
        <v>43071</v>
      </c>
      <c r="C35" s="1" t="str">
        <f t="shared" si="1"/>
        <v>December</v>
      </c>
      <c r="D35" t="s">
        <v>13</v>
      </c>
      <c r="E35">
        <v>44.099999999999994</v>
      </c>
      <c r="F35" s="2">
        <v>1.1100000000000001</v>
      </c>
      <c r="G35">
        <v>35</v>
      </c>
      <c r="H35">
        <v>0.3</v>
      </c>
      <c r="I35">
        <v>17</v>
      </c>
      <c r="J35" s="4">
        <f t="shared" si="2"/>
        <v>5.0999999999999996</v>
      </c>
      <c r="L35" t="s">
        <v>66</v>
      </c>
      <c r="M35" s="2">
        <f t="shared" ref="M35" si="63">AVERAGE(E34:E73)</f>
        <v>54.924999999999976</v>
      </c>
      <c r="N35">
        <f t="shared" ref="N35" si="64">_xlfn.STDEV.S(E34:E73)</f>
        <v>17.882590731827772</v>
      </c>
    </row>
    <row r="36" spans="1:14" x14ac:dyDescent="0.2">
      <c r="A36" s="2">
        <f t="shared" ca="1" si="0"/>
        <v>0.7592533527158476</v>
      </c>
      <c r="B36" s="1">
        <v>43056</v>
      </c>
      <c r="C36" s="1" t="str">
        <f t="shared" si="1"/>
        <v>November</v>
      </c>
      <c r="D36" t="s">
        <v>12</v>
      </c>
      <c r="E36">
        <v>46</v>
      </c>
      <c r="F36" s="2">
        <v>1</v>
      </c>
      <c r="G36">
        <v>31</v>
      </c>
      <c r="H36">
        <v>0.3</v>
      </c>
      <c r="I36">
        <v>20</v>
      </c>
      <c r="J36" s="4">
        <f t="shared" si="2"/>
        <v>6</v>
      </c>
      <c r="L36" t="s">
        <v>67</v>
      </c>
      <c r="M36">
        <f t="shared" ref="M36" si="65">AVERAGE(E67:E106)</f>
        <v>63.209999999999994</v>
      </c>
      <c r="N36">
        <f t="shared" ref="N36" si="66">_xlfn.STDEV.P(E67:E106)</f>
        <v>15.500496766233042</v>
      </c>
    </row>
    <row r="37" spans="1:14" x14ac:dyDescent="0.2">
      <c r="A37" s="2">
        <f t="shared" ca="1" si="0"/>
        <v>0.27777291779612789</v>
      </c>
      <c r="B37" s="1">
        <v>42741</v>
      </c>
      <c r="C37" s="1" t="str">
        <f t="shared" si="1"/>
        <v>January</v>
      </c>
      <c r="D37" t="s">
        <v>12</v>
      </c>
      <c r="E37">
        <v>25.299999999999997</v>
      </c>
      <c r="F37" s="2">
        <v>1.54</v>
      </c>
      <c r="G37">
        <v>23</v>
      </c>
      <c r="H37">
        <v>0.3</v>
      </c>
      <c r="I37">
        <v>11</v>
      </c>
      <c r="J37" s="4">
        <f t="shared" si="2"/>
        <v>3.3</v>
      </c>
      <c r="L37" t="s">
        <v>68</v>
      </c>
      <c r="M37" s="2">
        <f t="shared" ref="M37" si="67">AVERAGE(E36:E75)</f>
        <v>57.052499999999995</v>
      </c>
      <c r="N37">
        <f t="shared" ref="N37" si="68">_xlfn.STDEV.S(E36:E75)</f>
        <v>16.965998991950684</v>
      </c>
    </row>
    <row r="38" spans="1:14" x14ac:dyDescent="0.2">
      <c r="A38" s="2">
        <f t="shared" ca="1" si="0"/>
        <v>4.3926650217585017E-2</v>
      </c>
      <c r="B38" s="1">
        <v>42922</v>
      </c>
      <c r="C38" s="1" t="str">
        <f t="shared" si="1"/>
        <v>July</v>
      </c>
      <c r="D38" t="s">
        <v>11</v>
      </c>
      <c r="E38">
        <v>91.699999999999989</v>
      </c>
      <c r="F38" s="2">
        <v>0.51</v>
      </c>
      <c r="G38">
        <v>46</v>
      </c>
      <c r="H38">
        <v>0.5</v>
      </c>
      <c r="I38">
        <v>39</v>
      </c>
      <c r="J38" s="4">
        <f t="shared" si="2"/>
        <v>19.5</v>
      </c>
      <c r="L38" t="s">
        <v>69</v>
      </c>
      <c r="M38">
        <f t="shared" ref="M38" si="69">AVERAGE(E69:E108)</f>
        <v>62.929999999999993</v>
      </c>
      <c r="N38">
        <f t="shared" ref="N38" si="70">_xlfn.STDEV.P(E69:E108)</f>
        <v>15.224966338222197</v>
      </c>
    </row>
    <row r="39" spans="1:14" x14ac:dyDescent="0.2">
      <c r="A39" s="2">
        <f t="shared" ca="1" si="0"/>
        <v>0.36502678959292723</v>
      </c>
      <c r="B39" s="1">
        <v>42792</v>
      </c>
      <c r="C39" s="1" t="str">
        <f t="shared" si="1"/>
        <v>February</v>
      </c>
      <c r="D39" t="s">
        <v>7</v>
      </c>
      <c r="E39">
        <v>48.699999999999996</v>
      </c>
      <c r="F39" s="2">
        <v>1.05</v>
      </c>
      <c r="G39">
        <v>32</v>
      </c>
      <c r="H39">
        <v>0.3</v>
      </c>
      <c r="I39">
        <v>19</v>
      </c>
      <c r="J39" s="4">
        <f t="shared" si="2"/>
        <v>5.7</v>
      </c>
      <c r="L39" t="s">
        <v>70</v>
      </c>
      <c r="M39" s="2">
        <f t="shared" ref="M39" si="71">AVERAGE(E38:E77)</f>
        <v>58.714999999999989</v>
      </c>
      <c r="N39">
        <f t="shared" ref="N39" si="72">_xlfn.STDEV.S(E38:E77)</f>
        <v>16.229311090170746</v>
      </c>
    </row>
    <row r="40" spans="1:14" x14ac:dyDescent="0.2">
      <c r="A40" s="2">
        <f t="shared" ca="1" si="0"/>
        <v>0.92301839028896127</v>
      </c>
      <c r="B40" s="1">
        <v>42793</v>
      </c>
      <c r="C40" s="1" t="str">
        <f t="shared" si="1"/>
        <v>February</v>
      </c>
      <c r="D40" t="s">
        <v>8</v>
      </c>
      <c r="E40">
        <v>45</v>
      </c>
      <c r="F40" s="2">
        <v>1</v>
      </c>
      <c r="G40">
        <v>34</v>
      </c>
      <c r="H40">
        <v>0.3</v>
      </c>
      <c r="I40">
        <v>20</v>
      </c>
      <c r="J40" s="4">
        <f t="shared" si="2"/>
        <v>6</v>
      </c>
      <c r="L40" t="s">
        <v>71</v>
      </c>
      <c r="M40">
        <f t="shared" ref="M40" si="73">AVERAGE(E71:E110)</f>
        <v>61.734999999999999</v>
      </c>
      <c r="N40">
        <f t="shared" ref="N40" si="74">_xlfn.STDEV.P(E71:E110)</f>
        <v>15.486131699039561</v>
      </c>
    </row>
    <row r="41" spans="1:14" x14ac:dyDescent="0.2">
      <c r="A41" s="2">
        <f t="shared" ca="1" si="0"/>
        <v>0.56279837100905938</v>
      </c>
      <c r="B41" s="1">
        <v>42788</v>
      </c>
      <c r="C41" s="1" t="str">
        <f t="shared" si="1"/>
        <v>February</v>
      </c>
      <c r="D41" t="s">
        <v>10</v>
      </c>
      <c r="E41">
        <v>47.699999999999996</v>
      </c>
      <c r="F41" s="2">
        <v>0.95</v>
      </c>
      <c r="G41">
        <v>36</v>
      </c>
      <c r="H41">
        <v>0.3</v>
      </c>
      <c r="I41">
        <v>19</v>
      </c>
      <c r="J41" s="4">
        <f t="shared" si="2"/>
        <v>5.7</v>
      </c>
      <c r="L41" t="s">
        <v>72</v>
      </c>
      <c r="M41" s="2">
        <f t="shared" ref="M41" si="75">AVERAGE(E40:E79)</f>
        <v>58.269999999999982</v>
      </c>
      <c r="N41">
        <f t="shared" ref="N41" si="76">_xlfn.STDEV.S(E40:E79)</f>
        <v>15.304971540194197</v>
      </c>
    </row>
    <row r="42" spans="1:14" x14ac:dyDescent="0.2">
      <c r="A42" s="2">
        <f t="shared" ca="1" si="0"/>
        <v>0.25253404947062363</v>
      </c>
      <c r="B42" s="1">
        <v>42775</v>
      </c>
      <c r="C42" s="1" t="str">
        <f t="shared" si="1"/>
        <v>February</v>
      </c>
      <c r="D42" t="s">
        <v>11</v>
      </c>
      <c r="E42">
        <v>42.699999999999996</v>
      </c>
      <c r="F42" s="2">
        <v>1</v>
      </c>
      <c r="G42">
        <v>39</v>
      </c>
      <c r="H42">
        <v>0.3</v>
      </c>
      <c r="I42">
        <v>19</v>
      </c>
      <c r="J42" s="4">
        <f t="shared" si="2"/>
        <v>5.7</v>
      </c>
      <c r="L42" t="s">
        <v>73</v>
      </c>
      <c r="M42">
        <f t="shared" ref="M42" si="77">AVERAGE(E73:E112)</f>
        <v>61.250000000000014</v>
      </c>
      <c r="N42">
        <f t="shared" ref="N42" si="78">_xlfn.STDEV.P(E73:E112)</f>
        <v>15.480164727805631</v>
      </c>
    </row>
    <row r="43" spans="1:14" x14ac:dyDescent="0.2">
      <c r="A43" s="2">
        <f t="shared" ca="1" si="0"/>
        <v>0.26299959687687158</v>
      </c>
      <c r="B43" s="1">
        <v>43052</v>
      </c>
      <c r="C43" s="1" t="str">
        <f t="shared" si="1"/>
        <v>November</v>
      </c>
      <c r="D43" t="s">
        <v>8</v>
      </c>
      <c r="E43">
        <v>44.699999999999996</v>
      </c>
      <c r="F43" s="2">
        <v>1.05</v>
      </c>
      <c r="G43">
        <v>26</v>
      </c>
      <c r="H43">
        <v>0.3</v>
      </c>
      <c r="I43">
        <v>19</v>
      </c>
      <c r="J43" s="4">
        <f t="shared" si="2"/>
        <v>5.7</v>
      </c>
      <c r="L43" t="s">
        <v>74</v>
      </c>
      <c r="M43" s="2">
        <f t="shared" ref="M43" si="79">AVERAGE(E42:E81)</f>
        <v>59.61</v>
      </c>
      <c r="N43">
        <f t="shared" ref="N43" si="80">_xlfn.STDEV.S(E42:E81)</f>
        <v>16.785796804410946</v>
      </c>
    </row>
    <row r="44" spans="1:14" x14ac:dyDescent="0.2">
      <c r="A44" s="2">
        <f t="shared" ca="1" si="0"/>
        <v>0.31440816217325662</v>
      </c>
      <c r="B44" s="1">
        <v>42983</v>
      </c>
      <c r="C44" s="1" t="str">
        <f t="shared" si="1"/>
        <v>September</v>
      </c>
      <c r="D44" t="s">
        <v>9</v>
      </c>
      <c r="E44">
        <v>61.8</v>
      </c>
      <c r="F44" s="2">
        <v>0.71</v>
      </c>
      <c r="G44">
        <v>39</v>
      </c>
      <c r="H44">
        <v>0.3</v>
      </c>
      <c r="I44">
        <v>26</v>
      </c>
      <c r="J44" s="4">
        <f t="shared" si="2"/>
        <v>7.8</v>
      </c>
      <c r="L44" t="s">
        <v>75</v>
      </c>
      <c r="M44">
        <f t="shared" ref="M44" si="81">AVERAGE(E75:E114)</f>
        <v>61.440000000000012</v>
      </c>
      <c r="N44">
        <f t="shared" ref="N44" si="82">_xlfn.STDEV.P(E75:E114)</f>
        <v>14.597924510011611</v>
      </c>
    </row>
    <row r="45" spans="1:14" x14ac:dyDescent="0.2">
      <c r="A45" s="2">
        <f t="shared" ca="1" si="0"/>
        <v>0.64113288430164994</v>
      </c>
      <c r="B45" s="1">
        <v>42935</v>
      </c>
      <c r="C45" s="1" t="str">
        <f t="shared" si="1"/>
        <v>July</v>
      </c>
      <c r="D45" t="s">
        <v>10</v>
      </c>
      <c r="E45">
        <v>83.8</v>
      </c>
      <c r="F45" s="2">
        <v>0.56000000000000005</v>
      </c>
      <c r="G45">
        <v>44</v>
      </c>
      <c r="H45">
        <v>0.5</v>
      </c>
      <c r="I45">
        <v>36</v>
      </c>
      <c r="J45" s="4">
        <f t="shared" si="2"/>
        <v>18</v>
      </c>
      <c r="L45" t="s">
        <v>76</v>
      </c>
      <c r="M45" s="2">
        <f t="shared" ref="M45" si="83">AVERAGE(E44:E83)</f>
        <v>61.032499999999985</v>
      </c>
      <c r="N45">
        <f t="shared" ref="N45" si="84">_xlfn.STDEV.S(E44:E83)</f>
        <v>16.574979405950806</v>
      </c>
    </row>
    <row r="46" spans="1:14" x14ac:dyDescent="0.2">
      <c r="A46" s="2">
        <f t="shared" ca="1" si="0"/>
        <v>0.71500989092311018</v>
      </c>
      <c r="B46" s="1">
        <v>42774</v>
      </c>
      <c r="C46" s="1" t="str">
        <f t="shared" si="1"/>
        <v>February</v>
      </c>
      <c r="D46" t="s">
        <v>10</v>
      </c>
      <c r="E46">
        <v>52.599999999999994</v>
      </c>
      <c r="F46" s="2">
        <v>0.87</v>
      </c>
      <c r="G46">
        <v>31</v>
      </c>
      <c r="H46">
        <v>0.3</v>
      </c>
      <c r="I46">
        <v>22</v>
      </c>
      <c r="J46" s="4">
        <f t="shared" si="2"/>
        <v>6.6</v>
      </c>
      <c r="L46" t="s">
        <v>77</v>
      </c>
      <c r="M46">
        <f t="shared" ref="M46" si="85">AVERAGE(E77:E116)</f>
        <v>60.38750000000001</v>
      </c>
      <c r="N46">
        <f t="shared" ref="N46" si="86">_xlfn.STDEV.P(E77:E116)</f>
        <v>15.014446168607028</v>
      </c>
    </row>
    <row r="47" spans="1:14" x14ac:dyDescent="0.2">
      <c r="A47" s="2">
        <f t="shared" ca="1" si="0"/>
        <v>0.38448512510512378</v>
      </c>
      <c r="B47" s="1">
        <v>42805</v>
      </c>
      <c r="C47" s="1" t="str">
        <f t="shared" si="1"/>
        <v>March</v>
      </c>
      <c r="D47" t="s">
        <v>13</v>
      </c>
      <c r="E47">
        <v>58.199999999999996</v>
      </c>
      <c r="F47" s="2">
        <v>0.83</v>
      </c>
      <c r="G47">
        <v>30</v>
      </c>
      <c r="H47">
        <v>0.3</v>
      </c>
      <c r="I47">
        <v>24</v>
      </c>
      <c r="J47" s="4">
        <f t="shared" si="2"/>
        <v>7.1999999999999993</v>
      </c>
      <c r="L47" t="s">
        <v>78</v>
      </c>
      <c r="M47" s="2">
        <f t="shared" ref="M47" si="87">AVERAGE(E46:E85)</f>
        <v>60.787499999999987</v>
      </c>
      <c r="N47">
        <f t="shared" ref="N47" si="88">_xlfn.STDEV.S(E46:E85)</f>
        <v>16.380228662190319</v>
      </c>
    </row>
    <row r="48" spans="1:14" x14ac:dyDescent="0.2">
      <c r="A48" s="2">
        <f t="shared" ca="1" si="0"/>
        <v>0.83872548620468967</v>
      </c>
      <c r="B48" s="1">
        <v>43092</v>
      </c>
      <c r="C48" s="1" t="str">
        <f t="shared" si="1"/>
        <v>December</v>
      </c>
      <c r="D48" t="s">
        <v>13</v>
      </c>
      <c r="E48">
        <v>42.4</v>
      </c>
      <c r="F48" s="2">
        <v>1.1100000000000001</v>
      </c>
      <c r="G48">
        <v>20</v>
      </c>
      <c r="H48">
        <v>0.3</v>
      </c>
      <c r="I48">
        <v>18</v>
      </c>
      <c r="J48" s="4">
        <f t="shared" si="2"/>
        <v>5.3999999999999995</v>
      </c>
      <c r="L48" t="s">
        <v>79</v>
      </c>
      <c r="M48">
        <f t="shared" ref="M48" si="89">AVERAGE(E79:E118)</f>
        <v>61.095000000000013</v>
      </c>
      <c r="N48">
        <f t="shared" ref="N48" si="90">_xlfn.STDEV.P(E79:E118)</f>
        <v>15.351692903390131</v>
      </c>
    </row>
    <row r="49" spans="1:14" x14ac:dyDescent="0.2">
      <c r="A49" s="2">
        <f t="shared" ca="1" si="0"/>
        <v>0.48672003673593267</v>
      </c>
      <c r="B49" s="1">
        <v>43075</v>
      </c>
      <c r="C49" s="1" t="str">
        <f t="shared" si="1"/>
        <v>December</v>
      </c>
      <c r="D49" t="s">
        <v>10</v>
      </c>
      <c r="E49">
        <v>44.699999999999996</v>
      </c>
      <c r="F49" s="2">
        <v>0.95</v>
      </c>
      <c r="G49">
        <v>28</v>
      </c>
      <c r="H49">
        <v>0.3</v>
      </c>
      <c r="I49">
        <v>19</v>
      </c>
      <c r="J49" s="4">
        <f t="shared" si="2"/>
        <v>5.7</v>
      </c>
      <c r="L49" t="s">
        <v>80</v>
      </c>
      <c r="M49" s="2">
        <f t="shared" ref="M49" si="91">AVERAGE(E48:E87)</f>
        <v>60.197499999999991</v>
      </c>
      <c r="N49">
        <f t="shared" ref="N49" si="92">_xlfn.STDEV.S(E48:E87)</f>
        <v>16.826223238193975</v>
      </c>
    </row>
    <row r="50" spans="1:14" x14ac:dyDescent="0.2">
      <c r="A50" s="2">
        <f t="shared" ca="1" si="0"/>
        <v>0.10150703513497927</v>
      </c>
      <c r="B50" s="1">
        <v>42791</v>
      </c>
      <c r="C50" s="1" t="str">
        <f t="shared" si="1"/>
        <v>February</v>
      </c>
      <c r="D50" t="s">
        <v>13</v>
      </c>
      <c r="E50">
        <v>42.4</v>
      </c>
      <c r="F50" s="2">
        <v>1</v>
      </c>
      <c r="G50">
        <v>21</v>
      </c>
      <c r="H50">
        <v>0.3</v>
      </c>
      <c r="I50">
        <v>18</v>
      </c>
      <c r="J50" s="4">
        <f t="shared" si="2"/>
        <v>5.3999999999999995</v>
      </c>
      <c r="L50" t="s">
        <v>81</v>
      </c>
      <c r="M50">
        <f t="shared" ref="M50" si="93">AVERAGE(E81:E120)</f>
        <v>59.820000000000007</v>
      </c>
      <c r="N50">
        <f t="shared" ref="N50" si="94">_xlfn.STDEV.P(E81:E120)</f>
        <v>14.273352794630934</v>
      </c>
    </row>
    <row r="51" spans="1:14" x14ac:dyDescent="0.2">
      <c r="A51" s="2">
        <f t="shared" ca="1" si="0"/>
        <v>0.12638783303231638</v>
      </c>
      <c r="B51" s="1">
        <v>43096</v>
      </c>
      <c r="C51" s="1" t="str">
        <f t="shared" si="1"/>
        <v>December</v>
      </c>
      <c r="D51" t="s">
        <v>10</v>
      </c>
      <c r="E51">
        <v>42.699999999999996</v>
      </c>
      <c r="F51" s="2">
        <v>1</v>
      </c>
      <c r="G51">
        <v>33</v>
      </c>
      <c r="H51">
        <v>0.3</v>
      </c>
      <c r="I51">
        <v>19</v>
      </c>
      <c r="J51" s="4">
        <f t="shared" si="2"/>
        <v>5.7</v>
      </c>
      <c r="L51" t="s">
        <v>82</v>
      </c>
      <c r="M51" s="2">
        <f t="shared" ref="M51" si="95">AVERAGE(E50:E89)</f>
        <v>61.365000000000009</v>
      </c>
      <c r="N51">
        <f t="shared" ref="N51" si="96">_xlfn.STDEV.S(E50:E89)</f>
        <v>16.438986649160594</v>
      </c>
    </row>
    <row r="52" spans="1:14" x14ac:dyDescent="0.2">
      <c r="A52" s="2">
        <f t="shared" ca="1" si="0"/>
        <v>0.6352521113524795</v>
      </c>
      <c r="B52" s="1">
        <v>42862</v>
      </c>
      <c r="C52" s="1" t="str">
        <f t="shared" si="1"/>
        <v>May</v>
      </c>
      <c r="D52" t="s">
        <v>7</v>
      </c>
      <c r="E52">
        <v>69.699999999999989</v>
      </c>
      <c r="F52" s="2">
        <v>0.65</v>
      </c>
      <c r="G52">
        <v>49</v>
      </c>
      <c r="H52">
        <v>0.3</v>
      </c>
      <c r="I52">
        <v>29</v>
      </c>
      <c r="J52" s="4">
        <f t="shared" si="2"/>
        <v>8.6999999999999993</v>
      </c>
      <c r="L52" t="s">
        <v>83</v>
      </c>
      <c r="M52">
        <f t="shared" ref="M52" si="97">AVERAGE(E83:E122)</f>
        <v>59.510000000000005</v>
      </c>
      <c r="N52">
        <f t="shared" ref="N52" si="98">_xlfn.STDEV.P(E83:E122)</f>
        <v>14.501910219002157</v>
      </c>
    </row>
    <row r="53" spans="1:14" x14ac:dyDescent="0.2">
      <c r="A53" s="2">
        <f t="shared" ca="1" si="0"/>
        <v>0.65787525509999301</v>
      </c>
      <c r="B53" s="1">
        <v>43026</v>
      </c>
      <c r="C53" s="1" t="str">
        <f t="shared" si="1"/>
        <v>October</v>
      </c>
      <c r="D53" t="s">
        <v>10</v>
      </c>
      <c r="E53">
        <v>62.499999999999993</v>
      </c>
      <c r="F53" s="2">
        <v>0.77</v>
      </c>
      <c r="G53">
        <v>33</v>
      </c>
      <c r="H53">
        <v>0.3</v>
      </c>
      <c r="I53">
        <v>25</v>
      </c>
      <c r="J53" s="4">
        <f t="shared" si="2"/>
        <v>7.5</v>
      </c>
      <c r="L53" t="s">
        <v>84</v>
      </c>
      <c r="M53" s="2">
        <f t="shared" ref="M53" si="99">AVERAGE(E52:E91)</f>
        <v>63.085000000000001</v>
      </c>
      <c r="N53">
        <f t="shared" ref="N53" si="100">_xlfn.STDEV.S(E52:E91)</f>
        <v>16.23299188815864</v>
      </c>
    </row>
    <row r="54" spans="1:14" x14ac:dyDescent="0.2">
      <c r="A54" s="2">
        <f t="shared" ca="1" si="0"/>
        <v>0.41213038354100862</v>
      </c>
      <c r="B54" s="1">
        <v>42757</v>
      </c>
      <c r="C54" s="1" t="str">
        <f t="shared" si="1"/>
        <v>January</v>
      </c>
      <c r="D54" t="s">
        <v>7</v>
      </c>
      <c r="E54">
        <v>40.799999999999997</v>
      </c>
      <c r="F54" s="2">
        <v>1.1100000000000001</v>
      </c>
      <c r="G54">
        <v>19</v>
      </c>
      <c r="H54">
        <v>0.3</v>
      </c>
      <c r="I54">
        <v>16</v>
      </c>
      <c r="J54" s="4">
        <f t="shared" si="2"/>
        <v>4.8</v>
      </c>
      <c r="L54" t="s">
        <v>85</v>
      </c>
      <c r="M54">
        <f t="shared" ref="M54" si="101">AVERAGE(E85:E124)</f>
        <v>58.66999999999998</v>
      </c>
      <c r="N54">
        <f t="shared" ref="N54" si="102">_xlfn.STDEV.P(E85:E124)</f>
        <v>14.373120746727256</v>
      </c>
    </row>
    <row r="55" spans="1:14" x14ac:dyDescent="0.2">
      <c r="A55" s="2">
        <f t="shared" ca="1" si="0"/>
        <v>3.7448401448484048E-2</v>
      </c>
      <c r="B55" s="1">
        <v>42807</v>
      </c>
      <c r="C55" s="1" t="str">
        <f t="shared" si="1"/>
        <v>March</v>
      </c>
      <c r="D55" t="s">
        <v>8</v>
      </c>
      <c r="E55">
        <v>55.9</v>
      </c>
      <c r="F55" s="2">
        <v>0.87</v>
      </c>
      <c r="G55">
        <v>48</v>
      </c>
      <c r="H55">
        <v>0.3</v>
      </c>
      <c r="I55">
        <v>23</v>
      </c>
      <c r="J55" s="4">
        <f t="shared" si="2"/>
        <v>6.8999999999999995</v>
      </c>
      <c r="L55" t="s">
        <v>86</v>
      </c>
      <c r="M55" s="2">
        <f t="shared" ref="M55" si="103">AVERAGE(E54:E93)</f>
        <v>63.362499999999997</v>
      </c>
      <c r="N55">
        <f t="shared" ref="N55" si="104">_xlfn.STDEV.S(E54:E93)</f>
        <v>16.949906398652349</v>
      </c>
    </row>
    <row r="56" spans="1:14" x14ac:dyDescent="0.2">
      <c r="A56" s="2">
        <f t="shared" ca="1" si="0"/>
        <v>0.7082511370343938</v>
      </c>
      <c r="B56" s="1">
        <v>42913</v>
      </c>
      <c r="C56" s="1" t="str">
        <f t="shared" si="1"/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 t="shared" si="2"/>
        <v>9.2999999999999989</v>
      </c>
      <c r="L56" t="s">
        <v>87</v>
      </c>
      <c r="M56">
        <f t="shared" ref="M56" si="105">AVERAGE(E87:E126)</f>
        <v>59.277499999999989</v>
      </c>
      <c r="N56">
        <f t="shared" ref="N56" si="106">_xlfn.STDEV.P(E87:E126)</f>
        <v>13.984178336605998</v>
      </c>
    </row>
    <row r="57" spans="1:14" x14ac:dyDescent="0.2">
      <c r="A57" s="2">
        <f t="shared" ca="1" si="0"/>
        <v>0.60029570552857747</v>
      </c>
      <c r="B57" s="1">
        <v>43083</v>
      </c>
      <c r="C57" s="1" t="str">
        <f t="shared" si="1"/>
        <v>December</v>
      </c>
      <c r="D57" t="s">
        <v>11</v>
      </c>
      <c r="E57">
        <v>31.9</v>
      </c>
      <c r="F57" s="2">
        <v>1.54</v>
      </c>
      <c r="G57">
        <v>24</v>
      </c>
      <c r="H57">
        <v>0.3</v>
      </c>
      <c r="I57">
        <v>13</v>
      </c>
      <c r="J57" s="4">
        <f t="shared" si="2"/>
        <v>3.9</v>
      </c>
      <c r="L57" t="s">
        <v>88</v>
      </c>
      <c r="M57" s="2">
        <f t="shared" ref="M57" si="107">AVERAGE(E56:E95)</f>
        <v>64.322500000000019</v>
      </c>
      <c r="N57">
        <f t="shared" ref="N57" si="108">_xlfn.STDEV.S(E56:E95)</f>
        <v>16.97150685330536</v>
      </c>
    </row>
    <row r="58" spans="1:14" x14ac:dyDescent="0.2">
      <c r="A58" s="2">
        <f t="shared" ca="1" si="0"/>
        <v>0.90907259396424644</v>
      </c>
      <c r="B58" s="1">
        <v>43085</v>
      </c>
      <c r="C58" s="1" t="str">
        <f t="shared" si="1"/>
        <v>December</v>
      </c>
      <c r="D58" t="s">
        <v>13</v>
      </c>
      <c r="E58">
        <v>35.5</v>
      </c>
      <c r="F58" s="2">
        <v>1.25</v>
      </c>
      <c r="G58">
        <v>30</v>
      </c>
      <c r="H58">
        <v>0.3</v>
      </c>
      <c r="I58">
        <v>15</v>
      </c>
      <c r="J58" s="4">
        <f t="shared" si="2"/>
        <v>4.5</v>
      </c>
      <c r="L58" t="s">
        <v>89</v>
      </c>
      <c r="M58">
        <f t="shared" ref="M58" si="109">AVERAGE(E89:E128)</f>
        <v>59.629999999999995</v>
      </c>
      <c r="N58">
        <f t="shared" ref="N58" si="110">_xlfn.STDEV.P(E89:E128)</f>
        <v>13.918893634193795</v>
      </c>
    </row>
    <row r="59" spans="1:14" x14ac:dyDescent="0.2">
      <c r="A59" s="2">
        <f t="shared" ca="1" si="0"/>
        <v>0.73996803139152167</v>
      </c>
      <c r="B59" s="1">
        <v>42991</v>
      </c>
      <c r="C59" s="1" t="str">
        <f t="shared" si="1"/>
        <v>September</v>
      </c>
      <c r="D59" t="s">
        <v>10</v>
      </c>
      <c r="E59">
        <v>64.8</v>
      </c>
      <c r="F59" s="2">
        <v>0.71</v>
      </c>
      <c r="G59">
        <v>42</v>
      </c>
      <c r="H59">
        <v>0.3</v>
      </c>
      <c r="I59">
        <v>26</v>
      </c>
      <c r="J59" s="4">
        <f t="shared" si="2"/>
        <v>7.8</v>
      </c>
      <c r="L59" t="s">
        <v>90</v>
      </c>
      <c r="M59" s="2">
        <f t="shared" ref="M59" si="111">AVERAGE(E58:E97)</f>
        <v>64.790000000000006</v>
      </c>
      <c r="N59">
        <f t="shared" ref="N59" si="112">_xlfn.STDEV.S(E58:E97)</f>
        <v>16.105386899403722</v>
      </c>
    </row>
    <row r="60" spans="1:14" x14ac:dyDescent="0.2">
      <c r="A60" s="2">
        <f t="shared" ca="1" si="0"/>
        <v>0.92375616607375499</v>
      </c>
      <c r="B60" s="1">
        <v>42838</v>
      </c>
      <c r="C60" s="1" t="str">
        <f t="shared" si="1"/>
        <v>April</v>
      </c>
      <c r="D60" t="s">
        <v>11</v>
      </c>
      <c r="E60">
        <v>61.099999999999994</v>
      </c>
      <c r="F60" s="2">
        <v>0.69</v>
      </c>
      <c r="G60">
        <v>46</v>
      </c>
      <c r="H60">
        <v>0.3</v>
      </c>
      <c r="I60">
        <v>27</v>
      </c>
      <c r="J60" s="4">
        <f t="shared" si="2"/>
        <v>8.1</v>
      </c>
      <c r="L60" t="s">
        <v>91</v>
      </c>
      <c r="M60">
        <f t="shared" ref="M60" si="113">AVERAGE(E91:E130)</f>
        <v>58.242500000000007</v>
      </c>
      <c r="N60">
        <f t="shared" ref="N60" si="114">_xlfn.STDEV.P(E91:E130)</f>
        <v>14.266181821005897</v>
      </c>
    </row>
    <row r="61" spans="1:14" x14ac:dyDescent="0.2">
      <c r="A61" s="2">
        <f t="shared" ca="1" si="0"/>
        <v>0.52132024790491349</v>
      </c>
      <c r="B61" s="1">
        <v>43076</v>
      </c>
      <c r="C61" s="1" t="str">
        <f t="shared" si="1"/>
        <v>December</v>
      </c>
      <c r="D61" t="s">
        <v>11</v>
      </c>
      <c r="E61">
        <v>42.099999999999994</v>
      </c>
      <c r="F61" s="2">
        <v>1.05</v>
      </c>
      <c r="G61">
        <v>26</v>
      </c>
      <c r="H61">
        <v>0.3</v>
      </c>
      <c r="I61">
        <v>17</v>
      </c>
      <c r="J61" s="4">
        <f t="shared" si="2"/>
        <v>5.0999999999999996</v>
      </c>
      <c r="L61" t="s">
        <v>92</v>
      </c>
      <c r="M61" s="2">
        <f t="shared" ref="M61" si="115">AVERAGE(E60:E99)</f>
        <v>64.52000000000001</v>
      </c>
      <c r="N61">
        <f t="shared" ref="N61" si="116">_xlfn.STDEV.S(E60:E99)</f>
        <v>16.554853653450881</v>
      </c>
    </row>
    <row r="62" spans="1:14" x14ac:dyDescent="0.2">
      <c r="A62" s="2">
        <f t="shared" ca="1" si="0"/>
        <v>0.58973718270759767</v>
      </c>
      <c r="B62" s="1">
        <v>42916</v>
      </c>
      <c r="C62" s="1" t="str">
        <f t="shared" si="1"/>
        <v>June</v>
      </c>
      <c r="D62" t="s">
        <v>12</v>
      </c>
      <c r="E62">
        <v>89.399999999999991</v>
      </c>
      <c r="F62" s="2">
        <v>0.53</v>
      </c>
      <c r="G62">
        <v>47</v>
      </c>
      <c r="H62">
        <v>0.3</v>
      </c>
      <c r="I62">
        <v>38</v>
      </c>
      <c r="J62" s="4">
        <f t="shared" si="2"/>
        <v>11.4</v>
      </c>
      <c r="L62" t="s">
        <v>93</v>
      </c>
      <c r="M62">
        <f t="shared" ref="M62" si="117">AVERAGE(E93:E132)</f>
        <v>56.870000000000005</v>
      </c>
      <c r="N62">
        <f t="shared" ref="N62" si="118">_xlfn.STDEV.P(E93:E132)</f>
        <v>14.346780126564926</v>
      </c>
    </row>
    <row r="63" spans="1:14" x14ac:dyDescent="0.2">
      <c r="A63" s="2">
        <f t="shared" ca="1" si="0"/>
        <v>4.3098892533342315E-2</v>
      </c>
      <c r="B63" s="1">
        <v>42739</v>
      </c>
      <c r="C63" s="1" t="str">
        <f t="shared" si="1"/>
        <v>January</v>
      </c>
      <c r="D63" t="s">
        <v>10</v>
      </c>
      <c r="E63">
        <v>44.099999999999994</v>
      </c>
      <c r="F63" s="2">
        <v>1.05</v>
      </c>
      <c r="G63">
        <v>28</v>
      </c>
      <c r="H63">
        <v>0.3</v>
      </c>
      <c r="I63">
        <v>17</v>
      </c>
      <c r="J63" s="4">
        <f t="shared" si="2"/>
        <v>5.0999999999999996</v>
      </c>
      <c r="L63" t="s">
        <v>94</v>
      </c>
      <c r="M63" s="2">
        <f t="shared" ref="M63" si="119">AVERAGE(E62:E101)</f>
        <v>64.982500000000002</v>
      </c>
      <c r="N63">
        <f t="shared" ref="N63" si="120">_xlfn.STDEV.S(E62:E101)</f>
        <v>16.387407415295151</v>
      </c>
    </row>
    <row r="64" spans="1:14" x14ac:dyDescent="0.2">
      <c r="A64" s="2">
        <f t="shared" ca="1" si="0"/>
        <v>0.46625303275403107</v>
      </c>
      <c r="B64" s="1">
        <v>42870</v>
      </c>
      <c r="C64" s="1" t="str">
        <f t="shared" si="1"/>
        <v>May</v>
      </c>
      <c r="D64" t="s">
        <v>8</v>
      </c>
      <c r="E64">
        <v>63.399999999999991</v>
      </c>
      <c r="F64" s="2">
        <v>0.69</v>
      </c>
      <c r="G64">
        <v>32</v>
      </c>
      <c r="H64">
        <v>0.3</v>
      </c>
      <c r="I64">
        <v>28</v>
      </c>
      <c r="J64" s="4">
        <f t="shared" si="2"/>
        <v>8.4</v>
      </c>
      <c r="L64" t="s">
        <v>95</v>
      </c>
      <c r="M64">
        <f t="shared" ref="M64" si="121">AVERAGE(E95:E134)</f>
        <v>56.214999999999996</v>
      </c>
      <c r="N64">
        <f t="shared" ref="N64" si="122">_xlfn.STDEV.P(E95:E134)</f>
        <v>13.537679823367011</v>
      </c>
    </row>
    <row r="65" spans="1:14" x14ac:dyDescent="0.2">
      <c r="A65" s="2">
        <f t="shared" ca="1" si="0"/>
        <v>0.77032749087884411</v>
      </c>
      <c r="B65" s="1">
        <v>42883</v>
      </c>
      <c r="C65" s="1" t="str">
        <f t="shared" si="1"/>
        <v>May</v>
      </c>
      <c r="D65" t="s">
        <v>7</v>
      </c>
      <c r="E65">
        <v>71.699999999999989</v>
      </c>
      <c r="F65" s="2">
        <v>0.65</v>
      </c>
      <c r="G65">
        <v>45</v>
      </c>
      <c r="H65">
        <v>0.3</v>
      </c>
      <c r="I65">
        <v>29</v>
      </c>
      <c r="J65" s="4">
        <f t="shared" si="2"/>
        <v>8.6999999999999993</v>
      </c>
      <c r="L65" t="s">
        <v>96</v>
      </c>
      <c r="M65" s="2">
        <f t="shared" ref="M65" si="123">AVERAGE(E64:E103)</f>
        <v>64.094999999999999</v>
      </c>
      <c r="N65">
        <f t="shared" ref="N65" si="124">_xlfn.STDEV.S(E64:E103)</f>
        <v>16.018850274054099</v>
      </c>
    </row>
    <row r="66" spans="1:14" x14ac:dyDescent="0.2">
      <c r="A66" s="2">
        <f t="shared" ref="A66:A129" ca="1" si="125">RAND()</f>
        <v>0.1161239736145907</v>
      </c>
      <c r="B66" s="1">
        <v>42901</v>
      </c>
      <c r="C66" s="1" t="str">
        <f t="shared" ref="C66:C129" si="126">TEXT(B66, "mmmm")</f>
        <v>June</v>
      </c>
      <c r="D66" t="s">
        <v>11</v>
      </c>
      <c r="E66">
        <v>84.8</v>
      </c>
      <c r="F66" s="2">
        <v>0.56000000000000005</v>
      </c>
      <c r="G66">
        <v>50</v>
      </c>
      <c r="H66">
        <v>0.3</v>
      </c>
      <c r="I66">
        <v>36</v>
      </c>
      <c r="J66" s="4">
        <f t="shared" ref="J66:J129" si="127">H66*I66</f>
        <v>10.799999999999999</v>
      </c>
      <c r="L66" t="s">
        <v>97</v>
      </c>
      <c r="M66">
        <f t="shared" ref="M66" si="128">AVERAGE(E97:E136)</f>
        <v>55.384999999999991</v>
      </c>
      <c r="N66">
        <f t="shared" ref="N66" si="129">_xlfn.STDEV.P(E97:E136)</f>
        <v>12.732685302009157</v>
      </c>
    </row>
    <row r="67" spans="1:14" x14ac:dyDescent="0.2">
      <c r="A67" s="2">
        <f t="shared" ca="1" si="125"/>
        <v>0.28362256826226862</v>
      </c>
      <c r="B67" s="1">
        <v>42754</v>
      </c>
      <c r="C67" s="1" t="str">
        <f t="shared" si="126"/>
        <v>January</v>
      </c>
      <c r="D67" t="s">
        <v>11</v>
      </c>
      <c r="E67">
        <v>43.099999999999994</v>
      </c>
      <c r="F67" s="2">
        <v>1.18</v>
      </c>
      <c r="G67">
        <v>30</v>
      </c>
      <c r="H67">
        <v>0.3</v>
      </c>
      <c r="I67">
        <v>17</v>
      </c>
      <c r="J67" s="4">
        <f t="shared" si="127"/>
        <v>5.0999999999999996</v>
      </c>
      <c r="L67" t="s">
        <v>98</v>
      </c>
      <c r="M67" s="2">
        <f t="shared" ref="M67" si="130">AVERAGE(E66:E105)</f>
        <v>63.742499999999993</v>
      </c>
      <c r="N67">
        <f t="shared" ref="N67" si="131">_xlfn.STDEV.S(E66:E105)</f>
        <v>16.06502631534789</v>
      </c>
    </row>
    <row r="68" spans="1:14" x14ac:dyDescent="0.2">
      <c r="A68" s="2">
        <f t="shared" ca="1" si="125"/>
        <v>0.220699924960015</v>
      </c>
      <c r="B68" s="1">
        <v>42947</v>
      </c>
      <c r="C68" s="1" t="str">
        <f t="shared" si="126"/>
        <v>July</v>
      </c>
      <c r="D68" t="s">
        <v>8</v>
      </c>
      <c r="E68">
        <v>74.599999999999994</v>
      </c>
      <c r="F68" s="2">
        <v>0.61</v>
      </c>
      <c r="G68">
        <v>38</v>
      </c>
      <c r="H68">
        <v>0.5</v>
      </c>
      <c r="I68">
        <v>32</v>
      </c>
      <c r="J68" s="4">
        <f t="shared" si="127"/>
        <v>16</v>
      </c>
      <c r="L68" t="s">
        <v>99</v>
      </c>
      <c r="M68">
        <f t="shared" ref="M68" si="132">AVERAGE(E99:E138)</f>
        <v>55.779999999999987</v>
      </c>
      <c r="N68">
        <f t="shared" ref="N68" si="133">_xlfn.STDEV.P(E99:E138)</f>
        <v>12.419987922699436</v>
      </c>
    </row>
    <row r="69" spans="1:14" x14ac:dyDescent="0.2">
      <c r="A69" s="2">
        <f t="shared" ca="1" si="125"/>
        <v>0.51609788439912796</v>
      </c>
      <c r="B69" s="1">
        <v>42953</v>
      </c>
      <c r="C69" s="1" t="str">
        <f t="shared" si="126"/>
        <v>August</v>
      </c>
      <c r="D69" t="s">
        <v>7</v>
      </c>
      <c r="E69">
        <v>77.3</v>
      </c>
      <c r="F69" s="2">
        <v>0.61</v>
      </c>
      <c r="G69">
        <v>36</v>
      </c>
      <c r="H69">
        <v>0.5</v>
      </c>
      <c r="I69">
        <v>31</v>
      </c>
      <c r="J69" s="4">
        <f t="shared" si="127"/>
        <v>15.5</v>
      </c>
      <c r="L69" t="s">
        <v>100</v>
      </c>
      <c r="M69" s="2">
        <f t="shared" ref="M69" si="134">AVERAGE(E68:E107)</f>
        <v>63.454999999999998</v>
      </c>
      <c r="N69">
        <f t="shared" ref="N69" si="135">_xlfn.STDEV.S(E68:E107)</f>
        <v>15.450582098402858</v>
      </c>
    </row>
    <row r="70" spans="1:14" x14ac:dyDescent="0.2">
      <c r="A70" s="2">
        <f t="shared" ca="1" si="125"/>
        <v>0.20577475182349558</v>
      </c>
      <c r="B70" s="1">
        <v>42833</v>
      </c>
      <c r="C70" s="1" t="str">
        <f t="shared" si="126"/>
        <v>April</v>
      </c>
      <c r="D70" t="s">
        <v>13</v>
      </c>
      <c r="E70">
        <v>63.8</v>
      </c>
      <c r="F70" s="2">
        <v>0.74</v>
      </c>
      <c r="G70">
        <v>37</v>
      </c>
      <c r="H70">
        <v>0.3</v>
      </c>
      <c r="I70">
        <v>26</v>
      </c>
      <c r="J70" s="4">
        <f t="shared" si="127"/>
        <v>7.8</v>
      </c>
      <c r="L70" t="s">
        <v>101</v>
      </c>
      <c r="M70">
        <f t="shared" ref="M70" si="136">AVERAGE(E101:E140)</f>
        <v>55.547499999999992</v>
      </c>
      <c r="N70">
        <f t="shared" ref="N70" si="137">_xlfn.STDEV.P(E101:E140)</f>
        <v>12.452589841073209</v>
      </c>
    </row>
    <row r="71" spans="1:14" x14ac:dyDescent="0.2">
      <c r="A71" s="2">
        <f t="shared" ca="1" si="125"/>
        <v>0.18351055620610091</v>
      </c>
      <c r="B71" s="1">
        <v>42861</v>
      </c>
      <c r="C71" s="1" t="str">
        <f t="shared" si="126"/>
        <v>May</v>
      </c>
      <c r="D71" t="s">
        <v>13</v>
      </c>
      <c r="E71">
        <v>66.699999999999989</v>
      </c>
      <c r="F71" s="2">
        <v>0.67</v>
      </c>
      <c r="G71">
        <v>51</v>
      </c>
      <c r="H71">
        <v>0.3</v>
      </c>
      <c r="I71">
        <v>29</v>
      </c>
      <c r="J71" s="4">
        <f t="shared" si="127"/>
        <v>8.6999999999999993</v>
      </c>
      <c r="L71" t="s">
        <v>102</v>
      </c>
      <c r="M71" s="2">
        <f t="shared" ref="M71" si="138">AVERAGE(E70:E109)</f>
        <v>62.294999999999995</v>
      </c>
      <c r="N71">
        <f t="shared" ref="N71" si="139">_xlfn.STDEV.S(E70:E109)</f>
        <v>15.334742688853067</v>
      </c>
    </row>
    <row r="72" spans="1:14" x14ac:dyDescent="0.2">
      <c r="A72" s="2">
        <f t="shared" ca="1" si="125"/>
        <v>3.595820627832913E-2</v>
      </c>
      <c r="B72" s="1">
        <v>42884</v>
      </c>
      <c r="C72" s="1" t="str">
        <f t="shared" si="126"/>
        <v>May</v>
      </c>
      <c r="D72" t="s">
        <v>8</v>
      </c>
      <c r="E72">
        <v>66.699999999999989</v>
      </c>
      <c r="F72" s="2">
        <v>0.65</v>
      </c>
      <c r="G72">
        <v>32</v>
      </c>
      <c r="H72">
        <v>0.3</v>
      </c>
      <c r="I72">
        <v>29</v>
      </c>
      <c r="J72" s="4">
        <f t="shared" si="127"/>
        <v>8.6999999999999993</v>
      </c>
      <c r="L72" t="s">
        <v>103</v>
      </c>
      <c r="M72">
        <f t="shared" ref="M72" si="140">AVERAGE(E103:E142)</f>
        <v>55.242499999999986</v>
      </c>
      <c r="N72">
        <f t="shared" ref="N72" si="141">_xlfn.STDEV.P(E103:E142)</f>
        <v>12.021436842158266</v>
      </c>
    </row>
    <row r="73" spans="1:14" x14ac:dyDescent="0.2">
      <c r="A73" s="2">
        <f t="shared" ca="1" si="125"/>
        <v>0.48272135088009605</v>
      </c>
      <c r="B73" s="1">
        <v>42760</v>
      </c>
      <c r="C73" s="1" t="str">
        <f t="shared" si="126"/>
        <v>January</v>
      </c>
      <c r="D73" t="s">
        <v>10</v>
      </c>
      <c r="E73">
        <v>32.199999999999996</v>
      </c>
      <c r="F73" s="2">
        <v>1.25</v>
      </c>
      <c r="G73">
        <v>24</v>
      </c>
      <c r="H73">
        <v>0.3</v>
      </c>
      <c r="I73">
        <v>14</v>
      </c>
      <c r="J73" s="4">
        <f t="shared" si="127"/>
        <v>4.2</v>
      </c>
      <c r="L73" t="s">
        <v>104</v>
      </c>
      <c r="M73" s="2">
        <f t="shared" ref="M73" si="142">AVERAGE(E72:E111)</f>
        <v>61.447499999999991</v>
      </c>
      <c r="N73">
        <f t="shared" ref="N73" si="143">_xlfn.STDEV.S(E72:E111)</f>
        <v>15.695467049356497</v>
      </c>
    </row>
    <row r="74" spans="1:14" x14ac:dyDescent="0.2">
      <c r="A74" s="2">
        <f t="shared" ca="1" si="125"/>
        <v>2.0907156520029169E-2</v>
      </c>
      <c r="B74" s="1">
        <v>42937</v>
      </c>
      <c r="C74" s="1" t="str">
        <f t="shared" si="126"/>
        <v>July</v>
      </c>
      <c r="D74" t="s">
        <v>12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4">
        <f t="shared" si="127"/>
        <v>16.5</v>
      </c>
      <c r="L74" t="s">
        <v>105</v>
      </c>
      <c r="M74">
        <f t="shared" ref="M74" si="144">AVERAGE(E105:E144)</f>
        <v>55.727499999999999</v>
      </c>
      <c r="N74">
        <f t="shared" ref="N74" si="145">_xlfn.STDEV.P(E105:E144)</f>
        <v>12.464409081460646</v>
      </c>
    </row>
    <row r="75" spans="1:14" x14ac:dyDescent="0.2">
      <c r="A75" s="2">
        <f t="shared" ca="1" si="125"/>
        <v>0.61687214455480965</v>
      </c>
      <c r="B75" s="1">
        <v>42997</v>
      </c>
      <c r="C75" s="1" t="str">
        <f t="shared" si="126"/>
        <v>September</v>
      </c>
      <c r="D75" t="s">
        <v>9</v>
      </c>
      <c r="E75">
        <v>67.399999999999991</v>
      </c>
      <c r="F75" s="2">
        <v>0.67</v>
      </c>
      <c r="G75">
        <v>48</v>
      </c>
      <c r="H75">
        <v>0.3</v>
      </c>
      <c r="I75">
        <v>28</v>
      </c>
      <c r="J75" s="4">
        <f t="shared" si="127"/>
        <v>8.4</v>
      </c>
      <c r="L75" t="s">
        <v>106</v>
      </c>
      <c r="M75" s="2">
        <f t="shared" ref="M75" si="146">AVERAGE(E74:E113)</f>
        <v>61.965000000000011</v>
      </c>
      <c r="N75">
        <f t="shared" ref="N75" si="147">_xlfn.STDEV.S(E74:E113)</f>
        <v>14.954007266727221</v>
      </c>
    </row>
    <row r="76" spans="1:14" x14ac:dyDescent="0.2">
      <c r="A76" s="2">
        <f t="shared" ca="1" si="125"/>
        <v>0.89718126918489882</v>
      </c>
      <c r="B76" s="1">
        <v>43005</v>
      </c>
      <c r="C76" s="1" t="str">
        <f t="shared" si="126"/>
        <v>September</v>
      </c>
      <c r="D76" t="s">
        <v>10</v>
      </c>
      <c r="E76">
        <v>70.699999999999989</v>
      </c>
      <c r="F76" s="2">
        <v>0.67</v>
      </c>
      <c r="G76">
        <v>51</v>
      </c>
      <c r="H76">
        <v>0.3</v>
      </c>
      <c r="I76">
        <v>29</v>
      </c>
      <c r="J76" s="4">
        <f t="shared" si="127"/>
        <v>8.6999999999999993</v>
      </c>
      <c r="L76" t="s">
        <v>107</v>
      </c>
      <c r="M76">
        <f t="shared" ref="M76" si="148">AVERAGE(E107:E146)</f>
        <v>55.817499999999995</v>
      </c>
      <c r="N76">
        <f t="shared" ref="N76" si="149">_xlfn.STDEV.P(E107:E146)</f>
        <v>12.48705104298045</v>
      </c>
    </row>
    <row r="77" spans="1:14" x14ac:dyDescent="0.2">
      <c r="A77" s="2">
        <f t="shared" ca="1" si="125"/>
        <v>0.24096557185837963</v>
      </c>
      <c r="B77" s="1">
        <v>42846</v>
      </c>
      <c r="C77" s="1" t="str">
        <f t="shared" si="126"/>
        <v>April</v>
      </c>
      <c r="D77" t="s">
        <v>12</v>
      </c>
      <c r="E77">
        <v>67.099999999999994</v>
      </c>
      <c r="F77" s="2">
        <v>0.74</v>
      </c>
      <c r="G77">
        <v>48</v>
      </c>
      <c r="H77">
        <v>0.3</v>
      </c>
      <c r="I77">
        <v>27</v>
      </c>
      <c r="J77" s="4">
        <f t="shared" si="127"/>
        <v>8.1</v>
      </c>
      <c r="L77" t="s">
        <v>108</v>
      </c>
      <c r="M77" s="2">
        <f t="shared" ref="M77" si="150">AVERAGE(E76:E115)</f>
        <v>60.65000000000002</v>
      </c>
      <c r="N77">
        <f t="shared" ref="N77" si="151">_xlfn.STDEV.S(E76:E115)</f>
        <v>15.292783617419937</v>
      </c>
    </row>
    <row r="78" spans="1:14" x14ac:dyDescent="0.2">
      <c r="A78" s="2">
        <f t="shared" ca="1" si="125"/>
        <v>0.26043095507166214</v>
      </c>
      <c r="B78" s="1">
        <v>42816</v>
      </c>
      <c r="C78" s="1" t="str">
        <f t="shared" si="126"/>
        <v>March</v>
      </c>
      <c r="D78" t="s">
        <v>10</v>
      </c>
      <c r="E78">
        <v>56.499999999999993</v>
      </c>
      <c r="F78" s="2">
        <v>0.74</v>
      </c>
      <c r="G78">
        <v>38</v>
      </c>
      <c r="H78">
        <v>0.3</v>
      </c>
      <c r="I78">
        <v>25</v>
      </c>
      <c r="J78" s="4">
        <f t="shared" si="127"/>
        <v>7.5</v>
      </c>
      <c r="L78" t="s">
        <v>109</v>
      </c>
      <c r="M78">
        <f t="shared" ref="M78" si="152">AVERAGE(E109:E148)</f>
        <v>56.68249999999999</v>
      </c>
      <c r="N78">
        <f t="shared" ref="N78" si="153">_xlfn.STDEV.P(E109:E148)</f>
        <v>12.910652336346097</v>
      </c>
    </row>
    <row r="79" spans="1:14" x14ac:dyDescent="0.2">
      <c r="A79" s="2">
        <f t="shared" ca="1" si="125"/>
        <v>0.70403809508042303</v>
      </c>
      <c r="B79" s="1">
        <v>42837</v>
      </c>
      <c r="C79" s="1" t="str">
        <f t="shared" si="126"/>
        <v>April</v>
      </c>
      <c r="D79" t="s">
        <v>10</v>
      </c>
      <c r="E79">
        <v>66.099999999999994</v>
      </c>
      <c r="F79" s="2">
        <v>0.74</v>
      </c>
      <c r="G79">
        <v>30</v>
      </c>
      <c r="H79">
        <v>0.3</v>
      </c>
      <c r="I79">
        <v>27</v>
      </c>
      <c r="J79" s="4">
        <f t="shared" si="127"/>
        <v>8.1</v>
      </c>
      <c r="L79" t="s">
        <v>110</v>
      </c>
      <c r="M79" s="2">
        <f t="shared" ref="M79" si="154">AVERAGE(E78:E117)</f>
        <v>60.567500000000017</v>
      </c>
      <c r="N79">
        <f t="shared" ref="N79" si="155">_xlfn.STDEV.S(E78:E117)</f>
        <v>15.329331487255153</v>
      </c>
    </row>
    <row r="80" spans="1:14" x14ac:dyDescent="0.2">
      <c r="A80" s="2">
        <f t="shared" ca="1" si="125"/>
        <v>0.78321775274918104</v>
      </c>
      <c r="B80" s="1">
        <v>42917</v>
      </c>
      <c r="C80" s="1" t="str">
        <f t="shared" si="126"/>
        <v>July</v>
      </c>
      <c r="D80" t="s">
        <v>13</v>
      </c>
      <c r="E80">
        <v>102.89999999999999</v>
      </c>
      <c r="F80" s="2">
        <v>0.47</v>
      </c>
      <c r="G80">
        <v>59</v>
      </c>
      <c r="H80">
        <v>0.5</v>
      </c>
      <c r="I80">
        <v>43</v>
      </c>
      <c r="J80" s="4">
        <f t="shared" si="127"/>
        <v>21.5</v>
      </c>
      <c r="L80" t="s">
        <v>111</v>
      </c>
      <c r="M80">
        <f t="shared" ref="M80" si="156">AVERAGE(E111:E150)</f>
        <v>56.872499999999988</v>
      </c>
      <c r="N80">
        <f t="shared" ref="N80" si="157">_xlfn.STDEV.P(E111:E150)</f>
        <v>12.931762979191971</v>
      </c>
    </row>
    <row r="81" spans="1:14" x14ac:dyDescent="0.2">
      <c r="A81" s="2">
        <f t="shared" ca="1" si="125"/>
        <v>0.84819740985826475</v>
      </c>
      <c r="B81" s="1">
        <v>42745</v>
      </c>
      <c r="C81" s="1" t="str">
        <f t="shared" si="126"/>
        <v>January</v>
      </c>
      <c r="D81" t="s">
        <v>9</v>
      </c>
      <c r="E81">
        <v>43.4</v>
      </c>
      <c r="F81" s="2">
        <v>1.05</v>
      </c>
      <c r="G81">
        <v>33</v>
      </c>
      <c r="H81">
        <v>0.3</v>
      </c>
      <c r="I81">
        <v>18</v>
      </c>
      <c r="J81" s="4">
        <f t="shared" si="127"/>
        <v>5.3999999999999995</v>
      </c>
      <c r="L81" t="s">
        <v>112</v>
      </c>
      <c r="M81" s="2">
        <f t="shared" ref="M81" si="158">AVERAGE(E80:E119)</f>
        <v>60.502500000000012</v>
      </c>
      <c r="N81">
        <f t="shared" ref="N81" si="159">_xlfn.STDEV.S(E80:E119)</f>
        <v>15.801160092107464</v>
      </c>
    </row>
    <row r="82" spans="1:14" x14ac:dyDescent="0.2">
      <c r="A82" s="2">
        <f t="shared" ca="1" si="125"/>
        <v>0.83781196731723417</v>
      </c>
      <c r="B82" s="1">
        <v>42904</v>
      </c>
      <c r="C82" s="1" t="str">
        <f t="shared" si="126"/>
        <v>June</v>
      </c>
      <c r="D82" t="s">
        <v>7</v>
      </c>
      <c r="E82">
        <v>72.599999999999994</v>
      </c>
      <c r="F82" s="2">
        <v>0.59</v>
      </c>
      <c r="G82">
        <v>60</v>
      </c>
      <c r="H82">
        <v>0.3</v>
      </c>
      <c r="I82">
        <v>32</v>
      </c>
      <c r="J82" s="4">
        <f t="shared" si="127"/>
        <v>9.6</v>
      </c>
      <c r="L82" t="s">
        <v>113</v>
      </c>
      <c r="M82">
        <f t="shared" ref="M82" si="160">AVERAGE(E113:E152)</f>
        <v>57.447500000000005</v>
      </c>
      <c r="N82">
        <f t="shared" ref="N82" si="161">_xlfn.STDEV.P(E113:E152)</f>
        <v>13.399514683375607</v>
      </c>
    </row>
    <row r="83" spans="1:14" x14ac:dyDescent="0.2">
      <c r="A83" s="2">
        <f t="shared" ca="1" si="125"/>
        <v>0.56129144818752152</v>
      </c>
      <c r="B83" s="1">
        <v>42984</v>
      </c>
      <c r="C83" s="1" t="str">
        <f t="shared" si="126"/>
        <v>September</v>
      </c>
      <c r="D83" t="s">
        <v>10</v>
      </c>
      <c r="E83">
        <v>71.699999999999989</v>
      </c>
      <c r="F83" s="2">
        <v>0.69</v>
      </c>
      <c r="G83">
        <v>60</v>
      </c>
      <c r="H83">
        <v>0.3</v>
      </c>
      <c r="I83">
        <v>29</v>
      </c>
      <c r="J83" s="4">
        <f t="shared" si="127"/>
        <v>8.6999999999999993</v>
      </c>
      <c r="L83" t="s">
        <v>114</v>
      </c>
      <c r="M83" s="2">
        <f t="shared" ref="M83" si="162">AVERAGE(E82:E121)</f>
        <v>60.452500000000001</v>
      </c>
      <c r="N83">
        <f t="shared" ref="N83" si="163">_xlfn.STDEV.S(E82:E121)</f>
        <v>14.270625873468642</v>
      </c>
    </row>
    <row r="84" spans="1:14" x14ac:dyDescent="0.2">
      <c r="A84" s="2">
        <f t="shared" ca="1" si="125"/>
        <v>0.32721611301059705</v>
      </c>
      <c r="B84" s="1">
        <v>42882</v>
      </c>
      <c r="C84" s="1" t="str">
        <f t="shared" si="126"/>
        <v>May</v>
      </c>
      <c r="D84" t="s">
        <v>13</v>
      </c>
      <c r="E84">
        <v>77.3</v>
      </c>
      <c r="F84" s="2">
        <v>0.63</v>
      </c>
      <c r="G84">
        <v>56</v>
      </c>
      <c r="H84">
        <v>0.3</v>
      </c>
      <c r="I84">
        <v>31</v>
      </c>
      <c r="J84" s="4">
        <f t="shared" si="127"/>
        <v>9.2999999999999989</v>
      </c>
      <c r="L84" t="s">
        <v>115</v>
      </c>
      <c r="M84">
        <f t="shared" ref="M84" si="164">AVERAGE(E115:E154)</f>
        <v>56.067499999999995</v>
      </c>
      <c r="N84">
        <f t="shared" ref="N84" si="165">_xlfn.STDEV.P(E115:E154)</f>
        <v>14.598311332137003</v>
      </c>
    </row>
    <row r="85" spans="1:14" x14ac:dyDescent="0.2">
      <c r="A85" s="2">
        <f t="shared" ca="1" si="125"/>
        <v>0.14917649160255997</v>
      </c>
      <c r="B85" s="1">
        <v>43010</v>
      </c>
      <c r="C85" s="1" t="str">
        <f t="shared" si="126"/>
        <v>October</v>
      </c>
      <c r="D85" t="s">
        <v>8</v>
      </c>
      <c r="E85">
        <v>58.499999999999993</v>
      </c>
      <c r="F85" s="2">
        <v>0.74</v>
      </c>
      <c r="G85">
        <v>32</v>
      </c>
      <c r="H85">
        <v>0.3</v>
      </c>
      <c r="I85">
        <v>25</v>
      </c>
      <c r="J85" s="4">
        <f t="shared" si="127"/>
        <v>7.5</v>
      </c>
      <c r="L85" t="s">
        <v>116</v>
      </c>
      <c r="M85" s="2">
        <f t="shared" ref="M85" si="166">AVERAGE(E84:E123)</f>
        <v>59.484999999999992</v>
      </c>
      <c r="N85">
        <f t="shared" ref="N85" si="167">_xlfn.STDEV.S(E84:E123)</f>
        <v>14.666210074477945</v>
      </c>
    </row>
    <row r="86" spans="1:14" x14ac:dyDescent="0.2">
      <c r="A86" s="2">
        <f t="shared" ca="1" si="125"/>
        <v>6.0201783166292433E-2</v>
      </c>
      <c r="B86" s="1">
        <v>42748</v>
      </c>
      <c r="C86" s="1" t="str">
        <f t="shared" si="126"/>
        <v>January</v>
      </c>
      <c r="D86" t="s">
        <v>12</v>
      </c>
      <c r="E86">
        <v>37.5</v>
      </c>
      <c r="F86" s="2">
        <v>1.33</v>
      </c>
      <c r="G86">
        <v>19</v>
      </c>
      <c r="H86">
        <v>0.3</v>
      </c>
      <c r="I86">
        <v>15</v>
      </c>
      <c r="J86" s="4">
        <f t="shared" si="127"/>
        <v>4.5</v>
      </c>
      <c r="L86" t="s">
        <v>117</v>
      </c>
      <c r="M86">
        <f t="shared" ref="M86" si="168">AVERAGE(E117:E156)</f>
        <v>55.614999999999995</v>
      </c>
      <c r="N86">
        <f t="shared" ref="N86" si="169">_xlfn.STDEV.P(E117:E156)</f>
        <v>14.743007664652382</v>
      </c>
    </row>
    <row r="87" spans="1:14" x14ac:dyDescent="0.2">
      <c r="A87" s="2">
        <f t="shared" ca="1" si="125"/>
        <v>0.60046854178458231</v>
      </c>
      <c r="B87" s="1">
        <v>43051</v>
      </c>
      <c r="C87" s="1" t="str">
        <f t="shared" si="126"/>
        <v>November</v>
      </c>
      <c r="D87" t="s">
        <v>7</v>
      </c>
      <c r="E87">
        <v>49.699999999999996</v>
      </c>
      <c r="F87" s="2">
        <v>1.05</v>
      </c>
      <c r="G87">
        <v>38</v>
      </c>
      <c r="H87">
        <v>0.3</v>
      </c>
      <c r="I87">
        <v>19</v>
      </c>
      <c r="J87" s="4">
        <f t="shared" si="127"/>
        <v>5.7</v>
      </c>
      <c r="L87" t="s">
        <v>118</v>
      </c>
      <c r="M87" s="2">
        <f t="shared" ref="M87" si="170">AVERAGE(E86:E125)</f>
        <v>58.784999999999989</v>
      </c>
      <c r="N87">
        <f t="shared" ref="N87" si="171">_xlfn.STDEV.S(E86:E125)</f>
        <v>14.573008946116454</v>
      </c>
    </row>
    <row r="88" spans="1:14" x14ac:dyDescent="0.2">
      <c r="A88" s="2">
        <f t="shared" ca="1" si="125"/>
        <v>0.11831164470340061</v>
      </c>
      <c r="B88" s="1">
        <v>42992</v>
      </c>
      <c r="C88" s="1" t="str">
        <f t="shared" si="126"/>
        <v>September</v>
      </c>
      <c r="D88" t="s">
        <v>11</v>
      </c>
      <c r="E88">
        <v>63.8</v>
      </c>
      <c r="F88" s="2">
        <v>0.71</v>
      </c>
      <c r="G88">
        <v>29</v>
      </c>
      <c r="H88">
        <v>0.3</v>
      </c>
      <c r="I88">
        <v>26</v>
      </c>
      <c r="J88" s="4">
        <f t="shared" si="127"/>
        <v>7.8</v>
      </c>
      <c r="L88" t="s">
        <v>119</v>
      </c>
      <c r="M88">
        <f t="shared" ref="M88" si="172">AVERAGE(E119:E158)</f>
        <v>55.447499999999991</v>
      </c>
      <c r="N88">
        <f t="shared" ref="N88" si="173">_xlfn.STDEV.P(E119:E158)</f>
        <v>15.586708881287306</v>
      </c>
    </row>
    <row r="89" spans="1:14" x14ac:dyDescent="0.2">
      <c r="A89" s="2">
        <f t="shared" ca="1" si="125"/>
        <v>0.8845454552345472</v>
      </c>
      <c r="B89" s="1">
        <v>42868</v>
      </c>
      <c r="C89" s="1" t="str">
        <f t="shared" si="126"/>
        <v>May</v>
      </c>
      <c r="D89" t="s">
        <v>13</v>
      </c>
      <c r="E89">
        <v>70</v>
      </c>
      <c r="F89" s="2">
        <v>0.65</v>
      </c>
      <c r="G89">
        <v>34</v>
      </c>
      <c r="H89">
        <v>0.3</v>
      </c>
      <c r="I89">
        <v>30</v>
      </c>
      <c r="J89" s="4">
        <f t="shared" si="127"/>
        <v>9</v>
      </c>
      <c r="L89" t="s">
        <v>120</v>
      </c>
      <c r="M89" s="2">
        <f t="shared" ref="M89" si="174">AVERAGE(E88:E127)</f>
        <v>59.597499999999989</v>
      </c>
      <c r="N89">
        <f t="shared" ref="N89" si="175">_xlfn.STDEV.S(E88:E127)</f>
        <v>14.084770598789058</v>
      </c>
    </row>
    <row r="90" spans="1:14" x14ac:dyDescent="0.2">
      <c r="A90" s="2">
        <f t="shared" ca="1" si="125"/>
        <v>0.38568148036289118</v>
      </c>
      <c r="B90" s="1">
        <v>42951</v>
      </c>
      <c r="C90" s="1" t="str">
        <f t="shared" si="126"/>
        <v>August</v>
      </c>
      <c r="D90" t="s">
        <v>12</v>
      </c>
      <c r="E90">
        <v>70.699999999999989</v>
      </c>
      <c r="F90" s="2">
        <v>0.69</v>
      </c>
      <c r="G90">
        <v>34</v>
      </c>
      <c r="H90">
        <v>0.5</v>
      </c>
      <c r="I90">
        <v>29</v>
      </c>
      <c r="J90" s="4">
        <f t="shared" si="127"/>
        <v>14.5</v>
      </c>
      <c r="L90" t="s">
        <v>121</v>
      </c>
      <c r="M90">
        <f t="shared" ref="M90" si="176">AVERAGE(E121:E160)</f>
        <v>55.11999999999999</v>
      </c>
      <c r="N90">
        <f t="shared" ref="N90" si="177">_xlfn.STDEV.P(E121:E160)</f>
        <v>15.362896862245735</v>
      </c>
    </row>
    <row r="91" spans="1:14" x14ac:dyDescent="0.2">
      <c r="A91" s="2">
        <f t="shared" ca="1" si="125"/>
        <v>0.43505990921695448</v>
      </c>
      <c r="B91" s="1">
        <v>42924</v>
      </c>
      <c r="C91" s="1" t="str">
        <f t="shared" si="126"/>
        <v>July</v>
      </c>
      <c r="D91" t="s">
        <v>13</v>
      </c>
      <c r="E91">
        <v>83.199999999999989</v>
      </c>
      <c r="F91" s="2">
        <v>0.56999999999999995</v>
      </c>
      <c r="G91">
        <v>44</v>
      </c>
      <c r="H91">
        <v>0.5</v>
      </c>
      <c r="I91">
        <v>34</v>
      </c>
      <c r="J91" s="4">
        <f t="shared" si="127"/>
        <v>17</v>
      </c>
      <c r="L91" t="s">
        <v>122</v>
      </c>
      <c r="M91" s="2">
        <f t="shared" ref="M91" si="178">AVERAGE(E90:E129)</f>
        <v>59.137500000000003</v>
      </c>
      <c r="N91">
        <f t="shared" ref="N91" si="179">_xlfn.STDEV.S(E90:E129)</f>
        <v>14.068726684132413</v>
      </c>
    </row>
    <row r="92" spans="1:14" x14ac:dyDescent="0.2">
      <c r="A92" s="2">
        <f t="shared" ca="1" si="125"/>
        <v>0.72020827323118597</v>
      </c>
      <c r="B92" s="1">
        <v>42777</v>
      </c>
      <c r="C92" s="1" t="str">
        <f t="shared" si="126"/>
        <v>February</v>
      </c>
      <c r="D92" t="s">
        <v>13</v>
      </c>
      <c r="E92">
        <v>51.3</v>
      </c>
      <c r="F92" s="2">
        <v>0.91</v>
      </c>
      <c r="G92">
        <v>35</v>
      </c>
      <c r="H92">
        <v>0.3</v>
      </c>
      <c r="I92">
        <v>21</v>
      </c>
      <c r="J92" s="4">
        <f t="shared" si="127"/>
        <v>6.3</v>
      </c>
      <c r="L92" t="s">
        <v>123</v>
      </c>
      <c r="M92">
        <f t="shared" ref="M92" si="180">AVERAGE(E123:E162)</f>
        <v>55.059999999999981</v>
      </c>
      <c r="N92">
        <f t="shared" ref="N92" si="181">_xlfn.STDEV.P(E123:E162)</f>
        <v>15.524912238077293</v>
      </c>
    </row>
    <row r="93" spans="1:14" x14ac:dyDescent="0.2">
      <c r="A93" s="2">
        <f t="shared" ca="1" si="125"/>
        <v>0.66193120154211571</v>
      </c>
      <c r="B93" s="1">
        <v>42930</v>
      </c>
      <c r="C93" s="1" t="str">
        <f t="shared" si="126"/>
        <v>July</v>
      </c>
      <c r="D93" t="s">
        <v>12</v>
      </c>
      <c r="E93">
        <v>92</v>
      </c>
      <c r="F93" s="2">
        <v>0.5</v>
      </c>
      <c r="G93">
        <v>80</v>
      </c>
      <c r="H93">
        <v>0.5</v>
      </c>
      <c r="I93">
        <v>40</v>
      </c>
      <c r="J93" s="4">
        <f t="shared" si="127"/>
        <v>20</v>
      </c>
      <c r="L93" t="s">
        <v>124</v>
      </c>
      <c r="M93" s="2">
        <f t="shared" ref="M93" si="182">AVERAGE(E92:E131)</f>
        <v>57.38000000000001</v>
      </c>
      <c r="N93">
        <f t="shared" ref="N93" si="183">_xlfn.STDEV.S(E92:E131)</f>
        <v>13.940702259469491</v>
      </c>
    </row>
    <row r="94" spans="1:14" x14ac:dyDescent="0.2">
      <c r="A94" s="2">
        <f t="shared" ca="1" si="125"/>
        <v>0.90172722237998382</v>
      </c>
      <c r="B94" s="1">
        <v>42769</v>
      </c>
      <c r="C94" s="1" t="str">
        <f t="shared" si="126"/>
        <v>February</v>
      </c>
      <c r="D94" t="s">
        <v>12</v>
      </c>
      <c r="E94">
        <v>50.3</v>
      </c>
      <c r="F94" s="2">
        <v>0.87</v>
      </c>
      <c r="G94">
        <v>25</v>
      </c>
      <c r="H94">
        <v>0.3</v>
      </c>
      <c r="I94">
        <v>21</v>
      </c>
      <c r="J94" s="4">
        <f t="shared" si="127"/>
        <v>6.3</v>
      </c>
      <c r="L94" t="s">
        <v>125</v>
      </c>
      <c r="M94">
        <f t="shared" ref="M94" si="184">AVERAGE(E125:E164)</f>
        <v>54.427499999999995</v>
      </c>
      <c r="N94">
        <f t="shared" ref="N94" si="185">_xlfn.STDEV.P(E125:E164)</f>
        <v>15.807450577180388</v>
      </c>
    </row>
    <row r="95" spans="1:14" x14ac:dyDescent="0.2">
      <c r="A95" s="2">
        <f t="shared" ca="1" si="125"/>
        <v>0.62403416683365154</v>
      </c>
      <c r="B95" s="1">
        <v>42897</v>
      </c>
      <c r="C95" s="1" t="str">
        <f t="shared" si="126"/>
        <v>June</v>
      </c>
      <c r="D95" t="s">
        <v>7</v>
      </c>
      <c r="E95">
        <v>84.8</v>
      </c>
      <c r="F95" s="2">
        <v>0.53</v>
      </c>
      <c r="G95">
        <v>42</v>
      </c>
      <c r="H95">
        <v>0.3</v>
      </c>
      <c r="I95">
        <v>36</v>
      </c>
      <c r="J95" s="4">
        <f t="shared" si="127"/>
        <v>10.799999999999999</v>
      </c>
      <c r="L95" t="s">
        <v>126</v>
      </c>
      <c r="M95" s="2">
        <f t="shared" ref="M95" si="186">AVERAGE(E94:E133)</f>
        <v>55.672499999999999</v>
      </c>
      <c r="N95">
        <f t="shared" ref="N95" si="187">_xlfn.STDEV.S(E94:E133)</f>
        <v>13.497197952319629</v>
      </c>
    </row>
    <row r="96" spans="1:14" x14ac:dyDescent="0.2">
      <c r="A96" s="2">
        <f t="shared" ca="1" si="125"/>
        <v>0.76549535394748569</v>
      </c>
      <c r="B96" s="1">
        <v>42989</v>
      </c>
      <c r="C96" s="1" t="str">
        <f t="shared" si="126"/>
        <v>September</v>
      </c>
      <c r="D96" t="s">
        <v>8</v>
      </c>
      <c r="E96">
        <v>68.399999999999991</v>
      </c>
      <c r="F96" s="2">
        <v>0.69</v>
      </c>
      <c r="G96">
        <v>38</v>
      </c>
      <c r="H96">
        <v>0.3</v>
      </c>
      <c r="I96">
        <v>28</v>
      </c>
      <c r="J96" s="4">
        <f t="shared" si="127"/>
        <v>8.4</v>
      </c>
      <c r="L96" t="s">
        <v>127</v>
      </c>
      <c r="M96">
        <f t="shared" ref="M96" si="188">AVERAGE(E127:E166)</f>
        <v>54.44250000000001</v>
      </c>
      <c r="N96">
        <f t="shared" ref="N96" si="189">_xlfn.STDEV.P(E127:E166)</f>
        <v>15.799919105805577</v>
      </c>
    </row>
    <row r="97" spans="1:14" x14ac:dyDescent="0.2">
      <c r="A97" s="2">
        <f t="shared" ca="1" si="125"/>
        <v>0.30946872099613609</v>
      </c>
      <c r="B97" s="1">
        <v>43030</v>
      </c>
      <c r="C97" s="1" t="str">
        <f t="shared" si="126"/>
        <v>October</v>
      </c>
      <c r="D97" t="s">
        <v>7</v>
      </c>
      <c r="E97">
        <v>57.499999999999993</v>
      </c>
      <c r="F97" s="2">
        <v>0.77</v>
      </c>
      <c r="G97">
        <v>35</v>
      </c>
      <c r="H97">
        <v>0.3</v>
      </c>
      <c r="I97">
        <v>25</v>
      </c>
      <c r="J97" s="4">
        <f t="shared" si="127"/>
        <v>7.5</v>
      </c>
      <c r="L97" t="s">
        <v>128</v>
      </c>
      <c r="M97" s="2">
        <f t="shared" ref="M97" si="190">AVERAGE(E96:E135)</f>
        <v>55.402500000000011</v>
      </c>
      <c r="N97">
        <f t="shared" ref="N97" si="191">_xlfn.STDEV.S(E96:E135)</f>
        <v>12.912496183631783</v>
      </c>
    </row>
    <row r="98" spans="1:14" x14ac:dyDescent="0.2">
      <c r="A98" s="2">
        <f t="shared" ca="1" si="125"/>
        <v>0.70494018940148795</v>
      </c>
      <c r="B98" s="1">
        <v>42736</v>
      </c>
      <c r="C98" s="1" t="str">
        <f t="shared" si="126"/>
        <v>January</v>
      </c>
      <c r="D98" t="s">
        <v>7</v>
      </c>
      <c r="E98">
        <v>27</v>
      </c>
      <c r="F98" s="2">
        <v>2</v>
      </c>
      <c r="G98">
        <v>15</v>
      </c>
      <c r="H98">
        <v>0.3</v>
      </c>
      <c r="I98">
        <v>10</v>
      </c>
      <c r="J98" s="4">
        <f t="shared" si="127"/>
        <v>3</v>
      </c>
      <c r="L98" t="s">
        <v>129</v>
      </c>
      <c r="M98">
        <f t="shared" ref="M98" si="192">AVERAGE(E129:E168)</f>
        <v>55.355000000000018</v>
      </c>
      <c r="N98">
        <f t="shared" ref="N98" si="193">_xlfn.STDEV.P(E129:E168)</f>
        <v>17.243229830863992</v>
      </c>
    </row>
    <row r="99" spans="1:14" x14ac:dyDescent="0.2">
      <c r="A99" s="2">
        <f t="shared" ca="1" si="125"/>
        <v>0.84591323306681154</v>
      </c>
      <c r="B99" s="1">
        <v>42843</v>
      </c>
      <c r="C99" s="1" t="str">
        <f t="shared" si="126"/>
        <v>April</v>
      </c>
      <c r="D99" t="s">
        <v>9</v>
      </c>
      <c r="E99">
        <v>62.499999999999993</v>
      </c>
      <c r="F99" s="2">
        <v>0.74</v>
      </c>
      <c r="G99">
        <v>31</v>
      </c>
      <c r="H99">
        <v>0.3</v>
      </c>
      <c r="I99">
        <v>25</v>
      </c>
      <c r="J99" s="4">
        <f t="shared" si="127"/>
        <v>7.5</v>
      </c>
      <c r="L99" t="s">
        <v>130</v>
      </c>
      <c r="M99" s="2">
        <f t="shared" ref="M99" si="194">AVERAGE(E98:E137)</f>
        <v>55.574999999999989</v>
      </c>
      <c r="N99">
        <f t="shared" ref="N99" si="195">_xlfn.STDEV.S(E98:E137)</f>
        <v>12.982547456548676</v>
      </c>
    </row>
    <row r="100" spans="1:14" x14ac:dyDescent="0.2">
      <c r="A100" s="2">
        <f t="shared" ca="1" si="125"/>
        <v>0.14491463955724893</v>
      </c>
      <c r="B100" s="1">
        <v>43064</v>
      </c>
      <c r="C100" s="1" t="str">
        <f t="shared" si="126"/>
        <v>November</v>
      </c>
      <c r="D100" t="s">
        <v>13</v>
      </c>
      <c r="E100">
        <v>49</v>
      </c>
      <c r="F100" s="2">
        <v>0.91</v>
      </c>
      <c r="G100">
        <v>32</v>
      </c>
      <c r="H100">
        <v>0.3</v>
      </c>
      <c r="I100">
        <v>20</v>
      </c>
      <c r="J100" s="4">
        <f t="shared" si="127"/>
        <v>6</v>
      </c>
      <c r="L100" t="s">
        <v>131</v>
      </c>
      <c r="M100">
        <f t="shared" ref="M100" si="196">AVERAGE(E131:E170)</f>
        <v>56.487499999999997</v>
      </c>
      <c r="N100">
        <f t="shared" ref="N100" si="197">_xlfn.STDEV.P(E131:E170)</f>
        <v>17.033587224950594</v>
      </c>
    </row>
    <row r="101" spans="1:14" x14ac:dyDescent="0.2">
      <c r="A101" s="2">
        <f t="shared" ca="1" si="125"/>
        <v>0.50213818440120817</v>
      </c>
      <c r="B101" s="1">
        <v>42866</v>
      </c>
      <c r="C101" s="1" t="str">
        <f t="shared" si="126"/>
        <v>May</v>
      </c>
      <c r="D101" t="s">
        <v>11</v>
      </c>
      <c r="E101">
        <v>72.699999999999989</v>
      </c>
      <c r="F101" s="2">
        <v>0.67</v>
      </c>
      <c r="G101">
        <v>57</v>
      </c>
      <c r="H101">
        <v>0.3</v>
      </c>
      <c r="I101">
        <v>29</v>
      </c>
      <c r="J101" s="4">
        <f t="shared" si="127"/>
        <v>8.6999999999999993</v>
      </c>
      <c r="L101" t="s">
        <v>132</v>
      </c>
      <c r="M101" s="2">
        <f t="shared" ref="M101" si="198">AVERAGE(E100:E139)</f>
        <v>55.33499999999998</v>
      </c>
      <c r="N101">
        <f t="shared" ref="N101" si="199">_xlfn.STDEV.S(E100:E139)</f>
        <v>12.649040705493498</v>
      </c>
    </row>
    <row r="102" spans="1:14" x14ac:dyDescent="0.2">
      <c r="A102" s="2">
        <f t="shared" ca="1" si="125"/>
        <v>0.30384764188372559</v>
      </c>
      <c r="B102" s="1">
        <v>42787</v>
      </c>
      <c r="C102" s="1" t="str">
        <f t="shared" si="126"/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 t="shared" si="127"/>
        <v>5.3999999999999995</v>
      </c>
      <c r="L102" t="s">
        <v>133</v>
      </c>
      <c r="M102">
        <f t="shared" ref="M102" si="200">AVERAGE(E133:E172)</f>
        <v>55.852499999999999</v>
      </c>
      <c r="N102">
        <f t="shared" ref="N102" si="201">_xlfn.STDEV.P(E133:E172)</f>
        <v>17.785879054744544</v>
      </c>
    </row>
    <row r="103" spans="1:14" x14ac:dyDescent="0.2">
      <c r="A103" s="2">
        <f t="shared" ca="1" si="125"/>
        <v>0.55123455674923338</v>
      </c>
      <c r="B103" s="1">
        <v>42778</v>
      </c>
      <c r="C103" s="1" t="str">
        <f t="shared" si="126"/>
        <v>February</v>
      </c>
      <c r="D103" t="s">
        <v>7</v>
      </c>
      <c r="E103">
        <v>55.599999999999994</v>
      </c>
      <c r="F103" s="2">
        <v>0.83</v>
      </c>
      <c r="G103">
        <v>41</v>
      </c>
      <c r="H103">
        <v>0.3</v>
      </c>
      <c r="I103">
        <v>22</v>
      </c>
      <c r="J103" s="4">
        <f t="shared" si="127"/>
        <v>6.6</v>
      </c>
      <c r="L103" t="s">
        <v>134</v>
      </c>
      <c r="M103" s="2">
        <f t="shared" ref="M103" si="202">AVERAGE(E102:E141)</f>
        <v>54.947499999999991</v>
      </c>
      <c r="N103">
        <f t="shared" ref="N103" si="203">_xlfn.STDEV.S(E102:E141)</f>
        <v>12.342297244923683</v>
      </c>
    </row>
    <row r="104" spans="1:14" x14ac:dyDescent="0.2">
      <c r="A104" s="2">
        <f t="shared" ca="1" si="125"/>
        <v>0.66699017911540759</v>
      </c>
      <c r="B104" s="1">
        <v>43006</v>
      </c>
      <c r="C104" s="1" t="str">
        <f t="shared" si="126"/>
        <v>September</v>
      </c>
      <c r="D104" t="s">
        <v>11</v>
      </c>
      <c r="E104">
        <v>67.399999999999991</v>
      </c>
      <c r="F104" s="2">
        <v>0.69</v>
      </c>
      <c r="G104">
        <v>38</v>
      </c>
      <c r="H104">
        <v>0.3</v>
      </c>
      <c r="I104">
        <v>28</v>
      </c>
      <c r="J104" s="4">
        <f t="shared" si="127"/>
        <v>8.4</v>
      </c>
      <c r="L104" t="s">
        <v>135</v>
      </c>
      <c r="M104">
        <f t="shared" ref="M104" si="204">AVERAGE(E135:E174)</f>
        <v>55.942499999999981</v>
      </c>
      <c r="N104">
        <f t="shared" ref="N104" si="205">_xlfn.STDEV.P(E135:E174)</f>
        <v>17.702342888725259</v>
      </c>
    </row>
    <row r="105" spans="1:14" x14ac:dyDescent="0.2">
      <c r="A105" s="2">
        <f t="shared" ca="1" si="125"/>
        <v>8.6551249210579329E-2</v>
      </c>
      <c r="B105" s="1">
        <v>43041</v>
      </c>
      <c r="C105" s="1" t="str">
        <f t="shared" si="126"/>
        <v>November</v>
      </c>
      <c r="D105" t="s">
        <v>11</v>
      </c>
      <c r="E105">
        <v>53.599999999999994</v>
      </c>
      <c r="F105" s="2">
        <v>0.91</v>
      </c>
      <c r="G105">
        <v>46</v>
      </c>
      <c r="H105">
        <v>0.3</v>
      </c>
      <c r="I105">
        <v>22</v>
      </c>
      <c r="J105" s="4">
        <f t="shared" si="127"/>
        <v>6.6</v>
      </c>
      <c r="L105" t="s">
        <v>136</v>
      </c>
      <c r="M105" s="2">
        <f t="shared" ref="M105" si="206">AVERAGE(E104:E143)</f>
        <v>55.472499999999989</v>
      </c>
      <c r="N105">
        <f t="shared" ref="N105" si="207">_xlfn.STDEV.S(E104:E143)</f>
        <v>12.268052893384175</v>
      </c>
    </row>
    <row r="106" spans="1:14" x14ac:dyDescent="0.2">
      <c r="A106" s="2">
        <f t="shared" ca="1" si="125"/>
        <v>0.64956467098185799</v>
      </c>
      <c r="B106" s="1">
        <v>42852</v>
      </c>
      <c r="C106" s="1" t="str">
        <f t="shared" si="126"/>
        <v>April</v>
      </c>
      <c r="D106" t="s">
        <v>11</v>
      </c>
      <c r="E106">
        <v>63.499999999999993</v>
      </c>
      <c r="F106" s="2">
        <v>0.77</v>
      </c>
      <c r="G106">
        <v>50</v>
      </c>
      <c r="H106">
        <v>0.3</v>
      </c>
      <c r="I106">
        <v>25</v>
      </c>
      <c r="J106" s="4">
        <f t="shared" si="127"/>
        <v>7.5</v>
      </c>
      <c r="L106" t="s">
        <v>137</v>
      </c>
      <c r="M106">
        <f t="shared" ref="M106" si="208">AVERAGE(E137:E176)</f>
        <v>56.042499999999997</v>
      </c>
      <c r="N106">
        <f t="shared" ref="N106" si="209">_xlfn.STDEV.P(E137:E176)</f>
        <v>18.032968245688227</v>
      </c>
    </row>
    <row r="107" spans="1:14" x14ac:dyDescent="0.2">
      <c r="A107" s="2">
        <f t="shared" ca="1" si="125"/>
        <v>0.67486196044092206</v>
      </c>
      <c r="B107" s="1">
        <v>42803</v>
      </c>
      <c r="C107" s="1" t="str">
        <f t="shared" si="126"/>
        <v>March</v>
      </c>
      <c r="D107" t="s">
        <v>11</v>
      </c>
      <c r="E107">
        <v>52.9</v>
      </c>
      <c r="F107" s="2">
        <v>0.8</v>
      </c>
      <c r="G107">
        <v>29</v>
      </c>
      <c r="H107">
        <v>0.3</v>
      </c>
      <c r="I107">
        <v>23</v>
      </c>
      <c r="J107" s="4">
        <f t="shared" si="127"/>
        <v>6.8999999999999995</v>
      </c>
      <c r="L107" t="s">
        <v>138</v>
      </c>
      <c r="M107" s="2">
        <f t="shared" ref="M107" si="210">AVERAGE(E106:E145)</f>
        <v>56.015000000000001</v>
      </c>
      <c r="N107">
        <f t="shared" ref="N107" si="211">_xlfn.STDEV.S(E106:E145)</f>
        <v>12.704199790135975</v>
      </c>
    </row>
    <row r="108" spans="1:14" x14ac:dyDescent="0.2">
      <c r="A108" s="2">
        <f t="shared" ca="1" si="125"/>
        <v>0.91407645043420604</v>
      </c>
      <c r="B108" s="1">
        <v>43063</v>
      </c>
      <c r="C108" s="1" t="str">
        <f t="shared" si="126"/>
        <v>November</v>
      </c>
      <c r="D108" t="s">
        <v>12</v>
      </c>
      <c r="E108">
        <v>53.599999999999994</v>
      </c>
      <c r="F108" s="2">
        <v>0.83</v>
      </c>
      <c r="G108">
        <v>46</v>
      </c>
      <c r="H108">
        <v>0.3</v>
      </c>
      <c r="I108">
        <v>22</v>
      </c>
      <c r="J108" s="4">
        <f t="shared" si="127"/>
        <v>6.6</v>
      </c>
      <c r="L108" t="s">
        <v>139</v>
      </c>
      <c r="M108">
        <f t="shared" ref="M108" si="212">AVERAGE(E139:E178)</f>
        <v>56.484999999999999</v>
      </c>
      <c r="N108">
        <f t="shared" ref="N108" si="213">_xlfn.STDEV.P(E139:E178)</f>
        <v>17.857849114605045</v>
      </c>
    </row>
    <row r="109" spans="1:14" x14ac:dyDescent="0.2">
      <c r="A109" s="2">
        <f t="shared" ca="1" si="125"/>
        <v>0.75309237813088692</v>
      </c>
      <c r="B109" s="1">
        <v>43062</v>
      </c>
      <c r="C109" s="1" t="str">
        <f t="shared" si="126"/>
        <v>November</v>
      </c>
      <c r="D109" t="s">
        <v>11</v>
      </c>
      <c r="E109">
        <v>51.9</v>
      </c>
      <c r="F109" s="2">
        <v>0.87</v>
      </c>
      <c r="G109">
        <v>47</v>
      </c>
      <c r="H109">
        <v>0.3</v>
      </c>
      <c r="I109">
        <v>23</v>
      </c>
      <c r="J109" s="4">
        <f t="shared" si="127"/>
        <v>6.8999999999999995</v>
      </c>
      <c r="L109" t="s">
        <v>140</v>
      </c>
      <c r="M109" s="2">
        <f t="shared" ref="M109" si="214">AVERAGE(E108:E147)</f>
        <v>56.36999999999999</v>
      </c>
      <c r="N109">
        <f t="shared" ref="N109" si="215">_xlfn.STDEV.S(E108:E147)</f>
        <v>12.993394771664065</v>
      </c>
    </row>
    <row r="110" spans="1:14" x14ac:dyDescent="0.2">
      <c r="A110" s="2">
        <f t="shared" ca="1" si="125"/>
        <v>0.99388387463569305</v>
      </c>
      <c r="B110" s="1">
        <v>43088</v>
      </c>
      <c r="C110" s="1" t="str">
        <f t="shared" si="126"/>
        <v>December</v>
      </c>
      <c r="D110" t="s">
        <v>9</v>
      </c>
      <c r="E110">
        <v>41.4</v>
      </c>
      <c r="F110" s="2">
        <v>1</v>
      </c>
      <c r="G110">
        <v>33</v>
      </c>
      <c r="H110">
        <v>0.3</v>
      </c>
      <c r="I110">
        <v>18</v>
      </c>
      <c r="J110" s="4">
        <f t="shared" si="127"/>
        <v>5.3999999999999995</v>
      </c>
      <c r="L110" t="s">
        <v>141</v>
      </c>
      <c r="M110">
        <f t="shared" ref="M110" si="216">AVERAGE(E141:E180)</f>
        <v>56.347499999999989</v>
      </c>
      <c r="N110">
        <f t="shared" ref="N110" si="217">_xlfn.STDEV.P(E141:E180)</f>
        <v>17.96137505176042</v>
      </c>
    </row>
    <row r="111" spans="1:14" x14ac:dyDescent="0.2">
      <c r="A111" s="2">
        <f t="shared" ca="1" si="125"/>
        <v>0.31394120206608012</v>
      </c>
      <c r="B111" s="1">
        <v>42824</v>
      </c>
      <c r="C111" s="1" t="str">
        <f t="shared" si="126"/>
        <v>March</v>
      </c>
      <c r="D111" t="s">
        <v>11</v>
      </c>
      <c r="E111">
        <v>55.199999999999996</v>
      </c>
      <c r="F111" s="2">
        <v>0.8</v>
      </c>
      <c r="G111">
        <v>47</v>
      </c>
      <c r="H111">
        <v>0.3</v>
      </c>
      <c r="I111">
        <v>24</v>
      </c>
      <c r="J111" s="4">
        <f t="shared" si="127"/>
        <v>7.1999999999999993</v>
      </c>
      <c r="L111" t="s">
        <v>142</v>
      </c>
      <c r="M111" s="2">
        <f t="shared" ref="M111" si="218">AVERAGE(E110:E149)</f>
        <v>56.394999999999996</v>
      </c>
      <c r="N111">
        <f t="shared" ref="N111" si="219">_xlfn.STDEV.S(E110:E149)</f>
        <v>13.307351929839928</v>
      </c>
    </row>
    <row r="112" spans="1:14" x14ac:dyDescent="0.2">
      <c r="A112" s="2">
        <f t="shared" ca="1" si="125"/>
        <v>0.24335335312003969</v>
      </c>
      <c r="B112" s="1">
        <v>42853</v>
      </c>
      <c r="C112" s="1" t="str">
        <f t="shared" si="126"/>
        <v>April</v>
      </c>
      <c r="D112" t="s">
        <v>12</v>
      </c>
      <c r="E112">
        <v>58.8</v>
      </c>
      <c r="F112" s="2">
        <v>0.74</v>
      </c>
      <c r="G112">
        <v>32</v>
      </c>
      <c r="H112">
        <v>0.3</v>
      </c>
      <c r="I112">
        <v>26</v>
      </c>
      <c r="J112" s="4">
        <f t="shared" si="127"/>
        <v>7.8</v>
      </c>
      <c r="L112" t="s">
        <v>143</v>
      </c>
      <c r="M112">
        <f t="shared" ref="M112" si="220">AVERAGE(E143:E182)</f>
        <v>56.617499999999986</v>
      </c>
      <c r="N112">
        <f t="shared" ref="N112" si="221">_xlfn.STDEV.P(E143:E182)</f>
        <v>18.66104080028768</v>
      </c>
    </row>
    <row r="113" spans="1:14" x14ac:dyDescent="0.2">
      <c r="A113" s="2">
        <f t="shared" ca="1" si="125"/>
        <v>0.75212690355459755</v>
      </c>
      <c r="B113" s="1">
        <v>42836</v>
      </c>
      <c r="C113" s="1" t="str">
        <f t="shared" si="126"/>
        <v>April</v>
      </c>
      <c r="D113" t="s">
        <v>9</v>
      </c>
      <c r="E113">
        <v>60.8</v>
      </c>
      <c r="F113" s="2">
        <v>0.74</v>
      </c>
      <c r="G113">
        <v>34</v>
      </c>
      <c r="H113">
        <v>0.3</v>
      </c>
      <c r="I113">
        <v>26</v>
      </c>
      <c r="J113" s="4">
        <f t="shared" si="127"/>
        <v>7.8</v>
      </c>
      <c r="L113" t="s">
        <v>144</v>
      </c>
      <c r="M113" s="2">
        <f t="shared" ref="M113" si="222">AVERAGE(E112:E151)</f>
        <v>56.929999999999993</v>
      </c>
      <c r="N113">
        <f t="shared" ref="N113" si="223">_xlfn.STDEV.S(E112:E151)</f>
        <v>13.094022907320538</v>
      </c>
    </row>
    <row r="114" spans="1:14" x14ac:dyDescent="0.2">
      <c r="A114" s="2">
        <f t="shared" ca="1" si="125"/>
        <v>0.64133483983491701</v>
      </c>
      <c r="B114" s="1">
        <v>43044</v>
      </c>
      <c r="C114" s="1" t="str">
        <f t="shared" si="126"/>
        <v>November</v>
      </c>
      <c r="D114" t="s">
        <v>7</v>
      </c>
      <c r="E114">
        <v>55.9</v>
      </c>
      <c r="F114" s="2">
        <v>0.87</v>
      </c>
      <c r="G114">
        <v>45</v>
      </c>
      <c r="H114">
        <v>0.3</v>
      </c>
      <c r="I114">
        <v>23</v>
      </c>
      <c r="J114" s="4">
        <f t="shared" si="127"/>
        <v>6.8999999999999995</v>
      </c>
      <c r="L114" t="s">
        <v>145</v>
      </c>
      <c r="M114">
        <f t="shared" ref="M114" si="224">AVERAGE(E145:E184)</f>
        <v>56.362499999999997</v>
      </c>
      <c r="N114">
        <f t="shared" ref="N114" si="225">_xlfn.STDEV.P(E145:E184)</f>
        <v>18.579204604880143</v>
      </c>
    </row>
    <row r="115" spans="1:14" x14ac:dyDescent="0.2">
      <c r="A115" s="2">
        <f t="shared" ca="1" si="125"/>
        <v>0.61098936258523739</v>
      </c>
      <c r="B115" s="1">
        <v>42761</v>
      </c>
      <c r="C115" s="1" t="str">
        <f t="shared" si="126"/>
        <v>January</v>
      </c>
      <c r="D115" t="s">
        <v>11</v>
      </c>
      <c r="E115">
        <v>35.799999999999997</v>
      </c>
      <c r="F115" s="2">
        <v>1.25</v>
      </c>
      <c r="G115">
        <v>18</v>
      </c>
      <c r="H115">
        <v>0.3</v>
      </c>
      <c r="I115">
        <v>16</v>
      </c>
      <c r="J115" s="4">
        <f t="shared" si="127"/>
        <v>4.8</v>
      </c>
      <c r="L115" t="s">
        <v>146</v>
      </c>
      <c r="M115" s="2">
        <f t="shared" ref="M115" si="226">AVERAGE(E114:E153)</f>
        <v>56.742499999999986</v>
      </c>
      <c r="N115">
        <f t="shared" ref="N115" si="227">_xlfn.STDEV.S(E114:E153)</f>
        <v>14.113239601568548</v>
      </c>
    </row>
    <row r="116" spans="1:14" x14ac:dyDescent="0.2">
      <c r="A116" s="2">
        <f t="shared" ca="1" si="125"/>
        <v>0.76806769855703694</v>
      </c>
      <c r="B116" s="1">
        <v>42810</v>
      </c>
      <c r="C116" s="1" t="str">
        <f t="shared" si="126"/>
        <v>March</v>
      </c>
      <c r="D116" t="s">
        <v>11</v>
      </c>
      <c r="E116">
        <v>60.199999999999996</v>
      </c>
      <c r="F116" s="2">
        <v>0.83</v>
      </c>
      <c r="G116">
        <v>39</v>
      </c>
      <c r="H116">
        <v>0.3</v>
      </c>
      <c r="I116">
        <v>24</v>
      </c>
      <c r="J116" s="4">
        <f t="shared" si="127"/>
        <v>7.1999999999999993</v>
      </c>
      <c r="L116" t="s">
        <v>147</v>
      </c>
      <c r="M116">
        <f t="shared" ref="M116" si="228">AVERAGE(E147:E186)</f>
        <v>57.052499999999995</v>
      </c>
      <c r="N116">
        <f t="shared" ref="N116" si="229">_xlfn.STDEV.P(E147:E186)</f>
        <v>18.944854017648158</v>
      </c>
    </row>
    <row r="117" spans="1:14" x14ac:dyDescent="0.2">
      <c r="A117" s="2">
        <f t="shared" ca="1" si="125"/>
        <v>0.11348411860635321</v>
      </c>
      <c r="B117" s="1">
        <v>42962</v>
      </c>
      <c r="C117" s="1" t="str">
        <f t="shared" si="126"/>
        <v>August</v>
      </c>
      <c r="D117" t="s">
        <v>9</v>
      </c>
      <c r="E117">
        <v>74.3</v>
      </c>
      <c r="F117" s="2">
        <v>0.63</v>
      </c>
      <c r="G117">
        <v>44</v>
      </c>
      <c r="H117">
        <v>0.5</v>
      </c>
      <c r="I117">
        <v>31</v>
      </c>
      <c r="J117" s="4">
        <f t="shared" si="127"/>
        <v>15.5</v>
      </c>
      <c r="L117" t="s">
        <v>148</v>
      </c>
      <c r="M117" s="2">
        <f t="shared" ref="M117" si="230">AVERAGE(E116:E155)</f>
        <v>56.067499999999995</v>
      </c>
      <c r="N117">
        <f t="shared" ref="N117" si="231">_xlfn.STDEV.S(E116:E155)</f>
        <v>14.784284578998735</v>
      </c>
    </row>
    <row r="118" spans="1:14" x14ac:dyDescent="0.2">
      <c r="A118" s="2">
        <f t="shared" ca="1" si="125"/>
        <v>0.94712809849855717</v>
      </c>
      <c r="B118" s="1">
        <v>42895</v>
      </c>
      <c r="C118" s="1" t="str">
        <f t="shared" si="126"/>
        <v>June</v>
      </c>
      <c r="D118" t="s">
        <v>12</v>
      </c>
      <c r="E118">
        <v>77.599999999999994</v>
      </c>
      <c r="F118" s="2">
        <v>0.61</v>
      </c>
      <c r="G118">
        <v>44</v>
      </c>
      <c r="H118">
        <v>0.3</v>
      </c>
      <c r="I118">
        <v>32</v>
      </c>
      <c r="J118" s="4">
        <f t="shared" si="127"/>
        <v>9.6</v>
      </c>
      <c r="L118" t="s">
        <v>149</v>
      </c>
      <c r="M118">
        <f t="shared" ref="M118" si="232">AVERAGE(E149:E188)</f>
        <v>56.327500000000001</v>
      </c>
      <c r="N118">
        <f t="shared" ref="N118" si="233">_xlfn.STDEV.P(E149:E188)</f>
        <v>18.98891765609611</v>
      </c>
    </row>
    <row r="119" spans="1:14" x14ac:dyDescent="0.2">
      <c r="A119" s="2">
        <f t="shared" ca="1" si="125"/>
        <v>0.42984372373235713</v>
      </c>
      <c r="B119" s="1">
        <v>42740</v>
      </c>
      <c r="C119" s="1" t="str">
        <f t="shared" si="126"/>
        <v>January</v>
      </c>
      <c r="D119" t="s">
        <v>11</v>
      </c>
      <c r="E119">
        <v>42.4</v>
      </c>
      <c r="F119" s="2">
        <v>1</v>
      </c>
      <c r="G119">
        <v>33</v>
      </c>
      <c r="H119">
        <v>0.3</v>
      </c>
      <c r="I119">
        <v>18</v>
      </c>
      <c r="J119" s="4">
        <f t="shared" si="127"/>
        <v>5.3999999999999995</v>
      </c>
      <c r="L119" t="s">
        <v>150</v>
      </c>
      <c r="M119" s="2">
        <f t="shared" ref="M119" si="234">AVERAGE(E118:E157)</f>
        <v>54.94</v>
      </c>
      <c r="N119">
        <f t="shared" ref="N119" si="235">_xlfn.STDEV.S(E118:E157)</f>
        <v>14.672524471234439</v>
      </c>
    </row>
    <row r="120" spans="1:14" x14ac:dyDescent="0.2">
      <c r="A120" s="2">
        <f t="shared" ca="1" si="125"/>
        <v>0.27116822747290859</v>
      </c>
      <c r="B120" s="1">
        <v>42899</v>
      </c>
      <c r="C120" s="1" t="str">
        <f t="shared" si="126"/>
        <v>June</v>
      </c>
      <c r="D120" t="s">
        <v>9</v>
      </c>
      <c r="E120">
        <v>75.599999999999994</v>
      </c>
      <c r="F120" s="2">
        <v>0.59</v>
      </c>
      <c r="G120">
        <v>65</v>
      </c>
      <c r="H120">
        <v>0.3</v>
      </c>
      <c r="I120">
        <v>32</v>
      </c>
      <c r="J120" s="4">
        <f t="shared" si="127"/>
        <v>9.6</v>
      </c>
      <c r="L120" t="s">
        <v>151</v>
      </c>
      <c r="M120">
        <f t="shared" ref="M120" si="236">AVERAGE(E151:E190)</f>
        <v>57.102499999999999</v>
      </c>
      <c r="N120">
        <f t="shared" ref="N120" si="237">_xlfn.STDEV.P(E151:E190)</f>
        <v>18.93213521370474</v>
      </c>
    </row>
    <row r="121" spans="1:14" x14ac:dyDescent="0.2">
      <c r="A121" s="2">
        <f t="shared" ca="1" si="125"/>
        <v>0.21911320055721129</v>
      </c>
      <c r="B121" s="1">
        <v>42955</v>
      </c>
      <c r="C121" s="1" t="str">
        <f t="shared" si="126"/>
        <v>August</v>
      </c>
      <c r="D121" t="s">
        <v>9</v>
      </c>
      <c r="E121">
        <v>68.699999999999989</v>
      </c>
      <c r="F121" s="2">
        <v>0.65</v>
      </c>
      <c r="G121">
        <v>50</v>
      </c>
      <c r="H121">
        <v>0.5</v>
      </c>
      <c r="I121">
        <v>29</v>
      </c>
      <c r="J121" s="4">
        <f t="shared" si="127"/>
        <v>14.5</v>
      </c>
      <c r="L121" t="s">
        <v>152</v>
      </c>
      <c r="M121" s="2">
        <f t="shared" ref="M121" si="238">AVERAGE(E120:E159)</f>
        <v>55.399999999999991</v>
      </c>
      <c r="N121">
        <f t="shared" ref="N121" si="239">_xlfn.STDEV.S(E120:E159)</f>
        <v>15.828341993285681</v>
      </c>
    </row>
    <row r="122" spans="1:14" x14ac:dyDescent="0.2">
      <c r="A122" s="2">
        <f t="shared" ca="1" si="125"/>
        <v>0.238152649277518</v>
      </c>
      <c r="B122" s="1">
        <v>42763</v>
      </c>
      <c r="C122" s="1" t="str">
        <f t="shared" si="126"/>
        <v>January</v>
      </c>
      <c r="D122" t="s">
        <v>13</v>
      </c>
      <c r="E122">
        <v>34.9</v>
      </c>
      <c r="F122" s="2">
        <v>1.33</v>
      </c>
      <c r="G122">
        <v>15</v>
      </c>
      <c r="H122">
        <v>0.3</v>
      </c>
      <c r="I122">
        <v>13</v>
      </c>
      <c r="J122" s="4">
        <f t="shared" si="127"/>
        <v>3.9</v>
      </c>
      <c r="L122" t="s">
        <v>153</v>
      </c>
      <c r="M122">
        <f t="shared" ref="M122" si="240">AVERAGE(E153:E192)</f>
        <v>57.277499999999996</v>
      </c>
      <c r="N122">
        <f t="shared" ref="N122" si="241">_xlfn.STDEV.P(E153:E192)</f>
        <v>19.169226477612465</v>
      </c>
    </row>
    <row r="123" spans="1:14" x14ac:dyDescent="0.2">
      <c r="A123" s="2">
        <f t="shared" ca="1" si="125"/>
        <v>0.37614694448142461</v>
      </c>
      <c r="B123" s="1">
        <v>42970</v>
      </c>
      <c r="C123" s="1" t="str">
        <f t="shared" si="126"/>
        <v>August</v>
      </c>
      <c r="D123" t="s">
        <v>10</v>
      </c>
      <c r="E123">
        <v>70.699999999999989</v>
      </c>
      <c r="F123" s="2">
        <v>0.67</v>
      </c>
      <c r="G123">
        <v>33</v>
      </c>
      <c r="H123">
        <v>0.5</v>
      </c>
      <c r="I123">
        <v>29</v>
      </c>
      <c r="J123" s="4">
        <f t="shared" si="127"/>
        <v>14.5</v>
      </c>
      <c r="L123" t="s">
        <v>154</v>
      </c>
      <c r="M123" s="2">
        <f t="shared" ref="M123" si="242">AVERAGE(E122:E161)</f>
        <v>54.18249999999999</v>
      </c>
      <c r="N123">
        <f t="shared" ref="N123" si="243">_xlfn.STDEV.S(E122:E161)</f>
        <v>15.846489338619293</v>
      </c>
    </row>
    <row r="124" spans="1:14" x14ac:dyDescent="0.2">
      <c r="A124" s="2">
        <f t="shared" ca="1" si="125"/>
        <v>0.85936621868429308</v>
      </c>
      <c r="B124" s="1">
        <v>43047</v>
      </c>
      <c r="C124" s="1" t="str">
        <f t="shared" si="126"/>
        <v>November</v>
      </c>
      <c r="D124" t="s">
        <v>10</v>
      </c>
      <c r="E124">
        <v>44.699999999999996</v>
      </c>
      <c r="F124" s="2">
        <v>0.95</v>
      </c>
      <c r="G124">
        <v>37</v>
      </c>
      <c r="H124">
        <v>0.3</v>
      </c>
      <c r="I124">
        <v>19</v>
      </c>
      <c r="J124" s="4">
        <f t="shared" si="127"/>
        <v>5.7</v>
      </c>
      <c r="L124" t="s">
        <v>155</v>
      </c>
      <c r="M124">
        <f t="shared" ref="M124" si="244">AVERAGE(E155:E194)</f>
        <v>58.797499999999999</v>
      </c>
      <c r="N124">
        <f t="shared" ref="N124" si="245">_xlfn.STDEV.P(E155:E194)</f>
        <v>18.180985774979284</v>
      </c>
    </row>
    <row r="125" spans="1:14" x14ac:dyDescent="0.2">
      <c r="A125" s="2">
        <f t="shared" ca="1" si="125"/>
        <v>9.3048525891145872E-2</v>
      </c>
      <c r="B125" s="1">
        <v>42834</v>
      </c>
      <c r="C125" s="1" t="str">
        <f t="shared" si="126"/>
        <v>April</v>
      </c>
      <c r="D125" t="s">
        <v>7</v>
      </c>
      <c r="E125">
        <v>63.099999999999994</v>
      </c>
      <c r="F125" s="2">
        <v>0.69</v>
      </c>
      <c r="G125">
        <v>52</v>
      </c>
      <c r="H125">
        <v>0.3</v>
      </c>
      <c r="I125">
        <v>27</v>
      </c>
      <c r="J125" s="4">
        <f t="shared" si="127"/>
        <v>8.1</v>
      </c>
      <c r="L125" t="s">
        <v>156</v>
      </c>
      <c r="M125" s="2">
        <f t="shared" ref="M125" si="246">AVERAGE(E124:E163)</f>
        <v>54.822499999999991</v>
      </c>
      <c r="N125">
        <f t="shared" ref="N125" si="247">_xlfn.STDEV.S(E124:E163)</f>
        <v>15.551197290867607</v>
      </c>
    </row>
    <row r="126" spans="1:14" x14ac:dyDescent="0.2">
      <c r="A126" s="2">
        <f t="shared" ca="1" si="125"/>
        <v>0.44441487992600048</v>
      </c>
      <c r="B126" s="1">
        <v>42823</v>
      </c>
      <c r="C126" s="1" t="str">
        <f t="shared" si="126"/>
        <v>March</v>
      </c>
      <c r="D126" t="s">
        <v>10</v>
      </c>
      <c r="E126">
        <v>57.199999999999996</v>
      </c>
      <c r="F126" s="2">
        <v>0.83</v>
      </c>
      <c r="G126">
        <v>39</v>
      </c>
      <c r="H126">
        <v>0.3</v>
      </c>
      <c r="I126">
        <v>24</v>
      </c>
      <c r="J126" s="4">
        <f t="shared" si="127"/>
        <v>7.1999999999999993</v>
      </c>
      <c r="L126" t="s">
        <v>157</v>
      </c>
      <c r="M126">
        <f t="shared" ref="M126" si="248">AVERAGE(E157:E196)</f>
        <v>59.677500000000009</v>
      </c>
      <c r="N126">
        <f t="shared" ref="N126" si="249">_xlfn.STDEV.P(E157:E196)</f>
        <v>17.668623142452216</v>
      </c>
    </row>
    <row r="127" spans="1:14" x14ac:dyDescent="0.2">
      <c r="A127" s="2">
        <f t="shared" ca="1" si="125"/>
        <v>0.79888108987274054</v>
      </c>
      <c r="B127" s="1">
        <v>42851</v>
      </c>
      <c r="C127" s="1" t="str">
        <f t="shared" si="126"/>
        <v>April</v>
      </c>
      <c r="D127" t="s">
        <v>10</v>
      </c>
      <c r="E127">
        <v>62.499999999999993</v>
      </c>
      <c r="F127" s="2">
        <v>0.8</v>
      </c>
      <c r="G127">
        <v>48</v>
      </c>
      <c r="H127">
        <v>0.3</v>
      </c>
      <c r="I127">
        <v>25</v>
      </c>
      <c r="J127" s="4">
        <f t="shared" si="127"/>
        <v>7.5</v>
      </c>
      <c r="L127" t="s">
        <v>158</v>
      </c>
      <c r="M127" s="2">
        <f t="shared" ref="M127" si="250">AVERAGE(E126:E165)</f>
        <v>54.345000000000006</v>
      </c>
      <c r="N127">
        <f t="shared" ref="N127" si="251">_xlfn.STDEV.S(E126:E165)</f>
        <v>15.971448082317206</v>
      </c>
    </row>
    <row r="128" spans="1:14" x14ac:dyDescent="0.2">
      <c r="A128" s="2">
        <f t="shared" ca="1" si="125"/>
        <v>0.6465427902345815</v>
      </c>
      <c r="B128" s="1">
        <v>42854</v>
      </c>
      <c r="C128" s="1" t="str">
        <f t="shared" si="126"/>
        <v>April</v>
      </c>
      <c r="D128" t="s">
        <v>13</v>
      </c>
      <c r="E128">
        <v>65.099999999999994</v>
      </c>
      <c r="F128" s="2">
        <v>0.71</v>
      </c>
      <c r="G128">
        <v>32</v>
      </c>
      <c r="H128">
        <v>0.3</v>
      </c>
      <c r="I128">
        <v>27</v>
      </c>
      <c r="J128" s="4">
        <f t="shared" si="127"/>
        <v>8.1</v>
      </c>
      <c r="L128" t="s">
        <v>159</v>
      </c>
      <c r="M128">
        <f t="shared" ref="M128" si="252">AVERAGE(E159:E198)</f>
        <v>58.537500000000009</v>
      </c>
      <c r="N128">
        <f t="shared" ref="N128" si="253">_xlfn.STDEV.P(E159:E198)</f>
        <v>16.871658002401485</v>
      </c>
    </row>
    <row r="129" spans="1:14" x14ac:dyDescent="0.2">
      <c r="A129" s="2">
        <f t="shared" ca="1" si="125"/>
        <v>0.63316191907456243</v>
      </c>
      <c r="B129" s="1">
        <v>42786</v>
      </c>
      <c r="C129" s="1" t="str">
        <f t="shared" si="126"/>
        <v>February</v>
      </c>
      <c r="D129" t="s">
        <v>8</v>
      </c>
      <c r="E129">
        <v>50.3</v>
      </c>
      <c r="F129" s="2">
        <v>0.95</v>
      </c>
      <c r="G129">
        <v>25</v>
      </c>
      <c r="H129">
        <v>0.3</v>
      </c>
      <c r="I129">
        <v>21</v>
      </c>
      <c r="J129" s="4">
        <f t="shared" si="127"/>
        <v>6.3</v>
      </c>
      <c r="L129" t="s">
        <v>160</v>
      </c>
      <c r="M129" s="2">
        <f t="shared" ref="M129" si="254">AVERAGE(E128:E167)</f>
        <v>54.500000000000014</v>
      </c>
      <c r="N129">
        <f t="shared" ref="N129" si="255">_xlfn.STDEV.S(E128:E167)</f>
        <v>16.034993783629133</v>
      </c>
    </row>
    <row r="130" spans="1:14" x14ac:dyDescent="0.2">
      <c r="A130" s="2">
        <f t="shared" ref="A130:A193" ca="1" si="256">RAND()</f>
        <v>0.41692022593818345</v>
      </c>
      <c r="B130" s="1">
        <v>43073</v>
      </c>
      <c r="C130" s="1" t="str">
        <f t="shared" ref="C130:C193" si="257">TEXT(B130, "mmmm")</f>
        <v>December</v>
      </c>
      <c r="D130" t="s">
        <v>8</v>
      </c>
      <c r="E130">
        <v>34.9</v>
      </c>
      <c r="F130" s="2">
        <v>1.54</v>
      </c>
      <c r="G130">
        <v>16</v>
      </c>
      <c r="H130">
        <v>0.3</v>
      </c>
      <c r="I130">
        <v>13</v>
      </c>
      <c r="J130" s="4">
        <f t="shared" ref="J130:J193" si="258">H130*I130</f>
        <v>3.9</v>
      </c>
      <c r="L130" t="s">
        <v>161</v>
      </c>
      <c r="M130">
        <f t="shared" ref="M130" si="259">AVERAGE(E161:E200)</f>
        <v>59.55</v>
      </c>
      <c r="N130">
        <f t="shared" ref="N130" si="260">_xlfn.STDEV.P(E161:E200)</f>
        <v>17.495370816304504</v>
      </c>
    </row>
    <row r="131" spans="1:14" x14ac:dyDescent="0.2">
      <c r="A131" s="2">
        <f t="shared" ca="1" si="256"/>
        <v>6.2089446231962109E-2</v>
      </c>
      <c r="B131" s="1">
        <v>43057</v>
      </c>
      <c r="C131" s="1" t="str">
        <f t="shared" si="257"/>
        <v>November</v>
      </c>
      <c r="D131" t="s">
        <v>13</v>
      </c>
      <c r="E131">
        <v>48.699999999999996</v>
      </c>
      <c r="F131" s="2">
        <v>1.05</v>
      </c>
      <c r="G131">
        <v>37</v>
      </c>
      <c r="H131">
        <v>0.3</v>
      </c>
      <c r="I131">
        <v>19</v>
      </c>
      <c r="J131" s="4">
        <f t="shared" si="258"/>
        <v>5.7</v>
      </c>
      <c r="L131" t="s">
        <v>162</v>
      </c>
      <c r="M131" s="2">
        <f t="shared" ref="M131" si="261">AVERAGE(E130:E169)</f>
        <v>55.667500000000018</v>
      </c>
      <c r="N131">
        <f t="shared" ref="N131" si="262">_xlfn.STDEV.S(E130:E169)</f>
        <v>17.481952415460018</v>
      </c>
    </row>
    <row r="132" spans="1:14" x14ac:dyDescent="0.2">
      <c r="A132" s="2">
        <f t="shared" ca="1" si="256"/>
        <v>0.34963158748509926</v>
      </c>
      <c r="B132" s="1">
        <v>43091</v>
      </c>
      <c r="C132" s="1" t="str">
        <f t="shared" si="257"/>
        <v>December</v>
      </c>
      <c r="D132" t="s">
        <v>12</v>
      </c>
      <c r="E132">
        <v>30.9</v>
      </c>
      <c r="F132" s="2">
        <v>1.54</v>
      </c>
      <c r="G132">
        <v>17</v>
      </c>
      <c r="H132">
        <v>0.3</v>
      </c>
      <c r="I132">
        <v>13</v>
      </c>
      <c r="J132" s="4">
        <f t="shared" si="258"/>
        <v>3.9</v>
      </c>
      <c r="L132" t="s">
        <v>163</v>
      </c>
      <c r="M132">
        <f t="shared" ref="M132" si="263">AVERAGE(E163:E202)</f>
        <v>60.174999999999997</v>
      </c>
      <c r="N132">
        <f t="shared" ref="N132" si="264">_xlfn.STDEV.P(E163:E202)</f>
        <v>16.873199903989736</v>
      </c>
    </row>
    <row r="133" spans="1:14" x14ac:dyDescent="0.2">
      <c r="A133" s="2">
        <f t="shared" ca="1" si="256"/>
        <v>0.23869191057451822</v>
      </c>
      <c r="B133" s="1">
        <v>42749</v>
      </c>
      <c r="C133" s="1" t="str">
        <f t="shared" si="257"/>
        <v>January</v>
      </c>
      <c r="D133" t="s">
        <v>13</v>
      </c>
      <c r="E133">
        <v>44.099999999999994</v>
      </c>
      <c r="F133" s="2">
        <v>1.05</v>
      </c>
      <c r="G133">
        <v>23</v>
      </c>
      <c r="H133">
        <v>0.3</v>
      </c>
      <c r="I133">
        <v>17</v>
      </c>
      <c r="J133" s="4">
        <f t="shared" si="258"/>
        <v>5.0999999999999996</v>
      </c>
      <c r="L133" t="s">
        <v>164</v>
      </c>
      <c r="M133" s="2">
        <f t="shared" ref="M133" si="265">AVERAGE(E132:E171)</f>
        <v>56.075000000000003</v>
      </c>
      <c r="N133">
        <f t="shared" ref="N133" si="266">_xlfn.STDEV.S(E132:E171)</f>
        <v>17.634577775873549</v>
      </c>
    </row>
    <row r="134" spans="1:14" x14ac:dyDescent="0.2">
      <c r="A134" s="2">
        <f t="shared" ca="1" si="256"/>
        <v>0.45262971797987339</v>
      </c>
      <c r="B134" s="1">
        <v>42977</v>
      </c>
      <c r="C134" s="1" t="str">
        <f t="shared" si="257"/>
        <v>August</v>
      </c>
      <c r="D134" t="s">
        <v>10</v>
      </c>
      <c r="E134">
        <v>72</v>
      </c>
      <c r="F134" s="2">
        <v>0.63</v>
      </c>
      <c r="G134">
        <v>51</v>
      </c>
      <c r="H134">
        <v>0.5</v>
      </c>
      <c r="I134">
        <v>30</v>
      </c>
      <c r="J134" s="4">
        <f t="shared" si="258"/>
        <v>15</v>
      </c>
      <c r="L134" t="s">
        <v>165</v>
      </c>
      <c r="M134">
        <f t="shared" ref="M134" si="267">AVERAGE(E165:E204)</f>
        <v>60.125000000000014</v>
      </c>
      <c r="N134">
        <f t="shared" ref="N134" si="268">_xlfn.STDEV.P(E165:E204)</f>
        <v>16.886647831941005</v>
      </c>
    </row>
    <row r="135" spans="1:14" x14ac:dyDescent="0.2">
      <c r="A135" s="2">
        <f t="shared" ca="1" si="256"/>
        <v>0.91183749048914053</v>
      </c>
      <c r="B135" s="1">
        <v>42773</v>
      </c>
      <c r="C135" s="1" t="str">
        <f t="shared" si="257"/>
        <v>February</v>
      </c>
      <c r="D135" t="s">
        <v>9</v>
      </c>
      <c r="E135">
        <v>52.3</v>
      </c>
      <c r="F135" s="2">
        <v>0.87</v>
      </c>
      <c r="G135">
        <v>39</v>
      </c>
      <c r="H135">
        <v>0.3</v>
      </c>
      <c r="I135">
        <v>21</v>
      </c>
      <c r="J135" s="4">
        <f t="shared" si="258"/>
        <v>6.3</v>
      </c>
      <c r="L135" t="s">
        <v>166</v>
      </c>
      <c r="M135" s="2">
        <f t="shared" ref="M135" si="269">AVERAGE(E134:E173)</f>
        <v>56.524999999999991</v>
      </c>
      <c r="N135">
        <f t="shared" ref="N135" si="270">_xlfn.STDEV.S(E134:E173)</f>
        <v>18.064510468361437</v>
      </c>
    </row>
    <row r="136" spans="1:14" x14ac:dyDescent="0.2">
      <c r="A136" s="2">
        <f t="shared" ca="1" si="256"/>
        <v>0.66624442998204503</v>
      </c>
      <c r="B136" s="1">
        <v>42978</v>
      </c>
      <c r="C136" s="1" t="str">
        <f t="shared" si="257"/>
        <v>August</v>
      </c>
      <c r="D136" t="s">
        <v>11</v>
      </c>
      <c r="E136">
        <v>67.699999999999989</v>
      </c>
      <c r="F136" s="2">
        <v>0.69</v>
      </c>
      <c r="G136">
        <v>58</v>
      </c>
      <c r="H136">
        <v>0.5</v>
      </c>
      <c r="I136">
        <v>29</v>
      </c>
      <c r="J136" s="4">
        <f t="shared" si="258"/>
        <v>14.5</v>
      </c>
      <c r="L136" t="s">
        <v>167</v>
      </c>
      <c r="M136">
        <f t="shared" ref="M136" si="271">AVERAGE(E167:E206)</f>
        <v>60.777500000000011</v>
      </c>
      <c r="N136">
        <f t="shared" ref="N136" si="272">_xlfn.STDEV.P(E167:E206)</f>
        <v>17.392404771911156</v>
      </c>
    </row>
    <row r="137" spans="1:14" x14ac:dyDescent="0.2">
      <c r="A137" s="2">
        <f t="shared" ca="1" si="256"/>
        <v>0.65736099806055392</v>
      </c>
      <c r="B137" s="1">
        <v>42850</v>
      </c>
      <c r="C137" s="1" t="str">
        <f t="shared" si="257"/>
        <v>April</v>
      </c>
      <c r="D137" t="s">
        <v>9</v>
      </c>
      <c r="E137">
        <v>65.099999999999994</v>
      </c>
      <c r="F137" s="2">
        <v>0.71</v>
      </c>
      <c r="G137">
        <v>37</v>
      </c>
      <c r="H137">
        <v>0.3</v>
      </c>
      <c r="I137">
        <v>27</v>
      </c>
      <c r="J137" s="4">
        <f t="shared" si="258"/>
        <v>8.1</v>
      </c>
      <c r="L137" t="s">
        <v>168</v>
      </c>
      <c r="M137" s="2">
        <f t="shared" ref="M137" si="273">AVERAGE(E136:E175)</f>
        <v>55.769999999999996</v>
      </c>
      <c r="N137">
        <f t="shared" ref="N137" si="274">_xlfn.STDEV.S(E136:E175)</f>
        <v>17.996868673502128</v>
      </c>
    </row>
    <row r="138" spans="1:14" x14ac:dyDescent="0.2">
      <c r="A138" s="2">
        <f t="shared" ca="1" si="256"/>
        <v>0.66200513288128338</v>
      </c>
      <c r="B138" s="1">
        <v>42764</v>
      </c>
      <c r="C138" s="1" t="str">
        <f t="shared" si="257"/>
        <v>January</v>
      </c>
      <c r="D138" t="s">
        <v>7</v>
      </c>
      <c r="E138">
        <v>35.199999999999996</v>
      </c>
      <c r="F138" s="2">
        <v>1.33</v>
      </c>
      <c r="G138">
        <v>27</v>
      </c>
      <c r="H138">
        <v>0.3</v>
      </c>
      <c r="I138">
        <v>14</v>
      </c>
      <c r="J138" s="4">
        <f t="shared" si="258"/>
        <v>4.2</v>
      </c>
      <c r="L138" t="s">
        <v>169</v>
      </c>
      <c r="M138">
        <f t="shared" ref="M138" si="275">AVERAGE(E169:E208)</f>
        <v>59.117500000000007</v>
      </c>
      <c r="N138">
        <f t="shared" ref="N138" si="276">_xlfn.STDEV.P(E169:E208)</f>
        <v>16.583740342576466</v>
      </c>
    </row>
    <row r="139" spans="1:14" x14ac:dyDescent="0.2">
      <c r="A139" s="2">
        <f t="shared" ca="1" si="256"/>
        <v>0.92253651049844021</v>
      </c>
      <c r="B139" s="1">
        <v>43069</v>
      </c>
      <c r="C139" s="1" t="str">
        <f t="shared" si="257"/>
        <v>November</v>
      </c>
      <c r="D139" t="s">
        <v>11</v>
      </c>
      <c r="E139">
        <v>44.699999999999996</v>
      </c>
      <c r="F139" s="2">
        <v>1.05</v>
      </c>
      <c r="G139">
        <v>28</v>
      </c>
      <c r="H139">
        <v>0.3</v>
      </c>
      <c r="I139">
        <v>19</v>
      </c>
      <c r="J139" s="4">
        <f t="shared" si="258"/>
        <v>5.7</v>
      </c>
      <c r="L139" t="s">
        <v>170</v>
      </c>
      <c r="M139" s="2">
        <f t="shared" ref="M139" si="277">AVERAGE(E138:E177)</f>
        <v>56.172499999999999</v>
      </c>
      <c r="N139">
        <f t="shared" ref="N139" si="278">_xlfn.STDEV.S(E138:E177)</f>
        <v>18.347136819874073</v>
      </c>
    </row>
    <row r="140" spans="1:14" x14ac:dyDescent="0.2">
      <c r="A140" s="2">
        <f t="shared" ca="1" si="256"/>
        <v>0.65478156193722636</v>
      </c>
      <c r="B140" s="1">
        <v>42831</v>
      </c>
      <c r="C140" s="1" t="str">
        <f t="shared" si="257"/>
        <v>April</v>
      </c>
      <c r="D140" t="s">
        <v>11</v>
      </c>
      <c r="E140">
        <v>57.499999999999993</v>
      </c>
      <c r="F140" s="2">
        <v>0.8</v>
      </c>
      <c r="G140">
        <v>31</v>
      </c>
      <c r="H140">
        <v>0.3</v>
      </c>
      <c r="I140">
        <v>25</v>
      </c>
      <c r="J140" s="4">
        <f t="shared" si="258"/>
        <v>7.5</v>
      </c>
      <c r="L140" t="s">
        <v>171</v>
      </c>
      <c r="M140">
        <f t="shared" ref="M140" si="279">AVERAGE(E171:E210)</f>
        <v>59.265000000000001</v>
      </c>
      <c r="N140">
        <f t="shared" ref="N140" si="280">_xlfn.STDEV.P(E171:E210)</f>
        <v>16.845986910834295</v>
      </c>
    </row>
    <row r="141" spans="1:14" x14ac:dyDescent="0.2">
      <c r="A141" s="2">
        <f t="shared" ca="1" si="256"/>
        <v>0.82679802350518627</v>
      </c>
      <c r="B141" s="1">
        <v>43043</v>
      </c>
      <c r="C141" s="1" t="str">
        <f t="shared" si="257"/>
        <v>November</v>
      </c>
      <c r="D141" t="s">
        <v>13</v>
      </c>
      <c r="E141">
        <v>48.699999999999996</v>
      </c>
      <c r="F141" s="2">
        <v>0.95</v>
      </c>
      <c r="G141">
        <v>39</v>
      </c>
      <c r="H141">
        <v>0.3</v>
      </c>
      <c r="I141">
        <v>19</v>
      </c>
      <c r="J141" s="4">
        <f t="shared" si="258"/>
        <v>5.7</v>
      </c>
      <c r="L141" t="s">
        <v>172</v>
      </c>
      <c r="M141" s="2">
        <f t="shared" ref="M141" si="281">AVERAGE(E140:E179)</f>
        <v>56.355000000000004</v>
      </c>
      <c r="N141">
        <f t="shared" ref="N141" si="282">_xlfn.STDEV.S(E140:E179)</f>
        <v>18.190613950536008</v>
      </c>
    </row>
    <row r="142" spans="1:14" x14ac:dyDescent="0.2">
      <c r="A142" s="2">
        <f t="shared" ca="1" si="256"/>
        <v>0.524871086231678</v>
      </c>
      <c r="B142" s="1">
        <v>43039</v>
      </c>
      <c r="C142" s="1" t="str">
        <f t="shared" si="257"/>
        <v>October</v>
      </c>
      <c r="D142" t="s">
        <v>9</v>
      </c>
      <c r="E142">
        <v>54.199999999999996</v>
      </c>
      <c r="F142" s="2">
        <v>0.77</v>
      </c>
      <c r="G142">
        <v>38</v>
      </c>
      <c r="H142">
        <v>0.3</v>
      </c>
      <c r="I142">
        <v>24</v>
      </c>
      <c r="J142" s="4">
        <f t="shared" si="258"/>
        <v>7.1999999999999993</v>
      </c>
      <c r="L142" t="s">
        <v>173</v>
      </c>
      <c r="M142">
        <f t="shared" ref="M142" si="283">AVERAGE(E173:E212)</f>
        <v>60.95</v>
      </c>
      <c r="N142">
        <f t="shared" ref="N142" si="284">_xlfn.STDEV.P(E173:E212)</f>
        <v>15.412916661034682</v>
      </c>
    </row>
    <row r="143" spans="1:14" x14ac:dyDescent="0.2">
      <c r="A143" s="2">
        <f t="shared" ca="1" si="256"/>
        <v>0.72302671075119807</v>
      </c>
      <c r="B143" s="1">
        <v>43008</v>
      </c>
      <c r="C143" s="1" t="str">
        <f t="shared" si="257"/>
        <v>September</v>
      </c>
      <c r="D143" t="s">
        <v>13</v>
      </c>
      <c r="E143">
        <v>64.8</v>
      </c>
      <c r="F143" s="2">
        <v>0.74</v>
      </c>
      <c r="G143">
        <v>29</v>
      </c>
      <c r="H143">
        <v>0.3</v>
      </c>
      <c r="I143">
        <v>26</v>
      </c>
      <c r="J143" s="4">
        <f t="shared" si="258"/>
        <v>7.8</v>
      </c>
      <c r="L143" t="s">
        <v>174</v>
      </c>
      <c r="M143" s="2">
        <f t="shared" ref="M143" si="285">AVERAGE(E142:E181)</f>
        <v>57.134999999999991</v>
      </c>
      <c r="N143">
        <f t="shared" ref="N143" si="286">_xlfn.STDEV.S(E142:E181)</f>
        <v>18.529319109634532</v>
      </c>
    </row>
    <row r="144" spans="1:14" x14ac:dyDescent="0.2">
      <c r="A144" s="2">
        <f t="shared" ca="1" si="256"/>
        <v>0.52254604853564446</v>
      </c>
      <c r="B144" s="1">
        <v>42975</v>
      </c>
      <c r="C144" s="1" t="str">
        <f t="shared" si="257"/>
        <v>August</v>
      </c>
      <c r="D144" t="s">
        <v>8</v>
      </c>
      <c r="E144">
        <v>77.599999999999994</v>
      </c>
      <c r="F144" s="2">
        <v>0.63</v>
      </c>
      <c r="G144">
        <v>49</v>
      </c>
      <c r="H144">
        <v>0.5</v>
      </c>
      <c r="I144">
        <v>32</v>
      </c>
      <c r="J144" s="4">
        <f t="shared" si="258"/>
        <v>16</v>
      </c>
      <c r="L144" t="s">
        <v>175</v>
      </c>
      <c r="M144">
        <f t="shared" ref="M144" si="287">AVERAGE(E175:E214)</f>
        <v>61.582499999999996</v>
      </c>
      <c r="N144">
        <f t="shared" ref="N144" si="288">_xlfn.STDEV.P(E175:E214)</f>
        <v>15.459930263426184</v>
      </c>
    </row>
    <row r="145" spans="1:14" x14ac:dyDescent="0.2">
      <c r="A145" s="2">
        <f t="shared" ca="1" si="256"/>
        <v>7.8426623840040177E-2</v>
      </c>
      <c r="B145" s="1">
        <v>42849</v>
      </c>
      <c r="C145" s="1" t="str">
        <f t="shared" si="257"/>
        <v>April</v>
      </c>
      <c r="D145" t="s">
        <v>8</v>
      </c>
      <c r="E145">
        <v>65.099999999999994</v>
      </c>
      <c r="F145" s="2">
        <v>0.69</v>
      </c>
      <c r="G145">
        <v>48</v>
      </c>
      <c r="H145">
        <v>0.3</v>
      </c>
      <c r="I145">
        <v>27</v>
      </c>
      <c r="J145" s="4">
        <f t="shared" si="258"/>
        <v>8.1</v>
      </c>
      <c r="L145" t="s">
        <v>176</v>
      </c>
      <c r="M145" s="2">
        <f t="shared" ref="M145" si="289">AVERAGE(E144:E183)</f>
        <v>56.904999999999994</v>
      </c>
      <c r="N145">
        <f t="shared" ref="N145" si="290">_xlfn.STDEV.S(E144:E183)</f>
        <v>19.112701509058269</v>
      </c>
    </row>
    <row r="146" spans="1:14" x14ac:dyDescent="0.2">
      <c r="A146" s="2">
        <f t="shared" ca="1" si="256"/>
        <v>0.32752964919090566</v>
      </c>
      <c r="B146" s="1">
        <v>43059</v>
      </c>
      <c r="C146" s="1" t="str">
        <f t="shared" si="257"/>
        <v>November</v>
      </c>
      <c r="D146" t="s">
        <v>8</v>
      </c>
      <c r="E146">
        <v>55.599999999999994</v>
      </c>
      <c r="F146" s="2">
        <v>0.87</v>
      </c>
      <c r="G146">
        <v>41</v>
      </c>
      <c r="H146">
        <v>0.3</v>
      </c>
      <c r="I146">
        <v>22</v>
      </c>
      <c r="J146" s="4">
        <f t="shared" si="258"/>
        <v>6.6</v>
      </c>
      <c r="L146" t="s">
        <v>177</v>
      </c>
      <c r="M146">
        <f t="shared" ref="M146" si="291">AVERAGE(E177:E216)</f>
        <v>62.232499999999995</v>
      </c>
      <c r="N146">
        <f t="shared" ref="N146" si="292">_xlfn.STDEV.P(E177:E216)</f>
        <v>15.290575324362447</v>
      </c>
    </row>
    <row r="147" spans="1:14" x14ac:dyDescent="0.2">
      <c r="A147" s="2">
        <f t="shared" ca="1" si="256"/>
        <v>0.57136073527147335</v>
      </c>
      <c r="B147" s="1">
        <v>42885</v>
      </c>
      <c r="C147" s="1" t="str">
        <f t="shared" si="257"/>
        <v>May</v>
      </c>
      <c r="D147" t="s">
        <v>9</v>
      </c>
      <c r="E147">
        <v>75</v>
      </c>
      <c r="F147" s="2">
        <v>0.67</v>
      </c>
      <c r="G147">
        <v>43</v>
      </c>
      <c r="H147">
        <v>0.3</v>
      </c>
      <c r="I147">
        <v>30</v>
      </c>
      <c r="J147" s="4">
        <f t="shared" si="258"/>
        <v>9</v>
      </c>
      <c r="L147" t="s">
        <v>178</v>
      </c>
      <c r="M147" s="2">
        <f t="shared" ref="M147" si="293">AVERAGE(E146:E185)</f>
        <v>56.65</v>
      </c>
      <c r="N147">
        <f t="shared" ref="N147" si="294">_xlfn.STDEV.S(E146:E185)</f>
        <v>19.039351960529604</v>
      </c>
    </row>
    <row r="148" spans="1:14" x14ac:dyDescent="0.2">
      <c r="A148" s="2">
        <f t="shared" ca="1" si="256"/>
        <v>0.27595270532723271</v>
      </c>
      <c r="B148" s="1">
        <v>43007</v>
      </c>
      <c r="C148" s="1" t="str">
        <f t="shared" si="257"/>
        <v>September</v>
      </c>
      <c r="D148" t="s">
        <v>12</v>
      </c>
      <c r="E148">
        <v>66.099999999999994</v>
      </c>
      <c r="F148" s="2">
        <v>0.71</v>
      </c>
      <c r="G148">
        <v>48</v>
      </c>
      <c r="H148">
        <v>0.3</v>
      </c>
      <c r="I148">
        <v>27</v>
      </c>
      <c r="J148" s="4">
        <f t="shared" si="258"/>
        <v>8.1</v>
      </c>
      <c r="L148" t="s">
        <v>179</v>
      </c>
      <c r="M148">
        <f t="shared" ref="M148" si="295">AVERAGE(E179:E218)</f>
        <v>62.905000000000008</v>
      </c>
      <c r="N148">
        <f t="shared" ref="N148" si="296">_xlfn.STDEV.P(E179:E218)</f>
        <v>15.22263035746446</v>
      </c>
    </row>
    <row r="149" spans="1:14" x14ac:dyDescent="0.2">
      <c r="A149" s="2">
        <f t="shared" ca="1" si="256"/>
        <v>0.58646651533120886</v>
      </c>
      <c r="B149" s="1">
        <v>42766</v>
      </c>
      <c r="C149" s="1" t="str">
        <f t="shared" si="257"/>
        <v>January</v>
      </c>
      <c r="D149" t="s">
        <v>9</v>
      </c>
      <c r="E149">
        <v>40.4</v>
      </c>
      <c r="F149" s="2">
        <v>1.05</v>
      </c>
      <c r="G149">
        <v>37</v>
      </c>
      <c r="H149">
        <v>0.3</v>
      </c>
      <c r="I149">
        <v>18</v>
      </c>
      <c r="J149" s="4">
        <f t="shared" si="258"/>
        <v>5.3999999999999995</v>
      </c>
      <c r="L149" t="s">
        <v>180</v>
      </c>
      <c r="M149" s="2">
        <f t="shared" ref="M149" si="297">AVERAGE(E148:E187)</f>
        <v>56.1875</v>
      </c>
      <c r="N149">
        <f t="shared" ref="N149" si="298">_xlfn.STDEV.S(E148:E187)</f>
        <v>19.136194561816399</v>
      </c>
    </row>
    <row r="150" spans="1:14" x14ac:dyDescent="0.2">
      <c r="A150" s="2">
        <f t="shared" ca="1" si="256"/>
        <v>0.36986582424347103</v>
      </c>
      <c r="B150" s="1">
        <v>43013</v>
      </c>
      <c r="C150" s="1" t="str">
        <f t="shared" si="257"/>
        <v>October</v>
      </c>
      <c r="D150" t="s">
        <v>11</v>
      </c>
      <c r="E150">
        <v>60.499999999999993</v>
      </c>
      <c r="F150" s="2">
        <v>0.8</v>
      </c>
      <c r="G150">
        <v>33</v>
      </c>
      <c r="H150">
        <v>0.3</v>
      </c>
      <c r="I150">
        <v>25</v>
      </c>
      <c r="J150" s="4">
        <f t="shared" si="258"/>
        <v>7.5</v>
      </c>
      <c r="L150" t="s">
        <v>181</v>
      </c>
      <c r="M150">
        <f t="shared" ref="M150" si="299">AVERAGE(E181:E220)</f>
        <v>64.342500000000001</v>
      </c>
      <c r="N150">
        <f t="shared" ref="N150" si="300">_xlfn.STDEV.P(E181:E220)</f>
        <v>15.154090000722588</v>
      </c>
    </row>
    <row r="151" spans="1:14" x14ac:dyDescent="0.2">
      <c r="A151" s="2">
        <f t="shared" ca="1" si="256"/>
        <v>0.60117219471792815</v>
      </c>
      <c r="B151" s="1">
        <v>42826</v>
      </c>
      <c r="C151" s="1" t="str">
        <f t="shared" si="257"/>
        <v>April</v>
      </c>
      <c r="D151" t="s">
        <v>13</v>
      </c>
      <c r="E151">
        <v>57.499999999999993</v>
      </c>
      <c r="F151" s="2">
        <v>0.8</v>
      </c>
      <c r="G151">
        <v>33</v>
      </c>
      <c r="H151">
        <v>0.3</v>
      </c>
      <c r="I151">
        <v>25</v>
      </c>
      <c r="J151" s="4">
        <f t="shared" si="258"/>
        <v>7.5</v>
      </c>
      <c r="L151" t="s">
        <v>182</v>
      </c>
      <c r="M151" s="2">
        <f t="shared" ref="M151" si="301">AVERAGE(E150:E189)</f>
        <v>56.879999999999995</v>
      </c>
      <c r="N151">
        <f t="shared" ref="N151" si="302">_xlfn.STDEV.S(E150:E189)</f>
        <v>19.078356645887801</v>
      </c>
    </row>
    <row r="152" spans="1:14" x14ac:dyDescent="0.2">
      <c r="A152" s="2">
        <f t="shared" ca="1" si="256"/>
        <v>0.41808937335410556</v>
      </c>
      <c r="B152" s="1">
        <v>42896</v>
      </c>
      <c r="C152" s="1" t="str">
        <f t="shared" si="257"/>
        <v>June</v>
      </c>
      <c r="D152" t="s">
        <v>13</v>
      </c>
      <c r="E152">
        <v>79.5</v>
      </c>
      <c r="F152" s="2">
        <v>0.54</v>
      </c>
      <c r="G152">
        <v>54</v>
      </c>
      <c r="H152">
        <v>0.3</v>
      </c>
      <c r="I152">
        <v>35</v>
      </c>
      <c r="J152" s="4">
        <f t="shared" si="258"/>
        <v>10.5</v>
      </c>
      <c r="L152" t="s">
        <v>183</v>
      </c>
      <c r="M152">
        <f t="shared" ref="M152" si="303">AVERAGE(E183:E222)</f>
        <v>64.474999999999994</v>
      </c>
      <c r="N152">
        <f t="shared" ref="N152" si="304">_xlfn.STDEV.P(E183:E222)</f>
        <v>14.168199426885542</v>
      </c>
    </row>
    <row r="153" spans="1:14" x14ac:dyDescent="0.2">
      <c r="A153" s="2">
        <f t="shared" ca="1" si="256"/>
        <v>0.43530679270411576</v>
      </c>
      <c r="B153" s="1">
        <v>42746</v>
      </c>
      <c r="C153" s="1" t="str">
        <f t="shared" si="257"/>
        <v>January</v>
      </c>
      <c r="D153" t="s">
        <v>10</v>
      </c>
      <c r="E153">
        <v>32.599999999999994</v>
      </c>
      <c r="F153" s="2">
        <v>1.54</v>
      </c>
      <c r="G153">
        <v>23</v>
      </c>
      <c r="H153">
        <v>0.3</v>
      </c>
      <c r="I153">
        <v>12</v>
      </c>
      <c r="J153" s="4">
        <f t="shared" si="258"/>
        <v>3.5999999999999996</v>
      </c>
      <c r="L153" t="s">
        <v>184</v>
      </c>
      <c r="M153" s="2">
        <f t="shared" ref="M153" si="305">AVERAGE(E152:E191)</f>
        <v>57.827500000000001</v>
      </c>
      <c r="N153">
        <f t="shared" ref="N153" si="306">_xlfn.STDEV.S(E152:E191)</f>
        <v>19.728971115647418</v>
      </c>
    </row>
    <row r="154" spans="1:14" x14ac:dyDescent="0.2">
      <c r="A154" s="2">
        <f t="shared" ca="1" si="256"/>
        <v>1.5934728504208517E-2</v>
      </c>
      <c r="B154" s="1">
        <v>43095</v>
      </c>
      <c r="C154" s="1" t="str">
        <f t="shared" si="257"/>
        <v>December</v>
      </c>
      <c r="D154" t="s">
        <v>9</v>
      </c>
      <c r="E154">
        <v>28.9</v>
      </c>
      <c r="F154" s="2">
        <v>1.43</v>
      </c>
      <c r="G154">
        <v>23</v>
      </c>
      <c r="H154">
        <v>0.3</v>
      </c>
      <c r="I154">
        <v>13</v>
      </c>
      <c r="J154" s="4">
        <f t="shared" si="258"/>
        <v>3.9</v>
      </c>
      <c r="L154" t="s">
        <v>185</v>
      </c>
      <c r="M154">
        <f t="shared" ref="M154" si="307">AVERAGE(E185:E224)</f>
        <v>64.884999999999991</v>
      </c>
      <c r="N154">
        <f t="shared" ref="N154" si="308">_xlfn.STDEV.P(E185:E224)</f>
        <v>14.293154830197643</v>
      </c>
    </row>
    <row r="155" spans="1:14" x14ac:dyDescent="0.2">
      <c r="A155" s="2">
        <f t="shared" ca="1" si="256"/>
        <v>0.55234838785151552</v>
      </c>
      <c r="B155" s="1">
        <v>43093</v>
      </c>
      <c r="C155" s="1" t="str">
        <f t="shared" si="257"/>
        <v>December</v>
      </c>
      <c r="D155" t="s">
        <v>7</v>
      </c>
      <c r="E155">
        <v>35.799999999999997</v>
      </c>
      <c r="F155" s="2">
        <v>1.25</v>
      </c>
      <c r="G155">
        <v>26</v>
      </c>
      <c r="H155">
        <v>0.3</v>
      </c>
      <c r="I155">
        <v>16</v>
      </c>
      <c r="J155" s="4">
        <f t="shared" si="258"/>
        <v>4.8</v>
      </c>
      <c r="L155" t="s">
        <v>186</v>
      </c>
      <c r="M155" s="2">
        <f t="shared" ref="M155" si="309">AVERAGE(E154:E193)</f>
        <v>58</v>
      </c>
      <c r="N155">
        <f t="shared" ref="N155" si="310">_xlfn.STDEV.S(E154:E193)</f>
        <v>19.00495212117632</v>
      </c>
    </row>
    <row r="156" spans="1:14" x14ac:dyDescent="0.2">
      <c r="A156" s="2">
        <f t="shared" ca="1" si="256"/>
        <v>0.98160136270397558</v>
      </c>
      <c r="B156" s="1">
        <v>42762</v>
      </c>
      <c r="C156" s="1" t="str">
        <f t="shared" si="257"/>
        <v>January</v>
      </c>
      <c r="D156" t="s">
        <v>12</v>
      </c>
      <c r="E156">
        <v>42.099999999999994</v>
      </c>
      <c r="F156" s="2">
        <v>1.05</v>
      </c>
      <c r="G156">
        <v>22</v>
      </c>
      <c r="H156">
        <v>0.3</v>
      </c>
      <c r="I156">
        <v>17</v>
      </c>
      <c r="J156" s="4">
        <f t="shared" si="258"/>
        <v>5.0999999999999996</v>
      </c>
      <c r="L156" t="s">
        <v>187</v>
      </c>
      <c r="M156">
        <f t="shared" ref="M156" si="311">AVERAGE(E187:E226)</f>
        <v>63.897499999999994</v>
      </c>
      <c r="N156">
        <f t="shared" ref="N156" si="312">_xlfn.STDEV.P(E187:E226)</f>
        <v>14.330936597096597</v>
      </c>
    </row>
    <row r="157" spans="1:14" x14ac:dyDescent="0.2">
      <c r="A157" s="2">
        <f t="shared" ca="1" si="256"/>
        <v>0.8056835486811893</v>
      </c>
      <c r="B157" s="1">
        <v>42790</v>
      </c>
      <c r="C157" s="1" t="str">
        <f t="shared" si="257"/>
        <v>February</v>
      </c>
      <c r="D157" t="s">
        <v>12</v>
      </c>
      <c r="E157">
        <v>47.3</v>
      </c>
      <c r="F157" s="2">
        <v>0.87</v>
      </c>
      <c r="G157">
        <v>36</v>
      </c>
      <c r="H157">
        <v>0.3</v>
      </c>
      <c r="I157">
        <v>21</v>
      </c>
      <c r="J157" s="4">
        <f t="shared" si="258"/>
        <v>6.3</v>
      </c>
      <c r="L157" t="s">
        <v>188</v>
      </c>
      <c r="M157" s="2">
        <f t="shared" ref="M157" si="313">AVERAGE(E156:E195)</f>
        <v>59.487500000000011</v>
      </c>
      <c r="N157">
        <f t="shared" ref="N157" si="314">_xlfn.STDEV.S(E156:E195)</f>
        <v>18.042104424131917</v>
      </c>
    </row>
    <row r="158" spans="1:14" x14ac:dyDescent="0.2">
      <c r="A158" s="2">
        <f t="shared" ca="1" si="256"/>
        <v>0.71067501163723235</v>
      </c>
      <c r="B158" s="1">
        <v>42943</v>
      </c>
      <c r="C158" s="1" t="str">
        <f t="shared" si="257"/>
        <v>July</v>
      </c>
      <c r="D158" t="s">
        <v>11</v>
      </c>
      <c r="E158">
        <v>97.899999999999991</v>
      </c>
      <c r="F158" s="2">
        <v>0.47</v>
      </c>
      <c r="G158">
        <v>74</v>
      </c>
      <c r="H158">
        <v>0.5</v>
      </c>
      <c r="I158">
        <v>43</v>
      </c>
      <c r="J158" s="4">
        <f t="shared" si="258"/>
        <v>21.5</v>
      </c>
      <c r="L158" t="s">
        <v>189</v>
      </c>
      <c r="M158">
        <f t="shared" ref="M158" si="315">AVERAGE(E189:E228)</f>
        <v>64.324999999999989</v>
      </c>
      <c r="N158">
        <f t="shared" ref="N158" si="316">_xlfn.STDEV.P(E189:E228)</f>
        <v>13.974991055453405</v>
      </c>
    </row>
    <row r="159" spans="1:14" x14ac:dyDescent="0.2">
      <c r="A159" s="2">
        <f t="shared" ca="1" si="256"/>
        <v>0.68331729094214488</v>
      </c>
      <c r="B159" s="1">
        <v>43077</v>
      </c>
      <c r="C159" s="1" t="str">
        <f t="shared" si="257"/>
        <v>December</v>
      </c>
      <c r="D159" t="s">
        <v>12</v>
      </c>
      <c r="E159">
        <v>40.5</v>
      </c>
      <c r="F159" s="2">
        <v>1.25</v>
      </c>
      <c r="G159">
        <v>30</v>
      </c>
      <c r="H159">
        <v>0.3</v>
      </c>
      <c r="I159">
        <v>15</v>
      </c>
      <c r="J159" s="4">
        <f t="shared" si="258"/>
        <v>4.5</v>
      </c>
      <c r="L159" t="s">
        <v>190</v>
      </c>
      <c r="M159" s="2">
        <f t="shared" ref="M159" si="317">AVERAGE(E158:E197)</f>
        <v>60.080000000000005</v>
      </c>
      <c r="N159">
        <f t="shared" ref="N159" si="318">_xlfn.STDEV.S(E158:E197)</f>
        <v>17.788921934443994</v>
      </c>
    </row>
    <row r="160" spans="1:14" x14ac:dyDescent="0.2">
      <c r="A160" s="2">
        <f t="shared" ca="1" si="256"/>
        <v>0.10154786063722965</v>
      </c>
      <c r="B160" s="1">
        <v>42875</v>
      </c>
      <c r="C160" s="1" t="str">
        <f t="shared" si="257"/>
        <v>May</v>
      </c>
      <c r="D160" t="s">
        <v>13</v>
      </c>
      <c r="E160">
        <v>64.399999999999991</v>
      </c>
      <c r="F160" s="2">
        <v>0.67</v>
      </c>
      <c r="G160">
        <v>59</v>
      </c>
      <c r="H160">
        <v>0.3</v>
      </c>
      <c r="I160">
        <v>28</v>
      </c>
      <c r="J160" s="4">
        <f t="shared" si="258"/>
        <v>8.4</v>
      </c>
      <c r="L160" t="s">
        <v>191</v>
      </c>
      <c r="M160">
        <f t="shared" ref="M160" si="319">AVERAGE(E191:E230)</f>
        <v>65.179999999999978</v>
      </c>
      <c r="N160">
        <f t="shared" ref="N160" si="320">_xlfn.STDEV.P(E191:E230)</f>
        <v>14.918062876928815</v>
      </c>
    </row>
    <row r="161" spans="1:14" x14ac:dyDescent="0.2">
      <c r="A161" s="2">
        <f t="shared" ca="1" si="256"/>
        <v>0.14055462826732557</v>
      </c>
      <c r="B161" s="1">
        <v>43078</v>
      </c>
      <c r="C161" s="1" t="str">
        <f t="shared" si="257"/>
        <v>December</v>
      </c>
      <c r="D161" t="s">
        <v>13</v>
      </c>
      <c r="E161">
        <v>31.199999999999996</v>
      </c>
      <c r="F161" s="2">
        <v>1.43</v>
      </c>
      <c r="G161">
        <v>19</v>
      </c>
      <c r="H161">
        <v>0.3</v>
      </c>
      <c r="I161">
        <v>14</v>
      </c>
      <c r="J161" s="4">
        <f t="shared" si="258"/>
        <v>4.2</v>
      </c>
      <c r="L161" t="s">
        <v>192</v>
      </c>
      <c r="M161" s="2">
        <f t="shared" ref="M161" si="321">AVERAGE(E160:E199)</f>
        <v>58.82500000000001</v>
      </c>
      <c r="N161">
        <f t="shared" ref="N161" si="322">_xlfn.STDEV.S(E160:E199)</f>
        <v>16.870696032333203</v>
      </c>
    </row>
    <row r="162" spans="1:14" x14ac:dyDescent="0.2">
      <c r="A162" s="2">
        <f t="shared" ca="1" si="256"/>
        <v>0.17808880159031026</v>
      </c>
      <c r="B162" s="1">
        <v>42973</v>
      </c>
      <c r="C162" s="1" t="str">
        <f t="shared" si="257"/>
        <v>August</v>
      </c>
      <c r="D162" t="s">
        <v>13</v>
      </c>
      <c r="E162">
        <v>70</v>
      </c>
      <c r="F162" s="2">
        <v>0.63</v>
      </c>
      <c r="G162">
        <v>46</v>
      </c>
      <c r="H162">
        <v>0.5</v>
      </c>
      <c r="I162">
        <v>30</v>
      </c>
      <c r="J162" s="4">
        <f t="shared" si="258"/>
        <v>15</v>
      </c>
      <c r="L162" t="s">
        <v>193</v>
      </c>
      <c r="M162">
        <f t="shared" ref="M162" si="323">AVERAGE(E193:E232)</f>
        <v>64.512499999999974</v>
      </c>
      <c r="N162">
        <f t="shared" ref="N162" si="324">_xlfn.STDEV.P(E193:E232)</f>
        <v>14.62470833042501</v>
      </c>
    </row>
    <row r="163" spans="1:14" x14ac:dyDescent="0.2">
      <c r="A163" s="2">
        <f t="shared" ca="1" si="256"/>
        <v>0.59452165721149985</v>
      </c>
      <c r="B163" s="1">
        <v>43012</v>
      </c>
      <c r="C163" s="1" t="str">
        <f t="shared" si="257"/>
        <v>October</v>
      </c>
      <c r="D163" t="s">
        <v>10</v>
      </c>
      <c r="E163">
        <v>61.199999999999996</v>
      </c>
      <c r="F163" s="2">
        <v>0.77</v>
      </c>
      <c r="G163">
        <v>33</v>
      </c>
      <c r="H163">
        <v>0.3</v>
      </c>
      <c r="I163">
        <v>24</v>
      </c>
      <c r="J163" s="4">
        <f t="shared" si="258"/>
        <v>7.1999999999999993</v>
      </c>
      <c r="L163" t="s">
        <v>194</v>
      </c>
      <c r="M163" s="2">
        <f t="shared" ref="M163" si="325">AVERAGE(E162:E201)</f>
        <v>60.225000000000001</v>
      </c>
      <c r="N163">
        <f t="shared" ref="N163" si="326">_xlfn.STDEV.S(E162:E201)</f>
        <v>17.114542474239943</v>
      </c>
    </row>
    <row r="164" spans="1:14" x14ac:dyDescent="0.2">
      <c r="A164" s="2">
        <f t="shared" ca="1" si="256"/>
        <v>0.83527975971303781</v>
      </c>
      <c r="B164" s="1">
        <v>42737</v>
      </c>
      <c r="C164" s="1" t="str">
        <f t="shared" si="257"/>
        <v>January</v>
      </c>
      <c r="D164" t="s">
        <v>8</v>
      </c>
      <c r="E164">
        <v>28.9</v>
      </c>
      <c r="F164" s="2">
        <v>1.33</v>
      </c>
      <c r="G164">
        <v>15</v>
      </c>
      <c r="H164">
        <v>0.3</v>
      </c>
      <c r="I164">
        <v>13</v>
      </c>
      <c r="J164" s="4">
        <f t="shared" si="258"/>
        <v>3.9</v>
      </c>
      <c r="L164" t="s">
        <v>195</v>
      </c>
      <c r="M164">
        <f t="shared" ref="M164" si="327">AVERAGE(E195:E234)</f>
        <v>65.127499999999984</v>
      </c>
      <c r="N164">
        <f t="shared" ref="N164" si="328">_xlfn.STDEV.P(E195:E234)</f>
        <v>14.778751427302678</v>
      </c>
    </row>
    <row r="165" spans="1:14" x14ac:dyDescent="0.2">
      <c r="A165" s="2">
        <f t="shared" ca="1" si="256"/>
        <v>0.46638759134605245</v>
      </c>
      <c r="B165" s="1">
        <v>42982</v>
      </c>
      <c r="C165" s="1" t="str">
        <f t="shared" si="257"/>
        <v>September</v>
      </c>
      <c r="D165" t="s">
        <v>8</v>
      </c>
      <c r="E165">
        <v>59.8</v>
      </c>
      <c r="F165" s="2">
        <v>0.74</v>
      </c>
      <c r="G165">
        <v>54</v>
      </c>
      <c r="H165">
        <v>0.3</v>
      </c>
      <c r="I165">
        <v>26</v>
      </c>
      <c r="J165" s="4">
        <f t="shared" si="258"/>
        <v>7.8</v>
      </c>
      <c r="L165" t="s">
        <v>196</v>
      </c>
      <c r="M165" s="2">
        <f t="shared" ref="M165" si="329">AVERAGE(E164:E203)</f>
        <v>60.132500000000007</v>
      </c>
      <c r="N165">
        <f t="shared" ref="N165" si="330">_xlfn.STDEV.S(E164:E203)</f>
        <v>17.087653174899113</v>
      </c>
    </row>
    <row r="166" spans="1:14" x14ac:dyDescent="0.2">
      <c r="A166" s="2">
        <f t="shared" ca="1" si="256"/>
        <v>0.36040308453611558</v>
      </c>
      <c r="B166" s="1">
        <v>43003</v>
      </c>
      <c r="C166" s="1" t="str">
        <f t="shared" si="257"/>
        <v>September</v>
      </c>
      <c r="D166" t="s">
        <v>8</v>
      </c>
      <c r="E166">
        <v>61.099999999999994</v>
      </c>
      <c r="F166" s="2">
        <v>0.71</v>
      </c>
      <c r="G166">
        <v>33</v>
      </c>
      <c r="H166">
        <v>0.3</v>
      </c>
      <c r="I166">
        <v>27</v>
      </c>
      <c r="J166" s="4">
        <f t="shared" si="258"/>
        <v>8.1</v>
      </c>
      <c r="L166" t="s">
        <v>197</v>
      </c>
      <c r="M166">
        <f t="shared" ref="M166" si="331">AVERAGE(E197:E236)</f>
        <v>65.784999999999982</v>
      </c>
      <c r="N166">
        <f t="shared" ref="N166" si="332">_xlfn.STDEV.P(E197:E236)</f>
        <v>14.717753734860526</v>
      </c>
    </row>
    <row r="167" spans="1:14" x14ac:dyDescent="0.2">
      <c r="A167" s="2">
        <f t="shared" ca="1" si="256"/>
        <v>0.95594010258000461</v>
      </c>
      <c r="B167" s="1">
        <v>43000</v>
      </c>
      <c r="C167" s="1" t="str">
        <f t="shared" si="257"/>
        <v>September</v>
      </c>
      <c r="D167" t="s">
        <v>12</v>
      </c>
      <c r="E167">
        <v>64.8</v>
      </c>
      <c r="F167" s="2">
        <v>0.74</v>
      </c>
      <c r="G167">
        <v>34</v>
      </c>
      <c r="H167">
        <v>0.3</v>
      </c>
      <c r="I167">
        <v>26</v>
      </c>
      <c r="J167" s="4">
        <f t="shared" si="258"/>
        <v>7.8</v>
      </c>
      <c r="L167" t="s">
        <v>198</v>
      </c>
      <c r="M167" s="2">
        <f t="shared" ref="M167" si="333">AVERAGE(E166:E205)</f>
        <v>60.800000000000011</v>
      </c>
      <c r="N167">
        <f t="shared" ref="N167" si="334">_xlfn.STDEV.S(E166:E205)</f>
        <v>17.613791216704005</v>
      </c>
    </row>
    <row r="168" spans="1:14" x14ac:dyDescent="0.2">
      <c r="A168" s="2">
        <f t="shared" ca="1" si="256"/>
        <v>0.65201567351621015</v>
      </c>
      <c r="B168" s="1">
        <v>42902</v>
      </c>
      <c r="C168" s="1" t="str">
        <f t="shared" si="257"/>
        <v>June</v>
      </c>
      <c r="D168" t="s">
        <v>12</v>
      </c>
      <c r="E168">
        <v>99.3</v>
      </c>
      <c r="F168" s="2">
        <v>0.47</v>
      </c>
      <c r="G168">
        <v>77</v>
      </c>
      <c r="H168">
        <v>0.3</v>
      </c>
      <c r="I168">
        <v>41</v>
      </c>
      <c r="J168" s="4">
        <f t="shared" si="258"/>
        <v>12.299999999999999</v>
      </c>
      <c r="L168" t="s">
        <v>199</v>
      </c>
      <c r="M168">
        <f t="shared" ref="M168" si="335">AVERAGE(E199:E238)</f>
        <v>66.214999999999989</v>
      </c>
      <c r="N168">
        <f t="shared" ref="N168" si="336">_xlfn.STDEV.P(E199:E238)</f>
        <v>14.04075407519125</v>
      </c>
    </row>
    <row r="169" spans="1:14" x14ac:dyDescent="0.2">
      <c r="A169" s="2">
        <f t="shared" ca="1" si="256"/>
        <v>0.22537885679419989</v>
      </c>
      <c r="B169" s="1">
        <v>43035</v>
      </c>
      <c r="C169" s="1" t="str">
        <f t="shared" si="257"/>
        <v>October</v>
      </c>
      <c r="D169" t="s">
        <v>12</v>
      </c>
      <c r="E169">
        <v>62.8</v>
      </c>
      <c r="F169" s="2">
        <v>0.71</v>
      </c>
      <c r="G169">
        <v>52</v>
      </c>
      <c r="H169">
        <v>0.3</v>
      </c>
      <c r="I169">
        <v>26</v>
      </c>
      <c r="J169" s="4">
        <f t="shared" si="258"/>
        <v>7.8</v>
      </c>
      <c r="L169" t="s">
        <v>200</v>
      </c>
      <c r="M169" s="2">
        <f t="shared" ref="M169" si="337">AVERAGE(E168:E207)</f>
        <v>60.645000000000003</v>
      </c>
      <c r="N169">
        <f t="shared" ref="N169" si="338">_xlfn.STDEV.S(E168:E207)</f>
        <v>17.602869084328248</v>
      </c>
    </row>
    <row r="170" spans="1:14" x14ac:dyDescent="0.2">
      <c r="A170" s="2">
        <f t="shared" ca="1" si="256"/>
        <v>0.66121280400595561</v>
      </c>
      <c r="B170" s="1">
        <v>42959</v>
      </c>
      <c r="C170" s="1" t="str">
        <f t="shared" si="257"/>
        <v>August</v>
      </c>
      <c r="D170" t="s">
        <v>13</v>
      </c>
      <c r="E170">
        <v>67.699999999999989</v>
      </c>
      <c r="F170" s="2">
        <v>0.65</v>
      </c>
      <c r="G170">
        <v>43</v>
      </c>
      <c r="H170">
        <v>0.5</v>
      </c>
      <c r="I170">
        <v>29</v>
      </c>
      <c r="J170" s="4">
        <f t="shared" si="258"/>
        <v>14.5</v>
      </c>
      <c r="L170" t="s">
        <v>201</v>
      </c>
      <c r="M170">
        <f t="shared" ref="M170" si="339">AVERAGE(E201:E240)</f>
        <v>66.154999999999987</v>
      </c>
      <c r="N170">
        <f t="shared" ref="N170" si="340">_xlfn.STDEV.P(E201:E240)</f>
        <v>13.292496943764947</v>
      </c>
    </row>
    <row r="171" spans="1:14" x14ac:dyDescent="0.2">
      <c r="A171" s="2">
        <f t="shared" ca="1" si="256"/>
        <v>0.60479156302374681</v>
      </c>
      <c r="B171" s="1">
        <v>42752</v>
      </c>
      <c r="C171" s="1" t="str">
        <f t="shared" si="257"/>
        <v>January</v>
      </c>
      <c r="D171" t="s">
        <v>9</v>
      </c>
      <c r="E171">
        <v>32.199999999999996</v>
      </c>
      <c r="F171" s="2">
        <v>1.43</v>
      </c>
      <c r="G171">
        <v>26</v>
      </c>
      <c r="H171">
        <v>0.3</v>
      </c>
      <c r="I171">
        <v>14</v>
      </c>
      <c r="J171" s="4">
        <f t="shared" si="258"/>
        <v>4.2</v>
      </c>
      <c r="L171" t="s">
        <v>202</v>
      </c>
      <c r="M171" s="2">
        <f t="shared" ref="M171" si="341">AVERAGE(E170:E209)</f>
        <v>58.96</v>
      </c>
      <c r="N171">
        <f t="shared" ref="N171" si="342">_xlfn.STDEV.S(E170:E209)</f>
        <v>16.789126517802192</v>
      </c>
    </row>
    <row r="172" spans="1:14" x14ac:dyDescent="0.2">
      <c r="A172" s="2">
        <f t="shared" ca="1" si="256"/>
        <v>0.19013769990254603</v>
      </c>
      <c r="B172" s="1">
        <v>43074</v>
      </c>
      <c r="C172" s="1" t="str">
        <f t="shared" si="257"/>
        <v>December</v>
      </c>
      <c r="D172" t="s">
        <v>9</v>
      </c>
      <c r="E172">
        <v>22</v>
      </c>
      <c r="F172" s="2">
        <v>1.82</v>
      </c>
      <c r="G172">
        <v>11</v>
      </c>
      <c r="H172">
        <v>0.3</v>
      </c>
      <c r="I172">
        <v>10</v>
      </c>
      <c r="J172" s="4">
        <f t="shared" si="258"/>
        <v>3</v>
      </c>
      <c r="L172" t="s">
        <v>203</v>
      </c>
      <c r="M172">
        <f t="shared" ref="M172" si="343">AVERAGE(E203:E242)</f>
        <v>65.809999999999988</v>
      </c>
      <c r="N172">
        <f t="shared" ref="N172" si="344">_xlfn.STDEV.P(E203:E242)</f>
        <v>13.421024551054199</v>
      </c>
    </row>
    <row r="173" spans="1:14" x14ac:dyDescent="0.2">
      <c r="A173" s="2">
        <f t="shared" ca="1" si="256"/>
        <v>0.10561133269411505</v>
      </c>
      <c r="B173" s="1">
        <v>42877</v>
      </c>
      <c r="C173" s="1" t="str">
        <f t="shared" si="257"/>
        <v>May</v>
      </c>
      <c r="D173" t="s">
        <v>8</v>
      </c>
      <c r="E173">
        <v>71</v>
      </c>
      <c r="F173" s="2">
        <v>0.67</v>
      </c>
      <c r="G173">
        <v>34</v>
      </c>
      <c r="H173">
        <v>0.3</v>
      </c>
      <c r="I173">
        <v>30</v>
      </c>
      <c r="J173" s="4">
        <f t="shared" si="258"/>
        <v>9</v>
      </c>
      <c r="L173" t="s">
        <v>204</v>
      </c>
      <c r="M173" s="2">
        <f t="shared" ref="M173" si="345">AVERAGE(E172:E211)</f>
        <v>60.325000000000003</v>
      </c>
      <c r="N173">
        <f t="shared" ref="N173" si="346">_xlfn.STDEV.S(E172:E211)</f>
        <v>16.648088363348098</v>
      </c>
    </row>
    <row r="174" spans="1:14" x14ac:dyDescent="0.2">
      <c r="A174" s="2">
        <f t="shared" ca="1" si="256"/>
        <v>0.96486042326008559</v>
      </c>
      <c r="B174" s="1">
        <v>43061</v>
      </c>
      <c r="C174" s="1" t="str">
        <f t="shared" si="257"/>
        <v>November</v>
      </c>
      <c r="D174" t="s">
        <v>10</v>
      </c>
      <c r="E174">
        <v>48.699999999999996</v>
      </c>
      <c r="F174" s="2">
        <v>1</v>
      </c>
      <c r="G174">
        <v>40</v>
      </c>
      <c r="H174">
        <v>0.3</v>
      </c>
      <c r="I174">
        <v>19</v>
      </c>
      <c r="J174" s="4">
        <f t="shared" si="258"/>
        <v>5.7</v>
      </c>
      <c r="L174" t="s">
        <v>205</v>
      </c>
      <c r="M174">
        <f t="shared" ref="M174" si="347">AVERAGE(E205:E244)</f>
        <v>67.19</v>
      </c>
      <c r="N174">
        <f t="shared" ref="N174" si="348">_xlfn.STDEV.P(E205:E244)</f>
        <v>12.518702009393754</v>
      </c>
    </row>
    <row r="175" spans="1:14" x14ac:dyDescent="0.2">
      <c r="A175" s="2">
        <f t="shared" ca="1" si="256"/>
        <v>0.64525817499618154</v>
      </c>
      <c r="B175" s="1">
        <v>42771</v>
      </c>
      <c r="C175" s="1" t="str">
        <f t="shared" si="257"/>
        <v>February</v>
      </c>
      <c r="D175" t="s">
        <v>7</v>
      </c>
      <c r="E175">
        <v>45.4</v>
      </c>
      <c r="F175" s="2">
        <v>1.1100000000000001</v>
      </c>
      <c r="G175">
        <v>32</v>
      </c>
      <c r="H175">
        <v>0.3</v>
      </c>
      <c r="I175">
        <v>18</v>
      </c>
      <c r="J175" s="4">
        <f t="shared" si="258"/>
        <v>5.3999999999999995</v>
      </c>
      <c r="L175" t="s">
        <v>206</v>
      </c>
      <c r="M175" s="2">
        <f t="shared" ref="M175" si="349">AVERAGE(E174:E213)</f>
        <v>60.852499999999999</v>
      </c>
      <c r="N175">
        <f t="shared" ref="N175" si="350">_xlfn.STDEV.S(E174:E213)</f>
        <v>15.556975309141258</v>
      </c>
    </row>
    <row r="176" spans="1:14" x14ac:dyDescent="0.2">
      <c r="A176" s="2">
        <f t="shared" ca="1" si="256"/>
        <v>0.56249676419886852</v>
      </c>
      <c r="B176" s="1">
        <v>42891</v>
      </c>
      <c r="C176" s="1" t="str">
        <f t="shared" si="257"/>
        <v>June</v>
      </c>
      <c r="D176" t="s">
        <v>8</v>
      </c>
      <c r="E176">
        <v>78.599999999999994</v>
      </c>
      <c r="F176" s="2">
        <v>0.59</v>
      </c>
      <c r="G176">
        <v>36</v>
      </c>
      <c r="H176">
        <v>0.3</v>
      </c>
      <c r="I176">
        <v>32</v>
      </c>
      <c r="J176" s="4">
        <f t="shared" si="258"/>
        <v>9.6</v>
      </c>
      <c r="L176" t="s">
        <v>207</v>
      </c>
      <c r="M176">
        <f t="shared" ref="M176" si="351">AVERAGE(E207:E246)</f>
        <v>66.260000000000019</v>
      </c>
      <c r="N176">
        <f t="shared" ref="N176" si="352">_xlfn.STDEV.P(E207:E246)</f>
        <v>12.40041934774778</v>
      </c>
    </row>
    <row r="177" spans="1:14" x14ac:dyDescent="0.2">
      <c r="A177" s="2">
        <f t="shared" ca="1" si="256"/>
        <v>0.69236359673763725</v>
      </c>
      <c r="B177" s="1">
        <v>42957</v>
      </c>
      <c r="C177" s="1" t="str">
        <f t="shared" si="257"/>
        <v>August</v>
      </c>
      <c r="D177" t="s">
        <v>11</v>
      </c>
      <c r="E177">
        <v>70.3</v>
      </c>
      <c r="F177" s="2">
        <v>0.65</v>
      </c>
      <c r="G177">
        <v>56</v>
      </c>
      <c r="H177">
        <v>0.5</v>
      </c>
      <c r="I177">
        <v>31</v>
      </c>
      <c r="J177" s="4">
        <f t="shared" si="258"/>
        <v>15.5</v>
      </c>
      <c r="L177" t="s">
        <v>208</v>
      </c>
      <c r="M177" s="2">
        <f t="shared" ref="M177" si="353">AVERAGE(E176:E215)</f>
        <v>62.322500000000005</v>
      </c>
      <c r="N177">
        <f t="shared" ref="N177" si="354">_xlfn.STDEV.S(E176:E215)</f>
        <v>15.571695023260521</v>
      </c>
    </row>
    <row r="178" spans="1:14" x14ac:dyDescent="0.2">
      <c r="A178" s="2">
        <f t="shared" ca="1" si="256"/>
        <v>0.9788726776188138</v>
      </c>
      <c r="B178" s="1">
        <v>42780</v>
      </c>
      <c r="C178" s="1" t="str">
        <f t="shared" si="257"/>
        <v>February</v>
      </c>
      <c r="D178" t="s">
        <v>9</v>
      </c>
      <c r="E178">
        <v>47.699999999999996</v>
      </c>
      <c r="F178" s="2">
        <v>0.95</v>
      </c>
      <c r="G178">
        <v>35</v>
      </c>
      <c r="H178">
        <v>0.3</v>
      </c>
      <c r="I178">
        <v>19</v>
      </c>
      <c r="J178" s="4">
        <f t="shared" si="258"/>
        <v>5.7</v>
      </c>
      <c r="L178" t="s">
        <v>209</v>
      </c>
      <c r="M178">
        <f t="shared" ref="M178" si="355">AVERAGE(E209:E248)</f>
        <v>66.472500000000011</v>
      </c>
      <c r="N178">
        <f t="shared" ref="N178" si="356">_xlfn.STDEV.P(E209:E248)</f>
        <v>12.443572386979442</v>
      </c>
    </row>
    <row r="179" spans="1:14" x14ac:dyDescent="0.2">
      <c r="A179" s="2">
        <f t="shared" ca="1" si="256"/>
        <v>4.9044785455852447E-2</v>
      </c>
      <c r="B179" s="1">
        <v>43098</v>
      </c>
      <c r="C179" s="1" t="str">
        <f t="shared" si="257"/>
        <v>December</v>
      </c>
      <c r="D179" t="s">
        <v>12</v>
      </c>
      <c r="E179">
        <v>39.5</v>
      </c>
      <c r="F179" s="2">
        <v>1.25</v>
      </c>
      <c r="G179">
        <v>17</v>
      </c>
      <c r="H179">
        <v>0.3</v>
      </c>
      <c r="I179">
        <v>15</v>
      </c>
      <c r="J179" s="4">
        <f t="shared" si="258"/>
        <v>4.5</v>
      </c>
      <c r="L179" t="s">
        <v>210</v>
      </c>
      <c r="M179" s="2">
        <f t="shared" ref="M179" si="357">AVERAGE(E178:E217)</f>
        <v>62.315000000000012</v>
      </c>
      <c r="N179">
        <f t="shared" ref="N179" si="358">_xlfn.STDEV.S(E178:E217)</f>
        <v>15.538150733119016</v>
      </c>
    </row>
    <row r="180" spans="1:14" x14ac:dyDescent="0.2">
      <c r="A180" s="2">
        <f t="shared" ca="1" si="256"/>
        <v>0.49096879856922038</v>
      </c>
      <c r="B180" s="1">
        <v>42815</v>
      </c>
      <c r="C180" s="1" t="str">
        <f t="shared" si="257"/>
        <v>March</v>
      </c>
      <c r="D180" t="s">
        <v>9</v>
      </c>
      <c r="E180">
        <v>57.199999999999996</v>
      </c>
      <c r="F180" s="2">
        <v>0.83</v>
      </c>
      <c r="G180">
        <v>36</v>
      </c>
      <c r="H180">
        <v>0.3</v>
      </c>
      <c r="I180">
        <v>24</v>
      </c>
      <c r="J180" s="4">
        <f t="shared" si="258"/>
        <v>7.1999999999999993</v>
      </c>
      <c r="L180" t="s">
        <v>211</v>
      </c>
      <c r="M180">
        <f t="shared" ref="M180" si="359">AVERAGE(E211:E250)</f>
        <v>66.070000000000022</v>
      </c>
      <c r="N180">
        <f t="shared" ref="N180" si="360">_xlfn.STDEV.P(E211:E250)</f>
        <v>12.694943875417387</v>
      </c>
    </row>
    <row r="181" spans="1:14" x14ac:dyDescent="0.2">
      <c r="A181" s="2">
        <f t="shared" ca="1" si="256"/>
        <v>0.13946020954928029</v>
      </c>
      <c r="B181" s="1">
        <v>42928</v>
      </c>
      <c r="C181" s="1" t="str">
        <f t="shared" si="257"/>
        <v>July</v>
      </c>
      <c r="D181" t="s">
        <v>10</v>
      </c>
      <c r="E181">
        <v>80.199999999999989</v>
      </c>
      <c r="F181" s="2">
        <v>0.56000000000000005</v>
      </c>
      <c r="G181">
        <v>39</v>
      </c>
      <c r="H181">
        <v>0.5</v>
      </c>
      <c r="I181">
        <v>34</v>
      </c>
      <c r="J181" s="4">
        <f t="shared" si="258"/>
        <v>17</v>
      </c>
      <c r="L181" t="s">
        <v>212</v>
      </c>
      <c r="M181" s="2">
        <f t="shared" ref="M181" si="361">AVERAGE(E180:E219)</f>
        <v>64.080000000000013</v>
      </c>
      <c r="N181">
        <f t="shared" ref="N181" si="362">_xlfn.STDEV.S(E180:E219)</f>
        <v>15.378009607461504</v>
      </c>
    </row>
    <row r="182" spans="1:14" x14ac:dyDescent="0.2">
      <c r="A182" s="2">
        <f t="shared" ca="1" si="256"/>
        <v>0.5581906952548038</v>
      </c>
      <c r="B182" s="1">
        <v>43072</v>
      </c>
      <c r="C182" s="1" t="str">
        <f t="shared" si="257"/>
        <v>December</v>
      </c>
      <c r="D182" t="s">
        <v>7</v>
      </c>
      <c r="E182">
        <v>33.5</v>
      </c>
      <c r="F182" s="2">
        <v>1.18</v>
      </c>
      <c r="G182">
        <v>19</v>
      </c>
      <c r="H182">
        <v>0.3</v>
      </c>
      <c r="I182">
        <v>15</v>
      </c>
      <c r="J182" s="4">
        <f t="shared" si="258"/>
        <v>4.5</v>
      </c>
      <c r="L182" t="s">
        <v>213</v>
      </c>
      <c r="M182">
        <f t="shared" ref="M182" si="363">AVERAGE(E213:E252)</f>
        <v>65.932500000000033</v>
      </c>
      <c r="N182">
        <f t="shared" ref="N182" si="364">_xlfn.STDEV.P(E213:E252)</f>
        <v>12.479030160633249</v>
      </c>
    </row>
    <row r="183" spans="1:14" x14ac:dyDescent="0.2">
      <c r="A183" s="2">
        <f t="shared" ca="1" si="256"/>
        <v>0.8772544745016736</v>
      </c>
      <c r="B183" s="1">
        <v>42949</v>
      </c>
      <c r="C183" s="1" t="str">
        <f t="shared" si="257"/>
        <v>August</v>
      </c>
      <c r="D183" t="s">
        <v>10</v>
      </c>
      <c r="E183">
        <v>76.3</v>
      </c>
      <c r="F183" s="2">
        <v>0.63</v>
      </c>
      <c r="G183">
        <v>48</v>
      </c>
      <c r="H183">
        <v>0.5</v>
      </c>
      <c r="I183">
        <v>31</v>
      </c>
      <c r="J183" s="4">
        <f t="shared" si="258"/>
        <v>15.5</v>
      </c>
      <c r="L183" t="s">
        <v>214</v>
      </c>
      <c r="M183" s="2">
        <f t="shared" ref="M183" si="365">AVERAGE(E182:E221)</f>
        <v>63.832500000000003</v>
      </c>
      <c r="N183">
        <f t="shared" ref="N183" si="366">_xlfn.STDEV.S(E182:E221)</f>
        <v>15.144287024722527</v>
      </c>
    </row>
    <row r="184" spans="1:14" x14ac:dyDescent="0.2">
      <c r="A184" s="2">
        <f t="shared" ca="1" si="256"/>
        <v>0.87303316860366709</v>
      </c>
      <c r="B184" s="1">
        <v>42799</v>
      </c>
      <c r="C184" s="1" t="str">
        <f t="shared" si="257"/>
        <v>March</v>
      </c>
      <c r="D184" t="s">
        <v>7</v>
      </c>
      <c r="E184">
        <v>55.9</v>
      </c>
      <c r="F184" s="2">
        <v>0.87</v>
      </c>
      <c r="G184">
        <v>32</v>
      </c>
      <c r="H184">
        <v>0.3</v>
      </c>
      <c r="I184">
        <v>23</v>
      </c>
      <c r="J184" s="4">
        <f t="shared" si="258"/>
        <v>6.8999999999999995</v>
      </c>
      <c r="L184" t="s">
        <v>215</v>
      </c>
      <c r="M184">
        <f t="shared" ref="M184" si="367">AVERAGE(E215:E254)</f>
        <v>65.365000000000038</v>
      </c>
      <c r="N184">
        <f t="shared" ref="N184" si="368">_xlfn.STDEV.P(E215:E254)</f>
        <v>12.39811578426319</v>
      </c>
    </row>
    <row r="185" spans="1:14" x14ac:dyDescent="0.2">
      <c r="A185" s="2">
        <f t="shared" ca="1" si="256"/>
        <v>0.80862113562142945</v>
      </c>
      <c r="B185" s="1">
        <v>42952</v>
      </c>
      <c r="C185" s="1" t="str">
        <f t="shared" si="257"/>
        <v>August</v>
      </c>
      <c r="D185" t="s">
        <v>13</v>
      </c>
      <c r="E185">
        <v>76.599999999999994</v>
      </c>
      <c r="F185" s="2">
        <v>0.61</v>
      </c>
      <c r="G185">
        <v>66</v>
      </c>
      <c r="H185">
        <v>0.5</v>
      </c>
      <c r="I185">
        <v>32</v>
      </c>
      <c r="J185" s="4">
        <f t="shared" si="258"/>
        <v>16</v>
      </c>
      <c r="L185" t="s">
        <v>216</v>
      </c>
      <c r="M185" s="2">
        <f t="shared" ref="M185" si="369">AVERAGE(E184:E223)</f>
        <v>64.655000000000001</v>
      </c>
      <c r="N185">
        <f t="shared" ref="N185" si="370">_xlfn.STDEV.S(E184:E223)</f>
        <v>14.544660664524105</v>
      </c>
    </row>
    <row r="186" spans="1:14" x14ac:dyDescent="0.2">
      <c r="A186" s="2">
        <f t="shared" ca="1" si="256"/>
        <v>0.18562264749317448</v>
      </c>
      <c r="B186" s="1">
        <v>42979</v>
      </c>
      <c r="C186" s="1" t="str">
        <f t="shared" si="257"/>
        <v>September</v>
      </c>
      <c r="D186" t="s">
        <v>12</v>
      </c>
      <c r="E186">
        <v>71.699999999999989</v>
      </c>
      <c r="F186" s="2">
        <v>0.69</v>
      </c>
      <c r="G186">
        <v>41</v>
      </c>
      <c r="H186">
        <v>0.3</v>
      </c>
      <c r="I186">
        <v>29</v>
      </c>
      <c r="J186" s="4">
        <f t="shared" si="258"/>
        <v>8.6999999999999993</v>
      </c>
      <c r="L186" t="s">
        <v>217</v>
      </c>
      <c r="M186">
        <f t="shared" ref="M186" si="371">AVERAGE(E217:E256)</f>
        <v>64.655000000000015</v>
      </c>
      <c r="N186">
        <f t="shared" ref="N186" si="372">_xlfn.STDEV.P(E217:E256)</f>
        <v>12.280471285744602</v>
      </c>
    </row>
    <row r="187" spans="1:14" x14ac:dyDescent="0.2">
      <c r="A187" s="2">
        <f t="shared" ca="1" si="256"/>
        <v>0.71858983445368119</v>
      </c>
      <c r="B187" s="1">
        <v>42783</v>
      </c>
      <c r="C187" s="1" t="str">
        <f t="shared" si="257"/>
        <v>February</v>
      </c>
      <c r="D187" t="s">
        <v>12</v>
      </c>
      <c r="E187">
        <v>40.4</v>
      </c>
      <c r="F187" s="2">
        <v>1</v>
      </c>
      <c r="G187">
        <v>29</v>
      </c>
      <c r="H187">
        <v>0.3</v>
      </c>
      <c r="I187">
        <v>18</v>
      </c>
      <c r="J187" s="4">
        <f t="shared" si="258"/>
        <v>5.3999999999999995</v>
      </c>
      <c r="L187" t="s">
        <v>218</v>
      </c>
      <c r="M187" s="2">
        <f t="shared" ref="M187" si="373">AVERAGE(E186:E225)</f>
        <v>64.449999999999989</v>
      </c>
      <c r="N187">
        <f t="shared" ref="N187" si="374">_xlfn.STDEV.S(E186:E225)</f>
        <v>14.375263654215489</v>
      </c>
    </row>
    <row r="188" spans="1:14" x14ac:dyDescent="0.2">
      <c r="A188" s="2">
        <f t="shared" ca="1" si="256"/>
        <v>0.5170140448686753</v>
      </c>
      <c r="B188" s="1">
        <v>42876</v>
      </c>
      <c r="C188" s="1" t="str">
        <f t="shared" si="257"/>
        <v>May</v>
      </c>
      <c r="D188" t="s">
        <v>7</v>
      </c>
      <c r="E188">
        <v>71.699999999999989</v>
      </c>
      <c r="F188" s="2">
        <v>0.69</v>
      </c>
      <c r="G188">
        <v>47</v>
      </c>
      <c r="H188">
        <v>0.3</v>
      </c>
      <c r="I188">
        <v>29</v>
      </c>
      <c r="J188" s="4">
        <f t="shared" si="258"/>
        <v>8.6999999999999993</v>
      </c>
      <c r="L188" t="s">
        <v>219</v>
      </c>
      <c r="M188">
        <f t="shared" ref="M188" si="375">AVERAGE(E219:E258)</f>
        <v>64.862500000000011</v>
      </c>
      <c r="N188">
        <f t="shared" ref="N188" si="376">_xlfn.STDEV.P(E219:E258)</f>
        <v>13.437311626586501</v>
      </c>
    </row>
    <row r="189" spans="1:14" x14ac:dyDescent="0.2">
      <c r="A189" s="2">
        <f t="shared" ca="1" si="256"/>
        <v>3.8453247795605994E-2</v>
      </c>
      <c r="B189" s="1">
        <v>43014</v>
      </c>
      <c r="C189" s="1" t="str">
        <f t="shared" si="257"/>
        <v>October</v>
      </c>
      <c r="D189" t="s">
        <v>12</v>
      </c>
      <c r="E189">
        <v>62.499999999999993</v>
      </c>
      <c r="F189" s="2">
        <v>0.74</v>
      </c>
      <c r="G189">
        <v>42</v>
      </c>
      <c r="H189">
        <v>0.3</v>
      </c>
      <c r="I189">
        <v>25</v>
      </c>
      <c r="J189" s="4">
        <f t="shared" si="258"/>
        <v>7.5</v>
      </c>
      <c r="L189" t="s">
        <v>220</v>
      </c>
      <c r="M189" s="2">
        <f t="shared" ref="M189" si="377">AVERAGE(E188:E227)</f>
        <v>64.242499999999978</v>
      </c>
      <c r="N189">
        <f t="shared" ref="N189" si="378">_xlfn.STDEV.S(E188:E227)</f>
        <v>14.098715844414421</v>
      </c>
    </row>
    <row r="190" spans="1:14" x14ac:dyDescent="0.2">
      <c r="A190" s="2">
        <f t="shared" ca="1" si="256"/>
        <v>0.21935691585410533</v>
      </c>
      <c r="B190" s="1">
        <v>42879</v>
      </c>
      <c r="C190" s="1" t="str">
        <f t="shared" si="257"/>
        <v>May</v>
      </c>
      <c r="D190" t="s">
        <v>10</v>
      </c>
      <c r="E190">
        <v>69.399999999999991</v>
      </c>
      <c r="F190" s="2">
        <v>0.69</v>
      </c>
      <c r="G190">
        <v>34</v>
      </c>
      <c r="H190">
        <v>0.3</v>
      </c>
      <c r="I190">
        <v>28</v>
      </c>
      <c r="J190" s="4">
        <f t="shared" si="258"/>
        <v>8.4</v>
      </c>
      <c r="L190" t="s">
        <v>221</v>
      </c>
      <c r="M190">
        <f t="shared" ref="M190" si="379">AVERAGE(E221:E260)</f>
        <v>63.367500000000007</v>
      </c>
      <c r="N190">
        <f t="shared" ref="N190" si="380">_xlfn.STDEV.P(E221:E260)</f>
        <v>13.664669544119919</v>
      </c>
    </row>
    <row r="191" spans="1:14" x14ac:dyDescent="0.2">
      <c r="A191" s="2">
        <f t="shared" ca="1" si="256"/>
        <v>0.7133782515007725</v>
      </c>
      <c r="B191" s="1">
        <v>42915</v>
      </c>
      <c r="C191" s="1" t="str">
        <f t="shared" si="257"/>
        <v>June</v>
      </c>
      <c r="D191" t="s">
        <v>11</v>
      </c>
      <c r="E191">
        <v>86.5</v>
      </c>
      <c r="F191" s="2">
        <v>0.54</v>
      </c>
      <c r="G191">
        <v>64</v>
      </c>
      <c r="H191">
        <v>0.3</v>
      </c>
      <c r="I191">
        <v>35</v>
      </c>
      <c r="J191" s="4">
        <f t="shared" si="258"/>
        <v>10.5</v>
      </c>
      <c r="L191" t="s">
        <v>222</v>
      </c>
      <c r="M191" s="2">
        <f t="shared" ref="M191" si="381">AVERAGE(E190:E229)</f>
        <v>65.212499999999977</v>
      </c>
      <c r="N191">
        <f t="shared" ref="N191" si="382">_xlfn.STDEV.S(E190:E229)</f>
        <v>15.115948234419347</v>
      </c>
    </row>
    <row r="192" spans="1:14" x14ac:dyDescent="0.2">
      <c r="A192" s="2">
        <f t="shared" ca="1" si="256"/>
        <v>0.63392690636130111</v>
      </c>
      <c r="B192" s="1">
        <v>42847</v>
      </c>
      <c r="C192" s="1" t="str">
        <f t="shared" si="257"/>
        <v>April</v>
      </c>
      <c r="D192" t="s">
        <v>13</v>
      </c>
      <c r="E192">
        <v>57.499999999999993</v>
      </c>
      <c r="F192" s="2">
        <v>0.77</v>
      </c>
      <c r="G192">
        <v>47</v>
      </c>
      <c r="H192">
        <v>0.3</v>
      </c>
      <c r="I192">
        <v>25</v>
      </c>
      <c r="J192" s="4">
        <f t="shared" si="258"/>
        <v>7.5</v>
      </c>
      <c r="L192" t="s">
        <v>223</v>
      </c>
      <c r="M192">
        <f t="shared" ref="M192" si="383">AVERAGE(E223:E262)</f>
        <v>63.705000000000005</v>
      </c>
      <c r="N192">
        <f t="shared" ref="N192" si="384">_xlfn.STDEV.P(E223:E262)</f>
        <v>13.654430599625801</v>
      </c>
    </row>
    <row r="193" spans="1:14" x14ac:dyDescent="0.2">
      <c r="A193" s="2">
        <f t="shared" ca="1" si="256"/>
        <v>0.76294798506601647</v>
      </c>
      <c r="B193" s="1">
        <v>42806</v>
      </c>
      <c r="C193" s="1" t="str">
        <f t="shared" si="257"/>
        <v>March</v>
      </c>
      <c r="D193" t="s">
        <v>7</v>
      </c>
      <c r="E193">
        <v>61.499999999999993</v>
      </c>
      <c r="F193" s="2">
        <v>0.74</v>
      </c>
      <c r="G193">
        <v>47</v>
      </c>
      <c r="H193">
        <v>0.3</v>
      </c>
      <c r="I193">
        <v>25</v>
      </c>
      <c r="J193" s="4">
        <f t="shared" si="258"/>
        <v>7.5</v>
      </c>
      <c r="L193" t="s">
        <v>224</v>
      </c>
      <c r="M193" s="2">
        <f t="shared" ref="M193" si="385">AVERAGE(E192:E231)</f>
        <v>64.659999999999982</v>
      </c>
      <c r="N193">
        <f t="shared" ref="N193" si="386">_xlfn.STDEV.S(E192:E231)</f>
        <v>14.708148796692372</v>
      </c>
    </row>
    <row r="194" spans="1:14" x14ac:dyDescent="0.2">
      <c r="A194" s="2">
        <f t="shared" ref="A194:A257" ca="1" si="387">RAND()</f>
        <v>0.48577569836473278</v>
      </c>
      <c r="B194" s="1">
        <v>42828</v>
      </c>
      <c r="C194" s="1" t="str">
        <f t="shared" ref="C194:C257" si="388">TEXT(B194, "mmmm")</f>
        <v>April</v>
      </c>
      <c r="D194" t="s">
        <v>8</v>
      </c>
      <c r="E194">
        <v>60.8</v>
      </c>
      <c r="F194" s="2">
        <v>0.74</v>
      </c>
      <c r="G194">
        <v>51</v>
      </c>
      <c r="H194">
        <v>0.3</v>
      </c>
      <c r="I194">
        <v>26</v>
      </c>
      <c r="J194" s="4">
        <f t="shared" ref="J194:J257" si="389">H194*I194</f>
        <v>7.8</v>
      </c>
      <c r="L194" t="s">
        <v>225</v>
      </c>
      <c r="M194">
        <f t="shared" ref="M194" si="390">AVERAGE(E225:E264)</f>
        <v>62.965000000000011</v>
      </c>
      <c r="N194">
        <f t="shared" ref="N194" si="391">_xlfn.STDEV.P(E225:E264)</f>
        <v>14.136239775838455</v>
      </c>
    </row>
    <row r="195" spans="1:14" x14ac:dyDescent="0.2">
      <c r="A195" s="2">
        <f t="shared" ca="1" si="387"/>
        <v>8.3205019081743159E-2</v>
      </c>
      <c r="B195" s="1">
        <v>43001</v>
      </c>
      <c r="C195" s="1" t="str">
        <f t="shared" si="388"/>
        <v>September</v>
      </c>
      <c r="D195" t="s">
        <v>13</v>
      </c>
      <c r="E195">
        <v>63.399999999999991</v>
      </c>
      <c r="F195" s="2">
        <v>0.71</v>
      </c>
      <c r="G195">
        <v>39</v>
      </c>
      <c r="H195">
        <v>0.3</v>
      </c>
      <c r="I195">
        <v>28</v>
      </c>
      <c r="J195" s="4">
        <f t="shared" si="389"/>
        <v>8.4</v>
      </c>
      <c r="L195" t="s">
        <v>226</v>
      </c>
      <c r="M195" s="2">
        <f t="shared" ref="M195" si="392">AVERAGE(E194:E233)</f>
        <v>64.947499999999977</v>
      </c>
      <c r="N195">
        <f t="shared" ref="N195" si="393">_xlfn.STDEV.S(E194:E233)</f>
        <v>14.97488474336031</v>
      </c>
    </row>
    <row r="196" spans="1:14" x14ac:dyDescent="0.2">
      <c r="A196" s="2">
        <f t="shared" ca="1" si="387"/>
        <v>0.32266692851338863</v>
      </c>
      <c r="B196" s="1">
        <v>43065</v>
      </c>
      <c r="C196" s="1" t="str">
        <f t="shared" si="388"/>
        <v>November</v>
      </c>
      <c r="D196" t="s">
        <v>7</v>
      </c>
      <c r="E196">
        <v>49.699999999999996</v>
      </c>
      <c r="F196" s="2">
        <v>1.05</v>
      </c>
      <c r="G196">
        <v>30</v>
      </c>
      <c r="H196">
        <v>0.3</v>
      </c>
      <c r="I196">
        <v>19</v>
      </c>
      <c r="J196" s="4">
        <f t="shared" si="389"/>
        <v>5.7</v>
      </c>
      <c r="L196" t="s">
        <v>227</v>
      </c>
      <c r="M196">
        <f t="shared" ref="M196" si="394">AVERAGE(E227:E266)</f>
        <v>63.202500000000008</v>
      </c>
      <c r="N196">
        <f t="shared" ref="N196" si="395">_xlfn.STDEV.P(E227:E266)</f>
        <v>13.989486900883705</v>
      </c>
    </row>
    <row r="197" spans="1:14" x14ac:dyDescent="0.2">
      <c r="A197" s="2">
        <f t="shared" ca="1" si="387"/>
        <v>0.72270373945428967</v>
      </c>
      <c r="B197" s="1">
        <v>42993</v>
      </c>
      <c r="C197" s="1" t="str">
        <f t="shared" si="388"/>
        <v>September</v>
      </c>
      <c r="D197" t="s">
        <v>12</v>
      </c>
      <c r="E197">
        <v>63.399999999999991</v>
      </c>
      <c r="F197" s="2">
        <v>0.67</v>
      </c>
      <c r="G197">
        <v>41</v>
      </c>
      <c r="H197">
        <v>0.3</v>
      </c>
      <c r="I197">
        <v>28</v>
      </c>
      <c r="J197" s="4">
        <f t="shared" si="389"/>
        <v>8.4</v>
      </c>
      <c r="L197" t="s">
        <v>228</v>
      </c>
      <c r="M197" s="2">
        <f t="shared" ref="M197" si="396">AVERAGE(E196:E235)</f>
        <v>65.497499999999974</v>
      </c>
      <c r="N197">
        <f t="shared" ref="N197" si="397">_xlfn.STDEV.S(E196:E235)</f>
        <v>15.105517543480936</v>
      </c>
    </row>
    <row r="198" spans="1:14" x14ac:dyDescent="0.2">
      <c r="A198" s="2">
        <f t="shared" ca="1" si="387"/>
        <v>0.60564133433327505</v>
      </c>
      <c r="B198" s="1">
        <v>42756</v>
      </c>
      <c r="C198" s="1" t="str">
        <f t="shared" si="388"/>
        <v>January</v>
      </c>
      <c r="D198" t="s">
        <v>13</v>
      </c>
      <c r="E198">
        <v>36.199999999999996</v>
      </c>
      <c r="F198" s="2">
        <v>1.25</v>
      </c>
      <c r="G198">
        <v>16</v>
      </c>
      <c r="H198">
        <v>0.3</v>
      </c>
      <c r="I198">
        <v>14</v>
      </c>
      <c r="J198" s="4">
        <f t="shared" si="389"/>
        <v>4.2</v>
      </c>
      <c r="L198" t="s">
        <v>229</v>
      </c>
      <c r="M198">
        <f t="shared" ref="M198" si="398">AVERAGE(E229:E268)</f>
        <v>62.490000000000009</v>
      </c>
      <c r="N198">
        <f t="shared" ref="N198" si="399">_xlfn.STDEV.P(E229:E268)</f>
        <v>14.700234692003953</v>
      </c>
    </row>
    <row r="199" spans="1:14" x14ac:dyDescent="0.2">
      <c r="A199" s="2">
        <f t="shared" ca="1" si="387"/>
        <v>0.28013787727563899</v>
      </c>
      <c r="B199" s="1">
        <v>42781</v>
      </c>
      <c r="C199" s="1" t="str">
        <f t="shared" si="388"/>
        <v>February</v>
      </c>
      <c r="D199" t="s">
        <v>10</v>
      </c>
      <c r="E199">
        <v>52</v>
      </c>
      <c r="F199" s="2">
        <v>0.91</v>
      </c>
      <c r="G199">
        <v>33</v>
      </c>
      <c r="H199">
        <v>0.3</v>
      </c>
      <c r="I199">
        <v>20</v>
      </c>
      <c r="J199" s="4">
        <f t="shared" si="389"/>
        <v>6</v>
      </c>
      <c r="L199" t="s">
        <v>230</v>
      </c>
      <c r="M199" s="2">
        <f t="shared" ref="M199" si="400">AVERAGE(E198:E237)</f>
        <v>65.647499999999994</v>
      </c>
      <c r="N199">
        <f t="shared" ref="N199" si="401">_xlfn.STDEV.S(E198:E237)</f>
        <v>14.953105971841701</v>
      </c>
    </row>
    <row r="200" spans="1:14" x14ac:dyDescent="0.2">
      <c r="A200" s="2">
        <f t="shared" ca="1" si="387"/>
        <v>0.126776027275876</v>
      </c>
      <c r="B200" s="1">
        <v>42918</v>
      </c>
      <c r="C200" s="1" t="str">
        <f t="shared" si="388"/>
        <v>July</v>
      </c>
      <c r="D200" t="s">
        <v>7</v>
      </c>
      <c r="E200">
        <v>93.399999999999991</v>
      </c>
      <c r="F200" s="2">
        <v>0.51</v>
      </c>
      <c r="G200">
        <v>68</v>
      </c>
      <c r="H200">
        <v>0.5</v>
      </c>
      <c r="I200">
        <v>38</v>
      </c>
      <c r="J200" s="4">
        <f t="shared" si="389"/>
        <v>19</v>
      </c>
      <c r="L200" t="s">
        <v>231</v>
      </c>
      <c r="M200">
        <f t="shared" ref="M200" si="402">AVERAGE(E231:E270)</f>
        <v>61.337500000000013</v>
      </c>
      <c r="N200">
        <f t="shared" ref="N200" si="403">_xlfn.STDEV.P(E231:E270)</f>
        <v>13.52332591302887</v>
      </c>
    </row>
    <row r="201" spans="1:14" x14ac:dyDescent="0.2">
      <c r="A201" s="2">
        <f t="shared" ca="1" si="387"/>
        <v>1.1723107559091561E-2</v>
      </c>
      <c r="B201" s="1">
        <v>43020</v>
      </c>
      <c r="C201" s="1" t="str">
        <f t="shared" si="388"/>
        <v>October</v>
      </c>
      <c r="D201" t="s">
        <v>11</v>
      </c>
      <c r="E201">
        <v>58.199999999999996</v>
      </c>
      <c r="F201" s="2">
        <v>0.77</v>
      </c>
      <c r="G201">
        <v>39</v>
      </c>
      <c r="H201">
        <v>0.3</v>
      </c>
      <c r="I201">
        <v>24</v>
      </c>
      <c r="J201" s="4">
        <f t="shared" si="389"/>
        <v>7.1999999999999993</v>
      </c>
      <c r="L201" t="s">
        <v>232</v>
      </c>
      <c r="M201" s="2">
        <f t="shared" ref="M201" si="404">AVERAGE(E200:E239)</f>
        <v>66.847499999999997</v>
      </c>
      <c r="N201">
        <f t="shared" ref="N201" si="405">_xlfn.STDEV.S(E200:E239)</f>
        <v>14.133538717061134</v>
      </c>
    </row>
    <row r="202" spans="1:14" x14ac:dyDescent="0.2">
      <c r="A202" s="2">
        <f t="shared" ca="1" si="387"/>
        <v>0.81622629248546019</v>
      </c>
      <c r="B202" s="1">
        <v>42964</v>
      </c>
      <c r="C202" s="1" t="str">
        <f t="shared" si="388"/>
        <v>August</v>
      </c>
      <c r="D202" t="s">
        <v>11</v>
      </c>
      <c r="E202">
        <v>68</v>
      </c>
      <c r="F202" s="2">
        <v>0.67</v>
      </c>
      <c r="G202">
        <v>42</v>
      </c>
      <c r="H202">
        <v>0.5</v>
      </c>
      <c r="I202">
        <v>30</v>
      </c>
      <c r="J202" s="4">
        <f t="shared" si="389"/>
        <v>15</v>
      </c>
      <c r="L202" t="s">
        <v>233</v>
      </c>
      <c r="M202">
        <f t="shared" ref="M202" si="406">AVERAGE(E233:E272)</f>
        <v>60.327500000000008</v>
      </c>
      <c r="N202">
        <f t="shared" ref="N202" si="407">_xlfn.STDEV.P(E233:E272)</f>
        <v>14.367706628059961</v>
      </c>
    </row>
    <row r="203" spans="1:14" x14ac:dyDescent="0.2">
      <c r="A203" s="2">
        <f t="shared" ca="1" si="387"/>
        <v>0.92014994938527861</v>
      </c>
      <c r="B203" s="1">
        <v>42798</v>
      </c>
      <c r="C203" s="1" t="str">
        <f t="shared" si="388"/>
        <v>March</v>
      </c>
      <c r="D203" t="s">
        <v>13</v>
      </c>
      <c r="E203">
        <v>59.499999999999993</v>
      </c>
      <c r="F203" s="2">
        <v>0.77</v>
      </c>
      <c r="G203">
        <v>29</v>
      </c>
      <c r="H203">
        <v>0.3</v>
      </c>
      <c r="I203">
        <v>25</v>
      </c>
      <c r="J203" s="4">
        <f t="shared" si="389"/>
        <v>7.5</v>
      </c>
      <c r="L203" t="s">
        <v>234</v>
      </c>
      <c r="M203" s="2">
        <f t="shared" ref="M203" si="408">AVERAGE(E202:E241)</f>
        <v>66.162499999999994</v>
      </c>
      <c r="N203">
        <f t="shared" ref="N203" si="409">_xlfn.STDEV.S(E202:E241)</f>
        <v>13.457372157468757</v>
      </c>
    </row>
    <row r="204" spans="1:14" x14ac:dyDescent="0.2">
      <c r="A204" s="2">
        <f t="shared" ca="1" si="387"/>
        <v>0.81577974071769799</v>
      </c>
      <c r="B204" s="1">
        <v>42759</v>
      </c>
      <c r="C204" s="1" t="str">
        <f t="shared" si="388"/>
        <v>January</v>
      </c>
      <c r="D204" t="s">
        <v>9</v>
      </c>
      <c r="E204">
        <v>28.599999999999998</v>
      </c>
      <c r="F204" s="2">
        <v>1.54</v>
      </c>
      <c r="G204">
        <v>20</v>
      </c>
      <c r="H204">
        <v>0.3</v>
      </c>
      <c r="I204">
        <v>12</v>
      </c>
      <c r="J204" s="4">
        <f t="shared" si="389"/>
        <v>3.5999999999999996</v>
      </c>
      <c r="L204" t="s">
        <v>235</v>
      </c>
      <c r="M204">
        <f t="shared" ref="M204" si="410">AVERAGE(E235:E274)</f>
        <v>59.704999999999998</v>
      </c>
      <c r="N204">
        <f t="shared" ref="N204" si="411">_xlfn.STDEV.P(E235:E274)</f>
        <v>13.999409808988368</v>
      </c>
    </row>
    <row r="205" spans="1:14" x14ac:dyDescent="0.2">
      <c r="A205" s="2">
        <f t="shared" ca="1" si="387"/>
        <v>0.2552845577049434</v>
      </c>
      <c r="B205" s="1">
        <v>42893</v>
      </c>
      <c r="C205" s="1" t="str">
        <f t="shared" si="388"/>
        <v>June</v>
      </c>
      <c r="D205" t="s">
        <v>10</v>
      </c>
      <c r="E205">
        <v>86.8</v>
      </c>
      <c r="F205" s="2">
        <v>0.56000000000000005</v>
      </c>
      <c r="G205">
        <v>58</v>
      </c>
      <c r="H205">
        <v>0.3</v>
      </c>
      <c r="I205">
        <v>36</v>
      </c>
      <c r="J205" s="4">
        <f t="shared" si="389"/>
        <v>10.799999999999999</v>
      </c>
      <c r="L205" t="s">
        <v>236</v>
      </c>
      <c r="M205" s="2">
        <f t="shared" ref="M205" si="412">AVERAGE(E204:E243)</f>
        <v>65.72</v>
      </c>
      <c r="N205">
        <f t="shared" ref="N205" si="413">_xlfn.STDEV.S(E204:E243)</f>
        <v>13.646662031990973</v>
      </c>
    </row>
    <row r="206" spans="1:14" x14ac:dyDescent="0.2">
      <c r="A206" s="2">
        <f t="shared" ca="1" si="387"/>
        <v>0.73889263185797094</v>
      </c>
      <c r="B206" s="1">
        <v>42801</v>
      </c>
      <c r="C206" s="1" t="str">
        <f t="shared" si="388"/>
        <v>March</v>
      </c>
      <c r="D206" t="s">
        <v>9</v>
      </c>
      <c r="E206">
        <v>60.199999999999996</v>
      </c>
      <c r="F206" s="2">
        <v>0.77</v>
      </c>
      <c r="G206">
        <v>32</v>
      </c>
      <c r="H206">
        <v>0.3</v>
      </c>
      <c r="I206">
        <v>24</v>
      </c>
      <c r="J206" s="4">
        <f t="shared" si="389"/>
        <v>7.1999999999999993</v>
      </c>
      <c r="L206" t="s">
        <v>237</v>
      </c>
      <c r="M206">
        <f t="shared" ref="M206" si="414">AVERAGE(E237:E276)</f>
        <v>59.384999999999991</v>
      </c>
      <c r="N206">
        <f t="shared" ref="N206" si="415">_xlfn.STDEV.P(E237:E276)</f>
        <v>13.755736076270177</v>
      </c>
    </row>
    <row r="207" spans="1:14" x14ac:dyDescent="0.2">
      <c r="A207" s="2">
        <f t="shared" ca="1" si="387"/>
        <v>0.43536185966389962</v>
      </c>
      <c r="B207" s="1">
        <v>43022</v>
      </c>
      <c r="C207" s="1" t="str">
        <f t="shared" si="388"/>
        <v>October</v>
      </c>
      <c r="D207" t="s">
        <v>13</v>
      </c>
      <c r="E207">
        <v>59.499999999999993</v>
      </c>
      <c r="F207" s="2">
        <v>0.74</v>
      </c>
      <c r="G207">
        <v>28</v>
      </c>
      <c r="H207">
        <v>0.3</v>
      </c>
      <c r="I207">
        <v>25</v>
      </c>
      <c r="J207" s="4">
        <f t="shared" si="389"/>
        <v>7.5</v>
      </c>
      <c r="L207" t="s">
        <v>238</v>
      </c>
      <c r="M207" s="2">
        <f t="shared" ref="M207" si="416">AVERAGE(E206:E245)</f>
        <v>66.27000000000001</v>
      </c>
      <c r="N207">
        <f t="shared" ref="N207" si="417">_xlfn.STDEV.S(E206:E245)</f>
        <v>12.553275188121885</v>
      </c>
    </row>
    <row r="208" spans="1:14" x14ac:dyDescent="0.2">
      <c r="A208" s="2">
        <f t="shared" ca="1" si="387"/>
        <v>0.40459208057507023</v>
      </c>
      <c r="B208" s="1">
        <v>42747</v>
      </c>
      <c r="C208" s="1" t="str">
        <f t="shared" si="388"/>
        <v>January</v>
      </c>
      <c r="D208" t="s">
        <v>11</v>
      </c>
      <c r="E208">
        <v>38.199999999999996</v>
      </c>
      <c r="F208" s="2">
        <v>1.33</v>
      </c>
      <c r="G208">
        <v>16</v>
      </c>
      <c r="H208">
        <v>0.3</v>
      </c>
      <c r="I208">
        <v>14</v>
      </c>
      <c r="J208" s="4">
        <f t="shared" si="389"/>
        <v>4.2</v>
      </c>
      <c r="L208" t="s">
        <v>239</v>
      </c>
      <c r="M208">
        <f t="shared" ref="M208" si="418">AVERAGE(E239:E278)</f>
        <v>58.544999999999995</v>
      </c>
      <c r="N208">
        <f t="shared" ref="N208" si="419">_xlfn.STDEV.P(E239:E278)</f>
        <v>14.380176459278957</v>
      </c>
    </row>
    <row r="209" spans="1:14" x14ac:dyDescent="0.2">
      <c r="A209" s="2">
        <f t="shared" ca="1" si="387"/>
        <v>0.3502545545804695</v>
      </c>
      <c r="B209" s="1">
        <v>43009</v>
      </c>
      <c r="C209" s="1" t="str">
        <f t="shared" si="388"/>
        <v>October</v>
      </c>
      <c r="D209" t="s">
        <v>7</v>
      </c>
      <c r="E209">
        <v>56.499999999999993</v>
      </c>
      <c r="F209" s="2">
        <v>0.8</v>
      </c>
      <c r="G209">
        <v>43</v>
      </c>
      <c r="H209">
        <v>0.3</v>
      </c>
      <c r="I209">
        <v>25</v>
      </c>
      <c r="J209" s="4">
        <f t="shared" si="389"/>
        <v>7.5</v>
      </c>
      <c r="L209" t="s">
        <v>240</v>
      </c>
      <c r="M209" s="2">
        <f t="shared" ref="M209" si="420">AVERAGE(E208:E247)</f>
        <v>66.507500000000022</v>
      </c>
      <c r="N209">
        <f t="shared" ref="N209" si="421">_xlfn.STDEV.S(E208:E247)</f>
        <v>12.51924441686587</v>
      </c>
    </row>
    <row r="210" spans="1:14" x14ac:dyDescent="0.2">
      <c r="A210" s="2">
        <f t="shared" ca="1" si="387"/>
        <v>2.495517537191172E-2</v>
      </c>
      <c r="B210" s="1">
        <v>42909</v>
      </c>
      <c r="C210" s="1" t="str">
        <f t="shared" si="388"/>
        <v>June</v>
      </c>
      <c r="D210" t="s">
        <v>12</v>
      </c>
      <c r="E210">
        <v>79.899999999999991</v>
      </c>
      <c r="F210" s="2">
        <v>0.61</v>
      </c>
      <c r="G210">
        <v>39</v>
      </c>
      <c r="H210">
        <v>0.3</v>
      </c>
      <c r="I210">
        <v>33</v>
      </c>
      <c r="J210" s="4">
        <f t="shared" si="389"/>
        <v>9.9</v>
      </c>
      <c r="L210" t="s">
        <v>241</v>
      </c>
      <c r="M210">
        <f t="shared" ref="M210" si="422">AVERAGE(E241:E280)</f>
        <v>58.174999999999997</v>
      </c>
      <c r="N210">
        <f t="shared" ref="N210" si="423">_xlfn.STDEV.P(E241:E280)</f>
        <v>14.076447527696734</v>
      </c>
    </row>
    <row r="211" spans="1:14" x14ac:dyDescent="0.2">
      <c r="A211" s="2">
        <f t="shared" ca="1" si="387"/>
        <v>0.98045409247522686</v>
      </c>
      <c r="B211" s="1">
        <v>42971</v>
      </c>
      <c r="C211" s="1" t="str">
        <f t="shared" si="388"/>
        <v>August</v>
      </c>
      <c r="D211" t="s">
        <v>11</v>
      </c>
      <c r="E211">
        <v>74.599999999999994</v>
      </c>
      <c r="F211" s="2">
        <v>0.59</v>
      </c>
      <c r="G211">
        <v>64</v>
      </c>
      <c r="H211">
        <v>0.5</v>
      </c>
      <c r="I211">
        <v>32</v>
      </c>
      <c r="J211" s="4">
        <f t="shared" si="389"/>
        <v>16</v>
      </c>
      <c r="L211" t="s">
        <v>242</v>
      </c>
      <c r="M211" s="2">
        <f t="shared" ref="M211" si="424">AVERAGE(E210:E249)</f>
        <v>66.942500000000024</v>
      </c>
      <c r="N211">
        <f t="shared" ref="N211" si="425">_xlfn.STDEV.S(E210:E249)</f>
        <v>12.571169447670638</v>
      </c>
    </row>
    <row r="212" spans="1:14" x14ac:dyDescent="0.2">
      <c r="A212" s="2">
        <f t="shared" ca="1" si="387"/>
        <v>0.82280334325191129</v>
      </c>
      <c r="B212" s="1">
        <v>43060</v>
      </c>
      <c r="C212" s="1" t="str">
        <f t="shared" si="388"/>
        <v>November</v>
      </c>
      <c r="D212" t="s">
        <v>9</v>
      </c>
      <c r="E212">
        <v>47</v>
      </c>
      <c r="F212" s="2">
        <v>0.95</v>
      </c>
      <c r="G212">
        <v>28</v>
      </c>
      <c r="H212">
        <v>0.3</v>
      </c>
      <c r="I212">
        <v>20</v>
      </c>
      <c r="J212" s="4">
        <f t="shared" si="389"/>
        <v>6</v>
      </c>
      <c r="L212" t="s">
        <v>243</v>
      </c>
      <c r="M212">
        <f t="shared" ref="M212" si="426">AVERAGE(E243:E282)</f>
        <v>58.980000000000004</v>
      </c>
      <c r="N212">
        <f t="shared" ref="N212" si="427">_xlfn.STDEV.P(E243:E282)</f>
        <v>14.388158325511961</v>
      </c>
    </row>
    <row r="213" spans="1:14" x14ac:dyDescent="0.2">
      <c r="A213" s="2">
        <f t="shared" ca="1" si="387"/>
        <v>0.42285021196519268</v>
      </c>
      <c r="B213" s="1">
        <v>42998</v>
      </c>
      <c r="C213" s="1" t="str">
        <f t="shared" si="388"/>
        <v>September</v>
      </c>
      <c r="D213" t="s">
        <v>10</v>
      </c>
      <c r="E213">
        <v>67.099999999999994</v>
      </c>
      <c r="F213" s="2">
        <v>0.69</v>
      </c>
      <c r="G213">
        <v>52</v>
      </c>
      <c r="H213">
        <v>0.3</v>
      </c>
      <c r="I213">
        <v>27</v>
      </c>
      <c r="J213" s="4">
        <f t="shared" si="389"/>
        <v>8.1</v>
      </c>
      <c r="L213" t="s">
        <v>244</v>
      </c>
      <c r="M213" s="2">
        <f t="shared" ref="M213" si="428">AVERAGE(E212:E251)</f>
        <v>65.825000000000031</v>
      </c>
      <c r="N213">
        <f t="shared" ref="N213" si="429">_xlfn.STDEV.S(E212:E251)</f>
        <v>12.783116870429994</v>
      </c>
    </row>
    <row r="214" spans="1:14" x14ac:dyDescent="0.2">
      <c r="A214" s="2">
        <f t="shared" ca="1" si="387"/>
        <v>0.5263726655195432</v>
      </c>
      <c r="B214" s="1">
        <v>42925</v>
      </c>
      <c r="C214" s="1" t="str">
        <f t="shared" si="388"/>
        <v>July</v>
      </c>
      <c r="D214" t="s">
        <v>7</v>
      </c>
      <c r="E214">
        <v>77.899999999999991</v>
      </c>
      <c r="F214" s="2">
        <v>0.59</v>
      </c>
      <c r="G214">
        <v>44</v>
      </c>
      <c r="H214">
        <v>0.5</v>
      </c>
      <c r="I214">
        <v>33</v>
      </c>
      <c r="J214" s="4">
        <f t="shared" si="389"/>
        <v>16.5</v>
      </c>
      <c r="L214" t="s">
        <v>245</v>
      </c>
      <c r="M214">
        <f t="shared" ref="M214" si="430">AVERAGE(E245:E284)</f>
        <v>59.407500000000013</v>
      </c>
      <c r="N214">
        <f t="shared" ref="N214" si="431">_xlfn.STDEV.P(E245:E284)</f>
        <v>14.590465851027451</v>
      </c>
    </row>
    <row r="215" spans="1:14" x14ac:dyDescent="0.2">
      <c r="A215" s="2">
        <f t="shared" ca="1" si="387"/>
        <v>0.40364189079278445</v>
      </c>
      <c r="B215" s="1">
        <v>42958</v>
      </c>
      <c r="C215" s="1" t="str">
        <f t="shared" si="388"/>
        <v>August</v>
      </c>
      <c r="D215" t="s">
        <v>12</v>
      </c>
      <c r="E215">
        <v>75</v>
      </c>
      <c r="F215" s="2">
        <v>0.67</v>
      </c>
      <c r="G215">
        <v>49</v>
      </c>
      <c r="H215">
        <v>0.5</v>
      </c>
      <c r="I215">
        <v>30</v>
      </c>
      <c r="J215" s="4">
        <f t="shared" si="389"/>
        <v>15</v>
      </c>
      <c r="L215" t="s">
        <v>246</v>
      </c>
      <c r="M215" s="2">
        <f t="shared" ref="M215" si="432">AVERAGE(E214:E253)</f>
        <v>65.882500000000036</v>
      </c>
      <c r="N215">
        <f t="shared" ref="N215" si="433">_xlfn.STDEV.S(E214:E253)</f>
        <v>12.637223962847765</v>
      </c>
    </row>
    <row r="216" spans="1:14" x14ac:dyDescent="0.2">
      <c r="A216" s="2">
        <f t="shared" ca="1" si="387"/>
        <v>0.31162673588857737</v>
      </c>
      <c r="B216" s="1">
        <v>42954</v>
      </c>
      <c r="C216" s="1" t="str">
        <f t="shared" si="388"/>
        <v>August</v>
      </c>
      <c r="D216" t="s">
        <v>8</v>
      </c>
      <c r="E216">
        <v>75</v>
      </c>
      <c r="F216" s="2">
        <v>0.67</v>
      </c>
      <c r="G216">
        <v>38</v>
      </c>
      <c r="H216">
        <v>0.5</v>
      </c>
      <c r="I216">
        <v>30</v>
      </c>
      <c r="J216" s="4">
        <f t="shared" si="389"/>
        <v>15</v>
      </c>
      <c r="L216" t="s">
        <v>247</v>
      </c>
      <c r="M216">
        <f t="shared" ref="M216" si="434">AVERAGE(E247:E286)</f>
        <v>59.907500000000013</v>
      </c>
      <c r="N216">
        <f t="shared" ref="N216" si="435">_xlfn.STDEV.P(E247:E286)</f>
        <v>14.627771318625324</v>
      </c>
    </row>
    <row r="217" spans="1:14" x14ac:dyDescent="0.2">
      <c r="A217" s="2">
        <f t="shared" ca="1" si="387"/>
        <v>0.99528630194607226</v>
      </c>
      <c r="B217" s="1">
        <v>42921</v>
      </c>
      <c r="C217" s="1" t="str">
        <f t="shared" si="388"/>
        <v>July</v>
      </c>
      <c r="D217" t="s">
        <v>10</v>
      </c>
      <c r="E217">
        <v>73.599999999999994</v>
      </c>
      <c r="F217" s="2">
        <v>0.63</v>
      </c>
      <c r="G217">
        <v>55</v>
      </c>
      <c r="H217">
        <v>0.5</v>
      </c>
      <c r="I217">
        <v>32</v>
      </c>
      <c r="J217" s="4">
        <f t="shared" si="389"/>
        <v>16</v>
      </c>
      <c r="L217" t="s">
        <v>248</v>
      </c>
      <c r="M217" s="2">
        <f t="shared" ref="M217" si="436">AVERAGE(E216:E255)</f>
        <v>65.132500000000022</v>
      </c>
      <c r="N217">
        <f t="shared" ref="N217" si="437">_xlfn.STDEV.S(E216:E255)</f>
        <v>12.458801594835819</v>
      </c>
    </row>
    <row r="218" spans="1:14" x14ac:dyDescent="0.2">
      <c r="A218" s="2">
        <f t="shared" ca="1" si="387"/>
        <v>0.48904581070965891</v>
      </c>
      <c r="B218" s="1">
        <v>42887</v>
      </c>
      <c r="C218" s="1" t="str">
        <f t="shared" si="388"/>
        <v>June</v>
      </c>
      <c r="D218" t="s">
        <v>11</v>
      </c>
      <c r="E218">
        <v>71.3</v>
      </c>
      <c r="F218" s="2">
        <v>0.65</v>
      </c>
      <c r="G218">
        <v>42</v>
      </c>
      <c r="H218">
        <v>0.3</v>
      </c>
      <c r="I218">
        <v>31</v>
      </c>
      <c r="J218" s="4">
        <f t="shared" si="389"/>
        <v>9.2999999999999989</v>
      </c>
      <c r="L218" t="s">
        <v>249</v>
      </c>
      <c r="M218">
        <f t="shared" ref="M218" si="438">AVERAGE(E249:E288)</f>
        <v>60.927500000000009</v>
      </c>
      <c r="N218">
        <f t="shared" ref="N218" si="439">_xlfn.STDEV.P(E249:E288)</f>
        <v>14.386086811568966</v>
      </c>
    </row>
    <row r="219" spans="1:14" x14ac:dyDescent="0.2">
      <c r="A219" s="2">
        <f t="shared" ca="1" si="387"/>
        <v>0.86422722810984454</v>
      </c>
      <c r="B219" s="1">
        <v>42905</v>
      </c>
      <c r="C219" s="1" t="str">
        <f t="shared" si="388"/>
        <v>June</v>
      </c>
      <c r="D219" t="s">
        <v>8</v>
      </c>
      <c r="E219">
        <v>86.5</v>
      </c>
      <c r="F219" s="2">
        <v>0.56000000000000005</v>
      </c>
      <c r="G219">
        <v>66</v>
      </c>
      <c r="H219">
        <v>0.3</v>
      </c>
      <c r="I219">
        <v>35</v>
      </c>
      <c r="J219" s="4">
        <f t="shared" si="389"/>
        <v>10.5</v>
      </c>
      <c r="L219" t="s">
        <v>250</v>
      </c>
      <c r="M219" s="2">
        <f t="shared" ref="M219" si="440">AVERAGE(E218:E257)</f>
        <v>65.297500000000028</v>
      </c>
      <c r="N219">
        <f t="shared" ref="N219" si="441">_xlfn.STDEV.S(E218:E257)</f>
        <v>13.526943435896515</v>
      </c>
    </row>
    <row r="220" spans="1:14" x14ac:dyDescent="0.2">
      <c r="A220" s="2">
        <f t="shared" ca="1" si="387"/>
        <v>0.73013696547007689</v>
      </c>
      <c r="B220" s="1">
        <v>42960</v>
      </c>
      <c r="C220" s="1" t="str">
        <f t="shared" si="388"/>
        <v>August</v>
      </c>
      <c r="D220" t="s">
        <v>7</v>
      </c>
      <c r="E220">
        <v>67.699999999999989</v>
      </c>
      <c r="F220" s="2">
        <v>0.65</v>
      </c>
      <c r="G220">
        <v>54</v>
      </c>
      <c r="H220">
        <v>0.5</v>
      </c>
      <c r="I220">
        <v>29</v>
      </c>
      <c r="J220" s="4">
        <f t="shared" si="389"/>
        <v>14.5</v>
      </c>
      <c r="L220" t="s">
        <v>251</v>
      </c>
      <c r="M220">
        <f t="shared" ref="M220" si="442">AVERAGE(E251:E290)</f>
        <v>60.532500000000006</v>
      </c>
      <c r="N220">
        <f t="shared" ref="N220" si="443">_xlfn.STDEV.P(E251:E290)</f>
        <v>14.804127591654927</v>
      </c>
    </row>
    <row r="221" spans="1:14" x14ac:dyDescent="0.2">
      <c r="A221" s="2">
        <f t="shared" ca="1" si="387"/>
        <v>0.80719184640667896</v>
      </c>
      <c r="B221" s="1">
        <v>42999</v>
      </c>
      <c r="C221" s="1" t="str">
        <f t="shared" si="388"/>
        <v>September</v>
      </c>
      <c r="D221" t="s">
        <v>11</v>
      </c>
      <c r="E221">
        <v>59.8</v>
      </c>
      <c r="F221" s="2">
        <v>0.71</v>
      </c>
      <c r="G221">
        <v>42</v>
      </c>
      <c r="H221">
        <v>0.3</v>
      </c>
      <c r="I221">
        <v>26</v>
      </c>
      <c r="J221" s="4">
        <f t="shared" si="389"/>
        <v>7.8</v>
      </c>
      <c r="L221" t="s">
        <v>252</v>
      </c>
      <c r="M221" s="2">
        <f t="shared" ref="M221" si="444">AVERAGE(E220:E259)</f>
        <v>64.122500000000016</v>
      </c>
      <c r="N221">
        <f t="shared" ref="N221" si="445">_xlfn.STDEV.S(E220:E259)</f>
        <v>13.200397964086322</v>
      </c>
    </row>
    <row r="222" spans="1:14" x14ac:dyDescent="0.2">
      <c r="A222" s="2">
        <f t="shared" ca="1" si="387"/>
        <v>0.56823340604870054</v>
      </c>
      <c r="B222" s="1">
        <v>43011</v>
      </c>
      <c r="C222" s="1" t="str">
        <f t="shared" si="388"/>
        <v>October</v>
      </c>
      <c r="D222" t="s">
        <v>9</v>
      </c>
      <c r="E222">
        <v>59.199999999999996</v>
      </c>
      <c r="F222" s="2">
        <v>0.8</v>
      </c>
      <c r="G222">
        <v>34</v>
      </c>
      <c r="H222">
        <v>0.3</v>
      </c>
      <c r="I222">
        <v>24</v>
      </c>
      <c r="J222" s="4">
        <f t="shared" si="389"/>
        <v>7.1999999999999993</v>
      </c>
      <c r="L222" t="s">
        <v>253</v>
      </c>
      <c r="M222">
        <f t="shared" ref="M222" si="446">AVERAGE(E253:E292)</f>
        <v>61.23</v>
      </c>
      <c r="N222">
        <f t="shared" ref="N222" si="447">_xlfn.STDEV.P(E253:E292)</f>
        <v>15.026147210778952</v>
      </c>
    </row>
    <row r="223" spans="1:14" x14ac:dyDescent="0.2">
      <c r="A223" s="2">
        <f t="shared" ca="1" si="387"/>
        <v>0.71911052644750328</v>
      </c>
      <c r="B223" s="1">
        <v>42940</v>
      </c>
      <c r="C223" s="1" t="str">
        <f t="shared" si="388"/>
        <v>July</v>
      </c>
      <c r="D223" t="s">
        <v>8</v>
      </c>
      <c r="E223">
        <v>83.5</v>
      </c>
      <c r="F223" s="2">
        <v>0.56999999999999995</v>
      </c>
      <c r="G223">
        <v>69</v>
      </c>
      <c r="H223">
        <v>0.5</v>
      </c>
      <c r="I223">
        <v>35</v>
      </c>
      <c r="J223" s="4">
        <f t="shared" si="389"/>
        <v>17.5</v>
      </c>
      <c r="L223" t="s">
        <v>254</v>
      </c>
      <c r="M223" s="2">
        <f t="shared" ref="M223" si="448">AVERAGE(E222:E261)</f>
        <v>63.57500000000001</v>
      </c>
      <c r="N223">
        <f t="shared" ref="N223" si="449">_xlfn.STDEV.S(E222:E261)</f>
        <v>13.846109330412663</v>
      </c>
    </row>
    <row r="224" spans="1:14" x14ac:dyDescent="0.2">
      <c r="A224" s="2">
        <f t="shared" ca="1" si="387"/>
        <v>0.48255125148220279</v>
      </c>
      <c r="B224" s="1">
        <v>42986</v>
      </c>
      <c r="C224" s="1" t="str">
        <f t="shared" si="388"/>
        <v>September</v>
      </c>
      <c r="D224" t="s">
        <v>12</v>
      </c>
      <c r="E224">
        <v>65.099999999999994</v>
      </c>
      <c r="F224" s="2">
        <v>0.71</v>
      </c>
      <c r="G224">
        <v>37</v>
      </c>
      <c r="H224">
        <v>0.3</v>
      </c>
      <c r="I224">
        <v>27</v>
      </c>
      <c r="J224" s="4">
        <f t="shared" si="389"/>
        <v>8.1</v>
      </c>
      <c r="L224" t="s">
        <v>255</v>
      </c>
      <c r="M224">
        <f t="shared" ref="M224" si="450">AVERAGE(E255:E294)</f>
        <v>61.6</v>
      </c>
      <c r="N224">
        <f t="shared" ref="N224" si="451">_xlfn.STDEV.P(E255:E294)</f>
        <v>15.183873023705138</v>
      </c>
    </row>
    <row r="225" spans="1:14" x14ac:dyDescent="0.2">
      <c r="A225" s="2">
        <f t="shared" ca="1" si="387"/>
        <v>0.53870711569443508</v>
      </c>
      <c r="B225" s="1">
        <v>42804</v>
      </c>
      <c r="C225" s="1" t="str">
        <f t="shared" si="388"/>
        <v>March</v>
      </c>
      <c r="D225" t="s">
        <v>12</v>
      </c>
      <c r="E225">
        <v>59.199999999999996</v>
      </c>
      <c r="F225" s="2">
        <v>0.83</v>
      </c>
      <c r="G225">
        <v>31</v>
      </c>
      <c r="H225">
        <v>0.3</v>
      </c>
      <c r="I225">
        <v>24</v>
      </c>
      <c r="J225" s="4">
        <f t="shared" si="389"/>
        <v>7.1999999999999993</v>
      </c>
      <c r="L225" t="s">
        <v>256</v>
      </c>
      <c r="M225" s="2">
        <f t="shared" ref="M225" si="452">AVERAGE(E224:E263)</f>
        <v>63.640000000000008</v>
      </c>
      <c r="N225">
        <f t="shared" ref="N225" si="453">_xlfn.STDEV.S(E224:E263)</f>
        <v>13.738767906538783</v>
      </c>
    </row>
    <row r="226" spans="1:14" x14ac:dyDescent="0.2">
      <c r="A226" s="2">
        <f t="shared" ca="1" si="387"/>
        <v>0.96826564442545504</v>
      </c>
      <c r="B226" s="1">
        <v>42794</v>
      </c>
      <c r="C226" s="1" t="str">
        <f t="shared" si="388"/>
        <v>February</v>
      </c>
      <c r="D226" t="s">
        <v>9</v>
      </c>
      <c r="E226">
        <v>49.599999999999994</v>
      </c>
      <c r="F226" s="2">
        <v>0.91</v>
      </c>
      <c r="G226">
        <v>45</v>
      </c>
      <c r="H226">
        <v>0.3</v>
      </c>
      <c r="I226">
        <v>22</v>
      </c>
      <c r="J226" s="4">
        <f t="shared" si="389"/>
        <v>6.6</v>
      </c>
      <c r="L226" t="s">
        <v>257</v>
      </c>
      <c r="M226">
        <f t="shared" ref="M226" si="454">AVERAGE(E257:E296)</f>
        <v>61.257500000000007</v>
      </c>
      <c r="N226">
        <f t="shared" ref="N226" si="455">_xlfn.STDEV.P(E257:E296)</f>
        <v>15.529695545953272</v>
      </c>
    </row>
    <row r="227" spans="1:14" x14ac:dyDescent="0.2">
      <c r="A227" s="2">
        <f t="shared" ca="1" si="387"/>
        <v>0.97485579175281334</v>
      </c>
      <c r="B227" s="1">
        <v>43034</v>
      </c>
      <c r="C227" s="1" t="str">
        <f t="shared" si="388"/>
        <v>October</v>
      </c>
      <c r="D227" t="s">
        <v>11</v>
      </c>
      <c r="E227">
        <v>54.199999999999996</v>
      </c>
      <c r="F227" s="2">
        <v>0.77</v>
      </c>
      <c r="G227">
        <v>47</v>
      </c>
      <c r="H227">
        <v>0.3</v>
      </c>
      <c r="I227">
        <v>24</v>
      </c>
      <c r="J227" s="4">
        <f t="shared" si="389"/>
        <v>7.1999999999999993</v>
      </c>
      <c r="L227" t="s">
        <v>258</v>
      </c>
      <c r="M227" s="2">
        <f t="shared" ref="M227" si="456">AVERAGE(E226:E265)</f>
        <v>62.947500000000012</v>
      </c>
      <c r="N227">
        <f t="shared" ref="N227" si="457">_xlfn.STDEV.S(E226:E265)</f>
        <v>14.321473701206681</v>
      </c>
    </row>
    <row r="228" spans="1:14" x14ac:dyDescent="0.2">
      <c r="A228" s="2">
        <f t="shared" ca="1" si="387"/>
        <v>8.2029562666115163E-2</v>
      </c>
      <c r="B228" s="1">
        <v>42950</v>
      </c>
      <c r="C228" s="1" t="str">
        <f t="shared" si="388"/>
        <v>August</v>
      </c>
      <c r="D228" t="s">
        <v>11</v>
      </c>
      <c r="E228">
        <v>75</v>
      </c>
      <c r="F228" s="2">
        <v>0.63</v>
      </c>
      <c r="G228">
        <v>52</v>
      </c>
      <c r="H228">
        <v>0.5</v>
      </c>
      <c r="I228">
        <v>30</v>
      </c>
      <c r="J228" s="4">
        <f t="shared" si="389"/>
        <v>15</v>
      </c>
      <c r="L228" t="s">
        <v>259</v>
      </c>
      <c r="M228">
        <f t="shared" ref="M228" si="458">AVERAGE(E259:E298)</f>
        <v>60.14</v>
      </c>
      <c r="N228">
        <f t="shared" ref="N228" si="459">_xlfn.STDEV.P(E259:E298)</f>
        <v>14.319004853690103</v>
      </c>
    </row>
    <row r="229" spans="1:14" x14ac:dyDescent="0.2">
      <c r="A229" s="2">
        <f t="shared" ca="1" si="387"/>
        <v>0.25950959920872529</v>
      </c>
      <c r="B229" s="1">
        <v>42926</v>
      </c>
      <c r="C229" s="1" t="str">
        <f t="shared" si="388"/>
        <v>July</v>
      </c>
      <c r="D229" t="s">
        <v>8</v>
      </c>
      <c r="E229">
        <v>98</v>
      </c>
      <c r="F229" s="2">
        <v>0.49</v>
      </c>
      <c r="G229">
        <v>66</v>
      </c>
      <c r="H229">
        <v>0.5</v>
      </c>
      <c r="I229">
        <v>40</v>
      </c>
      <c r="J229" s="4">
        <f t="shared" si="389"/>
        <v>20</v>
      </c>
      <c r="L229" t="s">
        <v>260</v>
      </c>
      <c r="M229" s="2">
        <f t="shared" ref="M229" si="460">AVERAGE(E228:E267)</f>
        <v>62.63000000000001</v>
      </c>
      <c r="N229">
        <f t="shared" ref="N229" si="461">_xlfn.STDEV.S(E228:E267)</f>
        <v>14.980195473032152</v>
      </c>
    </row>
    <row r="230" spans="1:14" x14ac:dyDescent="0.2">
      <c r="A230" s="2">
        <f t="shared" ca="1" si="387"/>
        <v>0.38630542279610458</v>
      </c>
      <c r="B230" s="1">
        <v>42845</v>
      </c>
      <c r="C230" s="1" t="str">
        <f t="shared" si="388"/>
        <v>April</v>
      </c>
      <c r="D230" t="s">
        <v>11</v>
      </c>
      <c r="E230">
        <v>68.099999999999994</v>
      </c>
      <c r="F230" s="2">
        <v>0.69</v>
      </c>
      <c r="G230">
        <v>42</v>
      </c>
      <c r="H230">
        <v>0.3</v>
      </c>
      <c r="I230">
        <v>27</v>
      </c>
      <c r="J230" s="4">
        <f t="shared" si="389"/>
        <v>8.1</v>
      </c>
      <c r="L230" t="s">
        <v>261</v>
      </c>
      <c r="M230">
        <f t="shared" ref="M230" si="462">AVERAGE(E261:E300)</f>
        <v>60.732499999999995</v>
      </c>
      <c r="N230">
        <f t="shared" ref="N230" si="463">_xlfn.STDEV.P(E261:E300)</f>
        <v>13.880046604748875</v>
      </c>
    </row>
    <row r="231" spans="1:14" x14ac:dyDescent="0.2">
      <c r="A231" s="2">
        <f t="shared" ca="1" si="387"/>
        <v>0.38569041695766793</v>
      </c>
      <c r="B231" s="1">
        <v>42857</v>
      </c>
      <c r="C231" s="1" t="str">
        <f t="shared" si="388"/>
        <v>May</v>
      </c>
      <c r="D231" t="s">
        <v>9</v>
      </c>
      <c r="E231">
        <v>65.699999999999989</v>
      </c>
      <c r="F231" s="2">
        <v>0.69</v>
      </c>
      <c r="G231">
        <v>40</v>
      </c>
      <c r="H231">
        <v>0.3</v>
      </c>
      <c r="I231">
        <v>29</v>
      </c>
      <c r="J231" s="4">
        <f t="shared" si="389"/>
        <v>8.6999999999999993</v>
      </c>
      <c r="L231" t="s">
        <v>262</v>
      </c>
      <c r="M231" s="2">
        <f t="shared" ref="M231" si="464">AVERAGE(E230:E269)</f>
        <v>61.577500000000008</v>
      </c>
      <c r="N231">
        <f t="shared" ref="N231" si="465">_xlfn.STDEV.S(E230:E269)</f>
        <v>13.72868020810477</v>
      </c>
    </row>
    <row r="232" spans="1:14" x14ac:dyDescent="0.2">
      <c r="A232" s="2">
        <f t="shared" ca="1" si="387"/>
        <v>3.473502794084371E-2</v>
      </c>
      <c r="B232" s="1">
        <v>43045</v>
      </c>
      <c r="C232" s="1" t="str">
        <f t="shared" si="388"/>
        <v>November</v>
      </c>
      <c r="D232" t="s">
        <v>8</v>
      </c>
      <c r="E232">
        <v>51.599999999999994</v>
      </c>
      <c r="F232" s="2">
        <v>0.91</v>
      </c>
      <c r="G232">
        <v>28</v>
      </c>
      <c r="H232">
        <v>0.3</v>
      </c>
      <c r="I232">
        <v>22</v>
      </c>
      <c r="J232" s="4">
        <f t="shared" si="389"/>
        <v>6.6</v>
      </c>
      <c r="L232" t="s">
        <v>263</v>
      </c>
      <c r="M232">
        <f t="shared" ref="M232" si="466">AVERAGE(E263:E302)</f>
        <v>61.257499999999993</v>
      </c>
      <c r="N232">
        <f t="shared" ref="N232" si="467">_xlfn.STDEV.P(E263:E302)</f>
        <v>14.721343136752163</v>
      </c>
    </row>
    <row r="233" spans="1:14" x14ac:dyDescent="0.2">
      <c r="A233" s="2">
        <f t="shared" ca="1" si="387"/>
        <v>0.68574727509936528</v>
      </c>
      <c r="B233" s="1">
        <v>42929</v>
      </c>
      <c r="C233" s="1" t="str">
        <f t="shared" si="388"/>
        <v>July</v>
      </c>
      <c r="D233" t="s">
        <v>11</v>
      </c>
      <c r="E233">
        <v>78.899999999999991</v>
      </c>
      <c r="F233" s="2">
        <v>0.61</v>
      </c>
      <c r="G233">
        <v>49</v>
      </c>
      <c r="H233">
        <v>0.5</v>
      </c>
      <c r="I233">
        <v>33</v>
      </c>
      <c r="J233" s="4">
        <f t="shared" si="389"/>
        <v>16.5</v>
      </c>
      <c r="L233" t="s">
        <v>264</v>
      </c>
      <c r="M233" s="2">
        <f t="shared" ref="M233" si="468">AVERAGE(E232:E271)</f>
        <v>60.532500000000006</v>
      </c>
      <c r="N233">
        <f t="shared" ref="N233" si="469">_xlfn.STDEV.S(E232:E271)</f>
        <v>14.362690046945017</v>
      </c>
    </row>
    <row r="234" spans="1:14" x14ac:dyDescent="0.2">
      <c r="A234" s="2">
        <f t="shared" ca="1" si="387"/>
        <v>0.51672774295888479</v>
      </c>
      <c r="B234" s="1">
        <v>42968</v>
      </c>
      <c r="C234" s="1" t="str">
        <f t="shared" si="388"/>
        <v>August</v>
      </c>
      <c r="D234" t="s">
        <v>8</v>
      </c>
      <c r="E234">
        <v>68</v>
      </c>
      <c r="F234" s="2">
        <v>0.65</v>
      </c>
      <c r="G234">
        <v>58</v>
      </c>
      <c r="H234">
        <v>0.5</v>
      </c>
      <c r="I234">
        <v>30</v>
      </c>
      <c r="J234" s="4">
        <f t="shared" si="389"/>
        <v>15</v>
      </c>
      <c r="L234" t="s">
        <v>265</v>
      </c>
      <c r="M234">
        <f t="shared" ref="M234" si="470">AVERAGE(E265:E304)</f>
        <v>61.412499999999987</v>
      </c>
      <c r="N234">
        <f t="shared" ref="N234" si="471">_xlfn.STDEV.P(E265:E304)</f>
        <v>13.948910127676633</v>
      </c>
    </row>
    <row r="235" spans="1:14" x14ac:dyDescent="0.2">
      <c r="A235" s="2">
        <f t="shared" ca="1" si="387"/>
        <v>0.90218554224121839</v>
      </c>
      <c r="B235" s="1">
        <v>42946</v>
      </c>
      <c r="C235" s="1" t="str">
        <f t="shared" si="388"/>
        <v>July</v>
      </c>
      <c r="D235" t="s">
        <v>7</v>
      </c>
      <c r="E235">
        <v>78.199999999999989</v>
      </c>
      <c r="F235" s="2">
        <v>0.59</v>
      </c>
      <c r="G235">
        <v>52</v>
      </c>
      <c r="H235">
        <v>0.5</v>
      </c>
      <c r="I235">
        <v>34</v>
      </c>
      <c r="J235" s="4">
        <f t="shared" si="389"/>
        <v>17</v>
      </c>
      <c r="L235" t="s">
        <v>266</v>
      </c>
      <c r="M235" s="2">
        <f t="shared" ref="M235" si="472">AVERAGE(E234:E273)</f>
        <v>59.867500000000007</v>
      </c>
      <c r="N235">
        <f t="shared" ref="N235" si="473">_xlfn.STDEV.S(E234:E273)</f>
        <v>14.235985236049673</v>
      </c>
    </row>
    <row r="236" spans="1:14" x14ac:dyDescent="0.2">
      <c r="A236" s="2">
        <f t="shared" ca="1" si="387"/>
        <v>0.32997853640802144</v>
      </c>
      <c r="B236" s="1">
        <v>43033</v>
      </c>
      <c r="C236" s="1" t="str">
        <f t="shared" si="388"/>
        <v>October</v>
      </c>
      <c r="D236" t="s">
        <v>10</v>
      </c>
      <c r="E236">
        <v>61.199999999999996</v>
      </c>
      <c r="F236" s="2">
        <v>0.8</v>
      </c>
      <c r="G236">
        <v>44</v>
      </c>
      <c r="H236">
        <v>0.3</v>
      </c>
      <c r="I236">
        <v>24</v>
      </c>
      <c r="J236" s="4">
        <f t="shared" si="389"/>
        <v>7.1999999999999993</v>
      </c>
      <c r="L236" t="s">
        <v>267</v>
      </c>
      <c r="M236">
        <f t="shared" ref="M236" si="474">AVERAGE(E267:E306)</f>
        <v>61.882499999999979</v>
      </c>
      <c r="N236">
        <f t="shared" ref="N236" si="475">_xlfn.STDEV.P(E267:E306)</f>
        <v>14.110508273977954</v>
      </c>
    </row>
    <row r="237" spans="1:14" x14ac:dyDescent="0.2">
      <c r="A237" s="2">
        <f t="shared" ca="1" si="387"/>
        <v>0.90193122569771167</v>
      </c>
      <c r="B237" s="1">
        <v>42795</v>
      </c>
      <c r="C237" s="1" t="str">
        <f t="shared" si="388"/>
        <v>March</v>
      </c>
      <c r="D237" t="s">
        <v>10</v>
      </c>
      <c r="E237">
        <v>57.9</v>
      </c>
      <c r="F237" s="2">
        <v>0.87</v>
      </c>
      <c r="G237">
        <v>46</v>
      </c>
      <c r="H237">
        <v>0.3</v>
      </c>
      <c r="I237">
        <v>23</v>
      </c>
      <c r="J237" s="4">
        <f t="shared" si="389"/>
        <v>6.8999999999999995</v>
      </c>
      <c r="L237" t="s">
        <v>268</v>
      </c>
      <c r="M237" s="2">
        <f t="shared" ref="M237" si="476">AVERAGE(E236:E275)</f>
        <v>59.46</v>
      </c>
      <c r="N237">
        <f t="shared" ref="N237" si="477">_xlfn.STDEV.S(E236:E275)</f>
        <v>13.932507643305579</v>
      </c>
    </row>
    <row r="238" spans="1:14" x14ac:dyDescent="0.2">
      <c r="A238" s="2">
        <f t="shared" ca="1" si="387"/>
        <v>3.5677739983963508E-2</v>
      </c>
      <c r="B238" s="1">
        <v>42808</v>
      </c>
      <c r="C238" s="1" t="str">
        <f t="shared" si="388"/>
        <v>March</v>
      </c>
      <c r="D238" t="s">
        <v>9</v>
      </c>
      <c r="E238">
        <v>58.9</v>
      </c>
      <c r="F238" s="2">
        <v>0.87</v>
      </c>
      <c r="G238">
        <v>35</v>
      </c>
      <c r="H238">
        <v>0.3</v>
      </c>
      <c r="I238">
        <v>23</v>
      </c>
      <c r="J238" s="4">
        <f t="shared" si="389"/>
        <v>6.8999999999999995</v>
      </c>
      <c r="L238" t="s">
        <v>269</v>
      </c>
      <c r="M238">
        <f t="shared" ref="M238" si="478">AVERAGE(E269:E308)</f>
        <v>61.997499999999981</v>
      </c>
      <c r="N238">
        <f t="shared" ref="N238" si="479">_xlfn.STDEV.P(E269:E308)</f>
        <v>13.46886200649489</v>
      </c>
    </row>
    <row r="239" spans="1:14" x14ac:dyDescent="0.2">
      <c r="A239" s="2">
        <f t="shared" ca="1" si="387"/>
        <v>0.91741506523516736</v>
      </c>
      <c r="B239" s="1">
        <v>42869</v>
      </c>
      <c r="C239" s="1" t="str">
        <f t="shared" si="388"/>
        <v>May</v>
      </c>
      <c r="D239" t="s">
        <v>7</v>
      </c>
      <c r="E239">
        <v>77.3</v>
      </c>
      <c r="F239" s="2">
        <v>0.63</v>
      </c>
      <c r="G239">
        <v>58</v>
      </c>
      <c r="H239">
        <v>0.3</v>
      </c>
      <c r="I239">
        <v>31</v>
      </c>
      <c r="J239" s="4">
        <f t="shared" si="389"/>
        <v>9.2999999999999989</v>
      </c>
      <c r="L239" t="s">
        <v>270</v>
      </c>
      <c r="M239" s="2">
        <f t="shared" ref="M239" si="480">AVERAGE(E238:E277)</f>
        <v>59.154999999999994</v>
      </c>
      <c r="N239">
        <f t="shared" ref="N239" si="481">_xlfn.STDEV.S(E238:E277)</f>
        <v>14.031703115006813</v>
      </c>
    </row>
    <row r="240" spans="1:14" x14ac:dyDescent="0.2">
      <c r="A240" s="2">
        <f t="shared" ca="1" si="387"/>
        <v>0.77551469488861702</v>
      </c>
      <c r="B240" s="1">
        <v>42871</v>
      </c>
      <c r="C240" s="1" t="str">
        <f t="shared" si="388"/>
        <v>May</v>
      </c>
      <c r="D240" t="s">
        <v>9</v>
      </c>
      <c r="E240">
        <v>65.699999999999989</v>
      </c>
      <c r="F240" s="2">
        <v>0.67</v>
      </c>
      <c r="G240">
        <v>55</v>
      </c>
      <c r="H240">
        <v>0.3</v>
      </c>
      <c r="I240">
        <v>29</v>
      </c>
      <c r="J240" s="4">
        <f t="shared" si="389"/>
        <v>8.6999999999999993</v>
      </c>
      <c r="L240" t="s">
        <v>271</v>
      </c>
      <c r="M240">
        <f t="shared" ref="M240" si="482">AVERAGE(E271:E310)</f>
        <v>62.662499999999987</v>
      </c>
      <c r="N240">
        <f t="shared" ref="N240" si="483">_xlfn.STDEV.P(E271:E310)</f>
        <v>13.92858010530869</v>
      </c>
    </row>
    <row r="241" spans="1:14" x14ac:dyDescent="0.2">
      <c r="A241" s="2">
        <f t="shared" ca="1" si="387"/>
        <v>0.41065964911884645</v>
      </c>
      <c r="B241" s="1">
        <v>43031</v>
      </c>
      <c r="C241" s="1" t="str">
        <f t="shared" si="388"/>
        <v>October</v>
      </c>
      <c r="D241" t="s">
        <v>8</v>
      </c>
      <c r="E241">
        <v>58.499999999999993</v>
      </c>
      <c r="F241" s="2">
        <v>0.8</v>
      </c>
      <c r="G241">
        <v>50</v>
      </c>
      <c r="H241">
        <v>0.3</v>
      </c>
      <c r="I241">
        <v>25</v>
      </c>
      <c r="J241" s="4">
        <f t="shared" si="389"/>
        <v>7.5</v>
      </c>
      <c r="L241" t="s">
        <v>272</v>
      </c>
      <c r="M241" s="2">
        <f t="shared" ref="M241" si="484">AVERAGE(E240:E279)</f>
        <v>58.197500000000005</v>
      </c>
      <c r="N241">
        <f t="shared" ref="N241" si="485">_xlfn.STDEV.S(E240:E279)</f>
        <v>14.267202616940029</v>
      </c>
    </row>
    <row r="242" spans="1:14" x14ac:dyDescent="0.2">
      <c r="A242" s="2">
        <f t="shared" ca="1" si="387"/>
        <v>0.45717555364975326</v>
      </c>
      <c r="B242" s="1">
        <v>43066</v>
      </c>
      <c r="C242" s="1" t="str">
        <f t="shared" si="388"/>
        <v>November</v>
      </c>
      <c r="D242" t="s">
        <v>8</v>
      </c>
      <c r="E242">
        <v>53.9</v>
      </c>
      <c r="F242" s="2">
        <v>0.87</v>
      </c>
      <c r="G242">
        <v>30</v>
      </c>
      <c r="H242">
        <v>0.3</v>
      </c>
      <c r="I242">
        <v>23</v>
      </c>
      <c r="J242" s="4">
        <f t="shared" si="389"/>
        <v>6.8999999999999995</v>
      </c>
      <c r="L242" t="s">
        <v>273</v>
      </c>
      <c r="M242">
        <f t="shared" ref="M242" si="486">AVERAGE(E273:E312)</f>
        <v>63.089999999999989</v>
      </c>
      <c r="N242">
        <f t="shared" ref="N242" si="487">_xlfn.STDEV.P(E273:E312)</f>
        <v>13.656606459878732</v>
      </c>
    </row>
    <row r="243" spans="1:14" x14ac:dyDescent="0.2">
      <c r="A243" s="2">
        <f t="shared" ca="1" si="387"/>
        <v>5.0380958297701617E-2</v>
      </c>
      <c r="B243" s="1">
        <v>43053</v>
      </c>
      <c r="C243" s="1" t="str">
        <f t="shared" si="388"/>
        <v>November</v>
      </c>
      <c r="D243" t="s">
        <v>9</v>
      </c>
      <c r="E243">
        <v>55.9</v>
      </c>
      <c r="F243" s="2">
        <v>0.8</v>
      </c>
      <c r="G243">
        <v>28</v>
      </c>
      <c r="H243">
        <v>0.3</v>
      </c>
      <c r="I243">
        <v>23</v>
      </c>
      <c r="J243" s="4">
        <f t="shared" si="389"/>
        <v>6.8999999999999995</v>
      </c>
      <c r="L243" t="s">
        <v>274</v>
      </c>
      <c r="M243" s="2">
        <f t="shared" ref="M243" si="488">AVERAGE(E242:E281)</f>
        <v>58.512500000000003</v>
      </c>
      <c r="N243">
        <f t="shared" ref="N243" si="489">_xlfn.STDEV.S(E242:E281)</f>
        <v>14.422492894158443</v>
      </c>
    </row>
    <row r="244" spans="1:14" x14ac:dyDescent="0.2">
      <c r="A244" s="2">
        <f t="shared" ca="1" si="387"/>
        <v>0.15436420840616061</v>
      </c>
      <c r="B244" s="1">
        <v>42944</v>
      </c>
      <c r="C244" s="1" t="str">
        <f t="shared" si="388"/>
        <v>July</v>
      </c>
      <c r="D244" t="s">
        <v>12</v>
      </c>
      <c r="E244">
        <v>87.399999999999991</v>
      </c>
      <c r="F244" s="2">
        <v>0.51</v>
      </c>
      <c r="G244">
        <v>58</v>
      </c>
      <c r="H244">
        <v>0.5</v>
      </c>
      <c r="I244">
        <v>38</v>
      </c>
      <c r="J244" s="4">
        <f t="shared" si="389"/>
        <v>19</v>
      </c>
      <c r="L244" t="s">
        <v>275</v>
      </c>
      <c r="M244">
        <f t="shared" ref="M244" si="490">AVERAGE(E275:E314)</f>
        <v>63.359999999999978</v>
      </c>
      <c r="N244">
        <f t="shared" ref="N244" si="491">_xlfn.STDEV.P(E275:E314)</f>
        <v>13.854562425425152</v>
      </c>
    </row>
    <row r="245" spans="1:14" x14ac:dyDescent="0.2">
      <c r="A245" s="2">
        <f t="shared" ca="1" si="387"/>
        <v>0.42943889884276309</v>
      </c>
      <c r="B245" s="1">
        <v>43068</v>
      </c>
      <c r="C245" s="1" t="str">
        <f t="shared" si="388"/>
        <v>November</v>
      </c>
      <c r="D245" t="s">
        <v>10</v>
      </c>
      <c r="E245">
        <v>50</v>
      </c>
      <c r="F245" s="2">
        <v>0.95</v>
      </c>
      <c r="G245">
        <v>27</v>
      </c>
      <c r="H245">
        <v>0.3</v>
      </c>
      <c r="I245">
        <v>20</v>
      </c>
      <c r="J245" s="4">
        <f t="shared" si="389"/>
        <v>6</v>
      </c>
      <c r="L245" t="s">
        <v>276</v>
      </c>
      <c r="M245" s="2">
        <f t="shared" ref="M245" si="492">AVERAGE(E244:E283)</f>
        <v>59.81</v>
      </c>
      <c r="N245">
        <f t="shared" ref="N245" si="493">_xlfn.STDEV.S(E244:E283)</f>
        <v>15.317943224055385</v>
      </c>
    </row>
    <row r="246" spans="1:14" x14ac:dyDescent="0.2">
      <c r="A246" s="2">
        <f t="shared" ca="1" si="387"/>
        <v>7.585021422386462E-2</v>
      </c>
      <c r="B246" s="1">
        <v>42844</v>
      </c>
      <c r="C246" s="1" t="str">
        <f t="shared" si="388"/>
        <v>April</v>
      </c>
      <c r="D246" t="s">
        <v>10</v>
      </c>
      <c r="E246">
        <v>59.8</v>
      </c>
      <c r="F246" s="2">
        <v>0.77</v>
      </c>
      <c r="G246">
        <v>53</v>
      </c>
      <c r="H246">
        <v>0.3</v>
      </c>
      <c r="I246">
        <v>26</v>
      </c>
      <c r="J246" s="4">
        <f t="shared" si="389"/>
        <v>7.8</v>
      </c>
      <c r="L246" t="s">
        <v>277</v>
      </c>
      <c r="M246">
        <f t="shared" ref="M246" si="494">AVERAGE(E277:E316)</f>
        <v>63.48249999999998</v>
      </c>
      <c r="N246">
        <f t="shared" ref="N246" si="495">_xlfn.STDEV.P(E277:E316)</f>
        <v>14.420088201880095</v>
      </c>
    </row>
    <row r="247" spans="1:14" x14ac:dyDescent="0.2">
      <c r="A247" s="2">
        <f t="shared" ca="1" si="387"/>
        <v>0.70251940383050326</v>
      </c>
      <c r="B247" s="1">
        <v>42860</v>
      </c>
      <c r="C247" s="1" t="str">
        <f t="shared" si="388"/>
        <v>May</v>
      </c>
      <c r="D247" t="s">
        <v>12</v>
      </c>
      <c r="E247">
        <v>69.399999999999991</v>
      </c>
      <c r="F247" s="2">
        <v>0.71</v>
      </c>
      <c r="G247">
        <v>31</v>
      </c>
      <c r="H247">
        <v>0.3</v>
      </c>
      <c r="I247">
        <v>28</v>
      </c>
      <c r="J247" s="4">
        <f t="shared" si="389"/>
        <v>8.4</v>
      </c>
      <c r="L247" t="s">
        <v>278</v>
      </c>
      <c r="M247" s="2">
        <f t="shared" ref="M247" si="496">AVERAGE(E246:E285)</f>
        <v>59.940000000000012</v>
      </c>
      <c r="N247">
        <f t="shared" ref="N247" si="497">_xlfn.STDEV.S(E246:E285)</f>
        <v>14.812378745581796</v>
      </c>
    </row>
    <row r="248" spans="1:14" x14ac:dyDescent="0.2">
      <c r="A248" s="2">
        <f t="shared" ca="1" si="387"/>
        <v>0.19935154608926153</v>
      </c>
      <c r="B248" s="1">
        <v>43089</v>
      </c>
      <c r="C248" s="1" t="str">
        <f t="shared" si="388"/>
        <v>December</v>
      </c>
      <c r="D248" t="s">
        <v>10</v>
      </c>
      <c r="E248">
        <v>36.799999999999997</v>
      </c>
      <c r="F248" s="2">
        <v>1.25</v>
      </c>
      <c r="G248">
        <v>20</v>
      </c>
      <c r="H248">
        <v>0.3</v>
      </c>
      <c r="I248">
        <v>16</v>
      </c>
      <c r="J248" s="4">
        <f t="shared" si="389"/>
        <v>4.8</v>
      </c>
      <c r="L248" t="s">
        <v>279</v>
      </c>
      <c r="M248">
        <f t="shared" ref="M248" si="498">AVERAGE(E279:E318)</f>
        <v>64.362499999999983</v>
      </c>
      <c r="N248">
        <f t="shared" ref="N248" si="499">_xlfn.STDEV.P(E279:E318)</f>
        <v>13.478458507930444</v>
      </c>
    </row>
    <row r="249" spans="1:14" x14ac:dyDescent="0.2">
      <c r="A249" s="2">
        <f t="shared" ca="1" si="387"/>
        <v>0.35054696913735772</v>
      </c>
      <c r="B249" s="1">
        <v>42874</v>
      </c>
      <c r="C249" s="1" t="str">
        <f t="shared" si="388"/>
        <v>May</v>
      </c>
      <c r="D249" t="s">
        <v>12</v>
      </c>
      <c r="E249">
        <v>75.3</v>
      </c>
      <c r="F249" s="2">
        <v>0.61</v>
      </c>
      <c r="G249">
        <v>58</v>
      </c>
      <c r="H249">
        <v>0.3</v>
      </c>
      <c r="I249">
        <v>31</v>
      </c>
      <c r="J249" s="4">
        <f t="shared" si="389"/>
        <v>9.2999999999999989</v>
      </c>
      <c r="L249" t="s">
        <v>280</v>
      </c>
      <c r="M249" s="2">
        <f t="shared" ref="M249" si="500">AVERAGE(E248:E287)</f>
        <v>60.08000000000002</v>
      </c>
      <c r="N249">
        <f t="shared" ref="N249" si="501">_xlfn.STDEV.S(E248:E287)</f>
        <v>14.966872821377173</v>
      </c>
    </row>
    <row r="250" spans="1:14" x14ac:dyDescent="0.2">
      <c r="A250" s="2">
        <f t="shared" ca="1" si="387"/>
        <v>0.17677136279917371</v>
      </c>
      <c r="B250" s="1">
        <v>42789</v>
      </c>
      <c r="C250" s="1" t="str">
        <f t="shared" si="388"/>
        <v>February</v>
      </c>
      <c r="D250" t="s">
        <v>11</v>
      </c>
      <c r="E250">
        <v>45</v>
      </c>
      <c r="F250" s="2">
        <v>1</v>
      </c>
      <c r="G250">
        <v>23</v>
      </c>
      <c r="H250">
        <v>0.3</v>
      </c>
      <c r="I250">
        <v>20</v>
      </c>
      <c r="J250" s="4">
        <f t="shared" si="389"/>
        <v>6</v>
      </c>
      <c r="L250" t="s">
        <v>281</v>
      </c>
      <c r="M250">
        <f t="shared" ref="M250" si="502">AVERAGE(E281:E320)</f>
        <v>63.967499999999987</v>
      </c>
      <c r="N250">
        <f t="shared" ref="N250" si="503">_xlfn.STDEV.P(E281:E320)</f>
        <v>13.594877481978306</v>
      </c>
    </row>
    <row r="251" spans="1:14" x14ac:dyDescent="0.2">
      <c r="A251" s="2">
        <f t="shared" ca="1" si="387"/>
        <v>0.92028388440713937</v>
      </c>
      <c r="B251" s="1">
        <v>42987</v>
      </c>
      <c r="C251" s="1" t="str">
        <f t="shared" si="388"/>
        <v>September</v>
      </c>
      <c r="D251" t="s">
        <v>13</v>
      </c>
      <c r="E251">
        <v>64.8</v>
      </c>
      <c r="F251" s="2">
        <v>0.77</v>
      </c>
      <c r="G251">
        <v>45</v>
      </c>
      <c r="H251">
        <v>0.3</v>
      </c>
      <c r="I251">
        <v>26</v>
      </c>
      <c r="J251" s="4">
        <f t="shared" si="389"/>
        <v>7.8</v>
      </c>
      <c r="L251" t="s">
        <v>282</v>
      </c>
      <c r="M251" s="2">
        <f t="shared" ref="M251" si="504">AVERAGE(E250:E289)</f>
        <v>59.85</v>
      </c>
      <c r="N251">
        <f t="shared" ref="N251" si="505">_xlfn.STDEV.S(E250:E289)</f>
        <v>15.064510850986395</v>
      </c>
    </row>
    <row r="252" spans="1:14" x14ac:dyDescent="0.2">
      <c r="A252" s="2">
        <f t="shared" ca="1" si="387"/>
        <v>5.8409927412603424E-2</v>
      </c>
      <c r="B252" s="1">
        <v>43042</v>
      </c>
      <c r="C252" s="1" t="str">
        <f t="shared" si="388"/>
        <v>November</v>
      </c>
      <c r="D252" t="s">
        <v>12</v>
      </c>
      <c r="E252">
        <v>51.3</v>
      </c>
      <c r="F252" s="2">
        <v>0.87</v>
      </c>
      <c r="G252">
        <v>38</v>
      </c>
      <c r="H252">
        <v>0.3</v>
      </c>
      <c r="I252">
        <v>21</v>
      </c>
      <c r="J252" s="4">
        <f t="shared" si="389"/>
        <v>6.3</v>
      </c>
      <c r="L252" t="s">
        <v>283</v>
      </c>
      <c r="M252">
        <f t="shared" ref="M252" si="506">AVERAGE(E283:E322)</f>
        <v>64.057499999999976</v>
      </c>
      <c r="N252">
        <f t="shared" ref="N252" si="507">_xlfn.STDEV.P(E283:E322)</f>
        <v>13.755287846861036</v>
      </c>
    </row>
    <row r="253" spans="1:14" x14ac:dyDescent="0.2">
      <c r="A253" s="2">
        <f t="shared" ca="1" si="387"/>
        <v>0.59795286232822964</v>
      </c>
      <c r="B253" s="1">
        <v>42841</v>
      </c>
      <c r="C253" s="1" t="str">
        <f t="shared" si="388"/>
        <v>April</v>
      </c>
      <c r="D253" t="s">
        <v>7</v>
      </c>
      <c r="E253">
        <v>65.099999999999994</v>
      </c>
      <c r="F253" s="2">
        <v>0.69</v>
      </c>
      <c r="G253">
        <v>43</v>
      </c>
      <c r="H253">
        <v>0.3</v>
      </c>
      <c r="I253">
        <v>27</v>
      </c>
      <c r="J253" s="4">
        <f t="shared" si="389"/>
        <v>8.1</v>
      </c>
      <c r="L253" t="s">
        <v>284</v>
      </c>
      <c r="M253" s="2">
        <f t="shared" ref="M253" si="508">AVERAGE(E252:E291)</f>
        <v>60.514999999999986</v>
      </c>
      <c r="N253">
        <f t="shared" ref="N253" si="509">_xlfn.STDEV.S(E252:E291)</f>
        <v>14.988021713081279</v>
      </c>
    </row>
    <row r="254" spans="1:14" x14ac:dyDescent="0.2">
      <c r="A254" s="2">
        <f t="shared" ca="1" si="387"/>
        <v>4.4890859481801715E-2</v>
      </c>
      <c r="B254" s="1">
        <v>42796</v>
      </c>
      <c r="C254" s="1" t="str">
        <f t="shared" si="388"/>
        <v>March</v>
      </c>
      <c r="D254" t="s">
        <v>11</v>
      </c>
      <c r="E254">
        <v>57.199999999999996</v>
      </c>
      <c r="F254" s="2">
        <v>0.8</v>
      </c>
      <c r="G254">
        <v>31</v>
      </c>
      <c r="H254">
        <v>0.3</v>
      </c>
      <c r="I254">
        <v>24</v>
      </c>
      <c r="J254" s="4">
        <f t="shared" si="389"/>
        <v>7.1999999999999993</v>
      </c>
      <c r="L254" t="s">
        <v>285</v>
      </c>
      <c r="M254">
        <f t="shared" ref="M254" si="510">AVERAGE(E285:E324)</f>
        <v>62.059999999999981</v>
      </c>
      <c r="N254">
        <f t="shared" ref="N254" si="511">_xlfn.STDEV.P(E285:E324)</f>
        <v>14.028520948410819</v>
      </c>
    </row>
    <row r="255" spans="1:14" x14ac:dyDescent="0.2">
      <c r="A255" s="2">
        <f t="shared" ca="1" si="387"/>
        <v>0.38180261040992935</v>
      </c>
      <c r="B255" s="1">
        <v>42965</v>
      </c>
      <c r="C255" s="1" t="str">
        <f t="shared" si="388"/>
        <v>August</v>
      </c>
      <c r="D255" t="s">
        <v>12</v>
      </c>
      <c r="E255">
        <v>65.699999999999989</v>
      </c>
      <c r="F255" s="2">
        <v>0.69</v>
      </c>
      <c r="G255">
        <v>45</v>
      </c>
      <c r="H255">
        <v>0.5</v>
      </c>
      <c r="I255">
        <v>29</v>
      </c>
      <c r="J255" s="4">
        <f t="shared" si="389"/>
        <v>14.5</v>
      </c>
      <c r="L255" t="s">
        <v>286</v>
      </c>
      <c r="M255" s="2">
        <f t="shared" ref="M255" si="512">AVERAGE(E254:E293)</f>
        <v>61.509999999999991</v>
      </c>
      <c r="N255">
        <f t="shared" ref="N255" si="513">_xlfn.STDEV.S(E254:E293)</f>
        <v>15.392635601781489</v>
      </c>
    </row>
    <row r="256" spans="1:14" x14ac:dyDescent="0.2">
      <c r="A256" s="2">
        <f t="shared" ca="1" si="387"/>
        <v>0.41969123359928162</v>
      </c>
      <c r="B256" s="1">
        <v>43054</v>
      </c>
      <c r="C256" s="1" t="str">
        <f t="shared" si="388"/>
        <v>November</v>
      </c>
      <c r="D256" t="s">
        <v>10</v>
      </c>
      <c r="E256">
        <v>55.9</v>
      </c>
      <c r="F256" s="2">
        <v>0.83</v>
      </c>
      <c r="G256">
        <v>47</v>
      </c>
      <c r="H256">
        <v>0.3</v>
      </c>
      <c r="I256">
        <v>23</v>
      </c>
      <c r="J256" s="4">
        <f t="shared" si="389"/>
        <v>6.8999999999999995</v>
      </c>
      <c r="L256" t="s">
        <v>287</v>
      </c>
      <c r="M256">
        <f t="shared" ref="M256" si="514">AVERAGE(E287:E326)</f>
        <v>61.739999999999988</v>
      </c>
      <c r="N256">
        <f t="shared" ref="N256" si="515">_xlfn.STDEV.P(E287:E326)</f>
        <v>13.972022044070783</v>
      </c>
    </row>
    <row r="257" spans="1:14" x14ac:dyDescent="0.2">
      <c r="A257" s="2">
        <f t="shared" ca="1" si="387"/>
        <v>0.82302874313190377</v>
      </c>
      <c r="B257" s="1">
        <v>42934</v>
      </c>
      <c r="C257" s="1" t="str">
        <f t="shared" si="388"/>
        <v>July</v>
      </c>
      <c r="D257" t="s">
        <v>9</v>
      </c>
      <c r="E257">
        <v>99.3</v>
      </c>
      <c r="F257" s="2">
        <v>0.47</v>
      </c>
      <c r="G257">
        <v>76</v>
      </c>
      <c r="H257">
        <v>0.5</v>
      </c>
      <c r="I257">
        <v>41</v>
      </c>
      <c r="J257" s="4">
        <f t="shared" si="389"/>
        <v>20.5</v>
      </c>
      <c r="L257" t="s">
        <v>288</v>
      </c>
      <c r="M257" s="2">
        <f t="shared" ref="M257" si="516">AVERAGE(E256:E295)</f>
        <v>60.970000000000006</v>
      </c>
      <c r="N257">
        <f t="shared" ref="N257" si="517">_xlfn.STDEV.S(E256:E295)</f>
        <v>15.717476798871894</v>
      </c>
    </row>
    <row r="258" spans="1:14" x14ac:dyDescent="0.2">
      <c r="A258" s="2">
        <f t="shared" ref="A258:A321" ca="1" si="518">RAND()</f>
        <v>0.72457039165050874</v>
      </c>
      <c r="B258" s="1">
        <v>42812</v>
      </c>
      <c r="C258" s="1" t="str">
        <f t="shared" ref="C258:C321" si="519">TEXT(B258, "mmmm")</f>
        <v>March</v>
      </c>
      <c r="D258" t="s">
        <v>13</v>
      </c>
      <c r="E258">
        <v>53.9</v>
      </c>
      <c r="F258" s="2">
        <v>0.83</v>
      </c>
      <c r="G258">
        <v>32</v>
      </c>
      <c r="H258">
        <v>0.3</v>
      </c>
      <c r="I258">
        <v>23</v>
      </c>
      <c r="J258" s="4">
        <f t="shared" ref="J258:J321" si="520">H258*I258</f>
        <v>6.8999999999999995</v>
      </c>
      <c r="L258" t="s">
        <v>289</v>
      </c>
      <c r="M258">
        <f t="shared" ref="M258" si="521">AVERAGE(E289:E328)</f>
        <v>61.327499999999986</v>
      </c>
      <c r="N258">
        <f t="shared" ref="N258" si="522">_xlfn.STDEV.P(E289:E328)</f>
        <v>13.784393122295942</v>
      </c>
    </row>
    <row r="259" spans="1:14" x14ac:dyDescent="0.2">
      <c r="A259" s="2">
        <f t="shared" ca="1" si="518"/>
        <v>0.91914110366809387</v>
      </c>
      <c r="B259" s="1">
        <v>42813</v>
      </c>
      <c r="C259" s="1" t="str">
        <f t="shared" si="519"/>
        <v>March</v>
      </c>
      <c r="D259" t="s">
        <v>7</v>
      </c>
      <c r="E259">
        <v>56.9</v>
      </c>
      <c r="F259" s="2">
        <v>0.83</v>
      </c>
      <c r="G259">
        <v>38</v>
      </c>
      <c r="H259">
        <v>0.3</v>
      </c>
      <c r="I259">
        <v>23</v>
      </c>
      <c r="J259" s="4">
        <f t="shared" si="520"/>
        <v>6.8999999999999995</v>
      </c>
      <c r="L259" t="s">
        <v>290</v>
      </c>
      <c r="M259" s="2">
        <f t="shared" ref="M259" si="523">AVERAGE(E258:E297)</f>
        <v>60.082500000000003</v>
      </c>
      <c r="N259">
        <f t="shared" ref="N259" si="524">_xlfn.STDEV.S(E258:E297)</f>
        <v>14.521988411918572</v>
      </c>
    </row>
    <row r="260" spans="1:14" x14ac:dyDescent="0.2">
      <c r="A260" s="2">
        <f t="shared" ca="1" si="518"/>
        <v>0.37053510262610323</v>
      </c>
      <c r="B260" s="1">
        <v>42743</v>
      </c>
      <c r="C260" s="1" t="str">
        <f t="shared" si="519"/>
        <v>January</v>
      </c>
      <c r="D260" t="s">
        <v>7</v>
      </c>
      <c r="E260">
        <v>37.5</v>
      </c>
      <c r="F260" s="2">
        <v>1.18</v>
      </c>
      <c r="G260">
        <v>28</v>
      </c>
      <c r="H260">
        <v>0.3</v>
      </c>
      <c r="I260">
        <v>15</v>
      </c>
      <c r="J260" s="4">
        <f t="shared" si="520"/>
        <v>4.5</v>
      </c>
      <c r="L260" t="s">
        <v>291</v>
      </c>
      <c r="M260">
        <f t="shared" ref="M260" si="525">AVERAGE(E291:E330)</f>
        <v>61.944999999999993</v>
      </c>
      <c r="N260">
        <f t="shared" ref="N260" si="526">_xlfn.STDEV.P(E291:E330)</f>
        <v>12.894028656707691</v>
      </c>
    </row>
    <row r="261" spans="1:14" x14ac:dyDescent="0.2">
      <c r="A261" s="2">
        <f t="shared" ca="1" si="518"/>
        <v>6.7482298160606025E-2</v>
      </c>
      <c r="B261" s="1">
        <v>42994</v>
      </c>
      <c r="C261" s="1" t="str">
        <f t="shared" si="519"/>
        <v>September</v>
      </c>
      <c r="D261" t="s">
        <v>13</v>
      </c>
      <c r="E261">
        <v>68.099999999999994</v>
      </c>
      <c r="F261" s="2">
        <v>0.69</v>
      </c>
      <c r="G261">
        <v>37</v>
      </c>
      <c r="H261">
        <v>0.3</v>
      </c>
      <c r="I261">
        <v>27</v>
      </c>
      <c r="J261" s="4">
        <f t="shared" si="520"/>
        <v>8.1</v>
      </c>
      <c r="L261" t="s">
        <v>292</v>
      </c>
      <c r="M261" s="2">
        <f t="shared" ref="M261" si="527">AVERAGE(E260:E299)</f>
        <v>60.082500000000003</v>
      </c>
      <c r="N261">
        <f t="shared" ref="N261" si="528">_xlfn.STDEV.S(E260:E299)</f>
        <v>14.519145406439497</v>
      </c>
    </row>
    <row r="262" spans="1:14" x14ac:dyDescent="0.2">
      <c r="A262" s="2">
        <f t="shared" ca="1" si="518"/>
        <v>0.86791124262858044</v>
      </c>
      <c r="B262" s="1">
        <v>42830</v>
      </c>
      <c r="C262" s="1" t="str">
        <f t="shared" si="519"/>
        <v>April</v>
      </c>
      <c r="D262" t="s">
        <v>10</v>
      </c>
      <c r="E262">
        <v>64.399999999999991</v>
      </c>
      <c r="F262" s="2">
        <v>0.71</v>
      </c>
      <c r="G262">
        <v>33</v>
      </c>
      <c r="H262">
        <v>0.3</v>
      </c>
      <c r="I262">
        <v>28</v>
      </c>
      <c r="J262" s="4">
        <f t="shared" si="520"/>
        <v>8.4</v>
      </c>
      <c r="L262" t="s">
        <v>293</v>
      </c>
      <c r="M262">
        <f t="shared" ref="M262" si="529">AVERAGE(E293:E332)</f>
        <v>62.20000000000001</v>
      </c>
      <c r="N262">
        <f t="shared" ref="N262" si="530">_xlfn.STDEV.P(E293:E332)</f>
        <v>13.034224180978267</v>
      </c>
    </row>
    <row r="263" spans="1:14" x14ac:dyDescent="0.2">
      <c r="A263" s="2">
        <f t="shared" ca="1" si="518"/>
        <v>0.69290618795164627</v>
      </c>
      <c r="B263" s="1">
        <v>42933</v>
      </c>
      <c r="C263" s="1" t="str">
        <f t="shared" si="519"/>
        <v>July</v>
      </c>
      <c r="D263" t="s">
        <v>8</v>
      </c>
      <c r="E263">
        <v>80.899999999999991</v>
      </c>
      <c r="F263" s="2">
        <v>0.56999999999999995</v>
      </c>
      <c r="G263">
        <v>64</v>
      </c>
      <c r="H263">
        <v>0.5</v>
      </c>
      <c r="I263">
        <v>33</v>
      </c>
      <c r="J263" s="4">
        <f t="shared" si="520"/>
        <v>16.5</v>
      </c>
      <c r="L263" t="s">
        <v>294</v>
      </c>
      <c r="M263" s="2">
        <f t="shared" ref="M263" si="531">AVERAGE(E262:E301)</f>
        <v>61.354999999999997</v>
      </c>
      <c r="N263">
        <f t="shared" ref="N263" si="532">_xlfn.STDEV.S(E262:E301)</f>
        <v>14.916553358687304</v>
      </c>
    </row>
    <row r="264" spans="1:14" x14ac:dyDescent="0.2">
      <c r="A264" s="2">
        <f t="shared" ca="1" si="518"/>
        <v>0.4096360537936099</v>
      </c>
      <c r="B264" s="1">
        <v>42744</v>
      </c>
      <c r="C264" s="1" t="str">
        <f t="shared" si="519"/>
        <v>January</v>
      </c>
      <c r="D264" t="s">
        <v>8</v>
      </c>
      <c r="E264">
        <v>38.099999999999994</v>
      </c>
      <c r="F264" s="2">
        <v>1.18</v>
      </c>
      <c r="G264">
        <v>20</v>
      </c>
      <c r="H264">
        <v>0.3</v>
      </c>
      <c r="I264">
        <v>17</v>
      </c>
      <c r="J264" s="4">
        <f t="shared" si="520"/>
        <v>5.0999999999999996</v>
      </c>
      <c r="L264" t="s">
        <v>295</v>
      </c>
      <c r="M264">
        <f t="shared" ref="M264" si="533">AVERAGE(E295:E334)</f>
        <v>61.667500000000004</v>
      </c>
      <c r="N264">
        <f t="shared" ref="N264" si="534">_xlfn.STDEV.P(E295:E334)</f>
        <v>12.985884403844008</v>
      </c>
    </row>
    <row r="265" spans="1:14" x14ac:dyDescent="0.2">
      <c r="A265" s="2">
        <f t="shared" ca="1" si="518"/>
        <v>0.80925392466774793</v>
      </c>
      <c r="B265" s="1">
        <v>42825</v>
      </c>
      <c r="C265" s="1" t="str">
        <f t="shared" si="519"/>
        <v>March</v>
      </c>
      <c r="D265" t="s">
        <v>12</v>
      </c>
      <c r="E265">
        <v>58.499999999999993</v>
      </c>
      <c r="F265" s="2">
        <v>0.77</v>
      </c>
      <c r="G265">
        <v>48</v>
      </c>
      <c r="H265">
        <v>0.3</v>
      </c>
      <c r="I265">
        <v>25</v>
      </c>
      <c r="J265" s="4">
        <f t="shared" si="520"/>
        <v>7.5</v>
      </c>
      <c r="L265" t="s">
        <v>296</v>
      </c>
      <c r="M265" s="2">
        <f t="shared" ref="M265" si="535">AVERAGE(E264:E303)</f>
        <v>60.902499999999989</v>
      </c>
      <c r="N265">
        <f t="shared" ref="N265" si="536">_xlfn.STDEV.S(E264:E303)</f>
        <v>14.594932164001152</v>
      </c>
    </row>
    <row r="266" spans="1:14" x14ac:dyDescent="0.2">
      <c r="A266" s="2">
        <f t="shared" ca="1" si="518"/>
        <v>0.57464680907088705</v>
      </c>
      <c r="B266" s="1">
        <v>42995</v>
      </c>
      <c r="C266" s="1" t="str">
        <f t="shared" si="519"/>
        <v>September</v>
      </c>
      <c r="D266" t="s">
        <v>7</v>
      </c>
      <c r="E266">
        <v>59.8</v>
      </c>
      <c r="F266" s="2">
        <v>0.71</v>
      </c>
      <c r="G266">
        <v>53</v>
      </c>
      <c r="H266">
        <v>0.3</v>
      </c>
      <c r="I266">
        <v>26</v>
      </c>
      <c r="J266" s="4">
        <f t="shared" si="520"/>
        <v>7.8</v>
      </c>
      <c r="L266" t="s">
        <v>297</v>
      </c>
      <c r="M266">
        <f t="shared" ref="M266" si="537">AVERAGE(E297:E336)</f>
        <v>61.970000000000013</v>
      </c>
      <c r="N266">
        <f t="shared" ref="N266" si="538">_xlfn.STDEV.P(E297:E336)</f>
        <v>12.522763273335375</v>
      </c>
    </row>
    <row r="267" spans="1:14" x14ac:dyDescent="0.2">
      <c r="A267" s="2">
        <f t="shared" ca="1" si="518"/>
        <v>0.27377013813654305</v>
      </c>
      <c r="B267" s="1">
        <v>43079</v>
      </c>
      <c r="C267" s="1" t="str">
        <f t="shared" si="519"/>
        <v>December</v>
      </c>
      <c r="D267" t="s">
        <v>7</v>
      </c>
      <c r="E267">
        <v>31.299999999999997</v>
      </c>
      <c r="F267" s="2">
        <v>1.82</v>
      </c>
      <c r="G267">
        <v>15</v>
      </c>
      <c r="H267">
        <v>0.3</v>
      </c>
      <c r="I267">
        <v>11</v>
      </c>
      <c r="J267" s="4">
        <f t="shared" si="520"/>
        <v>3.3</v>
      </c>
      <c r="L267" t="s">
        <v>298</v>
      </c>
      <c r="M267" s="2">
        <f t="shared" ref="M267" si="539">AVERAGE(E266:E305)</f>
        <v>61.48749999999999</v>
      </c>
      <c r="N267">
        <f t="shared" ref="N267" si="540">_xlfn.STDEV.S(E266:E305)</f>
        <v>14.118712578411488</v>
      </c>
    </row>
    <row r="268" spans="1:14" x14ac:dyDescent="0.2">
      <c r="A268" s="2">
        <f t="shared" ca="1" si="518"/>
        <v>9.4934476696365233E-2</v>
      </c>
      <c r="B268" s="1">
        <v>42865</v>
      </c>
      <c r="C268" s="1" t="str">
        <f t="shared" si="519"/>
        <v>May</v>
      </c>
      <c r="D268" t="s">
        <v>10</v>
      </c>
      <c r="E268">
        <v>69.399999999999991</v>
      </c>
      <c r="F268" s="2">
        <v>0.69</v>
      </c>
      <c r="G268">
        <v>40</v>
      </c>
      <c r="H268">
        <v>0.3</v>
      </c>
      <c r="I268">
        <v>28</v>
      </c>
      <c r="J268" s="4">
        <f t="shared" si="520"/>
        <v>8.4</v>
      </c>
      <c r="L268" t="s">
        <v>299</v>
      </c>
      <c r="M268">
        <f t="shared" ref="M268" si="541">AVERAGE(E299:E338)</f>
        <v>62.10250000000002</v>
      </c>
      <c r="N268">
        <f t="shared" ref="N268" si="542">_xlfn.STDEV.P(E299:E338)</f>
        <v>12.839694067616909</v>
      </c>
    </row>
    <row r="269" spans="1:14" x14ac:dyDescent="0.2">
      <c r="A269" s="2">
        <f t="shared" ca="1" si="518"/>
        <v>0.58416039893907301</v>
      </c>
      <c r="B269" s="1">
        <v>43019</v>
      </c>
      <c r="C269" s="1" t="str">
        <f t="shared" si="519"/>
        <v>October</v>
      </c>
      <c r="D269" t="s">
        <v>10</v>
      </c>
      <c r="E269">
        <v>61.499999999999993</v>
      </c>
      <c r="F269" s="2">
        <v>0.77</v>
      </c>
      <c r="G269">
        <v>47</v>
      </c>
      <c r="H269">
        <v>0.3</v>
      </c>
      <c r="I269">
        <v>25</v>
      </c>
      <c r="J269" s="4">
        <f t="shared" si="520"/>
        <v>7.5</v>
      </c>
      <c r="L269" t="s">
        <v>300</v>
      </c>
      <c r="M269" s="2">
        <f t="shared" ref="M269" si="543">AVERAGE(E268:E307)</f>
        <v>62.604999999999983</v>
      </c>
      <c r="N269">
        <f t="shared" ref="N269" si="544">_xlfn.STDEV.S(E268:E307)</f>
        <v>13.407727393042927</v>
      </c>
    </row>
    <row r="270" spans="1:14" x14ac:dyDescent="0.2">
      <c r="A270" s="2">
        <f t="shared" ca="1" si="518"/>
        <v>0.12744485492396496</v>
      </c>
      <c r="B270" s="1">
        <v>43018</v>
      </c>
      <c r="C270" s="1" t="str">
        <f t="shared" si="519"/>
        <v>October</v>
      </c>
      <c r="D270" t="s">
        <v>9</v>
      </c>
      <c r="E270">
        <v>58.499999999999993</v>
      </c>
      <c r="F270" s="2">
        <v>0.74</v>
      </c>
      <c r="G270">
        <v>51</v>
      </c>
      <c r="H270">
        <v>0.3</v>
      </c>
      <c r="I270">
        <v>25</v>
      </c>
      <c r="J270" s="4">
        <f t="shared" si="520"/>
        <v>7.5</v>
      </c>
      <c r="L270" t="s">
        <v>301</v>
      </c>
      <c r="M270">
        <f t="shared" ref="M270" si="545">AVERAGE(E301:E340)</f>
        <v>61.477500000000006</v>
      </c>
      <c r="N270">
        <f t="shared" ref="N270" si="546">_xlfn.STDEV.P(E301:E340)</f>
        <v>13.580178340139639</v>
      </c>
    </row>
    <row r="271" spans="1:14" x14ac:dyDescent="0.2">
      <c r="A271" s="2">
        <f t="shared" ca="1" si="518"/>
        <v>0.46364163118388158</v>
      </c>
      <c r="B271" s="1">
        <v>43081</v>
      </c>
      <c r="C271" s="1" t="str">
        <f t="shared" si="519"/>
        <v>December</v>
      </c>
      <c r="D271" t="s">
        <v>9</v>
      </c>
      <c r="E271">
        <v>33.5</v>
      </c>
      <c r="F271" s="2">
        <v>1.33</v>
      </c>
      <c r="G271">
        <v>22</v>
      </c>
      <c r="H271">
        <v>0.3</v>
      </c>
      <c r="I271">
        <v>15</v>
      </c>
      <c r="J271" s="4">
        <f t="shared" si="520"/>
        <v>4.5</v>
      </c>
      <c r="L271" t="s">
        <v>302</v>
      </c>
      <c r="M271" s="2">
        <f t="shared" ref="M271" si="547">AVERAGE(E270:E309)</f>
        <v>62.587499999999977</v>
      </c>
      <c r="N271">
        <f t="shared" ref="N271" si="548">_xlfn.STDEV.S(E270:E309)</f>
        <v>14.120328816902177</v>
      </c>
    </row>
    <row r="272" spans="1:14" x14ac:dyDescent="0.2">
      <c r="A272" s="2">
        <f t="shared" ca="1" si="518"/>
        <v>0.80116344040604792</v>
      </c>
      <c r="B272" s="1">
        <v>42750</v>
      </c>
      <c r="C272" s="1" t="str">
        <f t="shared" si="519"/>
        <v>January</v>
      </c>
      <c r="D272" t="s">
        <v>7</v>
      </c>
      <c r="E272">
        <v>43.4</v>
      </c>
      <c r="F272" s="2">
        <v>1.1100000000000001</v>
      </c>
      <c r="G272">
        <v>33</v>
      </c>
      <c r="H272">
        <v>0.3</v>
      </c>
      <c r="I272">
        <v>18</v>
      </c>
      <c r="J272" s="4">
        <f t="shared" si="520"/>
        <v>5.3999999999999995</v>
      </c>
      <c r="L272" t="s">
        <v>303</v>
      </c>
      <c r="M272">
        <f t="shared" ref="M272" si="549">AVERAGE(E303:E342)</f>
        <v>59.915000000000006</v>
      </c>
      <c r="N272">
        <f t="shared" ref="N272" si="550">_xlfn.STDEV.P(E303:E342)</f>
        <v>13.039949194686271</v>
      </c>
    </row>
    <row r="273" spans="1:14" x14ac:dyDescent="0.2">
      <c r="A273" s="2">
        <f t="shared" ca="1" si="518"/>
        <v>0.63829552493349728</v>
      </c>
      <c r="B273" s="1">
        <v>42821</v>
      </c>
      <c r="C273" s="1" t="str">
        <f t="shared" si="519"/>
        <v>March</v>
      </c>
      <c r="D273" t="s">
        <v>8</v>
      </c>
      <c r="E273">
        <v>60.499999999999993</v>
      </c>
      <c r="F273" s="2">
        <v>0.74</v>
      </c>
      <c r="G273">
        <v>30</v>
      </c>
      <c r="H273">
        <v>0.3</v>
      </c>
      <c r="I273">
        <v>25</v>
      </c>
      <c r="J273" s="4">
        <f t="shared" si="520"/>
        <v>7.5</v>
      </c>
      <c r="L273" t="s">
        <v>304</v>
      </c>
      <c r="M273" s="2">
        <f t="shared" ref="M273" si="551">AVERAGE(E272:E311)</f>
        <v>62.629999999999974</v>
      </c>
      <c r="N273">
        <f t="shared" ref="N273" si="552">_xlfn.STDEV.S(E272:E311)</f>
        <v>14.176256784153551</v>
      </c>
    </row>
    <row r="274" spans="1:14" x14ac:dyDescent="0.2">
      <c r="A274" s="2">
        <f t="shared" ca="1" si="518"/>
        <v>0.5873707614014918</v>
      </c>
      <c r="B274" s="1">
        <v>43032</v>
      </c>
      <c r="C274" s="1" t="str">
        <f t="shared" si="519"/>
        <v>October</v>
      </c>
      <c r="D274" t="s">
        <v>9</v>
      </c>
      <c r="E274">
        <v>61.499999999999993</v>
      </c>
      <c r="F274" s="2">
        <v>0.74</v>
      </c>
      <c r="G274">
        <v>48</v>
      </c>
      <c r="H274">
        <v>0.3</v>
      </c>
      <c r="I274">
        <v>25</v>
      </c>
      <c r="J274" s="4">
        <f t="shared" si="520"/>
        <v>7.5</v>
      </c>
      <c r="L274" t="s">
        <v>305</v>
      </c>
      <c r="M274">
        <f t="shared" ref="M274" si="553">AVERAGE(E305:E344)</f>
        <v>60.072499999999991</v>
      </c>
      <c r="N274">
        <f t="shared" ref="N274" si="554">_xlfn.STDEV.P(E305:E344)</f>
        <v>13.125814022375939</v>
      </c>
    </row>
    <row r="275" spans="1:14" x14ac:dyDescent="0.2">
      <c r="A275" s="2">
        <f t="shared" ca="1" si="518"/>
        <v>0.27033289031402641</v>
      </c>
      <c r="B275" s="1">
        <v>42985</v>
      </c>
      <c r="C275" s="1" t="str">
        <f t="shared" si="519"/>
        <v>September</v>
      </c>
      <c r="D275" t="s">
        <v>11</v>
      </c>
      <c r="E275">
        <v>68.399999999999991</v>
      </c>
      <c r="F275" s="2">
        <v>0.67</v>
      </c>
      <c r="G275">
        <v>49</v>
      </c>
      <c r="H275">
        <v>0.3</v>
      </c>
      <c r="I275">
        <v>28</v>
      </c>
      <c r="J275" s="4">
        <f t="shared" si="520"/>
        <v>8.4</v>
      </c>
      <c r="L275" t="s">
        <v>306</v>
      </c>
      <c r="M275" s="2">
        <f t="shared" ref="M275" si="555">AVERAGE(E274:E313)</f>
        <v>63.492499999999986</v>
      </c>
      <c r="N275">
        <f t="shared" ref="N275" si="556">_xlfn.STDEV.S(E274:E313)</f>
        <v>13.98666741524287</v>
      </c>
    </row>
    <row r="276" spans="1:14" x14ac:dyDescent="0.2">
      <c r="A276" s="2">
        <f t="shared" ca="1" si="518"/>
        <v>0.38348894570749192</v>
      </c>
      <c r="B276" s="1">
        <v>43038</v>
      </c>
      <c r="C276" s="1" t="str">
        <f t="shared" si="519"/>
        <v>October</v>
      </c>
      <c r="D276" t="s">
        <v>8</v>
      </c>
      <c r="E276">
        <v>58.199999999999996</v>
      </c>
      <c r="F276" s="2">
        <v>0.77</v>
      </c>
      <c r="G276">
        <v>35</v>
      </c>
      <c r="H276">
        <v>0.3</v>
      </c>
      <c r="I276">
        <v>24</v>
      </c>
      <c r="J276" s="4">
        <f t="shared" si="520"/>
        <v>7.1999999999999993</v>
      </c>
      <c r="L276" t="s">
        <v>307</v>
      </c>
      <c r="M276">
        <f t="shared" ref="M276" si="557">AVERAGE(E307:E346)</f>
        <v>59.825000000000003</v>
      </c>
      <c r="N276">
        <f t="shared" ref="N276" si="558">_xlfn.STDEV.P(E307:E346)</f>
        <v>12.92245622937061</v>
      </c>
    </row>
    <row r="277" spans="1:14" x14ac:dyDescent="0.2">
      <c r="A277" s="2">
        <f t="shared" ca="1" si="518"/>
        <v>0.94821817001606945</v>
      </c>
      <c r="B277" s="1">
        <v>43070</v>
      </c>
      <c r="C277" s="1" t="str">
        <f t="shared" si="519"/>
        <v>December</v>
      </c>
      <c r="D277" t="s">
        <v>12</v>
      </c>
      <c r="E277">
        <v>48.699999999999996</v>
      </c>
      <c r="F277" s="2">
        <v>1</v>
      </c>
      <c r="G277">
        <v>34</v>
      </c>
      <c r="H277">
        <v>0.3</v>
      </c>
      <c r="I277">
        <v>19</v>
      </c>
      <c r="J277" s="4">
        <f t="shared" si="520"/>
        <v>5.7</v>
      </c>
      <c r="L277" t="s">
        <v>308</v>
      </c>
      <c r="M277" s="2">
        <f t="shared" ref="M277" si="559">AVERAGE(E276:E315)</f>
        <v>63.754999999999981</v>
      </c>
      <c r="N277">
        <f t="shared" ref="N277" si="560">_xlfn.STDEV.S(E276:E315)</f>
        <v>14.394282162524165</v>
      </c>
    </row>
    <row r="278" spans="1:14" x14ac:dyDescent="0.2">
      <c r="A278" s="2">
        <f t="shared" ca="1" si="518"/>
        <v>6.8089592018305001E-2</v>
      </c>
      <c r="B278" s="1">
        <v>42738</v>
      </c>
      <c r="C278" s="1" t="str">
        <f t="shared" si="519"/>
        <v>January</v>
      </c>
      <c r="D278" t="s">
        <v>9</v>
      </c>
      <c r="E278">
        <v>34.5</v>
      </c>
      <c r="F278" s="2">
        <v>1.33</v>
      </c>
      <c r="G278">
        <v>27</v>
      </c>
      <c r="H278">
        <v>0.3</v>
      </c>
      <c r="I278">
        <v>15</v>
      </c>
      <c r="J278" s="4">
        <f t="shared" si="520"/>
        <v>4.5</v>
      </c>
      <c r="L278" t="s">
        <v>309</v>
      </c>
      <c r="M278">
        <f t="shared" ref="M278" si="561">AVERAGE(E309:E348)</f>
        <v>61.177499999999995</v>
      </c>
      <c r="N278">
        <f t="shared" ref="N278" si="562">_xlfn.STDEV.P(E309:E348)</f>
        <v>13.424203654220983</v>
      </c>
    </row>
    <row r="279" spans="1:14" x14ac:dyDescent="0.2">
      <c r="A279" s="2">
        <f t="shared" ca="1" si="518"/>
        <v>0.44798859328291118</v>
      </c>
      <c r="B279" s="1">
        <v>43002</v>
      </c>
      <c r="C279" s="1" t="str">
        <f t="shared" si="519"/>
        <v>September</v>
      </c>
      <c r="D279" t="s">
        <v>7</v>
      </c>
      <c r="E279">
        <v>63.399999999999991</v>
      </c>
      <c r="F279" s="2">
        <v>0.71</v>
      </c>
      <c r="G279">
        <v>43</v>
      </c>
      <c r="H279">
        <v>0.3</v>
      </c>
      <c r="I279">
        <v>28</v>
      </c>
      <c r="J279" s="4">
        <f t="shared" si="520"/>
        <v>8.4</v>
      </c>
      <c r="L279" t="s">
        <v>310</v>
      </c>
      <c r="M279" s="2">
        <f t="shared" ref="M279" si="563">AVERAGE(E278:E317)</f>
        <v>63.719999999999985</v>
      </c>
      <c r="N279">
        <f t="shared" ref="N279" si="564">_xlfn.STDEV.S(E278:E317)</f>
        <v>14.433476045957622</v>
      </c>
    </row>
    <row r="280" spans="1:14" x14ac:dyDescent="0.2">
      <c r="A280" s="2">
        <f t="shared" ca="1" si="518"/>
        <v>0.86601151805861609</v>
      </c>
      <c r="B280" s="1">
        <v>42996</v>
      </c>
      <c r="C280" s="1" t="str">
        <f t="shared" si="519"/>
        <v>September</v>
      </c>
      <c r="D280" t="s">
        <v>8</v>
      </c>
      <c r="E280">
        <v>64.8</v>
      </c>
      <c r="F280" s="2">
        <v>0.71</v>
      </c>
      <c r="G280">
        <v>37</v>
      </c>
      <c r="H280">
        <v>0.3</v>
      </c>
      <c r="I280">
        <v>26</v>
      </c>
      <c r="J280" s="4">
        <f t="shared" si="520"/>
        <v>7.8</v>
      </c>
      <c r="L280" t="s">
        <v>311</v>
      </c>
      <c r="M280">
        <f t="shared" ref="M280" si="565">AVERAGE(E311:E350)</f>
        <v>59.585000000000001</v>
      </c>
      <c r="N280">
        <f t="shared" ref="N280" si="566">_xlfn.STDEV.P(E311:E350)</f>
        <v>13.725424401452919</v>
      </c>
    </row>
    <row r="281" spans="1:14" x14ac:dyDescent="0.2">
      <c r="A281" s="2">
        <f t="shared" ca="1" si="518"/>
        <v>0.84223084650326119</v>
      </c>
      <c r="B281" s="1">
        <v>42881</v>
      </c>
      <c r="C281" s="1" t="str">
        <f t="shared" si="519"/>
        <v>May</v>
      </c>
      <c r="D281" t="s">
        <v>12</v>
      </c>
      <c r="E281">
        <v>72</v>
      </c>
      <c r="F281" s="2">
        <v>0.67</v>
      </c>
      <c r="G281">
        <v>63</v>
      </c>
      <c r="H281">
        <v>0.3</v>
      </c>
      <c r="I281">
        <v>30</v>
      </c>
      <c r="J281" s="4">
        <f t="shared" si="520"/>
        <v>9</v>
      </c>
      <c r="L281" t="s">
        <v>312</v>
      </c>
      <c r="M281" s="2">
        <f t="shared" ref="M281" si="567">AVERAGE(E280:E319)</f>
        <v>64.189999999999969</v>
      </c>
      <c r="N281">
        <f t="shared" ref="N281" si="568">_xlfn.STDEV.S(E280:E319)</f>
        <v>13.706124403121686</v>
      </c>
    </row>
    <row r="282" spans="1:14" x14ac:dyDescent="0.2">
      <c r="A282" s="2">
        <f t="shared" ca="1" si="518"/>
        <v>4.0370382012533956E-2</v>
      </c>
      <c r="B282" s="1">
        <v>42961</v>
      </c>
      <c r="C282" s="1" t="str">
        <f t="shared" si="519"/>
        <v>August</v>
      </c>
      <c r="D282" t="s">
        <v>8</v>
      </c>
      <c r="E282">
        <v>72.599999999999994</v>
      </c>
      <c r="F282" s="2">
        <v>0.59</v>
      </c>
      <c r="G282">
        <v>43</v>
      </c>
      <c r="H282">
        <v>0.5</v>
      </c>
      <c r="I282">
        <v>32</v>
      </c>
      <c r="J282" s="4">
        <f t="shared" si="520"/>
        <v>16</v>
      </c>
      <c r="L282" t="s">
        <v>313</v>
      </c>
      <c r="M282">
        <f t="shared" ref="M282" si="569">AVERAGE(E313:E352)</f>
        <v>60.31750000000001</v>
      </c>
      <c r="N282">
        <f t="shared" ref="N282" si="570">_xlfn.STDEV.P(E313:E352)</f>
        <v>14.058234019605704</v>
      </c>
    </row>
    <row r="283" spans="1:14" x14ac:dyDescent="0.2">
      <c r="A283" s="2">
        <f t="shared" ca="1" si="518"/>
        <v>0.40906732315128624</v>
      </c>
      <c r="B283" s="1">
        <v>42939</v>
      </c>
      <c r="C283" s="1" t="str">
        <f t="shared" si="519"/>
        <v>July</v>
      </c>
      <c r="D283" t="s">
        <v>7</v>
      </c>
      <c r="E283">
        <v>89.1</v>
      </c>
      <c r="F283" s="2">
        <v>0.51</v>
      </c>
      <c r="G283">
        <v>72</v>
      </c>
      <c r="H283">
        <v>0.5</v>
      </c>
      <c r="I283">
        <v>37</v>
      </c>
      <c r="J283" s="4">
        <f t="shared" si="520"/>
        <v>18.5</v>
      </c>
      <c r="L283" t="s">
        <v>314</v>
      </c>
      <c r="M283" s="2">
        <f t="shared" ref="M283" si="571">AVERAGE(E282:E321)</f>
        <v>64.204999999999984</v>
      </c>
      <c r="N283">
        <f t="shared" ref="N283" si="572">_xlfn.STDEV.S(E282:E321)</f>
        <v>13.990325411805339</v>
      </c>
    </row>
    <row r="284" spans="1:14" x14ac:dyDescent="0.2">
      <c r="A284" s="2">
        <f t="shared" ca="1" si="518"/>
        <v>0.31008452415149468</v>
      </c>
      <c r="B284" s="1">
        <v>42859</v>
      </c>
      <c r="C284" s="1" t="str">
        <f t="shared" si="519"/>
        <v>May</v>
      </c>
      <c r="D284" t="s">
        <v>11</v>
      </c>
      <c r="E284">
        <v>71.3</v>
      </c>
      <c r="F284" s="2">
        <v>0.63</v>
      </c>
      <c r="G284">
        <v>64</v>
      </c>
      <c r="H284">
        <v>0.3</v>
      </c>
      <c r="I284">
        <v>31</v>
      </c>
      <c r="J284" s="4">
        <f t="shared" si="520"/>
        <v>9.2999999999999989</v>
      </c>
      <c r="L284" t="s">
        <v>315</v>
      </c>
      <c r="M284">
        <f t="shared" ref="M284" si="573">AVERAGE(E315:E354)</f>
        <v>60.845000000000006</v>
      </c>
      <c r="N284">
        <f t="shared" ref="N284" si="574">_xlfn.STDEV.P(E315:E354)</f>
        <v>14.287826111763781</v>
      </c>
    </row>
    <row r="285" spans="1:14" x14ac:dyDescent="0.2">
      <c r="A285" s="2">
        <f t="shared" ca="1" si="518"/>
        <v>0.39875536209888518</v>
      </c>
      <c r="B285" s="1">
        <v>42864</v>
      </c>
      <c r="C285" s="1" t="str">
        <f t="shared" si="519"/>
        <v>May</v>
      </c>
      <c r="D285" t="s">
        <v>9</v>
      </c>
      <c r="E285">
        <v>71.3</v>
      </c>
      <c r="F285" s="2">
        <v>0.63</v>
      </c>
      <c r="G285">
        <v>56</v>
      </c>
      <c r="H285">
        <v>0.3</v>
      </c>
      <c r="I285">
        <v>31</v>
      </c>
      <c r="J285" s="4">
        <f t="shared" si="520"/>
        <v>9.2999999999999989</v>
      </c>
      <c r="L285" t="s">
        <v>316</v>
      </c>
      <c r="M285" s="2">
        <f t="shared" ref="M285" si="575">AVERAGE(E284:E323)</f>
        <v>62.782499999999985</v>
      </c>
      <c r="N285">
        <f t="shared" ref="N285" si="576">_xlfn.STDEV.S(E284:E323)</f>
        <v>13.913614205389305</v>
      </c>
    </row>
    <row r="286" spans="1:14" x14ac:dyDescent="0.2">
      <c r="A286" s="2">
        <f t="shared" ca="1" si="518"/>
        <v>0.10274008910956811</v>
      </c>
      <c r="B286" s="1">
        <v>42802</v>
      </c>
      <c r="C286" s="1" t="str">
        <f t="shared" si="519"/>
        <v>March</v>
      </c>
      <c r="D286" t="s">
        <v>10</v>
      </c>
      <c r="E286">
        <v>58.499999999999993</v>
      </c>
      <c r="F286" s="2">
        <v>0.77</v>
      </c>
      <c r="G286">
        <v>43</v>
      </c>
      <c r="H286">
        <v>0.3</v>
      </c>
      <c r="I286">
        <v>25</v>
      </c>
      <c r="J286" s="4">
        <f t="shared" si="520"/>
        <v>7.5</v>
      </c>
      <c r="L286" t="s">
        <v>317</v>
      </c>
      <c r="M286">
        <f t="shared" ref="M286" si="577">AVERAGE(E317:E356)</f>
        <v>60.452500000000008</v>
      </c>
      <c r="N286">
        <f t="shared" ref="N286" si="578">_xlfn.STDEV.P(E317:E356)</f>
        <v>14.858768244709845</v>
      </c>
    </row>
    <row r="287" spans="1:14" x14ac:dyDescent="0.2">
      <c r="A287" s="2">
        <f t="shared" ca="1" si="518"/>
        <v>0.22074033488500178</v>
      </c>
      <c r="B287" s="1">
        <v>42903</v>
      </c>
      <c r="C287" s="1" t="str">
        <f t="shared" si="519"/>
        <v>June</v>
      </c>
      <c r="D287" t="s">
        <v>13</v>
      </c>
      <c r="E287">
        <v>76.3</v>
      </c>
      <c r="F287" s="2">
        <v>0.65</v>
      </c>
      <c r="G287">
        <v>47</v>
      </c>
      <c r="H287">
        <v>0.3</v>
      </c>
      <c r="I287">
        <v>31</v>
      </c>
      <c r="J287" s="4">
        <f t="shared" si="520"/>
        <v>9.2999999999999989</v>
      </c>
      <c r="L287" t="s">
        <v>318</v>
      </c>
      <c r="M287" s="2">
        <f t="shared" ref="M287" si="579">AVERAGE(E286:E325)</f>
        <v>61.67499999999999</v>
      </c>
      <c r="N287">
        <f t="shared" ref="N287" si="580">_xlfn.STDEV.S(E286:E325)</f>
        <v>14.159000942591517</v>
      </c>
    </row>
    <row r="288" spans="1:14" x14ac:dyDescent="0.2">
      <c r="A288" s="2">
        <f t="shared" ca="1" si="518"/>
        <v>0.23135907492737995</v>
      </c>
      <c r="B288" s="1">
        <v>42872</v>
      </c>
      <c r="C288" s="1" t="str">
        <f t="shared" si="519"/>
        <v>May</v>
      </c>
      <c r="D288" t="s">
        <v>10</v>
      </c>
      <c r="E288">
        <v>70.699999999999989</v>
      </c>
      <c r="F288" s="2">
        <v>0.67</v>
      </c>
      <c r="G288">
        <v>43</v>
      </c>
      <c r="H288">
        <v>0.3</v>
      </c>
      <c r="I288">
        <v>29</v>
      </c>
      <c r="J288" s="4">
        <f t="shared" si="520"/>
        <v>8.6999999999999993</v>
      </c>
      <c r="L288" t="s">
        <v>319</v>
      </c>
      <c r="M288">
        <f t="shared" ref="M288" si="581">AVERAGE(E319:E358)</f>
        <v>60.83</v>
      </c>
      <c r="N288">
        <f t="shared" ref="N288" si="582">_xlfn.STDEV.P(E319:E358)</f>
        <v>14.962389515047368</v>
      </c>
    </row>
    <row r="289" spans="1:14" x14ac:dyDescent="0.2">
      <c r="A289" s="2">
        <f t="shared" ca="1" si="518"/>
        <v>0.73217134930173988</v>
      </c>
      <c r="B289" s="1">
        <v>43086</v>
      </c>
      <c r="C289" s="1" t="str">
        <f t="shared" si="519"/>
        <v>December</v>
      </c>
      <c r="D289" t="s">
        <v>7</v>
      </c>
      <c r="E289">
        <v>32.199999999999996</v>
      </c>
      <c r="F289" s="2">
        <v>1.33</v>
      </c>
      <c r="G289">
        <v>16</v>
      </c>
      <c r="H289">
        <v>0.3</v>
      </c>
      <c r="I289">
        <v>14</v>
      </c>
      <c r="J289" s="4">
        <f t="shared" si="520"/>
        <v>4.2</v>
      </c>
      <c r="L289" t="s">
        <v>320</v>
      </c>
      <c r="M289" s="2">
        <f t="shared" ref="M289" si="583">AVERAGE(E288:E327)</f>
        <v>61.607499999999995</v>
      </c>
      <c r="N289">
        <f t="shared" ref="N289" si="584">_xlfn.STDEV.S(E288:E327)</f>
        <v>14.034524966155445</v>
      </c>
    </row>
    <row r="290" spans="1:14" x14ac:dyDescent="0.2">
      <c r="A290" s="2">
        <f t="shared" ca="1" si="518"/>
        <v>0.78194643302604083</v>
      </c>
      <c r="B290" s="1">
        <v>42908</v>
      </c>
      <c r="C290" s="1" t="str">
        <f t="shared" si="519"/>
        <v>June</v>
      </c>
      <c r="D290" t="s">
        <v>11</v>
      </c>
      <c r="E290">
        <v>72.3</v>
      </c>
      <c r="F290" s="2">
        <v>0.65</v>
      </c>
      <c r="G290">
        <v>36</v>
      </c>
      <c r="H290">
        <v>0.3</v>
      </c>
      <c r="I290">
        <v>31</v>
      </c>
      <c r="J290" s="4">
        <f t="shared" si="520"/>
        <v>9.2999999999999989</v>
      </c>
      <c r="L290" t="s">
        <v>321</v>
      </c>
      <c r="M290">
        <f t="shared" ref="M290" si="585">AVERAGE(E321:E360)</f>
        <v>60.659999999999989</v>
      </c>
      <c r="N290">
        <f t="shared" ref="N290" si="586">_xlfn.STDEV.P(E321:E360)</f>
        <v>15.222233738843967</v>
      </c>
    </row>
    <row r="291" spans="1:14" x14ac:dyDescent="0.2">
      <c r="A291" s="2">
        <f t="shared" ca="1" si="518"/>
        <v>0.92845661544397495</v>
      </c>
      <c r="B291" s="1">
        <v>42842</v>
      </c>
      <c r="C291" s="1" t="str">
        <f t="shared" si="519"/>
        <v>April</v>
      </c>
      <c r="D291" t="s">
        <v>8</v>
      </c>
      <c r="E291">
        <v>64.099999999999994</v>
      </c>
      <c r="F291" s="2">
        <v>0.71</v>
      </c>
      <c r="G291">
        <v>56</v>
      </c>
      <c r="H291">
        <v>0.3</v>
      </c>
      <c r="I291">
        <v>27</v>
      </c>
      <c r="J291" s="4">
        <f t="shared" si="520"/>
        <v>8.1</v>
      </c>
      <c r="L291" t="s">
        <v>322</v>
      </c>
      <c r="M291" s="2">
        <f t="shared" ref="M291" si="587">AVERAGE(E290:E329)</f>
        <v>62.199999999999989</v>
      </c>
      <c r="N291">
        <f t="shared" ref="N291" si="588">_xlfn.STDEV.S(E290:E329)</f>
        <v>13.160586067536082</v>
      </c>
    </row>
    <row r="292" spans="1:14" x14ac:dyDescent="0.2">
      <c r="A292" s="2">
        <f t="shared" ca="1" si="518"/>
        <v>0.96724299944313985</v>
      </c>
      <c r="B292" s="1">
        <v>42888</v>
      </c>
      <c r="C292" s="1" t="str">
        <f t="shared" si="519"/>
        <v>June</v>
      </c>
      <c r="D292" t="s">
        <v>12</v>
      </c>
      <c r="E292">
        <v>79.899999999999991</v>
      </c>
      <c r="F292" s="2">
        <v>0.59</v>
      </c>
      <c r="G292">
        <v>48</v>
      </c>
      <c r="H292">
        <v>0.3</v>
      </c>
      <c r="I292">
        <v>33</v>
      </c>
      <c r="J292" s="4">
        <f t="shared" si="520"/>
        <v>9.9</v>
      </c>
      <c r="L292" t="s">
        <v>323</v>
      </c>
      <c r="M292">
        <f t="shared" ref="M292" si="589">AVERAGE(E323:E362)</f>
        <v>60.022500000000001</v>
      </c>
      <c r="N292">
        <f t="shared" ref="N292" si="590">_xlfn.STDEV.P(E323:E362)</f>
        <v>14.851068774670672</v>
      </c>
    </row>
    <row r="293" spans="1:14" x14ac:dyDescent="0.2">
      <c r="A293" s="2">
        <f t="shared" ca="1" si="518"/>
        <v>0.77434130955684999</v>
      </c>
      <c r="B293" s="1">
        <v>42878</v>
      </c>
      <c r="C293" s="1" t="str">
        <f t="shared" si="519"/>
        <v>May</v>
      </c>
      <c r="D293" t="s">
        <v>9</v>
      </c>
      <c r="E293">
        <v>76.3</v>
      </c>
      <c r="F293" s="2">
        <v>0.63</v>
      </c>
      <c r="G293">
        <v>45</v>
      </c>
      <c r="H293">
        <v>0.3</v>
      </c>
      <c r="I293">
        <v>31</v>
      </c>
      <c r="J293" s="4">
        <f t="shared" si="520"/>
        <v>9.2999999999999989</v>
      </c>
      <c r="M293" s="2"/>
    </row>
    <row r="294" spans="1:14" x14ac:dyDescent="0.2">
      <c r="A294" s="2">
        <f t="shared" ca="1" si="518"/>
        <v>0.53315757601315095</v>
      </c>
      <c r="B294" s="1">
        <v>42848</v>
      </c>
      <c r="C294" s="1" t="str">
        <f t="shared" si="519"/>
        <v>April</v>
      </c>
      <c r="D294" t="s">
        <v>7</v>
      </c>
      <c r="E294">
        <v>60.8</v>
      </c>
      <c r="F294" s="2">
        <v>0.77</v>
      </c>
      <c r="G294">
        <v>50</v>
      </c>
      <c r="H294">
        <v>0.3</v>
      </c>
      <c r="I294">
        <v>26</v>
      </c>
      <c r="J294" s="4">
        <f t="shared" si="520"/>
        <v>7.8</v>
      </c>
    </row>
    <row r="295" spans="1:14" x14ac:dyDescent="0.2">
      <c r="A295" s="2">
        <f t="shared" ca="1" si="518"/>
        <v>0.46927722646109427</v>
      </c>
      <c r="B295" s="1">
        <v>43090</v>
      </c>
      <c r="C295" s="1" t="str">
        <f t="shared" si="519"/>
        <v>December</v>
      </c>
      <c r="D295" t="s">
        <v>11</v>
      </c>
      <c r="E295">
        <v>40.5</v>
      </c>
      <c r="F295" s="2">
        <v>1.33</v>
      </c>
      <c r="G295">
        <v>23</v>
      </c>
      <c r="H295">
        <v>0.3</v>
      </c>
      <c r="I295">
        <v>15</v>
      </c>
      <c r="J295" s="4">
        <f t="shared" si="520"/>
        <v>4.5</v>
      </c>
    </row>
    <row r="296" spans="1:14" x14ac:dyDescent="0.2">
      <c r="A296" s="2">
        <f t="shared" ca="1" si="518"/>
        <v>0.40106088163720277</v>
      </c>
      <c r="B296" s="1">
        <v>42980</v>
      </c>
      <c r="C296" s="1" t="str">
        <f t="shared" si="519"/>
        <v>September</v>
      </c>
      <c r="D296" t="s">
        <v>13</v>
      </c>
      <c r="E296">
        <v>67.399999999999991</v>
      </c>
      <c r="F296" s="2">
        <v>0.69</v>
      </c>
      <c r="G296">
        <v>53</v>
      </c>
      <c r="H296">
        <v>0.3</v>
      </c>
      <c r="I296">
        <v>28</v>
      </c>
      <c r="J296" s="4">
        <f t="shared" si="520"/>
        <v>8.4</v>
      </c>
    </row>
    <row r="297" spans="1:14" x14ac:dyDescent="0.2">
      <c r="A297" s="2">
        <f t="shared" ca="1" si="518"/>
        <v>0.24135198379327527</v>
      </c>
      <c r="B297" s="1">
        <v>43046</v>
      </c>
      <c r="C297" s="1" t="str">
        <f t="shared" si="519"/>
        <v>November</v>
      </c>
      <c r="D297" t="s">
        <v>9</v>
      </c>
      <c r="E297">
        <v>52.3</v>
      </c>
      <c r="F297" s="2">
        <v>0.91</v>
      </c>
      <c r="G297">
        <v>34</v>
      </c>
      <c r="H297">
        <v>0.3</v>
      </c>
      <c r="I297">
        <v>21</v>
      </c>
      <c r="J297" s="4">
        <f t="shared" si="520"/>
        <v>6.3</v>
      </c>
    </row>
    <row r="298" spans="1:14" x14ac:dyDescent="0.2">
      <c r="A298" s="2">
        <f t="shared" ca="1" si="518"/>
        <v>0.42198516830518984</v>
      </c>
      <c r="B298" s="1">
        <v>42809</v>
      </c>
      <c r="C298" s="1" t="str">
        <f t="shared" si="519"/>
        <v>March</v>
      </c>
      <c r="D298" t="s">
        <v>10</v>
      </c>
      <c r="E298">
        <v>56.199999999999996</v>
      </c>
      <c r="F298" s="2">
        <v>0.83</v>
      </c>
      <c r="G298">
        <v>30</v>
      </c>
      <c r="H298">
        <v>0.3</v>
      </c>
      <c r="I298">
        <v>24</v>
      </c>
      <c r="J298" s="4">
        <f t="shared" si="520"/>
        <v>7.1999999999999993</v>
      </c>
    </row>
    <row r="299" spans="1:14" x14ac:dyDescent="0.2">
      <c r="A299" s="2">
        <f t="shared" ca="1" si="518"/>
        <v>3.0663219931665098E-2</v>
      </c>
      <c r="B299" s="1">
        <v>43049</v>
      </c>
      <c r="C299" s="1" t="str">
        <f t="shared" si="519"/>
        <v>November</v>
      </c>
      <c r="D299" t="s">
        <v>12</v>
      </c>
      <c r="E299">
        <v>54.599999999999994</v>
      </c>
      <c r="F299" s="2">
        <v>0.87</v>
      </c>
      <c r="G299">
        <v>28</v>
      </c>
      <c r="H299">
        <v>0.3</v>
      </c>
      <c r="I299">
        <v>22</v>
      </c>
      <c r="J299" s="4">
        <f t="shared" si="520"/>
        <v>6.6</v>
      </c>
    </row>
    <row r="300" spans="1:14" x14ac:dyDescent="0.2">
      <c r="A300" s="2">
        <f t="shared" ca="1" si="518"/>
        <v>0.10478485361479761</v>
      </c>
      <c r="B300" s="1">
        <v>43015</v>
      </c>
      <c r="C300" s="1" t="str">
        <f t="shared" si="519"/>
        <v>October</v>
      </c>
      <c r="D300" t="s">
        <v>13</v>
      </c>
      <c r="E300">
        <v>63.499999999999993</v>
      </c>
      <c r="F300" s="2">
        <v>0.8</v>
      </c>
      <c r="G300">
        <v>31</v>
      </c>
      <c r="H300">
        <v>0.3</v>
      </c>
      <c r="I300">
        <v>25</v>
      </c>
      <c r="J300" s="4">
        <f t="shared" si="520"/>
        <v>7.5</v>
      </c>
    </row>
    <row r="301" spans="1:14" x14ac:dyDescent="0.2">
      <c r="A301" s="2">
        <f t="shared" ca="1" si="518"/>
        <v>3.2281035305579686E-2</v>
      </c>
      <c r="B301" s="1">
        <v>42898</v>
      </c>
      <c r="C301" s="1" t="str">
        <f t="shared" si="519"/>
        <v>June</v>
      </c>
      <c r="D301" t="s">
        <v>8</v>
      </c>
      <c r="E301">
        <v>93</v>
      </c>
      <c r="F301" s="2">
        <v>0.5</v>
      </c>
      <c r="G301">
        <v>67</v>
      </c>
      <c r="H301">
        <v>0.3</v>
      </c>
      <c r="I301">
        <v>40</v>
      </c>
      <c r="J301" s="4">
        <f t="shared" si="520"/>
        <v>12</v>
      </c>
    </row>
    <row r="302" spans="1:14" x14ac:dyDescent="0.2">
      <c r="A302" s="2">
        <f t="shared" ca="1" si="518"/>
        <v>0.55456897169154618</v>
      </c>
      <c r="B302" s="1">
        <v>43027</v>
      </c>
      <c r="C302" s="1" t="str">
        <f t="shared" si="519"/>
        <v>October</v>
      </c>
      <c r="D302" t="s">
        <v>11</v>
      </c>
      <c r="E302">
        <v>60.499999999999993</v>
      </c>
      <c r="F302" s="2">
        <v>0.8</v>
      </c>
      <c r="G302">
        <v>41</v>
      </c>
      <c r="H302">
        <v>0.3</v>
      </c>
      <c r="I302">
        <v>25</v>
      </c>
      <c r="J302" s="4">
        <f t="shared" si="520"/>
        <v>7.5</v>
      </c>
    </row>
    <row r="303" spans="1:14" x14ac:dyDescent="0.2">
      <c r="A303" s="2">
        <f t="shared" ca="1" si="518"/>
        <v>0.50275054942408204</v>
      </c>
      <c r="B303" s="1">
        <v>42856</v>
      </c>
      <c r="C303" s="1" t="str">
        <f t="shared" si="519"/>
        <v>May</v>
      </c>
      <c r="D303" t="s">
        <v>8</v>
      </c>
      <c r="E303">
        <v>66.699999999999989</v>
      </c>
      <c r="F303" s="2">
        <v>0.65</v>
      </c>
      <c r="G303">
        <v>56</v>
      </c>
      <c r="H303">
        <v>0.3</v>
      </c>
      <c r="I303">
        <v>29</v>
      </c>
      <c r="J303" s="4">
        <f t="shared" si="520"/>
        <v>8.6999999999999993</v>
      </c>
    </row>
    <row r="304" spans="1:14" x14ac:dyDescent="0.2">
      <c r="A304" s="2">
        <f t="shared" ca="1" si="518"/>
        <v>0.42663295161013304</v>
      </c>
      <c r="B304" s="1">
        <v>43025</v>
      </c>
      <c r="C304" s="1" t="str">
        <f t="shared" si="519"/>
        <v>October</v>
      </c>
      <c r="D304" t="s">
        <v>9</v>
      </c>
      <c r="E304">
        <v>58.499999999999993</v>
      </c>
      <c r="F304" s="2">
        <v>0.77</v>
      </c>
      <c r="G304">
        <v>46</v>
      </c>
      <c r="H304">
        <v>0.3</v>
      </c>
      <c r="I304">
        <v>25</v>
      </c>
      <c r="J304" s="4">
        <f t="shared" si="520"/>
        <v>7.5</v>
      </c>
    </row>
    <row r="305" spans="1:10" x14ac:dyDescent="0.2">
      <c r="A305" s="2">
        <f t="shared" ca="1" si="518"/>
        <v>0.86030555569459943</v>
      </c>
      <c r="B305" s="1">
        <v>42839</v>
      </c>
      <c r="C305" s="1" t="str">
        <f t="shared" si="519"/>
        <v>April</v>
      </c>
      <c r="D305" t="s">
        <v>12</v>
      </c>
      <c r="E305">
        <v>61.499999999999993</v>
      </c>
      <c r="F305" s="2">
        <v>0.77</v>
      </c>
      <c r="G305">
        <v>49</v>
      </c>
      <c r="H305">
        <v>0.3</v>
      </c>
      <c r="I305">
        <v>25</v>
      </c>
      <c r="J305" s="4">
        <f t="shared" si="520"/>
        <v>7.5</v>
      </c>
    </row>
    <row r="306" spans="1:10" x14ac:dyDescent="0.2">
      <c r="A306" s="2">
        <f t="shared" ca="1" si="518"/>
        <v>0.71180550870073667</v>
      </c>
      <c r="B306" s="1">
        <v>42948</v>
      </c>
      <c r="C306" s="1" t="str">
        <f t="shared" si="519"/>
        <v>August</v>
      </c>
      <c r="D306" t="s">
        <v>9</v>
      </c>
      <c r="E306">
        <v>75.599999999999994</v>
      </c>
      <c r="F306" s="2">
        <v>0.63</v>
      </c>
      <c r="G306">
        <v>56</v>
      </c>
      <c r="H306">
        <v>0.5</v>
      </c>
      <c r="I306">
        <v>32</v>
      </c>
      <c r="J306" s="4">
        <f t="shared" si="520"/>
        <v>16</v>
      </c>
    </row>
    <row r="307" spans="1:10" x14ac:dyDescent="0.2">
      <c r="A307" s="2">
        <f t="shared" ca="1" si="518"/>
        <v>0.68308653511287187</v>
      </c>
      <c r="B307" s="1">
        <v>42797</v>
      </c>
      <c r="C307" s="1" t="str">
        <f t="shared" si="519"/>
        <v>March</v>
      </c>
      <c r="D307" t="s">
        <v>12</v>
      </c>
      <c r="E307">
        <v>60.199999999999996</v>
      </c>
      <c r="F307" s="2">
        <v>0.77</v>
      </c>
      <c r="G307">
        <v>28</v>
      </c>
      <c r="H307">
        <v>0.3</v>
      </c>
      <c r="I307">
        <v>24</v>
      </c>
      <c r="J307" s="4">
        <f t="shared" si="520"/>
        <v>7.1999999999999993</v>
      </c>
    </row>
    <row r="308" spans="1:10" x14ac:dyDescent="0.2">
      <c r="A308" s="2">
        <f t="shared" ca="1" si="518"/>
        <v>0.24269886023628195</v>
      </c>
      <c r="B308" s="1">
        <v>43080</v>
      </c>
      <c r="C308" s="1" t="str">
        <f t="shared" si="519"/>
        <v>December</v>
      </c>
      <c r="D308" t="s">
        <v>8</v>
      </c>
      <c r="E308">
        <v>45.099999999999994</v>
      </c>
      <c r="F308" s="2">
        <v>1.1100000000000001</v>
      </c>
      <c r="G308">
        <v>33</v>
      </c>
      <c r="H308">
        <v>0.3</v>
      </c>
      <c r="I308">
        <v>17</v>
      </c>
      <c r="J308" s="4">
        <f t="shared" si="520"/>
        <v>5.0999999999999996</v>
      </c>
    </row>
    <row r="309" spans="1:10" x14ac:dyDescent="0.2">
      <c r="A309" s="2">
        <f t="shared" ca="1" si="518"/>
        <v>0.2920402500291468</v>
      </c>
      <c r="B309" s="1">
        <v>42911</v>
      </c>
      <c r="C309" s="1" t="str">
        <f t="shared" si="519"/>
        <v>June</v>
      </c>
      <c r="D309" t="s">
        <v>7</v>
      </c>
      <c r="E309">
        <v>85.1</v>
      </c>
      <c r="F309" s="2">
        <v>0.51</v>
      </c>
      <c r="G309">
        <v>58</v>
      </c>
      <c r="H309">
        <v>0.3</v>
      </c>
      <c r="I309">
        <v>37</v>
      </c>
      <c r="J309" s="4">
        <f t="shared" si="520"/>
        <v>11.1</v>
      </c>
    </row>
    <row r="310" spans="1:10" x14ac:dyDescent="0.2">
      <c r="A310" s="2">
        <f t="shared" ca="1" si="518"/>
        <v>0.88963562541701313</v>
      </c>
      <c r="B310" s="1">
        <v>43037</v>
      </c>
      <c r="C310" s="1" t="str">
        <f t="shared" si="519"/>
        <v>October</v>
      </c>
      <c r="D310" t="s">
        <v>7</v>
      </c>
      <c r="E310">
        <v>61.499999999999993</v>
      </c>
      <c r="F310" s="2">
        <v>0.8</v>
      </c>
      <c r="G310">
        <v>34</v>
      </c>
      <c r="H310">
        <v>0.3</v>
      </c>
      <c r="I310">
        <v>25</v>
      </c>
      <c r="J310" s="4">
        <f t="shared" si="520"/>
        <v>7.5</v>
      </c>
    </row>
    <row r="311" spans="1:10" x14ac:dyDescent="0.2">
      <c r="A311" s="2">
        <f t="shared" ca="1" si="518"/>
        <v>0.59593735164259587</v>
      </c>
      <c r="B311" s="1">
        <v>43082</v>
      </c>
      <c r="C311" s="1" t="str">
        <f t="shared" si="519"/>
        <v>December</v>
      </c>
      <c r="D311" t="s">
        <v>10</v>
      </c>
      <c r="E311">
        <v>32.199999999999996</v>
      </c>
      <c r="F311" s="2">
        <v>1.43</v>
      </c>
      <c r="G311">
        <v>26</v>
      </c>
      <c r="H311">
        <v>0.3</v>
      </c>
      <c r="I311">
        <v>14</v>
      </c>
      <c r="J311" s="4">
        <f t="shared" si="520"/>
        <v>4.2</v>
      </c>
    </row>
    <row r="312" spans="1:10" x14ac:dyDescent="0.2">
      <c r="A312" s="2">
        <f t="shared" ca="1" si="518"/>
        <v>0.66334168712999364</v>
      </c>
      <c r="B312" s="1">
        <v>42988</v>
      </c>
      <c r="C312" s="1" t="str">
        <f t="shared" si="519"/>
        <v>September</v>
      </c>
      <c r="D312" t="s">
        <v>7</v>
      </c>
      <c r="E312">
        <v>61.8</v>
      </c>
      <c r="F312" s="2">
        <v>0.74</v>
      </c>
      <c r="G312">
        <v>50</v>
      </c>
      <c r="H312">
        <v>0.3</v>
      </c>
      <c r="I312">
        <v>26</v>
      </c>
      <c r="J312" s="4">
        <f t="shared" si="520"/>
        <v>7.8</v>
      </c>
    </row>
    <row r="313" spans="1:10" x14ac:dyDescent="0.2">
      <c r="A313" s="2">
        <f t="shared" ca="1" si="518"/>
        <v>0.89065320853218266</v>
      </c>
      <c r="B313" s="1">
        <v>42956</v>
      </c>
      <c r="C313" s="1" t="str">
        <f t="shared" si="519"/>
        <v>August</v>
      </c>
      <c r="D313" t="s">
        <v>10</v>
      </c>
      <c r="E313">
        <v>76.599999999999994</v>
      </c>
      <c r="F313" s="2">
        <v>0.63</v>
      </c>
      <c r="G313">
        <v>55</v>
      </c>
      <c r="H313">
        <v>0.5</v>
      </c>
      <c r="I313">
        <v>32</v>
      </c>
      <c r="J313" s="4">
        <f t="shared" si="520"/>
        <v>16</v>
      </c>
    </row>
    <row r="314" spans="1:10" x14ac:dyDescent="0.2">
      <c r="A314" s="2">
        <f t="shared" ca="1" si="518"/>
        <v>4.3860624836546402E-2</v>
      </c>
      <c r="B314" s="1">
        <v>43029</v>
      </c>
      <c r="C314" s="1" t="str">
        <f t="shared" si="519"/>
        <v>October</v>
      </c>
      <c r="D314" t="s">
        <v>13</v>
      </c>
      <c r="E314">
        <v>56.199999999999996</v>
      </c>
      <c r="F314" s="2">
        <v>0.83</v>
      </c>
      <c r="G314">
        <v>28</v>
      </c>
      <c r="H314">
        <v>0.3</v>
      </c>
      <c r="I314">
        <v>24</v>
      </c>
      <c r="J314" s="4">
        <f t="shared" si="520"/>
        <v>7.1999999999999993</v>
      </c>
    </row>
    <row r="315" spans="1:10" x14ac:dyDescent="0.2">
      <c r="A315" s="2">
        <f t="shared" ca="1" si="518"/>
        <v>0.35334880375348132</v>
      </c>
      <c r="B315" s="1">
        <v>42920</v>
      </c>
      <c r="C315" s="1" t="str">
        <f t="shared" si="519"/>
        <v>July</v>
      </c>
      <c r="D315" t="s">
        <v>9</v>
      </c>
      <c r="E315">
        <v>84.199999999999989</v>
      </c>
      <c r="F315" s="2">
        <v>0.59</v>
      </c>
      <c r="G315">
        <v>49</v>
      </c>
      <c r="H315">
        <v>0.5</v>
      </c>
      <c r="I315">
        <v>34</v>
      </c>
      <c r="J315" s="4">
        <f t="shared" si="520"/>
        <v>17</v>
      </c>
    </row>
    <row r="316" spans="1:10" x14ac:dyDescent="0.2">
      <c r="A316" s="2">
        <f t="shared" ca="1" si="518"/>
        <v>1.1475169075488734E-2</v>
      </c>
      <c r="B316" s="1">
        <v>43055</v>
      </c>
      <c r="C316" s="1" t="str">
        <f t="shared" si="519"/>
        <v>November</v>
      </c>
      <c r="D316" t="s">
        <v>11</v>
      </c>
      <c r="E316">
        <v>47.3</v>
      </c>
      <c r="F316" s="2">
        <v>0.87</v>
      </c>
      <c r="G316">
        <v>28</v>
      </c>
      <c r="H316">
        <v>0.3</v>
      </c>
      <c r="I316">
        <v>21</v>
      </c>
      <c r="J316" s="4">
        <f t="shared" si="520"/>
        <v>6.3</v>
      </c>
    </row>
    <row r="317" spans="1:10" x14ac:dyDescent="0.2">
      <c r="A317" s="2">
        <f t="shared" ca="1" si="518"/>
        <v>0.32762789532759506</v>
      </c>
      <c r="B317" s="1">
        <v>42814</v>
      </c>
      <c r="C317" s="1" t="str">
        <f t="shared" si="519"/>
        <v>March</v>
      </c>
      <c r="D317" t="s">
        <v>8</v>
      </c>
      <c r="E317">
        <v>58.199999999999996</v>
      </c>
      <c r="F317" s="2">
        <v>0.77</v>
      </c>
      <c r="G317">
        <v>33</v>
      </c>
      <c r="H317">
        <v>0.3</v>
      </c>
      <c r="I317">
        <v>24</v>
      </c>
      <c r="J317" s="4">
        <f t="shared" si="520"/>
        <v>7.1999999999999993</v>
      </c>
    </row>
    <row r="318" spans="1:10" x14ac:dyDescent="0.2">
      <c r="A318" s="2">
        <f t="shared" ca="1" si="518"/>
        <v>1.4658365937256779E-2</v>
      </c>
      <c r="B318" s="1">
        <v>43016</v>
      </c>
      <c r="C318" s="1" t="str">
        <f t="shared" si="519"/>
        <v>October</v>
      </c>
      <c r="D318" t="s">
        <v>7</v>
      </c>
      <c r="E318">
        <v>60.199999999999996</v>
      </c>
      <c r="F318" s="2">
        <v>0.8</v>
      </c>
      <c r="G318">
        <v>47</v>
      </c>
      <c r="H318">
        <v>0.3</v>
      </c>
      <c r="I318">
        <v>24</v>
      </c>
      <c r="J318" s="4">
        <f t="shared" si="520"/>
        <v>7.1999999999999993</v>
      </c>
    </row>
    <row r="319" spans="1:10" x14ac:dyDescent="0.2">
      <c r="A319" s="2">
        <f t="shared" ca="1" si="518"/>
        <v>0.54098454438993904</v>
      </c>
      <c r="B319" s="1">
        <v>42811</v>
      </c>
      <c r="C319" s="1" t="str">
        <f t="shared" si="519"/>
        <v>March</v>
      </c>
      <c r="D319" t="s">
        <v>12</v>
      </c>
      <c r="E319">
        <v>56.499999999999993</v>
      </c>
      <c r="F319" s="2">
        <v>0.77</v>
      </c>
      <c r="G319">
        <v>50</v>
      </c>
      <c r="H319">
        <v>0.3</v>
      </c>
      <c r="I319">
        <v>25</v>
      </c>
      <c r="J319" s="4">
        <f t="shared" si="520"/>
        <v>7.5</v>
      </c>
    </row>
    <row r="320" spans="1:10" x14ac:dyDescent="0.2">
      <c r="A320" s="2">
        <f t="shared" ca="1" si="518"/>
        <v>0.15709236002144589</v>
      </c>
      <c r="B320" s="1">
        <v>42817</v>
      </c>
      <c r="C320" s="1" t="str">
        <f t="shared" si="519"/>
        <v>March</v>
      </c>
      <c r="D320" t="s">
        <v>11</v>
      </c>
      <c r="E320">
        <v>55.9</v>
      </c>
      <c r="F320" s="2">
        <v>0.87</v>
      </c>
      <c r="G320">
        <v>35</v>
      </c>
      <c r="H320">
        <v>0.3</v>
      </c>
      <c r="I320">
        <v>23</v>
      </c>
      <c r="J320" s="4">
        <f t="shared" si="520"/>
        <v>6.8999999999999995</v>
      </c>
    </row>
    <row r="321" spans="1:10" x14ac:dyDescent="0.2">
      <c r="A321" s="2">
        <f t="shared" ca="1" si="518"/>
        <v>0.37808650990309123</v>
      </c>
      <c r="B321" s="1">
        <v>42889</v>
      </c>
      <c r="C321" s="1" t="str">
        <f t="shared" si="519"/>
        <v>June</v>
      </c>
      <c r="D321" t="s">
        <v>13</v>
      </c>
      <c r="E321">
        <v>81.5</v>
      </c>
      <c r="F321" s="2">
        <v>0.56000000000000005</v>
      </c>
      <c r="G321">
        <v>59</v>
      </c>
      <c r="H321">
        <v>0.3</v>
      </c>
      <c r="I321">
        <v>35</v>
      </c>
      <c r="J321" s="4">
        <f t="shared" si="520"/>
        <v>10.5</v>
      </c>
    </row>
    <row r="322" spans="1:10" x14ac:dyDescent="0.2">
      <c r="A322" s="2">
        <f t="shared" ref="A322:A366" ca="1" si="591">RAND()</f>
        <v>0.42282948540143461</v>
      </c>
      <c r="B322" s="1">
        <v>42867</v>
      </c>
      <c r="C322" s="1" t="str">
        <f t="shared" ref="C322:C385" si="592">TEXT(B322, "mmmm")</f>
        <v>May</v>
      </c>
      <c r="D322" t="s">
        <v>12</v>
      </c>
      <c r="E322">
        <v>66.699999999999989</v>
      </c>
      <c r="F322" s="2">
        <v>0.67</v>
      </c>
      <c r="G322">
        <v>40</v>
      </c>
      <c r="H322">
        <v>0.3</v>
      </c>
      <c r="I322">
        <v>29</v>
      </c>
      <c r="J322" s="4">
        <f t="shared" ref="J322:J385" si="593">H322*I322</f>
        <v>8.6999999999999993</v>
      </c>
    </row>
    <row r="323" spans="1:10" x14ac:dyDescent="0.2">
      <c r="A323" s="2">
        <f t="shared" ca="1" si="591"/>
        <v>0.48182618188183279</v>
      </c>
      <c r="B323" s="1">
        <v>42758</v>
      </c>
      <c r="C323" s="1" t="str">
        <f t="shared" si="592"/>
        <v>January</v>
      </c>
      <c r="D323" t="s">
        <v>8</v>
      </c>
      <c r="E323">
        <v>38.099999999999994</v>
      </c>
      <c r="F323" s="2">
        <v>1.05</v>
      </c>
      <c r="G323">
        <v>21</v>
      </c>
      <c r="H323">
        <v>0.3</v>
      </c>
      <c r="I323">
        <v>17</v>
      </c>
      <c r="J323" s="4">
        <f t="shared" si="593"/>
        <v>5.0999999999999996</v>
      </c>
    </row>
    <row r="324" spans="1:10" x14ac:dyDescent="0.2">
      <c r="A324" s="2">
        <f t="shared" ca="1" si="591"/>
        <v>0.25835763355121777</v>
      </c>
      <c r="B324" s="1">
        <v>42767</v>
      </c>
      <c r="C324" s="1" t="str">
        <f t="shared" si="592"/>
        <v>February</v>
      </c>
      <c r="D324" t="s">
        <v>10</v>
      </c>
      <c r="E324">
        <v>42.4</v>
      </c>
      <c r="F324" s="2">
        <v>1</v>
      </c>
      <c r="G324">
        <v>35</v>
      </c>
      <c r="H324">
        <v>0.3</v>
      </c>
      <c r="I324">
        <v>18</v>
      </c>
      <c r="J324" s="4">
        <f t="shared" si="593"/>
        <v>5.3999999999999995</v>
      </c>
    </row>
    <row r="325" spans="1:10" x14ac:dyDescent="0.2">
      <c r="A325" s="2">
        <f t="shared" ca="1" si="591"/>
        <v>0.87407176001003695</v>
      </c>
      <c r="B325" s="1">
        <v>43058</v>
      </c>
      <c r="C325" s="1" t="str">
        <f t="shared" si="592"/>
        <v>November</v>
      </c>
      <c r="D325" t="s">
        <v>7</v>
      </c>
      <c r="E325">
        <v>55.9</v>
      </c>
      <c r="F325" s="2">
        <v>0.87</v>
      </c>
      <c r="G325">
        <v>34</v>
      </c>
      <c r="H325">
        <v>0.3</v>
      </c>
      <c r="I325">
        <v>23</v>
      </c>
      <c r="J325" s="4">
        <f t="shared" si="593"/>
        <v>6.8999999999999995</v>
      </c>
    </row>
    <row r="326" spans="1:10" x14ac:dyDescent="0.2">
      <c r="A326" s="2">
        <f t="shared" ca="1" si="591"/>
        <v>0.62623837576312258</v>
      </c>
      <c r="B326" s="1">
        <v>42981</v>
      </c>
      <c r="C326" s="1" t="str">
        <f t="shared" si="592"/>
        <v>September</v>
      </c>
      <c r="D326" t="s">
        <v>7</v>
      </c>
      <c r="E326">
        <v>61.099999999999994</v>
      </c>
      <c r="F326" s="2">
        <v>0.69</v>
      </c>
      <c r="G326">
        <v>50</v>
      </c>
      <c r="H326">
        <v>0.3</v>
      </c>
      <c r="I326">
        <v>27</v>
      </c>
      <c r="J326" s="4">
        <f t="shared" si="593"/>
        <v>8.1</v>
      </c>
    </row>
    <row r="327" spans="1:10" x14ac:dyDescent="0.2">
      <c r="A327" s="2">
        <f t="shared" ca="1" si="591"/>
        <v>0.52518876568655048</v>
      </c>
      <c r="B327" s="1">
        <v>42972</v>
      </c>
      <c r="C327" s="1" t="str">
        <f t="shared" si="592"/>
        <v>August</v>
      </c>
      <c r="D327" t="s">
        <v>12</v>
      </c>
      <c r="E327">
        <v>71</v>
      </c>
      <c r="F327" s="2">
        <v>0.63</v>
      </c>
      <c r="G327">
        <v>55</v>
      </c>
      <c r="H327">
        <v>0.5</v>
      </c>
      <c r="I327">
        <v>30</v>
      </c>
      <c r="J327" s="4">
        <f t="shared" si="593"/>
        <v>15</v>
      </c>
    </row>
    <row r="328" spans="1:10" x14ac:dyDescent="0.2">
      <c r="A328" s="2">
        <f t="shared" ca="1" si="591"/>
        <v>0.64112233053819889</v>
      </c>
      <c r="B328" s="1">
        <v>42820</v>
      </c>
      <c r="C328" s="1" t="str">
        <f t="shared" si="592"/>
        <v>March</v>
      </c>
      <c r="D328" t="s">
        <v>7</v>
      </c>
      <c r="E328">
        <v>59.499999999999993</v>
      </c>
      <c r="F328" s="2">
        <v>0.77</v>
      </c>
      <c r="G328">
        <v>39</v>
      </c>
      <c r="H328">
        <v>0.3</v>
      </c>
      <c r="I328">
        <v>25</v>
      </c>
      <c r="J328" s="4">
        <f t="shared" si="593"/>
        <v>7.5</v>
      </c>
    </row>
    <row r="329" spans="1:10" x14ac:dyDescent="0.2">
      <c r="A329" s="2">
        <f t="shared" ca="1" si="591"/>
        <v>0.42269251207210468</v>
      </c>
      <c r="B329" s="1">
        <v>42855</v>
      </c>
      <c r="C329" s="1" t="str">
        <f t="shared" si="592"/>
        <v>April</v>
      </c>
      <c r="D329" t="s">
        <v>7</v>
      </c>
      <c r="E329">
        <v>67.099999999999994</v>
      </c>
      <c r="F329" s="2">
        <v>0.74</v>
      </c>
      <c r="G329">
        <v>35</v>
      </c>
      <c r="H329">
        <v>0.3</v>
      </c>
      <c r="I329">
        <v>27</v>
      </c>
      <c r="J329" s="4">
        <f t="shared" si="593"/>
        <v>8.1</v>
      </c>
    </row>
    <row r="330" spans="1:10" x14ac:dyDescent="0.2">
      <c r="A330" s="2">
        <f t="shared" ca="1" si="591"/>
        <v>0.34485109501696209</v>
      </c>
      <c r="B330" s="1">
        <v>42829</v>
      </c>
      <c r="C330" s="1" t="str">
        <f t="shared" si="592"/>
        <v>April</v>
      </c>
      <c r="D330" t="s">
        <v>9</v>
      </c>
      <c r="E330">
        <v>62.099999999999994</v>
      </c>
      <c r="F330" s="2">
        <v>0.71</v>
      </c>
      <c r="G330">
        <v>31</v>
      </c>
      <c r="H330">
        <v>0.3</v>
      </c>
      <c r="I330">
        <v>27</v>
      </c>
      <c r="J330" s="4">
        <f t="shared" si="593"/>
        <v>8.1</v>
      </c>
    </row>
    <row r="331" spans="1:10" x14ac:dyDescent="0.2">
      <c r="A331" s="2">
        <f t="shared" ca="1" si="591"/>
        <v>0.47431078401706783</v>
      </c>
      <c r="B331" s="1">
        <v>42941</v>
      </c>
      <c r="C331" s="1" t="str">
        <f t="shared" si="592"/>
        <v>July</v>
      </c>
      <c r="D331" t="s">
        <v>9</v>
      </c>
      <c r="E331">
        <v>79.899999999999991</v>
      </c>
      <c r="F331" s="2">
        <v>0.56999999999999995</v>
      </c>
      <c r="G331">
        <v>64</v>
      </c>
      <c r="H331">
        <v>0.5</v>
      </c>
      <c r="I331">
        <v>33</v>
      </c>
      <c r="J331" s="4">
        <f t="shared" si="593"/>
        <v>16.5</v>
      </c>
    </row>
    <row r="332" spans="1:10" x14ac:dyDescent="0.2">
      <c r="A332" s="2">
        <f t="shared" ca="1" si="591"/>
        <v>0.17670994271106288</v>
      </c>
      <c r="B332" s="1">
        <v>42967</v>
      </c>
      <c r="C332" s="1" t="str">
        <f t="shared" si="592"/>
        <v>August</v>
      </c>
      <c r="D332" t="s">
        <v>7</v>
      </c>
      <c r="E332">
        <v>74.3</v>
      </c>
      <c r="F332" s="2">
        <v>0.65</v>
      </c>
      <c r="G332">
        <v>53</v>
      </c>
      <c r="H332">
        <v>0.5</v>
      </c>
      <c r="I332">
        <v>31</v>
      </c>
      <c r="J332" s="4">
        <f t="shared" si="593"/>
        <v>15.5</v>
      </c>
    </row>
    <row r="333" spans="1:10" x14ac:dyDescent="0.2">
      <c r="A333" s="2">
        <f t="shared" ca="1" si="591"/>
        <v>0.49140418906807637</v>
      </c>
      <c r="B333" s="1">
        <v>42776</v>
      </c>
      <c r="C333" s="1" t="str">
        <f t="shared" si="592"/>
        <v>February</v>
      </c>
      <c r="D333" t="s">
        <v>12</v>
      </c>
      <c r="E333">
        <v>50</v>
      </c>
      <c r="F333" s="2">
        <v>0.91</v>
      </c>
      <c r="G333">
        <v>40</v>
      </c>
      <c r="H333">
        <v>0.3</v>
      </c>
      <c r="I333">
        <v>20</v>
      </c>
      <c r="J333" s="4">
        <f t="shared" si="593"/>
        <v>6</v>
      </c>
    </row>
    <row r="334" spans="1:10" x14ac:dyDescent="0.2">
      <c r="A334" s="2">
        <f t="shared" ca="1" si="591"/>
        <v>7.3192878310784137E-2</v>
      </c>
      <c r="B334" s="1">
        <v>42840</v>
      </c>
      <c r="C334" s="1" t="str">
        <f t="shared" si="592"/>
        <v>April</v>
      </c>
      <c r="D334" t="s">
        <v>13</v>
      </c>
      <c r="E334">
        <v>65.8</v>
      </c>
      <c r="F334" s="2">
        <v>0.74</v>
      </c>
      <c r="G334">
        <v>41</v>
      </c>
      <c r="H334">
        <v>0.3</v>
      </c>
      <c r="I334">
        <v>26</v>
      </c>
      <c r="J334" s="4">
        <f t="shared" si="593"/>
        <v>7.8</v>
      </c>
    </row>
    <row r="335" spans="1:10" x14ac:dyDescent="0.2">
      <c r="A335" s="2">
        <f t="shared" ca="1" si="591"/>
        <v>0.67730060111839496</v>
      </c>
      <c r="B335" s="1">
        <v>43024</v>
      </c>
      <c r="C335" s="1" t="str">
        <f t="shared" si="592"/>
        <v>October</v>
      </c>
      <c r="D335" t="s">
        <v>8</v>
      </c>
      <c r="E335">
        <v>58.199999999999996</v>
      </c>
      <c r="F335" s="2">
        <v>0.8</v>
      </c>
      <c r="G335">
        <v>28</v>
      </c>
      <c r="H335">
        <v>0.3</v>
      </c>
      <c r="I335">
        <v>24</v>
      </c>
      <c r="J335" s="4">
        <f t="shared" si="593"/>
        <v>7.1999999999999993</v>
      </c>
    </row>
    <row r="336" spans="1:10" x14ac:dyDescent="0.2">
      <c r="A336" s="2">
        <f t="shared" ca="1" si="591"/>
        <v>0.3043653669045292</v>
      </c>
      <c r="B336" s="1">
        <v>43004</v>
      </c>
      <c r="C336" s="1" t="str">
        <f t="shared" si="592"/>
        <v>September</v>
      </c>
      <c r="D336" t="s">
        <v>9</v>
      </c>
      <c r="E336">
        <v>61.8</v>
      </c>
      <c r="F336" s="2">
        <v>0.77</v>
      </c>
      <c r="G336">
        <v>51</v>
      </c>
      <c r="H336">
        <v>0.3</v>
      </c>
      <c r="I336">
        <v>26</v>
      </c>
      <c r="J336" s="4">
        <f t="shared" si="593"/>
        <v>7.8</v>
      </c>
    </row>
    <row r="337" spans="1:10" x14ac:dyDescent="0.2">
      <c r="A337" s="2">
        <f t="shared" ca="1" si="591"/>
        <v>4.6279092488836104E-2</v>
      </c>
      <c r="B337" s="1">
        <v>42963</v>
      </c>
      <c r="C337" s="1" t="str">
        <f t="shared" si="592"/>
        <v>August</v>
      </c>
      <c r="D337" t="s">
        <v>10</v>
      </c>
      <c r="E337">
        <v>71</v>
      </c>
      <c r="F337" s="2">
        <v>0.63</v>
      </c>
      <c r="G337">
        <v>49</v>
      </c>
      <c r="H337">
        <v>0.5</v>
      </c>
      <c r="I337">
        <v>30</v>
      </c>
      <c r="J337" s="4">
        <f t="shared" si="593"/>
        <v>15</v>
      </c>
    </row>
    <row r="338" spans="1:10" x14ac:dyDescent="0.2">
      <c r="A338" s="2">
        <f t="shared" ca="1" si="591"/>
        <v>3.4698573076690664E-2</v>
      </c>
      <c r="B338" s="1">
        <v>42753</v>
      </c>
      <c r="C338" s="1" t="str">
        <f t="shared" si="592"/>
        <v>January</v>
      </c>
      <c r="D338" t="s">
        <v>10</v>
      </c>
      <c r="E338">
        <v>42.8</v>
      </c>
      <c r="F338" s="2">
        <v>1.18</v>
      </c>
      <c r="G338">
        <v>33</v>
      </c>
      <c r="H338">
        <v>0.3</v>
      </c>
      <c r="I338">
        <v>16</v>
      </c>
      <c r="J338" s="4">
        <f t="shared" si="593"/>
        <v>4.8</v>
      </c>
    </row>
    <row r="339" spans="1:10" x14ac:dyDescent="0.2">
      <c r="A339" s="2">
        <f t="shared" ca="1" si="591"/>
        <v>0.97445827997558088</v>
      </c>
      <c r="B339" s="1">
        <v>42742</v>
      </c>
      <c r="C339" s="1" t="str">
        <f t="shared" si="592"/>
        <v>January</v>
      </c>
      <c r="D339" t="s">
        <v>13</v>
      </c>
      <c r="E339">
        <v>32.9</v>
      </c>
      <c r="F339" s="2">
        <v>1.54</v>
      </c>
      <c r="G339">
        <v>19</v>
      </c>
      <c r="H339">
        <v>0.3</v>
      </c>
      <c r="I339">
        <v>13</v>
      </c>
      <c r="J339" s="4">
        <f t="shared" si="593"/>
        <v>3.9</v>
      </c>
    </row>
    <row r="340" spans="1:10" x14ac:dyDescent="0.2">
      <c r="A340" s="2">
        <f t="shared" ca="1" si="591"/>
        <v>0.80310139835937844</v>
      </c>
      <c r="B340" s="1">
        <v>43028</v>
      </c>
      <c r="C340" s="1" t="str">
        <f t="shared" si="592"/>
        <v>October</v>
      </c>
      <c r="D340" t="s">
        <v>12</v>
      </c>
      <c r="E340">
        <v>60.199999999999996</v>
      </c>
      <c r="F340" s="2">
        <v>0.8</v>
      </c>
      <c r="G340">
        <v>50</v>
      </c>
      <c r="H340">
        <v>0.3</v>
      </c>
      <c r="I340">
        <v>24</v>
      </c>
      <c r="J340" s="4">
        <f t="shared" si="593"/>
        <v>7.1999999999999993</v>
      </c>
    </row>
    <row r="341" spans="1:10" x14ac:dyDescent="0.2">
      <c r="A341" s="2">
        <f t="shared" ca="1" si="591"/>
        <v>0.78828807630489917</v>
      </c>
      <c r="B341" s="1">
        <v>42784</v>
      </c>
      <c r="C341" s="1" t="str">
        <f t="shared" si="592"/>
        <v>February</v>
      </c>
      <c r="D341" t="s">
        <v>13</v>
      </c>
      <c r="E341">
        <v>43.699999999999996</v>
      </c>
      <c r="F341" s="2">
        <v>0.95</v>
      </c>
      <c r="G341">
        <v>25</v>
      </c>
      <c r="H341">
        <v>0.3</v>
      </c>
      <c r="I341">
        <v>19</v>
      </c>
      <c r="J341" s="4">
        <f t="shared" si="593"/>
        <v>5.7</v>
      </c>
    </row>
    <row r="342" spans="1:10" x14ac:dyDescent="0.2">
      <c r="A342" s="2">
        <f t="shared" ca="1" si="591"/>
        <v>0.81449133156514897</v>
      </c>
      <c r="B342" s="1">
        <v>43050</v>
      </c>
      <c r="C342" s="1" t="str">
        <f t="shared" si="592"/>
        <v>November</v>
      </c>
      <c r="D342" t="s">
        <v>13</v>
      </c>
      <c r="E342">
        <v>47.3</v>
      </c>
      <c r="F342" s="2">
        <v>0.91</v>
      </c>
      <c r="G342">
        <v>33</v>
      </c>
      <c r="H342">
        <v>0.3</v>
      </c>
      <c r="I342">
        <v>21</v>
      </c>
      <c r="J342" s="4">
        <f t="shared" si="593"/>
        <v>6.3</v>
      </c>
    </row>
    <row r="343" spans="1:10" x14ac:dyDescent="0.2">
      <c r="A343" s="2">
        <f t="shared" ca="1" si="591"/>
        <v>0.32668414247670519</v>
      </c>
      <c r="B343" s="1">
        <v>42880</v>
      </c>
      <c r="C343" s="1" t="str">
        <f t="shared" si="592"/>
        <v>May</v>
      </c>
      <c r="D343" t="s">
        <v>11</v>
      </c>
      <c r="E343">
        <v>71.699999999999989</v>
      </c>
      <c r="F343" s="2">
        <v>0.69</v>
      </c>
      <c r="G343">
        <v>53</v>
      </c>
      <c r="H343">
        <v>0.3</v>
      </c>
      <c r="I343">
        <v>29</v>
      </c>
      <c r="J343" s="4">
        <f t="shared" si="593"/>
        <v>8.6999999999999993</v>
      </c>
    </row>
    <row r="344" spans="1:10" x14ac:dyDescent="0.2">
      <c r="A344" s="2">
        <f t="shared" ca="1" si="591"/>
        <v>0.94565409797754563</v>
      </c>
      <c r="B344" s="1">
        <v>42832</v>
      </c>
      <c r="C344" s="1" t="str">
        <f t="shared" si="592"/>
        <v>April</v>
      </c>
      <c r="D344" t="s">
        <v>12</v>
      </c>
      <c r="E344">
        <v>59.8</v>
      </c>
      <c r="F344" s="2">
        <v>0.74</v>
      </c>
      <c r="G344">
        <v>44</v>
      </c>
      <c r="H344">
        <v>0.3</v>
      </c>
      <c r="I344">
        <v>26</v>
      </c>
      <c r="J344" s="4">
        <f t="shared" si="593"/>
        <v>7.8</v>
      </c>
    </row>
    <row r="345" spans="1:10" x14ac:dyDescent="0.2">
      <c r="A345" s="2">
        <f t="shared" ca="1" si="591"/>
        <v>0.88122426542347765</v>
      </c>
      <c r="B345" s="1">
        <v>42974</v>
      </c>
      <c r="C345" s="1" t="str">
        <f t="shared" si="592"/>
        <v>August</v>
      </c>
      <c r="D345" t="s">
        <v>7</v>
      </c>
      <c r="E345">
        <v>65.699999999999989</v>
      </c>
      <c r="F345" s="2">
        <v>0.65</v>
      </c>
      <c r="G345">
        <v>45</v>
      </c>
      <c r="H345">
        <v>0.5</v>
      </c>
      <c r="I345">
        <v>29</v>
      </c>
      <c r="J345" s="4">
        <f t="shared" si="593"/>
        <v>14.5</v>
      </c>
    </row>
    <row r="346" spans="1:10" x14ac:dyDescent="0.2">
      <c r="A346" s="2">
        <f t="shared" ca="1" si="591"/>
        <v>0.65073748835370526</v>
      </c>
      <c r="B346" s="1">
        <v>43021</v>
      </c>
      <c r="C346" s="1" t="str">
        <f t="shared" si="592"/>
        <v>October</v>
      </c>
      <c r="D346" t="s">
        <v>12</v>
      </c>
      <c r="E346">
        <v>61.499999999999993</v>
      </c>
      <c r="F346" s="2">
        <v>0.8</v>
      </c>
      <c r="G346">
        <v>28</v>
      </c>
      <c r="H346">
        <v>0.3</v>
      </c>
      <c r="I346">
        <v>25</v>
      </c>
      <c r="J346" s="4">
        <f t="shared" si="593"/>
        <v>7.5</v>
      </c>
    </row>
    <row r="347" spans="1:10" x14ac:dyDescent="0.2">
      <c r="A347" s="2">
        <f t="shared" ca="1" si="591"/>
        <v>0.20694431725574636</v>
      </c>
      <c r="B347" s="1">
        <v>42927</v>
      </c>
      <c r="C347" s="1" t="str">
        <f t="shared" si="592"/>
        <v>July</v>
      </c>
      <c r="D347" t="s">
        <v>9</v>
      </c>
      <c r="E347">
        <v>83.5</v>
      </c>
      <c r="F347" s="2">
        <v>0.54</v>
      </c>
      <c r="G347">
        <v>40</v>
      </c>
      <c r="H347">
        <v>0.5</v>
      </c>
      <c r="I347">
        <v>35</v>
      </c>
      <c r="J347" s="4">
        <f t="shared" si="593"/>
        <v>17.5</v>
      </c>
    </row>
    <row r="348" spans="1:10" x14ac:dyDescent="0.2">
      <c r="A348" s="2">
        <f t="shared" ca="1" si="591"/>
        <v>0.85378252925501141</v>
      </c>
      <c r="B348" s="1">
        <v>42914</v>
      </c>
      <c r="C348" s="1" t="str">
        <f t="shared" si="592"/>
        <v>June</v>
      </c>
      <c r="D348" t="s">
        <v>10</v>
      </c>
      <c r="E348">
        <v>75.899999999999991</v>
      </c>
      <c r="F348" s="2">
        <v>0.59</v>
      </c>
      <c r="G348">
        <v>65</v>
      </c>
      <c r="H348">
        <v>0.3</v>
      </c>
      <c r="I348">
        <v>33</v>
      </c>
      <c r="J348" s="4">
        <f t="shared" si="593"/>
        <v>9.9</v>
      </c>
    </row>
    <row r="349" spans="1:10" x14ac:dyDescent="0.2">
      <c r="A349" s="2">
        <f t="shared" ca="1" si="591"/>
        <v>3.6954079756977842E-3</v>
      </c>
      <c r="B349" s="1">
        <v>42768</v>
      </c>
      <c r="C349" s="1" t="str">
        <f t="shared" si="592"/>
        <v>February</v>
      </c>
      <c r="D349" t="s">
        <v>11</v>
      </c>
      <c r="E349">
        <v>52</v>
      </c>
      <c r="F349" s="2">
        <v>1</v>
      </c>
      <c r="G349">
        <v>22</v>
      </c>
      <c r="H349">
        <v>0.3</v>
      </c>
      <c r="I349">
        <v>20</v>
      </c>
      <c r="J349" s="4">
        <f t="shared" si="593"/>
        <v>6</v>
      </c>
    </row>
    <row r="350" spans="1:10" x14ac:dyDescent="0.2">
      <c r="A350" s="2">
        <f t="shared" ca="1" si="591"/>
        <v>0.8423946800187232</v>
      </c>
      <c r="B350" s="1">
        <v>43099</v>
      </c>
      <c r="C350" s="1" t="str">
        <f t="shared" si="592"/>
        <v>December</v>
      </c>
      <c r="D350" t="s">
        <v>13</v>
      </c>
      <c r="E350">
        <v>30.9</v>
      </c>
      <c r="F350" s="2">
        <v>1.43</v>
      </c>
      <c r="G350">
        <v>22</v>
      </c>
      <c r="H350">
        <v>0.3</v>
      </c>
      <c r="I350">
        <v>13</v>
      </c>
      <c r="J350" s="4">
        <f t="shared" si="593"/>
        <v>3.9</v>
      </c>
    </row>
    <row r="351" spans="1:10" x14ac:dyDescent="0.2">
      <c r="A351" s="2">
        <f t="shared" ca="1" si="591"/>
        <v>0.71251615654042877</v>
      </c>
      <c r="B351" s="1">
        <v>42945</v>
      </c>
      <c r="C351" s="1" t="str">
        <f t="shared" si="592"/>
        <v>July</v>
      </c>
      <c r="D351" t="s">
        <v>13</v>
      </c>
      <c r="E351">
        <v>85.5</v>
      </c>
      <c r="F351" s="2">
        <v>0.56999999999999995</v>
      </c>
      <c r="G351">
        <v>50</v>
      </c>
      <c r="H351">
        <v>0.5</v>
      </c>
      <c r="I351">
        <v>35</v>
      </c>
      <c r="J351" s="4">
        <f t="shared" si="593"/>
        <v>17.5</v>
      </c>
    </row>
    <row r="352" spans="1:10" x14ac:dyDescent="0.2">
      <c r="A352" s="2">
        <f t="shared" ca="1" si="591"/>
        <v>0.68326520903227528</v>
      </c>
      <c r="B352" s="1">
        <v>43097</v>
      </c>
      <c r="C352" s="1" t="str">
        <f t="shared" si="592"/>
        <v>December</v>
      </c>
      <c r="D352" t="s">
        <v>11</v>
      </c>
      <c r="E352">
        <v>37.799999999999997</v>
      </c>
      <c r="F352" s="2">
        <v>1.25</v>
      </c>
      <c r="G352">
        <v>32</v>
      </c>
      <c r="H352">
        <v>0.3</v>
      </c>
      <c r="I352">
        <v>16</v>
      </c>
      <c r="J352" s="4">
        <f t="shared" si="593"/>
        <v>4.8</v>
      </c>
    </row>
    <row r="353" spans="1:10" x14ac:dyDescent="0.2">
      <c r="A353" s="2">
        <f t="shared" ca="1" si="591"/>
        <v>0.6440914522299962</v>
      </c>
      <c r="B353" s="1">
        <v>42942</v>
      </c>
      <c r="C353" s="1" t="str">
        <f t="shared" si="592"/>
        <v>July</v>
      </c>
      <c r="D353" t="s">
        <v>10</v>
      </c>
      <c r="E353">
        <v>76.599999999999994</v>
      </c>
      <c r="F353" s="2">
        <v>0.59</v>
      </c>
      <c r="G353">
        <v>37</v>
      </c>
      <c r="H353">
        <v>0.5</v>
      </c>
      <c r="I353">
        <v>32</v>
      </c>
      <c r="J353" s="4">
        <f t="shared" si="593"/>
        <v>16</v>
      </c>
    </row>
    <row r="354" spans="1:10" x14ac:dyDescent="0.2">
      <c r="A354" s="2">
        <f t="shared" ca="1" si="591"/>
        <v>0.19490584239067232</v>
      </c>
      <c r="B354" s="1">
        <v>42886</v>
      </c>
      <c r="C354" s="1" t="str">
        <f t="shared" si="592"/>
        <v>May</v>
      </c>
      <c r="D354" t="s">
        <v>10</v>
      </c>
      <c r="E354">
        <v>77.3</v>
      </c>
      <c r="F354" s="2">
        <v>0.65</v>
      </c>
      <c r="G354">
        <v>56</v>
      </c>
      <c r="H354">
        <v>0.3</v>
      </c>
      <c r="I354">
        <v>31</v>
      </c>
      <c r="J354" s="4">
        <f t="shared" si="593"/>
        <v>9.2999999999999989</v>
      </c>
    </row>
    <row r="355" spans="1:10" x14ac:dyDescent="0.2">
      <c r="A355" s="2">
        <f t="shared" ca="1" si="591"/>
        <v>0.33949715026510541</v>
      </c>
      <c r="B355" s="1">
        <v>42892</v>
      </c>
      <c r="C355" s="1" t="str">
        <f t="shared" si="592"/>
        <v>June</v>
      </c>
      <c r="D355" t="s">
        <v>9</v>
      </c>
      <c r="E355">
        <v>84.199999999999989</v>
      </c>
      <c r="F355" s="2">
        <v>0.56000000000000005</v>
      </c>
      <c r="G355">
        <v>44</v>
      </c>
      <c r="H355">
        <v>0.3</v>
      </c>
      <c r="I355">
        <v>34</v>
      </c>
      <c r="J355" s="4">
        <f t="shared" si="593"/>
        <v>10.199999999999999</v>
      </c>
    </row>
    <row r="356" spans="1:10" x14ac:dyDescent="0.2">
      <c r="A356" s="2">
        <f t="shared" ca="1" si="591"/>
        <v>0.42016979629185092</v>
      </c>
      <c r="B356" s="1">
        <v>42755</v>
      </c>
      <c r="C356" s="1" t="str">
        <f t="shared" si="592"/>
        <v>January</v>
      </c>
      <c r="D356" t="s">
        <v>12</v>
      </c>
      <c r="E356">
        <v>31.599999999999998</v>
      </c>
      <c r="F356" s="2">
        <v>1.43</v>
      </c>
      <c r="G356">
        <v>20</v>
      </c>
      <c r="H356">
        <v>0.3</v>
      </c>
      <c r="I356">
        <v>12</v>
      </c>
      <c r="J356" s="4">
        <f t="shared" si="593"/>
        <v>3.5999999999999996</v>
      </c>
    </row>
    <row r="357" spans="1:10" x14ac:dyDescent="0.2">
      <c r="A357" s="2">
        <f t="shared" ca="1" si="591"/>
        <v>0.13282554931503066</v>
      </c>
      <c r="B357" s="1">
        <v>42873</v>
      </c>
      <c r="C357" s="1" t="str">
        <f t="shared" si="592"/>
        <v>May</v>
      </c>
      <c r="D357" t="s">
        <v>11</v>
      </c>
      <c r="E357">
        <v>72</v>
      </c>
      <c r="F357" s="2">
        <v>0.67</v>
      </c>
      <c r="G357">
        <v>53</v>
      </c>
      <c r="H357">
        <v>0.3</v>
      </c>
      <c r="I357">
        <v>30</v>
      </c>
      <c r="J357" s="4">
        <f t="shared" si="593"/>
        <v>9</v>
      </c>
    </row>
    <row r="358" spans="1:10" x14ac:dyDescent="0.2">
      <c r="A358" s="2">
        <f t="shared" ca="1" si="591"/>
        <v>0.55752335813912757</v>
      </c>
      <c r="B358" s="1">
        <v>43023</v>
      </c>
      <c r="C358" s="1" t="str">
        <f t="shared" si="592"/>
        <v>October</v>
      </c>
      <c r="D358" t="s">
        <v>7</v>
      </c>
      <c r="E358">
        <v>61.499999999999993</v>
      </c>
      <c r="F358" s="2">
        <v>0.74</v>
      </c>
      <c r="G358">
        <v>36</v>
      </c>
      <c r="H358">
        <v>0.3</v>
      </c>
      <c r="I358">
        <v>25</v>
      </c>
      <c r="J358" s="4">
        <f t="shared" si="593"/>
        <v>7.5</v>
      </c>
    </row>
    <row r="359" spans="1:10" x14ac:dyDescent="0.2">
      <c r="A359" s="2">
        <f t="shared" ca="1" si="591"/>
        <v>0.12412825127045146</v>
      </c>
      <c r="B359" s="1">
        <v>43017</v>
      </c>
      <c r="C359" s="1" t="str">
        <f t="shared" si="592"/>
        <v>October</v>
      </c>
      <c r="D359" t="s">
        <v>8</v>
      </c>
      <c r="E359">
        <v>63.499999999999993</v>
      </c>
      <c r="F359" s="2">
        <v>0.74</v>
      </c>
      <c r="G359">
        <v>47</v>
      </c>
      <c r="H359">
        <v>0.3</v>
      </c>
      <c r="I359">
        <v>25</v>
      </c>
      <c r="J359" s="4">
        <f t="shared" si="593"/>
        <v>7.5</v>
      </c>
    </row>
    <row r="360" spans="1:10" x14ac:dyDescent="0.2">
      <c r="A360" s="2">
        <f t="shared" ca="1" si="591"/>
        <v>0.14592030246142951</v>
      </c>
      <c r="B360" s="1">
        <v>43084</v>
      </c>
      <c r="C360" s="1" t="str">
        <f t="shared" si="592"/>
        <v>December</v>
      </c>
      <c r="D360" t="s">
        <v>12</v>
      </c>
      <c r="E360">
        <v>42.099999999999994</v>
      </c>
      <c r="F360" s="2">
        <v>1.05</v>
      </c>
      <c r="G360">
        <v>30</v>
      </c>
      <c r="H360">
        <v>0.3</v>
      </c>
      <c r="I360">
        <v>17</v>
      </c>
      <c r="J360" s="4">
        <f t="shared" si="593"/>
        <v>5.0999999999999996</v>
      </c>
    </row>
    <row r="361" spans="1:10" x14ac:dyDescent="0.2">
      <c r="A361" s="2">
        <f t="shared" ca="1" si="591"/>
        <v>0.86623661040459765</v>
      </c>
      <c r="B361" s="1">
        <v>42827</v>
      </c>
      <c r="C361" s="1" t="str">
        <f t="shared" si="592"/>
        <v>April</v>
      </c>
      <c r="D361" t="s">
        <v>7</v>
      </c>
      <c r="E361">
        <v>65.8</v>
      </c>
      <c r="F361" s="2">
        <v>0.74</v>
      </c>
      <c r="G361">
        <v>47</v>
      </c>
      <c r="H361">
        <v>0.3</v>
      </c>
      <c r="I361">
        <v>26</v>
      </c>
      <c r="J361" s="4">
        <f t="shared" si="593"/>
        <v>7.8</v>
      </c>
    </row>
    <row r="362" spans="1:10" x14ac:dyDescent="0.2">
      <c r="A362" s="2">
        <f t="shared" ca="1" si="591"/>
        <v>0.33976944270813692</v>
      </c>
      <c r="B362" s="1">
        <v>42818</v>
      </c>
      <c r="C362" s="1" t="str">
        <f t="shared" si="592"/>
        <v>March</v>
      </c>
      <c r="D362" t="s">
        <v>12</v>
      </c>
      <c r="E362">
        <v>56.9</v>
      </c>
      <c r="F362" s="2">
        <v>0.83</v>
      </c>
      <c r="G362">
        <v>41</v>
      </c>
      <c r="H362">
        <v>0.3</v>
      </c>
      <c r="I362">
        <v>23</v>
      </c>
      <c r="J362" s="4">
        <f t="shared" si="593"/>
        <v>6.8999999999999995</v>
      </c>
    </row>
    <row r="363" spans="1:10" x14ac:dyDescent="0.2">
      <c r="A363" s="2">
        <f t="shared" ca="1" si="591"/>
        <v>0.6798003914987536</v>
      </c>
      <c r="B363" s="1">
        <v>42923</v>
      </c>
      <c r="C363" s="1" t="str">
        <f t="shared" si="592"/>
        <v>July</v>
      </c>
      <c r="D363" t="s">
        <v>12</v>
      </c>
      <c r="E363">
        <v>82.5</v>
      </c>
      <c r="F363" s="2">
        <v>0.56999999999999995</v>
      </c>
      <c r="G363">
        <v>41</v>
      </c>
      <c r="H363">
        <v>0.5</v>
      </c>
      <c r="I363">
        <v>35</v>
      </c>
      <c r="J363" s="4">
        <f t="shared" si="593"/>
        <v>17.5</v>
      </c>
    </row>
    <row r="364" spans="1:10" x14ac:dyDescent="0.2">
      <c r="A364" s="2">
        <f t="shared" ca="1" si="591"/>
        <v>0.41550194841670696</v>
      </c>
      <c r="B364" s="1">
        <v>42900</v>
      </c>
      <c r="C364" s="1" t="str">
        <f t="shared" si="592"/>
        <v>June</v>
      </c>
      <c r="D364" t="s">
        <v>10</v>
      </c>
      <c r="E364">
        <v>80.5</v>
      </c>
      <c r="F364" s="2">
        <v>0.56999999999999995</v>
      </c>
      <c r="G364">
        <v>48</v>
      </c>
      <c r="H364">
        <v>0.3</v>
      </c>
      <c r="I364">
        <v>35</v>
      </c>
      <c r="J364" s="4">
        <f t="shared" si="593"/>
        <v>10.5</v>
      </c>
    </row>
    <row r="365" spans="1:10" x14ac:dyDescent="0.2">
      <c r="A365" s="2">
        <f t="shared" ca="1" si="591"/>
        <v>4.3079425122309778E-2</v>
      </c>
      <c r="B365" s="1">
        <v>42785</v>
      </c>
      <c r="C365" s="1" t="str">
        <f t="shared" si="592"/>
        <v>February</v>
      </c>
      <c r="D365" t="s">
        <v>7</v>
      </c>
      <c r="E365">
        <v>50</v>
      </c>
      <c r="F365" s="2">
        <v>0.95</v>
      </c>
      <c r="G365">
        <v>28</v>
      </c>
      <c r="H365">
        <v>0.3</v>
      </c>
      <c r="I365">
        <v>20</v>
      </c>
      <c r="J365" s="4">
        <f t="shared" si="593"/>
        <v>6</v>
      </c>
    </row>
    <row r="366" spans="1:10" x14ac:dyDescent="0.2">
      <c r="A366" s="2">
        <f t="shared" ca="1" si="591"/>
        <v>0.58222459518614256</v>
      </c>
      <c r="B366" s="1">
        <v>42938</v>
      </c>
      <c r="C366" s="1" t="str">
        <f t="shared" si="592"/>
        <v>July</v>
      </c>
      <c r="D366" t="s">
        <v>13</v>
      </c>
      <c r="E366">
        <v>99.6</v>
      </c>
      <c r="F366" s="2">
        <v>0.47</v>
      </c>
      <c r="G366">
        <v>49</v>
      </c>
      <c r="H366">
        <v>0.5</v>
      </c>
      <c r="I366">
        <v>42</v>
      </c>
      <c r="J366" s="4">
        <f t="shared" si="593"/>
        <v>21</v>
      </c>
    </row>
    <row r="367" spans="1:10" x14ac:dyDescent="0.2">
      <c r="B367" s="1"/>
      <c r="C367" s="1"/>
      <c r="F367" s="2"/>
      <c r="G367" s="5">
        <f>SUBTOTAL(109,Table14[Flyers])</f>
        <v>14704</v>
      </c>
      <c r="J367" s="4">
        <f>SUBTOTAL(109,Table14[Revenue])</f>
        <v>3183.7000000000021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{7282476A-CEAB-9643-9EFB-A5F66CFB1A3A}</x14:id>
        </ext>
      </extLst>
    </cfRule>
  </conditionalFormatting>
  <conditionalFormatting sqref="I1:I367">
    <cfRule type="top10" dxfId="16" priority="1" percent="1" bottom="1" rank="10"/>
    <cfRule type="top10" dxfId="15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82476A-CEAB-9643-9EFB-A5F66CFB1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Lemonade</vt:lpstr>
      <vt:lpstr>Sheet1</vt:lpstr>
      <vt:lpstr>Sheet9</vt:lpstr>
      <vt:lpstr>correlations</vt:lpstr>
      <vt:lpstr>Sheet8</vt:lpstr>
      <vt:lpstr>Sheet12</vt:lpstr>
      <vt:lpstr>hypothesis test flyers</vt:lpstr>
      <vt:lpstr>rain sampling means</vt:lpstr>
      <vt:lpstr>temperature sampling mean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2019-01-10T21:47:03Z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