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apeek/Documents/github/van_norden_aquabio/data_raw/"/>
    </mc:Choice>
  </mc:AlternateContent>
  <xr:revisionPtr revIDLastSave="0" documentId="13_ncr:1_{DBCDDB30-63E4-9C43-93F6-F7530517DDAF}" xr6:coauthVersionLast="47" xr6:coauthVersionMax="47" xr10:uidLastSave="{00000000-0000-0000-0000-000000000000}"/>
  <bookViews>
    <workbookView xWindow="0" yWindow="520" windowWidth="28800" windowHeight="17500" activeTab="1" xr2:uid="{00000000-000D-0000-FFFF-FFFF00000000}"/>
  </bookViews>
  <sheets>
    <sheet name="data_raw" sheetId="1" r:id="rId1"/>
    <sheet name="data_family_safi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2" l="1" a="1"/>
  <c r="H40" i="2" s="1"/>
  <c r="I40" i="2" a="1"/>
  <c r="I40" i="2" s="1"/>
  <c r="G33" i="2"/>
  <c r="G43" i="2" s="1"/>
  <c r="H33" i="2"/>
  <c r="H43" i="2" s="1"/>
  <c r="I33" i="2"/>
  <c r="I43" i="2" s="1"/>
  <c r="J33" i="2"/>
  <c r="J37" i="2" s="1"/>
  <c r="F33" i="2"/>
  <c r="F37" i="2" s="1"/>
  <c r="G36" i="2"/>
  <c r="H36" i="2"/>
  <c r="I36" i="2"/>
  <c r="J36" i="2"/>
  <c r="F36" i="2"/>
  <c r="G35" i="2"/>
  <c r="H35" i="2"/>
  <c r="I35" i="2"/>
  <c r="J35" i="2"/>
  <c r="F35" i="2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M301" i="1"/>
  <c r="M305" i="1"/>
  <c r="M302" i="1"/>
  <c r="M303" i="1"/>
  <c r="M304" i="1"/>
  <c r="Q305" i="1"/>
  <c r="P305" i="1"/>
  <c r="O305" i="1"/>
  <c r="N305" i="1"/>
  <c r="G37" i="2" l="1"/>
  <c r="G40" i="2" a="1"/>
  <c r="G40" i="2" s="1"/>
  <c r="F38" i="2"/>
  <c r="J38" i="2"/>
  <c r="I37" i="2"/>
  <c r="F40" i="2" a="1"/>
  <c r="F40" i="2" s="1"/>
  <c r="F43" i="2"/>
  <c r="H37" i="2"/>
  <c r="J40" i="2" a="1"/>
  <c r="J40" i="2" s="1"/>
  <c r="I38" i="2"/>
  <c r="J43" i="2"/>
  <c r="H38" i="2"/>
  <c r="G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40" authorId="0" shapeId="0" xr:uid="{AC2BA022-D671-1543-9787-8FD940F16F9E}">
      <text>
        <r>
          <rPr>
            <b/>
            <sz val="10"/>
            <color rgb="FF000000"/>
            <rFont val="Tahoma"/>
            <family val="2"/>
          </rPr>
          <t>unknown larvae. Not incl in total counts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<sst xmlns="http://schemas.openxmlformats.org/spreadsheetml/2006/main" count="822" uniqueCount="334">
  <si>
    <t>Stream</t>
  </si>
  <si>
    <t>US-1</t>
  </si>
  <si>
    <t>Castle Creek</t>
  </si>
  <si>
    <t>South Fork Yuba</t>
  </si>
  <si>
    <t>Site</t>
  </si>
  <si>
    <t>Van Norden</t>
  </si>
  <si>
    <t>Replicate #</t>
  </si>
  <si>
    <t>Date</t>
  </si>
  <si>
    <t>Type of Sample</t>
  </si>
  <si>
    <t>9 x 1 min kick composite</t>
  </si>
  <si>
    <t>6 x 1 min kick composite</t>
  </si>
  <si>
    <t>12 x 1 min kick composite</t>
  </si>
  <si>
    <t>Fraction sample--Sorted</t>
  </si>
  <si>
    <t>1/2</t>
  </si>
  <si>
    <t>1/8</t>
  </si>
  <si>
    <t>1/4</t>
  </si>
  <si>
    <t>5/8</t>
  </si>
  <si>
    <t>Split Fraction</t>
  </si>
  <si>
    <t>7/8</t>
  </si>
  <si>
    <t>3/4</t>
  </si>
  <si>
    <t>3/8</t>
  </si>
  <si>
    <t>Phylum</t>
  </si>
  <si>
    <t>Subphylum</t>
  </si>
  <si>
    <t>Class</t>
  </si>
  <si>
    <t>Order</t>
  </si>
  <si>
    <t>Family</t>
  </si>
  <si>
    <t>Subfamily</t>
  </si>
  <si>
    <t>Tribe</t>
  </si>
  <si>
    <t>Taxon</t>
  </si>
  <si>
    <t>Life Stage</t>
  </si>
  <si>
    <t>Tol Val</t>
  </si>
  <si>
    <t>FFG</t>
  </si>
  <si>
    <t>Distinct</t>
  </si>
  <si>
    <t>Arthropoda</t>
  </si>
  <si>
    <t>Hexapoda</t>
  </si>
  <si>
    <t>Insecta</t>
  </si>
  <si>
    <t>Coleoptera</t>
  </si>
  <si>
    <t>larvae</t>
  </si>
  <si>
    <t>Psphenidae</t>
  </si>
  <si>
    <t>Psephenus</t>
  </si>
  <si>
    <t>Larvae</t>
  </si>
  <si>
    <t>SC</t>
  </si>
  <si>
    <t>Elmidae</t>
  </si>
  <si>
    <t>CG</t>
  </si>
  <si>
    <t>D</t>
  </si>
  <si>
    <t>Ampumixis</t>
  </si>
  <si>
    <t>Adult</t>
  </si>
  <si>
    <t>Cleptelmis</t>
  </si>
  <si>
    <t>Adults</t>
  </si>
  <si>
    <t>Dubiraphia</t>
  </si>
  <si>
    <t>Heterlimnius</t>
  </si>
  <si>
    <t>Lara</t>
  </si>
  <si>
    <t>SH</t>
  </si>
  <si>
    <t>Microcyllopeus</t>
  </si>
  <si>
    <t>Optioservus sp.</t>
  </si>
  <si>
    <t>Ordobrevia sp.</t>
  </si>
  <si>
    <t>Narpus</t>
  </si>
  <si>
    <t>Rhizelmis</t>
  </si>
  <si>
    <t>Zaitzevia</t>
  </si>
  <si>
    <t>Dytiscidae</t>
  </si>
  <si>
    <t>Agabus</t>
  </si>
  <si>
    <t>P</t>
  </si>
  <si>
    <t>Haliplidae</t>
  </si>
  <si>
    <t>Brychius</t>
  </si>
  <si>
    <t>Haliplus</t>
  </si>
  <si>
    <t>Diptera</t>
  </si>
  <si>
    <t>Blephariceridae</t>
  </si>
  <si>
    <t>Pupae</t>
  </si>
  <si>
    <t>Blepharicera</t>
  </si>
  <si>
    <t>Ceratopogonidae</t>
  </si>
  <si>
    <t>Bezzia sp.</t>
  </si>
  <si>
    <t>atrichopogon</t>
  </si>
  <si>
    <t>Ceratopogon</t>
  </si>
  <si>
    <t>Culicoides</t>
  </si>
  <si>
    <t>Probezzia sp.</t>
  </si>
  <si>
    <t>Chironomidae</t>
  </si>
  <si>
    <t>Culicidae</t>
  </si>
  <si>
    <t>Deuterophlebidae</t>
  </si>
  <si>
    <t>Deuterophlebia</t>
  </si>
  <si>
    <t>Dolichopodidae</t>
  </si>
  <si>
    <t>Dixidae</t>
  </si>
  <si>
    <t>Dixa</t>
  </si>
  <si>
    <t>CF</t>
  </si>
  <si>
    <t>Empididae</t>
  </si>
  <si>
    <t>Chelifera</t>
  </si>
  <si>
    <t>Hemerodromia sp.</t>
  </si>
  <si>
    <t>--</t>
  </si>
  <si>
    <t>Neoplasta</t>
  </si>
  <si>
    <t>Roederiodes</t>
  </si>
  <si>
    <t>Trichoclinocera</t>
  </si>
  <si>
    <t>Oreoleptidae</t>
  </si>
  <si>
    <t>Oreoleptis</t>
  </si>
  <si>
    <t>Pelecorhynchidae</t>
  </si>
  <si>
    <t>Glutops</t>
  </si>
  <si>
    <t>Psychodidae</t>
  </si>
  <si>
    <t>Maruina</t>
  </si>
  <si>
    <t>Simuliidae</t>
  </si>
  <si>
    <t>Simulium sp.</t>
  </si>
  <si>
    <t>Tipulidae</t>
  </si>
  <si>
    <t>Antocha</t>
  </si>
  <si>
    <t>Dicronata</t>
  </si>
  <si>
    <t>Hexatoma</t>
  </si>
  <si>
    <t>Pillaria</t>
  </si>
  <si>
    <t>Limnophila</t>
  </si>
  <si>
    <t>Cyclorhaphous Brachycera</t>
  </si>
  <si>
    <t>Ephemeroptera</t>
  </si>
  <si>
    <t>Ameletidae</t>
  </si>
  <si>
    <t>Ameletus sp.</t>
  </si>
  <si>
    <t>Baetidae</t>
  </si>
  <si>
    <t>Baetis sp.</t>
  </si>
  <si>
    <t>Centroptilum</t>
  </si>
  <si>
    <t>Diphetor hageni</t>
  </si>
  <si>
    <t>Paraclodes</t>
  </si>
  <si>
    <t>Procleon</t>
  </si>
  <si>
    <t>Pseudocloeon</t>
  </si>
  <si>
    <t>Ephemerellidae</t>
  </si>
  <si>
    <t>Attenella</t>
  </si>
  <si>
    <t>Caudatella</t>
  </si>
  <si>
    <t>Drunella</t>
  </si>
  <si>
    <t>Ephemerella sp.</t>
  </si>
  <si>
    <t>Serratella</t>
  </si>
  <si>
    <t>Timpanoga sp.</t>
  </si>
  <si>
    <t>Heptageniidae</t>
  </si>
  <si>
    <t>Cinygma</t>
  </si>
  <si>
    <t>Cinygmula</t>
  </si>
  <si>
    <t>Epeorus</t>
  </si>
  <si>
    <t>Heptagenia</t>
  </si>
  <si>
    <t>Ironodes</t>
  </si>
  <si>
    <t>Rhithrogena sp.</t>
  </si>
  <si>
    <t>Leptohyphidae</t>
  </si>
  <si>
    <t>Tricorythodes sp.</t>
  </si>
  <si>
    <t>Leptophlebiidae</t>
  </si>
  <si>
    <t>Paraleptophlebia sp.</t>
  </si>
  <si>
    <t>Siphlonuridae</t>
  </si>
  <si>
    <t>Odonata</t>
  </si>
  <si>
    <t>Coenagrionidae</t>
  </si>
  <si>
    <t>Argia</t>
  </si>
  <si>
    <t>Zoniagrion</t>
  </si>
  <si>
    <t>Anisoptera</t>
  </si>
  <si>
    <t>Aeshnidae</t>
  </si>
  <si>
    <t>Anax</t>
  </si>
  <si>
    <t>Gomphidae</t>
  </si>
  <si>
    <t>Octogomphus</t>
  </si>
  <si>
    <t>Megaloptera</t>
  </si>
  <si>
    <t>Corydalidae</t>
  </si>
  <si>
    <t>Orohermes</t>
  </si>
  <si>
    <t>Protochauliodes</t>
  </si>
  <si>
    <t>Sialidae</t>
  </si>
  <si>
    <t>Sialis</t>
  </si>
  <si>
    <t>Plecoptera</t>
  </si>
  <si>
    <t>Capniidae</t>
  </si>
  <si>
    <t>Chloroperlidae</t>
  </si>
  <si>
    <t>Haploperla</t>
  </si>
  <si>
    <t>Sweltsa</t>
  </si>
  <si>
    <t>Suwallia</t>
  </si>
  <si>
    <t xml:space="preserve">Nemouridae </t>
  </si>
  <si>
    <t>Malenka sp.</t>
  </si>
  <si>
    <t>Zapada sp.</t>
  </si>
  <si>
    <t>Leuctridae</t>
  </si>
  <si>
    <t>Peltoperlidae</t>
  </si>
  <si>
    <t>Yoraperla</t>
  </si>
  <si>
    <t>Perlodidae</t>
  </si>
  <si>
    <t>Isoperla</t>
  </si>
  <si>
    <t>Kogotus</t>
  </si>
  <si>
    <t xml:space="preserve">Osobenus </t>
  </si>
  <si>
    <t>Perlinodes</t>
  </si>
  <si>
    <t>Skwala</t>
  </si>
  <si>
    <t>Frisonia</t>
  </si>
  <si>
    <t>Perlidae</t>
  </si>
  <si>
    <t>Claasenia</t>
  </si>
  <si>
    <t>Calineuria</t>
  </si>
  <si>
    <t>Hesperoperla</t>
  </si>
  <si>
    <t>Doroneuria</t>
  </si>
  <si>
    <t>Pteronarcidae</t>
  </si>
  <si>
    <t>Pteronarcys</t>
  </si>
  <si>
    <t>Pteronarcella</t>
  </si>
  <si>
    <t>Trichoptera</t>
  </si>
  <si>
    <t>Apataniidae</t>
  </si>
  <si>
    <t>Apatania</t>
  </si>
  <si>
    <t>Brachycentridae</t>
  </si>
  <si>
    <t>Brachycentrus sp.</t>
  </si>
  <si>
    <t>OM</t>
  </si>
  <si>
    <t>Amiocentrus aspilus</t>
  </si>
  <si>
    <t>Micrasema</t>
  </si>
  <si>
    <t>N/D</t>
  </si>
  <si>
    <t>Limnephilidae</t>
  </si>
  <si>
    <t>Allocosmoecus</t>
  </si>
  <si>
    <t>Asynarchus</t>
  </si>
  <si>
    <t>Dicosmoecus</t>
  </si>
  <si>
    <t>Hesperophylax</t>
  </si>
  <si>
    <t>Psychoglypha</t>
  </si>
  <si>
    <t>Onocosmoecus sp.</t>
  </si>
  <si>
    <t>Glossosomatidae</t>
  </si>
  <si>
    <t>Anagapetus</t>
  </si>
  <si>
    <t>Glossosoma sp.</t>
  </si>
  <si>
    <t>Goeridae</t>
  </si>
  <si>
    <t>Goera</t>
  </si>
  <si>
    <t>Helicopsychidae</t>
  </si>
  <si>
    <t>Helicopsyche sp.</t>
  </si>
  <si>
    <t>Hydropsychidae</t>
  </si>
  <si>
    <t>Arctopsyche</t>
  </si>
  <si>
    <t>Chematopsyche</t>
  </si>
  <si>
    <t>Larve</t>
  </si>
  <si>
    <t>Ceratopsyche sp.</t>
  </si>
  <si>
    <t>Hydropsyche sp.</t>
  </si>
  <si>
    <t>Parapsyche</t>
  </si>
  <si>
    <t>Hydroptilidae</t>
  </si>
  <si>
    <t>PH</t>
  </si>
  <si>
    <t>Ochrotrichia</t>
  </si>
  <si>
    <t>Hydroptila sp.</t>
  </si>
  <si>
    <t>Lepidostomatidae</t>
  </si>
  <si>
    <t>Lepidostoma sp.</t>
  </si>
  <si>
    <t>pupae</t>
  </si>
  <si>
    <t>Leptoceridae</t>
  </si>
  <si>
    <t>Oecetis</t>
  </si>
  <si>
    <t>Philopotamidae</t>
  </si>
  <si>
    <t>Wormaldia sp.</t>
  </si>
  <si>
    <t>Polycentropodidae</t>
  </si>
  <si>
    <t>Soricostomatidae</t>
  </si>
  <si>
    <t>Gumaga</t>
  </si>
  <si>
    <t>Rhyacophilidae</t>
  </si>
  <si>
    <t>Rhyacophila sp.</t>
  </si>
  <si>
    <t>Uenoidae</t>
  </si>
  <si>
    <t>Neophylax</t>
  </si>
  <si>
    <t>Hemiptera</t>
  </si>
  <si>
    <t>Veliidae</t>
  </si>
  <si>
    <t>Belostomatidae</t>
  </si>
  <si>
    <t>Corixidae</t>
  </si>
  <si>
    <t>Hesperocorixa</t>
  </si>
  <si>
    <t>Sigara</t>
  </si>
  <si>
    <t>Naucoridae</t>
  </si>
  <si>
    <t>Ambrysus</t>
  </si>
  <si>
    <t>Collembola</t>
  </si>
  <si>
    <t>Crustacea</t>
  </si>
  <si>
    <t>Chydoridae</t>
  </si>
  <si>
    <t>Cladocera</t>
  </si>
  <si>
    <t>Copepoda</t>
  </si>
  <si>
    <t>Calanoid</t>
  </si>
  <si>
    <t>Ostracoda</t>
  </si>
  <si>
    <t>Isopoda</t>
  </si>
  <si>
    <t>Amphipoda</t>
  </si>
  <si>
    <t>Gammaridae</t>
  </si>
  <si>
    <t>Hyalellidae</t>
  </si>
  <si>
    <t>Hyalella</t>
  </si>
  <si>
    <t>Decapoda</t>
  </si>
  <si>
    <t>Astacidae</t>
  </si>
  <si>
    <t>Pacifastacus</t>
  </si>
  <si>
    <t>Chelicerata</t>
  </si>
  <si>
    <t>Arachnida</t>
  </si>
  <si>
    <t>Trombidiformes</t>
  </si>
  <si>
    <t>Axonopsidae</t>
  </si>
  <si>
    <t>Aturus</t>
  </si>
  <si>
    <t>Ljania</t>
  </si>
  <si>
    <t>Feltriidae</t>
  </si>
  <si>
    <t>Feltria</t>
  </si>
  <si>
    <t>Hydrovolziidae</t>
  </si>
  <si>
    <t>Hydrovolzia</t>
  </si>
  <si>
    <t>Hygrobatidae</t>
  </si>
  <si>
    <t>Atractides sp.</t>
  </si>
  <si>
    <t>Hygrobates sp.</t>
  </si>
  <si>
    <t>Lebertiidae</t>
  </si>
  <si>
    <t>Estelloxus</t>
  </si>
  <si>
    <t>Lebertia</t>
  </si>
  <si>
    <t>Oribatidae</t>
  </si>
  <si>
    <t>Mucronothrus</t>
  </si>
  <si>
    <t>Protziidae</t>
  </si>
  <si>
    <t>Protzia</t>
  </si>
  <si>
    <t>Sperchontidae</t>
  </si>
  <si>
    <t>Sperchon sp.</t>
  </si>
  <si>
    <t>Stygothrombiidae</t>
  </si>
  <si>
    <t>Stygothrombium</t>
  </si>
  <si>
    <t>Thyasidae</t>
  </si>
  <si>
    <t>Thyopsis</t>
  </si>
  <si>
    <t>Torrenticolidae</t>
  </si>
  <si>
    <t>Testudacarus</t>
  </si>
  <si>
    <t>Torrenticola</t>
  </si>
  <si>
    <t>Annelida</t>
  </si>
  <si>
    <t>Oligochaeta</t>
  </si>
  <si>
    <t>Hirundinia</t>
  </si>
  <si>
    <t>Glossiphoniidae</t>
  </si>
  <si>
    <t>Polychaeta</t>
  </si>
  <si>
    <t>Sabellidae</t>
  </si>
  <si>
    <t>Manayunkia</t>
  </si>
  <si>
    <t>Coelenterata</t>
  </si>
  <si>
    <t>Hydrozoa</t>
  </si>
  <si>
    <t>Hydroida</t>
  </si>
  <si>
    <t>Hydridae</t>
  </si>
  <si>
    <t>Hydra sp.</t>
  </si>
  <si>
    <t>Mollusca</t>
  </si>
  <si>
    <t>Bivalvia</t>
  </si>
  <si>
    <t>Veneroida</t>
  </si>
  <si>
    <t>Sphaeriidae</t>
  </si>
  <si>
    <t>Gastropoda</t>
  </si>
  <si>
    <t>Basommatophora</t>
  </si>
  <si>
    <t>Ancylidae</t>
  </si>
  <si>
    <t>Ferrissia sp.</t>
  </si>
  <si>
    <t>Hydrobiidae</t>
  </si>
  <si>
    <t>Fluminicola</t>
  </si>
  <si>
    <t>Pyrgulopsis</t>
  </si>
  <si>
    <t>Physidae</t>
  </si>
  <si>
    <t>Physa sp.</t>
  </si>
  <si>
    <t>Planorbiidae</t>
  </si>
  <si>
    <t>Gyraulus sp.</t>
  </si>
  <si>
    <t>Helisoma</t>
  </si>
  <si>
    <t>Vorticifex sp.</t>
  </si>
  <si>
    <t>Neotaenioglossa</t>
  </si>
  <si>
    <t>Pleuroceridae</t>
  </si>
  <si>
    <t>Juga sp.</t>
  </si>
  <si>
    <t>Platyhelminthes</t>
  </si>
  <si>
    <t>Nematoda</t>
  </si>
  <si>
    <t>Nemertea</t>
  </si>
  <si>
    <t>Terrestrial Insect</t>
  </si>
  <si>
    <t>Total Count</t>
  </si>
  <si>
    <t>Chi</t>
  </si>
  <si>
    <t>Mit</t>
  </si>
  <si>
    <t>Oth</t>
  </si>
  <si>
    <t>Taxon present, but without count included on data sheet</t>
  </si>
  <si>
    <t>SY16</t>
  </si>
  <si>
    <t>CC18</t>
  </si>
  <si>
    <t>SY18</t>
  </si>
  <si>
    <t>CC17</t>
  </si>
  <si>
    <t>SY17</t>
  </si>
  <si>
    <t>PRIMARY METRICS:</t>
  </si>
  <si>
    <t>Taxa Richness:</t>
  </si>
  <si>
    <t>EPT Richness:</t>
  </si>
  <si>
    <t>Sensitive EPT:</t>
  </si>
  <si>
    <t>% Dominant Taxon:</t>
  </si>
  <si>
    <t>Tolerance Value:</t>
  </si>
  <si>
    <t>Shannon's D.I.:</t>
  </si>
  <si>
    <t>Percent of sample subsampled:</t>
  </si>
  <si>
    <t>Estimated Relative Abundance:</t>
  </si>
  <si>
    <t>TV</t>
  </si>
  <si>
    <t>Metric</t>
  </si>
  <si>
    <t>Dominant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</si>
</sst>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3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Border="1"/>
    <xf numFmtId="49" fontId="4" fillId="0" borderId="0" xfId="0" applyNumberFormat="1" applyFont="1" applyFill="1"/>
    <xf numFmtId="49" fontId="5" fillId="0" borderId="0" xfId="0" applyNumberFormat="1" applyFont="1" applyFill="1"/>
    <xf numFmtId="49" fontId="4" fillId="0" borderId="0" xfId="0" applyNumberFormat="1" applyFont="1" applyFill="1" applyBorder="1"/>
    <xf numFmtId="49" fontId="4" fillId="0" borderId="2" xfId="0" applyNumberFormat="1" applyFont="1" applyFill="1" applyBorder="1"/>
    <xf numFmtId="49" fontId="5" fillId="0" borderId="2" xfId="0" applyNumberFormat="1" applyFont="1" applyFill="1" applyBorder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1" fontId="3" fillId="0" borderId="0" xfId="0" applyNumberFormat="1" applyFont="1" applyFill="1" applyBorder="1"/>
    <xf numFmtId="1" fontId="0" fillId="0" borderId="0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Font="1" applyFill="1" applyBorder="1"/>
    <xf numFmtId="1" fontId="0" fillId="0" borderId="0" xfId="0" applyNumberFormat="1" applyFill="1"/>
    <xf numFmtId="0" fontId="2" fillId="0" borderId="0" xfId="0" applyFont="1" applyFill="1" applyAlignment="1">
      <alignment wrapText="1"/>
    </xf>
    <xf numFmtId="1" fontId="0" fillId="2" borderId="0" xfId="0" applyNumberFormat="1" applyFill="1" applyBorder="1" applyAlignment="1">
      <alignment wrapText="1"/>
    </xf>
    <xf numFmtId="15" fontId="4" fillId="0" borderId="0" xfId="0" applyNumberFormat="1" applyFont="1" applyFill="1"/>
    <xf numFmtId="0" fontId="4" fillId="2" borderId="0" xfId="0" applyFont="1" applyFill="1"/>
    <xf numFmtId="1" fontId="0" fillId="0" borderId="0" xfId="0" applyNumberFormat="1" applyFill="1" applyBorder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3" xfId="0" applyFont="1" applyFill="1" applyBorder="1"/>
    <xf numFmtId="0" fontId="0" fillId="0" borderId="3" xfId="0" applyBorder="1"/>
    <xf numFmtId="0" fontId="0" fillId="0" borderId="3" xfId="0" applyFill="1" applyBorder="1"/>
    <xf numFmtId="0" fontId="10" fillId="4" borderId="0" xfId="0" applyFont="1" applyFill="1"/>
    <xf numFmtId="0" fontId="0" fillId="4" borderId="0" xfId="0" applyFill="1"/>
    <xf numFmtId="0" fontId="11" fillId="4" borderId="0" xfId="0" applyFont="1" applyFill="1"/>
    <xf numFmtId="2" fontId="0" fillId="4" borderId="0" xfId="0" applyNumberFormat="1" applyFill="1"/>
    <xf numFmtId="1" fontId="0" fillId="4" borderId="0" xfId="0" applyNumberFormat="1" applyFill="1"/>
    <xf numFmtId="0" fontId="3" fillId="4" borderId="0" xfId="0" applyFont="1" applyFill="1" applyBorder="1"/>
    <xf numFmtId="2" fontId="3" fillId="4" borderId="0" xfId="0" applyNumberFormat="1" applyFont="1" applyFill="1" applyBorder="1"/>
    <xf numFmtId="0" fontId="0" fillId="0" borderId="0" xfId="0" applyFont="1" applyFill="1" applyAlignment="1">
      <alignment horizontal="center" wrapText="1"/>
    </xf>
    <xf numFmtId="1" fontId="0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</cellXfs>
  <cellStyles count="13">
    <cellStyle name="Followed Hyperlink" xfId="12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7" builtinId="8" hidden="1"/>
    <cellStyle name="Hyperlink" xfId="11" builtinId="8" hidden="1"/>
    <cellStyle name="Hyperlink" xfId="9" builtinId="8" hidden="1"/>
    <cellStyle name="Hyperlink" xfId="5" builtinId="8" hidden="1"/>
    <cellStyle name="Hyperlink" xfId="3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5"/>
  <sheetViews>
    <sheetView zoomScale="130" zoomScaleNormal="130" workbookViewId="0">
      <pane xSplit="11" ySplit="7" topLeftCell="L202" activePane="bottomRight" state="frozen"/>
      <selection pane="topRight" activeCell="L1" sqref="L1"/>
      <selection pane="bottomLeft" activeCell="A7" sqref="A7"/>
      <selection pane="bottomRight" activeCell="I225" sqref="I225"/>
    </sheetView>
  </sheetViews>
  <sheetFormatPr baseColWidth="10" defaultColWidth="8.83203125" defaultRowHeight="13" x14ac:dyDescent="0.15"/>
  <cols>
    <col min="1" max="4" width="1.6640625" style="13" customWidth="1"/>
    <col min="5" max="5" width="1.6640625" style="2" customWidth="1"/>
    <col min="6" max="7" width="1.6640625" style="13" customWidth="1"/>
    <col min="8" max="8" width="22.1640625" style="13" bestFit="1" customWidth="1"/>
    <col min="9" max="11" width="8.83203125" style="13"/>
    <col min="12" max="12" width="20.5" style="13" bestFit="1" customWidth="1"/>
    <col min="13" max="15" width="14.6640625" style="13" bestFit="1" customWidth="1"/>
    <col min="16" max="16" width="16.6640625" style="13" bestFit="1" customWidth="1"/>
    <col min="17" max="17" width="14.6640625" style="13" bestFit="1" customWidth="1"/>
    <col min="18" max="18" width="16" style="13" bestFit="1" customWidth="1"/>
    <col min="19" max="21" width="16.83203125" style="13" bestFit="1" customWidth="1"/>
    <col min="22" max="24" width="12.6640625" style="13" bestFit="1" customWidth="1"/>
    <col min="25" max="25" width="19" style="13" bestFit="1" customWidth="1"/>
    <col min="26" max="26" width="31.6640625" style="13" bestFit="1" customWidth="1"/>
    <col min="27" max="27" width="27.6640625" style="13" bestFit="1" customWidth="1"/>
    <col min="28" max="28" width="12.6640625" style="13" bestFit="1" customWidth="1"/>
    <col min="29" max="30" width="13.33203125" style="13" bestFit="1" customWidth="1"/>
    <col min="31" max="16384" width="8.83203125" style="13"/>
  </cols>
  <sheetData>
    <row r="1" spans="1:17" s="5" customFormat="1" x14ac:dyDescent="0.15">
      <c r="A1" s="5" t="s">
        <v>0</v>
      </c>
      <c r="E1" s="6"/>
      <c r="L1" s="7"/>
      <c r="M1" s="5" t="s">
        <v>1</v>
      </c>
      <c r="N1" s="5" t="s">
        <v>2</v>
      </c>
      <c r="O1" s="5" t="s">
        <v>3</v>
      </c>
      <c r="P1" s="5" t="s">
        <v>2</v>
      </c>
      <c r="Q1" s="5" t="s">
        <v>3</v>
      </c>
    </row>
    <row r="2" spans="1:17" s="5" customFormat="1" x14ac:dyDescent="0.15">
      <c r="A2" s="5" t="s">
        <v>4</v>
      </c>
      <c r="E2" s="6"/>
      <c r="L2" s="7"/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</row>
    <row r="3" spans="1:17" s="5" customFormat="1" x14ac:dyDescent="0.15">
      <c r="A3" s="5" t="s">
        <v>6</v>
      </c>
      <c r="E3" s="6"/>
      <c r="L3" s="7"/>
      <c r="M3" s="25"/>
      <c r="N3" s="25"/>
      <c r="O3" s="25"/>
      <c r="P3" s="25"/>
      <c r="Q3" s="25"/>
    </row>
    <row r="4" spans="1:17" s="5" customFormat="1" x14ac:dyDescent="0.15">
      <c r="A4" s="5" t="s">
        <v>7</v>
      </c>
      <c r="E4" s="6"/>
      <c r="L4" s="7"/>
      <c r="M4" s="24">
        <v>42651</v>
      </c>
      <c r="N4" s="24">
        <v>43370</v>
      </c>
      <c r="O4" s="24">
        <v>43370</v>
      </c>
      <c r="P4" s="24">
        <v>42989</v>
      </c>
      <c r="Q4" s="24">
        <v>42989</v>
      </c>
    </row>
    <row r="5" spans="1:17" s="5" customFormat="1" x14ac:dyDescent="0.15">
      <c r="A5" s="5" t="s">
        <v>8</v>
      </c>
      <c r="E5" s="6"/>
      <c r="L5" s="7"/>
      <c r="M5" s="25"/>
      <c r="N5" s="5" t="s">
        <v>9</v>
      </c>
      <c r="O5" s="5" t="s">
        <v>10</v>
      </c>
      <c r="P5" s="5" t="s">
        <v>11</v>
      </c>
      <c r="Q5" s="25"/>
    </row>
    <row r="6" spans="1:17" s="8" customFormat="1" x14ac:dyDescent="0.15">
      <c r="A6" s="8" t="s">
        <v>12</v>
      </c>
      <c r="E6" s="9"/>
      <c r="L6" s="10"/>
      <c r="M6" s="8" t="s">
        <v>13</v>
      </c>
      <c r="N6" s="8" t="s">
        <v>14</v>
      </c>
      <c r="O6" s="8" t="s">
        <v>15</v>
      </c>
      <c r="P6" s="8" t="s">
        <v>16</v>
      </c>
      <c r="Q6" s="8" t="s">
        <v>16</v>
      </c>
    </row>
    <row r="7" spans="1:17" s="11" customFormat="1" x14ac:dyDescent="0.15">
      <c r="A7" s="11" t="s">
        <v>17</v>
      </c>
      <c r="E7" s="12"/>
      <c r="M7" s="11" t="s">
        <v>13</v>
      </c>
      <c r="N7" s="11" t="s">
        <v>18</v>
      </c>
      <c r="O7" s="11" t="s">
        <v>19</v>
      </c>
      <c r="P7" s="11" t="s">
        <v>20</v>
      </c>
      <c r="Q7" s="11" t="s">
        <v>20</v>
      </c>
    </row>
    <row r="8" spans="1:17" x14ac:dyDescent="0.15">
      <c r="A8" s="13" t="s">
        <v>21</v>
      </c>
      <c r="B8" s="13" t="s">
        <v>22</v>
      </c>
      <c r="C8" s="13" t="s">
        <v>23</v>
      </c>
      <c r="D8" s="13" t="s">
        <v>24</v>
      </c>
      <c r="E8" s="2" t="s">
        <v>25</v>
      </c>
      <c r="F8" s="13" t="s">
        <v>26</v>
      </c>
      <c r="G8" s="13" t="s">
        <v>27</v>
      </c>
      <c r="H8" s="13" t="s">
        <v>28</v>
      </c>
      <c r="I8" s="13" t="s">
        <v>29</v>
      </c>
      <c r="J8" s="13" t="s">
        <v>30</v>
      </c>
      <c r="K8" s="13" t="s">
        <v>31</v>
      </c>
      <c r="L8" s="13" t="s">
        <v>32</v>
      </c>
    </row>
    <row r="9" spans="1:17" x14ac:dyDescent="0.15">
      <c r="A9" s="2" t="s">
        <v>33</v>
      </c>
    </row>
    <row r="10" spans="1:17" x14ac:dyDescent="0.15">
      <c r="B10" s="13" t="s">
        <v>34</v>
      </c>
    </row>
    <row r="11" spans="1:17" x14ac:dyDescent="0.15">
      <c r="C11" s="13" t="s">
        <v>35</v>
      </c>
    </row>
    <row r="12" spans="1:17" x14ac:dyDescent="0.15">
      <c r="D12" s="2" t="s">
        <v>36</v>
      </c>
      <c r="I12" s="13" t="s">
        <v>37</v>
      </c>
    </row>
    <row r="13" spans="1:17" x14ac:dyDescent="0.15">
      <c r="E13" s="2" t="s">
        <v>38</v>
      </c>
    </row>
    <row r="14" spans="1:17" x14ac:dyDescent="0.15">
      <c r="H14" s="13" t="s">
        <v>39</v>
      </c>
      <c r="I14" s="13" t="s">
        <v>40</v>
      </c>
      <c r="J14" s="13">
        <v>4</v>
      </c>
      <c r="K14" s="13" t="s">
        <v>41</v>
      </c>
    </row>
    <row r="15" spans="1:17" x14ac:dyDescent="0.15">
      <c r="E15" s="2" t="s">
        <v>42</v>
      </c>
    </row>
    <row r="16" spans="1:17" x14ac:dyDescent="0.15">
      <c r="E16" s="2" t="s">
        <v>42</v>
      </c>
      <c r="I16" s="13" t="s">
        <v>40</v>
      </c>
      <c r="J16" s="13">
        <v>4</v>
      </c>
      <c r="K16" s="13" t="s">
        <v>43</v>
      </c>
      <c r="L16" s="13" t="s">
        <v>44</v>
      </c>
      <c r="N16" s="13">
        <v>2</v>
      </c>
      <c r="P16" s="13">
        <v>1</v>
      </c>
    </row>
    <row r="17" spans="8:16" x14ac:dyDescent="0.15">
      <c r="H17" s="13" t="s">
        <v>45</v>
      </c>
      <c r="I17" s="13" t="s">
        <v>40</v>
      </c>
      <c r="K17" s="15" t="s">
        <v>43</v>
      </c>
    </row>
    <row r="18" spans="8:16" x14ac:dyDescent="0.15">
      <c r="H18" s="13" t="s">
        <v>45</v>
      </c>
      <c r="I18" s="13" t="s">
        <v>46</v>
      </c>
      <c r="K18" s="15" t="s">
        <v>43</v>
      </c>
    </row>
    <row r="19" spans="8:16" x14ac:dyDescent="0.15">
      <c r="H19" s="14" t="s">
        <v>47</v>
      </c>
      <c r="I19" s="14" t="s">
        <v>40</v>
      </c>
      <c r="K19" s="14" t="s">
        <v>43</v>
      </c>
    </row>
    <row r="20" spans="8:16" x14ac:dyDescent="0.15">
      <c r="H20" s="13" t="s">
        <v>47</v>
      </c>
      <c r="I20" s="13" t="s">
        <v>48</v>
      </c>
      <c r="J20" s="13">
        <v>4</v>
      </c>
    </row>
    <row r="21" spans="8:16" x14ac:dyDescent="0.15">
      <c r="H21" s="14" t="s">
        <v>49</v>
      </c>
      <c r="I21" s="14" t="s">
        <v>40</v>
      </c>
      <c r="K21" s="15" t="s">
        <v>43</v>
      </c>
    </row>
    <row r="22" spans="8:16" x14ac:dyDescent="0.15">
      <c r="H22" s="14" t="s">
        <v>50</v>
      </c>
      <c r="I22" s="14" t="s">
        <v>37</v>
      </c>
      <c r="K22" s="15" t="s">
        <v>43</v>
      </c>
    </row>
    <row r="23" spans="8:16" x14ac:dyDescent="0.15">
      <c r="H23" s="14" t="s">
        <v>50</v>
      </c>
      <c r="I23" s="14" t="s">
        <v>48</v>
      </c>
      <c r="K23" s="15" t="s">
        <v>43</v>
      </c>
    </row>
    <row r="24" spans="8:16" x14ac:dyDescent="0.15">
      <c r="H24" s="14" t="s">
        <v>51</v>
      </c>
      <c r="I24" s="14" t="s">
        <v>40</v>
      </c>
      <c r="K24" s="13" t="s">
        <v>52</v>
      </c>
    </row>
    <row r="25" spans="8:16" x14ac:dyDescent="0.15">
      <c r="H25" s="15" t="s">
        <v>53</v>
      </c>
      <c r="I25" s="14"/>
      <c r="K25" s="13" t="s">
        <v>43</v>
      </c>
    </row>
    <row r="26" spans="8:16" x14ac:dyDescent="0.15">
      <c r="H26" s="13" t="s">
        <v>54</v>
      </c>
      <c r="I26" s="13" t="s">
        <v>40</v>
      </c>
      <c r="J26" s="13">
        <v>4</v>
      </c>
      <c r="K26" s="13" t="s">
        <v>41</v>
      </c>
      <c r="L26" s="13" t="s">
        <v>44</v>
      </c>
    </row>
    <row r="27" spans="8:16" x14ac:dyDescent="0.15">
      <c r="H27" s="13" t="s">
        <v>54</v>
      </c>
      <c r="I27" s="13" t="s">
        <v>48</v>
      </c>
      <c r="K27" s="13" t="s">
        <v>43</v>
      </c>
    </row>
    <row r="28" spans="8:16" x14ac:dyDescent="0.15">
      <c r="H28" s="13" t="s">
        <v>55</v>
      </c>
      <c r="I28" s="13" t="s">
        <v>40</v>
      </c>
      <c r="J28" s="13">
        <v>4</v>
      </c>
      <c r="K28" s="13" t="s">
        <v>43</v>
      </c>
    </row>
    <row r="29" spans="8:16" x14ac:dyDescent="0.15">
      <c r="H29" s="13" t="s">
        <v>55</v>
      </c>
      <c r="I29" s="13" t="s">
        <v>48</v>
      </c>
      <c r="K29" s="13" t="s">
        <v>43</v>
      </c>
    </row>
    <row r="30" spans="8:16" x14ac:dyDescent="0.15">
      <c r="H30" s="13" t="s">
        <v>56</v>
      </c>
      <c r="I30" s="14" t="s">
        <v>40</v>
      </c>
      <c r="J30" s="13">
        <v>4</v>
      </c>
      <c r="K30" s="15" t="s">
        <v>43</v>
      </c>
    </row>
    <row r="31" spans="8:16" x14ac:dyDescent="0.15">
      <c r="H31" s="13" t="s">
        <v>56</v>
      </c>
      <c r="I31" s="15" t="s">
        <v>46</v>
      </c>
      <c r="K31" s="15" t="s">
        <v>43</v>
      </c>
    </row>
    <row r="32" spans="8:16" x14ac:dyDescent="0.15">
      <c r="H32" s="15" t="s">
        <v>57</v>
      </c>
      <c r="I32" s="15" t="s">
        <v>46</v>
      </c>
      <c r="K32" s="15"/>
      <c r="P32" s="13">
        <v>1</v>
      </c>
    </row>
    <row r="33" spans="4:17" x14ac:dyDescent="0.15">
      <c r="H33" s="13" t="s">
        <v>58</v>
      </c>
      <c r="I33" s="13" t="s">
        <v>40</v>
      </c>
      <c r="J33" s="13">
        <v>4</v>
      </c>
      <c r="K33" s="14" t="s">
        <v>43</v>
      </c>
      <c r="P33" s="13">
        <v>8</v>
      </c>
    </row>
    <row r="34" spans="4:17" x14ac:dyDescent="0.15">
      <c r="H34" s="13" t="s">
        <v>58</v>
      </c>
      <c r="I34" s="13" t="s">
        <v>48</v>
      </c>
      <c r="K34" s="14" t="s">
        <v>43</v>
      </c>
      <c r="P34" s="13">
        <v>4</v>
      </c>
    </row>
    <row r="35" spans="4:17" x14ac:dyDescent="0.15">
      <c r="E35" s="2" t="s">
        <v>59</v>
      </c>
      <c r="K35" s="14"/>
    </row>
    <row r="36" spans="4:17" x14ac:dyDescent="0.15">
      <c r="H36" s="15" t="s">
        <v>60</v>
      </c>
      <c r="I36" s="15" t="s">
        <v>37</v>
      </c>
      <c r="K36" s="14" t="s">
        <v>61</v>
      </c>
      <c r="M36" s="13">
        <v>1</v>
      </c>
    </row>
    <row r="37" spans="4:17" x14ac:dyDescent="0.15">
      <c r="E37" s="2" t="s">
        <v>62</v>
      </c>
    </row>
    <row r="38" spans="4:17" x14ac:dyDescent="0.15">
      <c r="H38" s="14" t="s">
        <v>63</v>
      </c>
      <c r="K38" s="14" t="s">
        <v>41</v>
      </c>
    </row>
    <row r="39" spans="4:17" x14ac:dyDescent="0.15">
      <c r="H39" s="14" t="s">
        <v>64</v>
      </c>
      <c r="K39" s="14" t="s">
        <v>52</v>
      </c>
    </row>
    <row r="40" spans="4:17" x14ac:dyDescent="0.15">
      <c r="D40" s="2" t="s">
        <v>65</v>
      </c>
    </row>
    <row r="41" spans="4:17" x14ac:dyDescent="0.15">
      <c r="E41" s="2" t="s">
        <v>66</v>
      </c>
      <c r="I41" s="13" t="s">
        <v>67</v>
      </c>
      <c r="J41" s="13">
        <v>0</v>
      </c>
      <c r="K41" s="13" t="s">
        <v>41</v>
      </c>
    </row>
    <row r="42" spans="4:17" x14ac:dyDescent="0.15">
      <c r="H42" s="13" t="s">
        <v>68</v>
      </c>
      <c r="I42" s="13" t="s">
        <v>40</v>
      </c>
      <c r="K42" s="15" t="s">
        <v>41</v>
      </c>
    </row>
    <row r="43" spans="4:17" x14ac:dyDescent="0.15">
      <c r="H43" s="13" t="s">
        <v>68</v>
      </c>
      <c r="I43" s="13" t="s">
        <v>67</v>
      </c>
    </row>
    <row r="44" spans="4:17" x14ac:dyDescent="0.15">
      <c r="E44" s="2" t="s">
        <v>69</v>
      </c>
      <c r="I44" s="15" t="s">
        <v>40</v>
      </c>
      <c r="J44" s="13">
        <v>6</v>
      </c>
      <c r="K44" s="13" t="s">
        <v>61</v>
      </c>
      <c r="N44" s="13">
        <v>12</v>
      </c>
    </row>
    <row r="45" spans="4:17" x14ac:dyDescent="0.15">
      <c r="E45" s="2" t="s">
        <v>69</v>
      </c>
      <c r="I45" s="13" t="s">
        <v>67</v>
      </c>
    </row>
    <row r="46" spans="4:17" x14ac:dyDescent="0.15">
      <c r="H46" s="13" t="s">
        <v>70</v>
      </c>
      <c r="I46" s="13" t="s">
        <v>40</v>
      </c>
      <c r="J46" s="13">
        <v>6</v>
      </c>
      <c r="K46" s="15" t="s">
        <v>61</v>
      </c>
      <c r="M46" s="13">
        <v>4</v>
      </c>
      <c r="N46" s="13">
        <v>2</v>
      </c>
      <c r="P46" s="13">
        <v>6</v>
      </c>
      <c r="Q46" s="13">
        <v>4</v>
      </c>
    </row>
    <row r="47" spans="4:17" x14ac:dyDescent="0.15">
      <c r="H47" s="13" t="s">
        <v>71</v>
      </c>
      <c r="I47" s="13" t="s">
        <v>40</v>
      </c>
      <c r="J47" s="13">
        <v>6</v>
      </c>
      <c r="K47" s="13" t="s">
        <v>43</v>
      </c>
    </row>
    <row r="48" spans="4:17" x14ac:dyDescent="0.15">
      <c r="H48" s="14" t="s">
        <v>72</v>
      </c>
      <c r="K48" s="14" t="s">
        <v>61</v>
      </c>
    </row>
    <row r="49" spans="5:17" x14ac:dyDescent="0.15">
      <c r="H49" s="14" t="s">
        <v>73</v>
      </c>
      <c r="K49" s="14" t="s">
        <v>61</v>
      </c>
    </row>
    <row r="50" spans="5:17" x14ac:dyDescent="0.15">
      <c r="H50" s="15" t="s">
        <v>74</v>
      </c>
      <c r="K50" s="14"/>
    </row>
    <row r="51" spans="5:17" x14ac:dyDescent="0.15">
      <c r="E51" s="2" t="s">
        <v>75</v>
      </c>
      <c r="H51" s="15"/>
      <c r="I51" s="14" t="s">
        <v>40</v>
      </c>
      <c r="J51" s="13">
        <v>6</v>
      </c>
      <c r="K51" s="13" t="s">
        <v>43</v>
      </c>
      <c r="L51" s="13" t="s">
        <v>44</v>
      </c>
      <c r="M51" s="13">
        <v>385</v>
      </c>
      <c r="N51" s="13">
        <v>993</v>
      </c>
      <c r="O51" s="13">
        <v>413</v>
      </c>
      <c r="P51" s="13">
        <v>227</v>
      </c>
      <c r="Q51" s="13">
        <v>244</v>
      </c>
    </row>
    <row r="52" spans="5:17" x14ac:dyDescent="0.15">
      <c r="E52" s="2" t="s">
        <v>75</v>
      </c>
      <c r="I52" s="14" t="s">
        <v>67</v>
      </c>
      <c r="M52" s="13">
        <v>3</v>
      </c>
      <c r="N52" s="13">
        <v>5</v>
      </c>
      <c r="O52" s="13">
        <v>7</v>
      </c>
      <c r="P52" s="13">
        <v>2</v>
      </c>
      <c r="Q52" s="13">
        <v>1</v>
      </c>
    </row>
    <row r="53" spans="5:17" x14ac:dyDescent="0.15">
      <c r="E53" s="2" t="s">
        <v>76</v>
      </c>
      <c r="I53" s="14" t="s">
        <v>67</v>
      </c>
      <c r="J53" s="13">
        <v>8</v>
      </c>
      <c r="P53" s="13">
        <v>2</v>
      </c>
      <c r="Q53" s="13">
        <v>1</v>
      </c>
    </row>
    <row r="54" spans="5:17" x14ac:dyDescent="0.15">
      <c r="E54" s="2" t="s">
        <v>77</v>
      </c>
      <c r="I54" s="13" t="s">
        <v>40</v>
      </c>
      <c r="K54" s="14"/>
    </row>
    <row r="55" spans="5:17" x14ac:dyDescent="0.15">
      <c r="H55" s="13" t="s">
        <v>78</v>
      </c>
      <c r="K55" s="15" t="s">
        <v>41</v>
      </c>
    </row>
    <row r="56" spans="5:17" x14ac:dyDescent="0.15">
      <c r="E56" s="2" t="s">
        <v>79</v>
      </c>
      <c r="K56" s="13" t="s">
        <v>61</v>
      </c>
    </row>
    <row r="57" spans="5:17" x14ac:dyDescent="0.15">
      <c r="E57" s="2" t="s">
        <v>80</v>
      </c>
    </row>
    <row r="58" spans="5:17" x14ac:dyDescent="0.15">
      <c r="H58" s="14" t="s">
        <v>81</v>
      </c>
      <c r="I58" s="14" t="s">
        <v>40</v>
      </c>
      <c r="J58" s="13">
        <v>1</v>
      </c>
      <c r="K58" s="14" t="s">
        <v>82</v>
      </c>
      <c r="P58" s="13">
        <v>2</v>
      </c>
    </row>
    <row r="59" spans="5:17" x14ac:dyDescent="0.15">
      <c r="E59" s="2" t="s">
        <v>83</v>
      </c>
      <c r="I59" s="13" t="s">
        <v>40</v>
      </c>
      <c r="J59" s="13">
        <v>6</v>
      </c>
      <c r="K59" s="13" t="s">
        <v>61</v>
      </c>
    </row>
    <row r="60" spans="5:17" x14ac:dyDescent="0.15">
      <c r="H60" s="13" t="s">
        <v>84</v>
      </c>
      <c r="I60" s="13" t="s">
        <v>40</v>
      </c>
      <c r="K60" s="13" t="s">
        <v>61</v>
      </c>
    </row>
    <row r="61" spans="5:17" x14ac:dyDescent="0.15">
      <c r="H61" s="13" t="s">
        <v>85</v>
      </c>
      <c r="I61" s="13" t="s">
        <v>40</v>
      </c>
      <c r="K61" s="13" t="s">
        <v>61</v>
      </c>
    </row>
    <row r="62" spans="5:17" x14ac:dyDescent="0.15">
      <c r="H62" s="13" t="s">
        <v>85</v>
      </c>
      <c r="I62" s="13" t="s">
        <v>67</v>
      </c>
      <c r="J62" s="13" t="s">
        <v>86</v>
      </c>
      <c r="K62" s="13" t="s">
        <v>61</v>
      </c>
    </row>
    <row r="63" spans="5:17" x14ac:dyDescent="0.15">
      <c r="H63" s="13" t="s">
        <v>87</v>
      </c>
      <c r="I63" s="13" t="s">
        <v>40</v>
      </c>
      <c r="K63" s="13" t="s">
        <v>61</v>
      </c>
    </row>
    <row r="64" spans="5:17" x14ac:dyDescent="0.15">
      <c r="H64" s="13" t="s">
        <v>88</v>
      </c>
      <c r="K64" s="13" t="s">
        <v>61</v>
      </c>
    </row>
    <row r="65" spans="5:17" x14ac:dyDescent="0.15">
      <c r="H65" s="13" t="s">
        <v>89</v>
      </c>
      <c r="K65" s="13" t="s">
        <v>61</v>
      </c>
    </row>
    <row r="66" spans="5:17" x14ac:dyDescent="0.15">
      <c r="E66" s="2" t="s">
        <v>83</v>
      </c>
      <c r="I66" s="13" t="s">
        <v>67</v>
      </c>
      <c r="J66" s="13" t="s">
        <v>86</v>
      </c>
      <c r="K66" s="13" t="s">
        <v>86</v>
      </c>
      <c r="L66" s="13" t="s">
        <v>44</v>
      </c>
    </row>
    <row r="67" spans="5:17" ht="12.5" customHeight="1" x14ac:dyDescent="0.15">
      <c r="E67" s="2" t="s">
        <v>90</v>
      </c>
    </row>
    <row r="68" spans="5:17" ht="12.5" customHeight="1" x14ac:dyDescent="0.15">
      <c r="H68" s="13" t="s">
        <v>91</v>
      </c>
      <c r="K68" s="13" t="s">
        <v>61</v>
      </c>
    </row>
    <row r="69" spans="5:17" ht="12.5" customHeight="1" x14ac:dyDescent="0.15">
      <c r="E69" s="2" t="s">
        <v>92</v>
      </c>
    </row>
    <row r="70" spans="5:17" ht="12.5" customHeight="1" x14ac:dyDescent="0.15">
      <c r="H70" s="13" t="s">
        <v>93</v>
      </c>
      <c r="K70" s="13" t="s">
        <v>61</v>
      </c>
    </row>
    <row r="71" spans="5:17" ht="12.5" customHeight="1" x14ac:dyDescent="0.15">
      <c r="E71" s="2" t="s">
        <v>94</v>
      </c>
    </row>
    <row r="72" spans="5:17" ht="12.5" customHeight="1" x14ac:dyDescent="0.15">
      <c r="H72" s="14" t="s">
        <v>95</v>
      </c>
      <c r="K72" s="13" t="s">
        <v>41</v>
      </c>
    </row>
    <row r="73" spans="5:17" x14ac:dyDescent="0.15">
      <c r="E73" s="2" t="s">
        <v>96</v>
      </c>
      <c r="F73" s="2"/>
      <c r="G73" s="2"/>
      <c r="H73" s="2"/>
      <c r="I73" s="14" t="s">
        <v>40</v>
      </c>
      <c r="J73" s="13">
        <v>6</v>
      </c>
      <c r="K73" s="15" t="s">
        <v>82</v>
      </c>
      <c r="M73" s="13">
        <v>7</v>
      </c>
      <c r="Q73" s="13">
        <v>17</v>
      </c>
    </row>
    <row r="74" spans="5:17" x14ac:dyDescent="0.15">
      <c r="E74" s="2" t="s">
        <v>96</v>
      </c>
      <c r="F74" s="2"/>
      <c r="G74" s="2"/>
      <c r="H74" s="2"/>
      <c r="I74" s="14" t="s">
        <v>67</v>
      </c>
      <c r="K74" s="15" t="s">
        <v>82</v>
      </c>
      <c r="Q74" s="13">
        <v>2</v>
      </c>
    </row>
    <row r="75" spans="5:17" x14ac:dyDescent="0.15">
      <c r="F75" s="2"/>
      <c r="G75" s="2"/>
      <c r="H75" s="14" t="s">
        <v>97</v>
      </c>
      <c r="I75" s="13" t="s">
        <v>40</v>
      </c>
      <c r="J75" s="13">
        <v>6</v>
      </c>
      <c r="K75" s="13" t="s">
        <v>82</v>
      </c>
      <c r="L75" s="13" t="s">
        <v>44</v>
      </c>
      <c r="P75" s="13">
        <v>5</v>
      </c>
    </row>
    <row r="76" spans="5:17" x14ac:dyDescent="0.15">
      <c r="H76" s="13" t="s">
        <v>97</v>
      </c>
      <c r="I76" s="13" t="s">
        <v>67</v>
      </c>
      <c r="P76" s="13">
        <v>3</v>
      </c>
    </row>
    <row r="77" spans="5:17" x14ac:dyDescent="0.15">
      <c r="E77" s="2" t="s">
        <v>98</v>
      </c>
      <c r="I77" s="14" t="s">
        <v>40</v>
      </c>
      <c r="K77" s="13" t="s">
        <v>52</v>
      </c>
    </row>
    <row r="78" spans="5:17" x14ac:dyDescent="0.15">
      <c r="E78" s="2" t="s">
        <v>98</v>
      </c>
      <c r="I78" s="14" t="s">
        <v>67</v>
      </c>
      <c r="M78" s="13">
        <v>1</v>
      </c>
    </row>
    <row r="79" spans="5:17" x14ac:dyDescent="0.15">
      <c r="H79" s="13" t="s">
        <v>99</v>
      </c>
      <c r="J79" s="13">
        <v>3</v>
      </c>
      <c r="K79" s="13" t="s">
        <v>43</v>
      </c>
    </row>
    <row r="80" spans="5:17" x14ac:dyDescent="0.15">
      <c r="H80" s="14" t="s">
        <v>100</v>
      </c>
      <c r="J80" s="13">
        <v>3</v>
      </c>
      <c r="K80" s="13" t="s">
        <v>61</v>
      </c>
    </row>
    <row r="81" spans="4:17" x14ac:dyDescent="0.15">
      <c r="H81" s="14" t="s">
        <v>101</v>
      </c>
      <c r="J81" s="13">
        <v>2</v>
      </c>
      <c r="K81" s="13" t="s">
        <v>61</v>
      </c>
    </row>
    <row r="82" spans="4:17" x14ac:dyDescent="0.15">
      <c r="H82" s="14" t="s">
        <v>102</v>
      </c>
      <c r="I82" s="14" t="s">
        <v>40</v>
      </c>
      <c r="J82" s="13">
        <v>7</v>
      </c>
      <c r="K82" s="15" t="s">
        <v>61</v>
      </c>
      <c r="N82" s="13">
        <v>1</v>
      </c>
      <c r="P82" s="13">
        <v>1</v>
      </c>
    </row>
    <row r="83" spans="4:17" x14ac:dyDescent="0.15">
      <c r="H83" s="14" t="s">
        <v>103</v>
      </c>
      <c r="K83" s="13" t="s">
        <v>61</v>
      </c>
    </row>
    <row r="84" spans="4:17" x14ac:dyDescent="0.15">
      <c r="D84" s="2" t="s">
        <v>104</v>
      </c>
      <c r="H84" s="14"/>
      <c r="I84" s="14" t="s">
        <v>67</v>
      </c>
    </row>
    <row r="85" spans="4:17" x14ac:dyDescent="0.15">
      <c r="D85" s="2" t="s">
        <v>105</v>
      </c>
      <c r="M85" s="13">
        <v>9</v>
      </c>
      <c r="N85" s="13">
        <v>88</v>
      </c>
      <c r="P85" s="13">
        <v>75</v>
      </c>
      <c r="Q85" s="13">
        <v>3</v>
      </c>
    </row>
    <row r="86" spans="4:17" s="14" customFormat="1" x14ac:dyDescent="0.15">
      <c r="E86" s="2" t="s">
        <v>106</v>
      </c>
    </row>
    <row r="87" spans="4:17" s="14" customFormat="1" x14ac:dyDescent="0.15">
      <c r="E87" s="2"/>
      <c r="H87" s="14" t="s">
        <v>107</v>
      </c>
      <c r="J87" s="14">
        <v>0</v>
      </c>
      <c r="K87" s="14" t="s">
        <v>43</v>
      </c>
    </row>
    <row r="88" spans="4:17" x14ac:dyDescent="0.15">
      <c r="E88" s="2" t="s">
        <v>108</v>
      </c>
      <c r="N88" s="13">
        <v>2</v>
      </c>
      <c r="P88" s="13">
        <v>2</v>
      </c>
    </row>
    <row r="89" spans="4:17" x14ac:dyDescent="0.15">
      <c r="H89" s="13" t="s">
        <v>109</v>
      </c>
      <c r="J89" s="13">
        <v>5</v>
      </c>
      <c r="K89" s="13" t="s">
        <v>43</v>
      </c>
      <c r="L89" s="13" t="s">
        <v>44</v>
      </c>
      <c r="M89" s="1">
        <v>11</v>
      </c>
      <c r="P89" s="13">
        <v>2</v>
      </c>
      <c r="Q89" s="13">
        <v>7</v>
      </c>
    </row>
    <row r="90" spans="4:17" x14ac:dyDescent="0.15">
      <c r="H90" s="14" t="s">
        <v>110</v>
      </c>
      <c r="K90" s="14" t="s">
        <v>43</v>
      </c>
    </row>
    <row r="91" spans="4:17" x14ac:dyDescent="0.15">
      <c r="H91" s="13" t="s">
        <v>111</v>
      </c>
      <c r="J91" s="13">
        <v>5</v>
      </c>
      <c r="K91" s="13" t="s">
        <v>43</v>
      </c>
      <c r="L91" s="13" t="s">
        <v>44</v>
      </c>
      <c r="M91" s="13">
        <v>1</v>
      </c>
      <c r="Q91" s="13">
        <v>2</v>
      </c>
    </row>
    <row r="92" spans="4:17" x14ac:dyDescent="0.15">
      <c r="H92" s="13" t="s">
        <v>112</v>
      </c>
      <c r="J92" s="13">
        <v>4</v>
      </c>
      <c r="K92" s="13" t="s">
        <v>43</v>
      </c>
      <c r="L92" s="13" t="s">
        <v>44</v>
      </c>
    </row>
    <row r="93" spans="4:17" x14ac:dyDescent="0.15">
      <c r="H93" s="13" t="s">
        <v>113</v>
      </c>
      <c r="K93" s="15" t="s">
        <v>43</v>
      </c>
      <c r="M93" s="13">
        <v>1</v>
      </c>
      <c r="N93" s="13">
        <v>5</v>
      </c>
    </row>
    <row r="94" spans="4:17" x14ac:dyDescent="0.15">
      <c r="H94" s="14" t="s">
        <v>114</v>
      </c>
      <c r="K94" s="14" t="s">
        <v>43</v>
      </c>
    </row>
    <row r="95" spans="4:17" x14ac:dyDescent="0.15">
      <c r="E95" s="2" t="s">
        <v>115</v>
      </c>
      <c r="J95" s="13">
        <v>1</v>
      </c>
      <c r="K95" s="13" t="s">
        <v>43</v>
      </c>
      <c r="L95" s="13" t="s">
        <v>44</v>
      </c>
      <c r="M95" s="13">
        <v>3</v>
      </c>
      <c r="Q95" s="13">
        <v>3</v>
      </c>
    </row>
    <row r="96" spans="4:17" x14ac:dyDescent="0.15">
      <c r="H96" s="13" t="s">
        <v>116</v>
      </c>
      <c r="J96" s="13">
        <v>3</v>
      </c>
      <c r="K96" s="13" t="s">
        <v>43</v>
      </c>
    </row>
    <row r="97" spans="5:17" x14ac:dyDescent="0.15">
      <c r="H97" s="13" t="s">
        <v>117</v>
      </c>
      <c r="J97" s="13">
        <v>1</v>
      </c>
      <c r="K97" s="13" t="s">
        <v>43</v>
      </c>
    </row>
    <row r="98" spans="5:17" x14ac:dyDescent="0.15">
      <c r="H98" s="13" t="s">
        <v>118</v>
      </c>
      <c r="J98" s="13">
        <v>0</v>
      </c>
      <c r="K98" s="13" t="s">
        <v>43</v>
      </c>
    </row>
    <row r="99" spans="5:17" x14ac:dyDescent="0.15">
      <c r="H99" s="13" t="s">
        <v>119</v>
      </c>
      <c r="J99" s="13">
        <v>1</v>
      </c>
      <c r="K99" s="13" t="s">
        <v>43</v>
      </c>
      <c r="L99" s="13" t="s">
        <v>44</v>
      </c>
    </row>
    <row r="100" spans="5:17" x14ac:dyDescent="0.15">
      <c r="H100" s="13" t="s">
        <v>120</v>
      </c>
      <c r="J100" s="13">
        <v>1</v>
      </c>
      <c r="K100" s="13" t="s">
        <v>43</v>
      </c>
      <c r="M100" s="1"/>
      <c r="P100" s="13">
        <v>1</v>
      </c>
    </row>
    <row r="101" spans="5:17" x14ac:dyDescent="0.15">
      <c r="H101" s="13" t="s">
        <v>121</v>
      </c>
      <c r="J101" s="13">
        <v>7</v>
      </c>
      <c r="K101" s="13" t="s">
        <v>43</v>
      </c>
    </row>
    <row r="102" spans="5:17" x14ac:dyDescent="0.15">
      <c r="E102" s="2" t="s">
        <v>122</v>
      </c>
      <c r="K102" s="13" t="s">
        <v>41</v>
      </c>
    </row>
    <row r="103" spans="5:17" x14ac:dyDescent="0.15">
      <c r="H103" s="13" t="s">
        <v>123</v>
      </c>
      <c r="K103" s="13" t="s">
        <v>41</v>
      </c>
    </row>
    <row r="104" spans="5:17" x14ac:dyDescent="0.15">
      <c r="H104" s="14" t="s">
        <v>124</v>
      </c>
      <c r="J104" s="13">
        <v>4</v>
      </c>
      <c r="K104" s="13" t="s">
        <v>41</v>
      </c>
    </row>
    <row r="105" spans="5:17" x14ac:dyDescent="0.15">
      <c r="H105" s="13" t="s">
        <v>125</v>
      </c>
      <c r="J105" s="13">
        <v>1.5</v>
      </c>
      <c r="K105" s="13" t="s">
        <v>41</v>
      </c>
      <c r="M105" s="1"/>
    </row>
    <row r="106" spans="5:17" x14ac:dyDescent="0.15">
      <c r="H106" s="14" t="s">
        <v>126</v>
      </c>
      <c r="K106" s="13" t="s">
        <v>41</v>
      </c>
    </row>
    <row r="107" spans="5:17" x14ac:dyDescent="0.15">
      <c r="H107" s="13" t="s">
        <v>127</v>
      </c>
      <c r="J107" s="13">
        <v>4</v>
      </c>
      <c r="K107" s="13" t="s">
        <v>41</v>
      </c>
    </row>
    <row r="108" spans="5:17" x14ac:dyDescent="0.15">
      <c r="H108" s="13" t="s">
        <v>128</v>
      </c>
      <c r="J108" s="13">
        <v>0</v>
      </c>
      <c r="K108" s="13" t="s">
        <v>41</v>
      </c>
      <c r="L108" s="13" t="s">
        <v>44</v>
      </c>
      <c r="P108" s="13">
        <v>1</v>
      </c>
    </row>
    <row r="109" spans="5:17" x14ac:dyDescent="0.15">
      <c r="E109" s="2" t="s">
        <v>129</v>
      </c>
    </row>
    <row r="110" spans="5:17" x14ac:dyDescent="0.15">
      <c r="H110" s="13" t="s">
        <v>130</v>
      </c>
      <c r="J110" s="13">
        <v>4</v>
      </c>
      <c r="K110" s="13" t="s">
        <v>43</v>
      </c>
      <c r="L110" s="13" t="s">
        <v>44</v>
      </c>
    </row>
    <row r="111" spans="5:17" x14ac:dyDescent="0.15">
      <c r="E111" s="2" t="s">
        <v>131</v>
      </c>
      <c r="M111" s="13">
        <v>19</v>
      </c>
      <c r="N111" s="13">
        <v>3</v>
      </c>
      <c r="O111" s="13">
        <v>13</v>
      </c>
      <c r="P111" s="13">
        <v>36</v>
      </c>
      <c r="Q111" s="13">
        <v>23</v>
      </c>
    </row>
    <row r="112" spans="5:17" x14ac:dyDescent="0.15">
      <c r="H112" s="13" t="s">
        <v>132</v>
      </c>
      <c r="J112" s="13">
        <v>4</v>
      </c>
      <c r="K112" s="13" t="s">
        <v>43</v>
      </c>
      <c r="L112" s="13" t="s">
        <v>44</v>
      </c>
      <c r="M112" s="13">
        <v>10</v>
      </c>
      <c r="N112" s="13">
        <v>8</v>
      </c>
      <c r="P112" s="13">
        <v>1</v>
      </c>
      <c r="Q112" s="13">
        <v>14</v>
      </c>
    </row>
    <row r="113" spans="4:15" x14ac:dyDescent="0.15">
      <c r="E113" s="2" t="s">
        <v>133</v>
      </c>
      <c r="I113" s="13" t="s">
        <v>37</v>
      </c>
      <c r="J113" s="13">
        <v>7</v>
      </c>
      <c r="K113" s="13" t="s">
        <v>43</v>
      </c>
    </row>
    <row r="114" spans="4:15" x14ac:dyDescent="0.15">
      <c r="D114" s="2" t="s">
        <v>134</v>
      </c>
    </row>
    <row r="115" spans="4:15" x14ac:dyDescent="0.15">
      <c r="E115" s="2" t="s">
        <v>135</v>
      </c>
      <c r="F115" s="14"/>
      <c r="G115" s="14"/>
      <c r="H115" s="14"/>
      <c r="J115" s="13">
        <v>9</v>
      </c>
      <c r="K115" s="13" t="s">
        <v>61</v>
      </c>
    </row>
    <row r="116" spans="4:15" x14ac:dyDescent="0.15">
      <c r="F116" s="14"/>
      <c r="G116" s="14"/>
      <c r="H116" s="14" t="s">
        <v>136</v>
      </c>
      <c r="J116" s="13">
        <v>7</v>
      </c>
      <c r="K116" s="13" t="s">
        <v>61</v>
      </c>
    </row>
    <row r="117" spans="4:15" x14ac:dyDescent="0.15">
      <c r="F117" s="14"/>
      <c r="G117" s="14"/>
      <c r="H117" s="14" t="s">
        <v>137</v>
      </c>
      <c r="K117" s="13" t="s">
        <v>61</v>
      </c>
    </row>
    <row r="118" spans="4:15" x14ac:dyDescent="0.15">
      <c r="D118" s="2" t="s">
        <v>138</v>
      </c>
      <c r="J118" s="13" t="s">
        <v>86</v>
      </c>
      <c r="K118" s="13" t="s">
        <v>86</v>
      </c>
      <c r="L118" s="13" t="s">
        <v>44</v>
      </c>
    </row>
    <row r="119" spans="4:15" x14ac:dyDescent="0.15">
      <c r="E119" s="2" t="s">
        <v>139</v>
      </c>
      <c r="J119" s="13">
        <v>5</v>
      </c>
      <c r="K119" s="13" t="s">
        <v>61</v>
      </c>
      <c r="L119" s="13" t="s">
        <v>44</v>
      </c>
    </row>
    <row r="120" spans="4:15" x14ac:dyDescent="0.15">
      <c r="H120" s="14" t="s">
        <v>140</v>
      </c>
      <c r="K120" s="13" t="s">
        <v>61</v>
      </c>
    </row>
    <row r="121" spans="4:15" x14ac:dyDescent="0.15">
      <c r="E121" s="2" t="s">
        <v>141</v>
      </c>
      <c r="J121" s="13">
        <v>1</v>
      </c>
      <c r="K121" s="13" t="s">
        <v>61</v>
      </c>
    </row>
    <row r="122" spans="4:15" x14ac:dyDescent="0.15">
      <c r="H122" s="13" t="s">
        <v>142</v>
      </c>
      <c r="K122" s="13" t="s">
        <v>61</v>
      </c>
    </row>
    <row r="123" spans="4:15" x14ac:dyDescent="0.15">
      <c r="D123" s="2" t="s">
        <v>143</v>
      </c>
      <c r="H123" s="14"/>
    </row>
    <row r="124" spans="4:15" x14ac:dyDescent="0.15">
      <c r="E124" s="2" t="s">
        <v>144</v>
      </c>
      <c r="H124" s="14"/>
      <c r="J124" s="13">
        <v>0</v>
      </c>
      <c r="K124" s="13" t="s">
        <v>61</v>
      </c>
    </row>
    <row r="125" spans="4:15" x14ac:dyDescent="0.15">
      <c r="H125" s="14" t="s">
        <v>145</v>
      </c>
      <c r="J125" s="13">
        <v>0</v>
      </c>
      <c r="K125" s="13" t="s">
        <v>61</v>
      </c>
    </row>
    <row r="126" spans="4:15" x14ac:dyDescent="0.15">
      <c r="H126" s="15" t="s">
        <v>146</v>
      </c>
      <c r="I126" s="13" t="s">
        <v>40</v>
      </c>
      <c r="K126" s="13" t="s">
        <v>61</v>
      </c>
    </row>
    <row r="127" spans="4:15" x14ac:dyDescent="0.15">
      <c r="E127" s="2" t="s">
        <v>147</v>
      </c>
      <c r="H127" s="14"/>
    </row>
    <row r="128" spans="4:15" x14ac:dyDescent="0.15">
      <c r="H128" s="14" t="s">
        <v>148</v>
      </c>
      <c r="K128" s="13" t="s">
        <v>61</v>
      </c>
      <c r="M128" s="13">
        <v>2</v>
      </c>
      <c r="N128" s="13">
        <v>2</v>
      </c>
      <c r="O128" s="13">
        <v>3</v>
      </c>
    </row>
    <row r="129" spans="4:17" x14ac:dyDescent="0.15">
      <c r="D129" s="2" t="s">
        <v>149</v>
      </c>
      <c r="N129" s="13">
        <v>31</v>
      </c>
      <c r="P129" s="13">
        <v>3</v>
      </c>
    </row>
    <row r="130" spans="4:17" x14ac:dyDescent="0.15">
      <c r="E130" s="2" t="s">
        <v>150</v>
      </c>
      <c r="K130" s="13" t="s">
        <v>52</v>
      </c>
    </row>
    <row r="131" spans="4:17" x14ac:dyDescent="0.15">
      <c r="E131" s="2" t="s">
        <v>151</v>
      </c>
      <c r="K131" s="13" t="s">
        <v>61</v>
      </c>
      <c r="M131" s="13">
        <v>3</v>
      </c>
    </row>
    <row r="132" spans="4:17" x14ac:dyDescent="0.15">
      <c r="H132" s="13" t="s">
        <v>152</v>
      </c>
      <c r="K132" s="13" t="s">
        <v>61</v>
      </c>
    </row>
    <row r="133" spans="4:17" x14ac:dyDescent="0.15">
      <c r="H133" s="13" t="s">
        <v>153</v>
      </c>
      <c r="J133" s="13">
        <v>1</v>
      </c>
      <c r="K133" s="13" t="s">
        <v>61</v>
      </c>
      <c r="M133" s="13">
        <v>8</v>
      </c>
      <c r="P133" s="13">
        <v>12</v>
      </c>
      <c r="Q133" s="13">
        <v>1</v>
      </c>
    </row>
    <row r="134" spans="4:17" x14ac:dyDescent="0.15">
      <c r="H134" s="13" t="s">
        <v>154</v>
      </c>
      <c r="J134" s="13">
        <v>1</v>
      </c>
      <c r="K134" s="13" t="s">
        <v>61</v>
      </c>
    </row>
    <row r="135" spans="4:17" x14ac:dyDescent="0.15">
      <c r="E135" s="2" t="s">
        <v>155</v>
      </c>
      <c r="M135" s="13">
        <v>2</v>
      </c>
      <c r="P135" s="13">
        <v>18</v>
      </c>
    </row>
    <row r="136" spans="4:17" x14ac:dyDescent="0.15">
      <c r="H136" s="14" t="s">
        <v>156</v>
      </c>
      <c r="J136" s="13">
        <v>2</v>
      </c>
      <c r="K136" s="13" t="s">
        <v>52</v>
      </c>
    </row>
    <row r="137" spans="4:17" x14ac:dyDescent="0.15">
      <c r="H137" s="14" t="s">
        <v>157</v>
      </c>
      <c r="K137" s="13" t="s">
        <v>52</v>
      </c>
      <c r="M137" s="1">
        <v>13</v>
      </c>
      <c r="P137" s="13">
        <v>60</v>
      </c>
      <c r="Q137" s="13">
        <v>4</v>
      </c>
    </row>
    <row r="138" spans="4:17" x14ac:dyDescent="0.15">
      <c r="E138" s="2" t="s">
        <v>158</v>
      </c>
      <c r="H138" s="14"/>
      <c r="K138" s="13" t="s">
        <v>52</v>
      </c>
    </row>
    <row r="139" spans="4:17" x14ac:dyDescent="0.15">
      <c r="E139" s="2" t="s">
        <v>159</v>
      </c>
      <c r="H139" s="14"/>
      <c r="K139" s="13" t="s">
        <v>52</v>
      </c>
    </row>
    <row r="140" spans="4:17" x14ac:dyDescent="0.15">
      <c r="H140" s="14" t="s">
        <v>160</v>
      </c>
      <c r="K140" s="13" t="s">
        <v>52</v>
      </c>
    </row>
    <row r="141" spans="4:17" x14ac:dyDescent="0.15">
      <c r="E141" s="2" t="s">
        <v>161</v>
      </c>
      <c r="K141" s="13" t="s">
        <v>61</v>
      </c>
      <c r="P141" s="13">
        <v>5</v>
      </c>
    </row>
    <row r="142" spans="4:17" x14ac:dyDescent="0.15">
      <c r="H142" s="14" t="s">
        <v>162</v>
      </c>
      <c r="J142" s="13">
        <v>2</v>
      </c>
      <c r="K142" s="13" t="s">
        <v>61</v>
      </c>
    </row>
    <row r="143" spans="4:17" x14ac:dyDescent="0.15">
      <c r="H143" s="14" t="s">
        <v>163</v>
      </c>
      <c r="K143" s="13" t="s">
        <v>61</v>
      </c>
    </row>
    <row r="144" spans="4:17" x14ac:dyDescent="0.15">
      <c r="H144" s="14" t="s">
        <v>164</v>
      </c>
      <c r="K144" s="13" t="s">
        <v>61</v>
      </c>
      <c r="P144" s="13">
        <v>5</v>
      </c>
    </row>
    <row r="145" spans="4:17" x14ac:dyDescent="0.15">
      <c r="H145" s="14" t="s">
        <v>165</v>
      </c>
      <c r="J145" s="13">
        <v>2</v>
      </c>
      <c r="K145" s="13" t="s">
        <v>61</v>
      </c>
    </row>
    <row r="146" spans="4:17" x14ac:dyDescent="0.15">
      <c r="H146" s="14" t="s">
        <v>166</v>
      </c>
      <c r="J146" s="13">
        <v>2</v>
      </c>
      <c r="K146" s="13" t="s">
        <v>61</v>
      </c>
    </row>
    <row r="147" spans="4:17" x14ac:dyDescent="0.15">
      <c r="H147" s="14" t="s">
        <v>167</v>
      </c>
      <c r="K147" s="13" t="s">
        <v>61</v>
      </c>
    </row>
    <row r="148" spans="4:17" x14ac:dyDescent="0.15">
      <c r="E148" s="2" t="s">
        <v>168</v>
      </c>
      <c r="H148" s="14"/>
    </row>
    <row r="149" spans="4:17" x14ac:dyDescent="0.15">
      <c r="H149" s="14" t="s">
        <v>169</v>
      </c>
      <c r="K149" s="13" t="s">
        <v>61</v>
      </c>
      <c r="P149" s="13">
        <v>1</v>
      </c>
    </row>
    <row r="150" spans="4:17" x14ac:dyDescent="0.15">
      <c r="H150" s="14" t="s">
        <v>170</v>
      </c>
      <c r="J150" s="13">
        <v>2</v>
      </c>
      <c r="K150" s="13" t="s">
        <v>61</v>
      </c>
      <c r="M150" s="1"/>
    </row>
    <row r="151" spans="4:17" x14ac:dyDescent="0.15">
      <c r="H151" s="14" t="s">
        <v>171</v>
      </c>
      <c r="J151" s="13">
        <v>1</v>
      </c>
      <c r="K151" s="13" t="s">
        <v>61</v>
      </c>
    </row>
    <row r="152" spans="4:17" x14ac:dyDescent="0.15">
      <c r="H152" s="14" t="s">
        <v>172</v>
      </c>
      <c r="K152" s="13" t="s">
        <v>61</v>
      </c>
    </row>
    <row r="153" spans="4:17" x14ac:dyDescent="0.15">
      <c r="E153" s="2" t="s">
        <v>173</v>
      </c>
      <c r="H153" s="14"/>
    </row>
    <row r="154" spans="4:17" x14ac:dyDescent="0.15">
      <c r="H154" s="14" t="s">
        <v>174</v>
      </c>
      <c r="J154" s="13">
        <v>0</v>
      </c>
      <c r="K154" s="13" t="s">
        <v>52</v>
      </c>
    </row>
    <row r="155" spans="4:17" x14ac:dyDescent="0.15">
      <c r="H155" s="14" t="s">
        <v>175</v>
      </c>
      <c r="K155" s="13" t="s">
        <v>52</v>
      </c>
    </row>
    <row r="156" spans="4:17" x14ac:dyDescent="0.15">
      <c r="D156" s="2" t="s">
        <v>176</v>
      </c>
      <c r="P156" s="13">
        <v>2</v>
      </c>
      <c r="Q156" s="13">
        <v>1</v>
      </c>
    </row>
    <row r="157" spans="4:17" x14ac:dyDescent="0.15">
      <c r="D157" s="2"/>
      <c r="E157" s="2" t="s">
        <v>177</v>
      </c>
    </row>
    <row r="158" spans="4:17" x14ac:dyDescent="0.15">
      <c r="D158" s="2"/>
      <c r="H158" s="13" t="s">
        <v>178</v>
      </c>
      <c r="I158" s="13" t="s">
        <v>40</v>
      </c>
      <c r="K158" s="13" t="s">
        <v>41</v>
      </c>
    </row>
    <row r="159" spans="4:17" x14ac:dyDescent="0.15">
      <c r="E159" s="2" t="s">
        <v>179</v>
      </c>
      <c r="M159" s="13">
        <v>5</v>
      </c>
      <c r="N159" s="13">
        <v>1</v>
      </c>
      <c r="P159" s="13">
        <v>8</v>
      </c>
      <c r="Q159" s="13">
        <v>1</v>
      </c>
    </row>
    <row r="160" spans="4:17" x14ac:dyDescent="0.15">
      <c r="H160" s="13" t="s">
        <v>180</v>
      </c>
      <c r="I160" s="13" t="s">
        <v>40</v>
      </c>
      <c r="J160" s="13">
        <v>1</v>
      </c>
      <c r="K160" s="13" t="s">
        <v>181</v>
      </c>
      <c r="L160" s="13" t="s">
        <v>44</v>
      </c>
    </row>
    <row r="161" spans="5:13" x14ac:dyDescent="0.15">
      <c r="H161" s="13" t="s">
        <v>182</v>
      </c>
      <c r="I161" s="13" t="s">
        <v>40</v>
      </c>
      <c r="J161" s="13">
        <v>3</v>
      </c>
      <c r="K161" s="13" t="s">
        <v>43</v>
      </c>
      <c r="L161" s="13" t="s">
        <v>44</v>
      </c>
    </row>
    <row r="162" spans="5:13" x14ac:dyDescent="0.15">
      <c r="H162" s="13" t="s">
        <v>182</v>
      </c>
      <c r="I162" s="13" t="s">
        <v>67</v>
      </c>
    </row>
    <row r="163" spans="5:13" x14ac:dyDescent="0.15">
      <c r="H163" s="14" t="s">
        <v>183</v>
      </c>
      <c r="I163" s="13" t="s">
        <v>40</v>
      </c>
      <c r="J163" s="13">
        <v>1</v>
      </c>
      <c r="K163" s="13" t="s">
        <v>52</v>
      </c>
    </row>
    <row r="164" spans="5:13" x14ac:dyDescent="0.15">
      <c r="H164" s="13" t="s">
        <v>179</v>
      </c>
      <c r="I164" s="13" t="s">
        <v>67</v>
      </c>
      <c r="J164" s="13" t="s">
        <v>86</v>
      </c>
      <c r="K164" s="13" t="s">
        <v>86</v>
      </c>
      <c r="L164" s="13" t="s">
        <v>184</v>
      </c>
    </row>
    <row r="165" spans="5:13" x14ac:dyDescent="0.15">
      <c r="E165" s="2" t="s">
        <v>185</v>
      </c>
      <c r="F165" s="2"/>
      <c r="G165" s="2"/>
      <c r="H165" s="2"/>
    </row>
    <row r="166" spans="5:13" x14ac:dyDescent="0.15">
      <c r="F166" s="2"/>
      <c r="G166" s="2"/>
      <c r="H166" s="15" t="s">
        <v>186</v>
      </c>
    </row>
    <row r="167" spans="5:13" x14ac:dyDescent="0.15">
      <c r="F167" s="2"/>
      <c r="G167" s="2"/>
      <c r="H167" s="14" t="s">
        <v>187</v>
      </c>
      <c r="K167" s="13" t="s">
        <v>52</v>
      </c>
    </row>
    <row r="168" spans="5:13" x14ac:dyDescent="0.15">
      <c r="F168" s="2"/>
      <c r="G168" s="2"/>
      <c r="H168" s="14" t="s">
        <v>188</v>
      </c>
      <c r="J168" s="13">
        <v>1</v>
      </c>
      <c r="K168" s="13" t="s">
        <v>181</v>
      </c>
    </row>
    <row r="169" spans="5:13" x14ac:dyDescent="0.15">
      <c r="F169" s="2"/>
      <c r="G169" s="2"/>
      <c r="H169" s="14" t="s">
        <v>189</v>
      </c>
      <c r="K169" s="13" t="s">
        <v>52</v>
      </c>
    </row>
    <row r="170" spans="5:13" x14ac:dyDescent="0.15">
      <c r="F170" s="2"/>
      <c r="G170" s="2"/>
      <c r="H170" s="14" t="s">
        <v>190</v>
      </c>
      <c r="J170" s="13">
        <v>2</v>
      </c>
      <c r="K170" s="13" t="s">
        <v>52</v>
      </c>
    </row>
    <row r="171" spans="5:13" x14ac:dyDescent="0.15">
      <c r="F171" s="2"/>
      <c r="G171" s="2"/>
      <c r="H171" s="14" t="s">
        <v>191</v>
      </c>
      <c r="I171" s="2"/>
      <c r="J171" s="14">
        <v>1</v>
      </c>
      <c r="K171" s="14" t="s">
        <v>52</v>
      </c>
    </row>
    <row r="172" spans="5:13" x14ac:dyDescent="0.15">
      <c r="E172" s="2" t="s">
        <v>192</v>
      </c>
      <c r="F172" s="2"/>
      <c r="G172" s="2"/>
      <c r="H172" s="14"/>
      <c r="I172" s="15" t="s">
        <v>40</v>
      </c>
      <c r="J172" s="14"/>
      <c r="K172" s="15" t="s">
        <v>41</v>
      </c>
    </row>
    <row r="173" spans="5:13" x14ac:dyDescent="0.15">
      <c r="E173" s="2" t="s">
        <v>192</v>
      </c>
      <c r="I173" s="13" t="s">
        <v>67</v>
      </c>
      <c r="J173" s="13" t="s">
        <v>86</v>
      </c>
      <c r="K173" s="13" t="s">
        <v>86</v>
      </c>
      <c r="L173" s="13" t="s">
        <v>184</v>
      </c>
    </row>
    <row r="174" spans="5:13" x14ac:dyDescent="0.15">
      <c r="H174" s="13" t="s">
        <v>193</v>
      </c>
      <c r="I174" s="13" t="s">
        <v>40</v>
      </c>
      <c r="K174" s="13" t="s">
        <v>41</v>
      </c>
    </row>
    <row r="175" spans="5:13" x14ac:dyDescent="0.15">
      <c r="H175" s="14" t="s">
        <v>194</v>
      </c>
      <c r="I175" s="14" t="s">
        <v>67</v>
      </c>
    </row>
    <row r="176" spans="5:13" x14ac:dyDescent="0.15">
      <c r="H176" s="14" t="s">
        <v>194</v>
      </c>
      <c r="I176" s="14" t="s">
        <v>40</v>
      </c>
      <c r="J176" s="13">
        <v>0</v>
      </c>
      <c r="K176" s="13" t="s">
        <v>41</v>
      </c>
      <c r="M176" s="1"/>
    </row>
    <row r="177" spans="4:17" s="2" customFormat="1" x14ac:dyDescent="0.15">
      <c r="E177" s="2" t="s">
        <v>195</v>
      </c>
    </row>
    <row r="178" spans="4:17" x14ac:dyDescent="0.15">
      <c r="H178" s="14" t="s">
        <v>196</v>
      </c>
      <c r="I178" s="14"/>
      <c r="K178" s="13" t="s">
        <v>41</v>
      </c>
    </row>
    <row r="179" spans="4:17" x14ac:dyDescent="0.15">
      <c r="D179" s="14"/>
      <c r="E179" s="2" t="s">
        <v>197</v>
      </c>
      <c r="F179" s="14"/>
      <c r="G179" s="14"/>
      <c r="H179" s="14"/>
      <c r="I179" s="13" t="s">
        <v>67</v>
      </c>
    </row>
    <row r="180" spans="4:17" x14ac:dyDescent="0.15">
      <c r="D180" s="14"/>
      <c r="F180" s="14"/>
      <c r="G180" s="14"/>
      <c r="H180" s="14" t="s">
        <v>198</v>
      </c>
      <c r="I180" s="13" t="s">
        <v>40</v>
      </c>
      <c r="J180" s="13">
        <v>3</v>
      </c>
      <c r="K180" s="13" t="s">
        <v>41</v>
      </c>
    </row>
    <row r="181" spans="4:17" x14ac:dyDescent="0.15">
      <c r="E181" s="2" t="s">
        <v>199</v>
      </c>
      <c r="I181" s="13" t="s">
        <v>40</v>
      </c>
      <c r="K181" s="13" t="s">
        <v>82</v>
      </c>
      <c r="P181" s="13">
        <v>2</v>
      </c>
    </row>
    <row r="182" spans="4:17" x14ac:dyDescent="0.15">
      <c r="E182" s="2" t="s">
        <v>199</v>
      </c>
      <c r="I182" s="13" t="s">
        <v>67</v>
      </c>
      <c r="Q182" s="13">
        <v>1</v>
      </c>
    </row>
    <row r="183" spans="4:17" x14ac:dyDescent="0.15">
      <c r="H183" s="13" t="s">
        <v>200</v>
      </c>
      <c r="I183" s="15" t="s">
        <v>40</v>
      </c>
      <c r="K183" s="13" t="s">
        <v>82</v>
      </c>
    </row>
    <row r="184" spans="4:17" x14ac:dyDescent="0.15">
      <c r="H184" s="13" t="s">
        <v>201</v>
      </c>
      <c r="I184" s="13" t="s">
        <v>202</v>
      </c>
      <c r="J184" s="13">
        <v>6</v>
      </c>
      <c r="K184" s="13" t="s">
        <v>82</v>
      </c>
    </row>
    <row r="185" spans="4:17" x14ac:dyDescent="0.15">
      <c r="H185" s="13" t="s">
        <v>201</v>
      </c>
      <c r="I185" s="13" t="s">
        <v>67</v>
      </c>
    </row>
    <row r="186" spans="4:17" x14ac:dyDescent="0.15">
      <c r="H186" s="13" t="s">
        <v>203</v>
      </c>
      <c r="I186" s="13" t="s">
        <v>40</v>
      </c>
      <c r="K186" s="13" t="s">
        <v>82</v>
      </c>
      <c r="M186" s="1"/>
    </row>
    <row r="187" spans="4:17" x14ac:dyDescent="0.15">
      <c r="H187" s="13" t="s">
        <v>203</v>
      </c>
      <c r="I187" s="13" t="s">
        <v>67</v>
      </c>
    </row>
    <row r="188" spans="4:17" x14ac:dyDescent="0.15">
      <c r="H188" s="13" t="s">
        <v>204</v>
      </c>
      <c r="I188" s="13" t="s">
        <v>40</v>
      </c>
      <c r="J188" s="13">
        <v>4</v>
      </c>
      <c r="K188" s="13" t="s">
        <v>82</v>
      </c>
      <c r="L188" s="13" t="s">
        <v>44</v>
      </c>
      <c r="P188" s="13">
        <v>1</v>
      </c>
    </row>
    <row r="189" spans="4:17" x14ac:dyDescent="0.15">
      <c r="H189" s="13" t="s">
        <v>204</v>
      </c>
      <c r="I189" s="13" t="s">
        <v>67</v>
      </c>
    </row>
    <row r="190" spans="4:17" x14ac:dyDescent="0.15">
      <c r="H190" s="13" t="s">
        <v>205</v>
      </c>
      <c r="I190" s="13" t="s">
        <v>40</v>
      </c>
      <c r="J190" s="13">
        <v>1</v>
      </c>
      <c r="K190" s="13" t="s">
        <v>82</v>
      </c>
    </row>
    <row r="191" spans="4:17" x14ac:dyDescent="0.15">
      <c r="E191" s="2" t="s">
        <v>206</v>
      </c>
      <c r="I191" s="13" t="s">
        <v>40</v>
      </c>
      <c r="K191" s="13" t="s">
        <v>207</v>
      </c>
      <c r="M191" s="13">
        <v>3</v>
      </c>
      <c r="N191" s="13">
        <v>1</v>
      </c>
      <c r="P191" s="13">
        <v>1</v>
      </c>
    </row>
    <row r="192" spans="4:17" x14ac:dyDescent="0.15">
      <c r="H192" s="13" t="s">
        <v>208</v>
      </c>
      <c r="I192" s="13" t="s">
        <v>40</v>
      </c>
      <c r="J192" s="13">
        <v>4</v>
      </c>
      <c r="K192" s="13" t="s">
        <v>207</v>
      </c>
    </row>
    <row r="193" spans="5:24" x14ac:dyDescent="0.15">
      <c r="H193" s="13" t="s">
        <v>208</v>
      </c>
      <c r="I193" s="13" t="s">
        <v>67</v>
      </c>
    </row>
    <row r="194" spans="5:24" x14ac:dyDescent="0.15">
      <c r="E194" s="2" t="s">
        <v>206</v>
      </c>
      <c r="I194" s="13" t="s">
        <v>67</v>
      </c>
    </row>
    <row r="195" spans="5:24" x14ac:dyDescent="0.15">
      <c r="H195" s="14" t="s">
        <v>209</v>
      </c>
      <c r="I195" s="13" t="s">
        <v>67</v>
      </c>
    </row>
    <row r="196" spans="5:24" x14ac:dyDescent="0.15">
      <c r="H196" s="14" t="s">
        <v>209</v>
      </c>
      <c r="I196" s="13" t="s">
        <v>40</v>
      </c>
      <c r="J196" s="13">
        <v>6</v>
      </c>
      <c r="K196" s="13" t="s">
        <v>207</v>
      </c>
    </row>
    <row r="197" spans="5:24" x14ac:dyDescent="0.15">
      <c r="E197" s="2" t="s">
        <v>210</v>
      </c>
    </row>
    <row r="198" spans="5:24" x14ac:dyDescent="0.15">
      <c r="H198" s="13" t="s">
        <v>211</v>
      </c>
      <c r="I198" s="13" t="s">
        <v>37</v>
      </c>
      <c r="J198" s="13">
        <v>1</v>
      </c>
      <c r="K198" s="13" t="s">
        <v>52</v>
      </c>
      <c r="L198" s="13" t="s">
        <v>44</v>
      </c>
    </row>
    <row r="199" spans="5:24" x14ac:dyDescent="0.15">
      <c r="H199" s="13" t="s">
        <v>211</v>
      </c>
      <c r="I199" s="13" t="s">
        <v>212</v>
      </c>
      <c r="J199" s="13" t="s">
        <v>86</v>
      </c>
      <c r="K199" s="13" t="s">
        <v>86</v>
      </c>
      <c r="L199" s="13" t="s">
        <v>44</v>
      </c>
    </row>
    <row r="200" spans="5:24" x14ac:dyDescent="0.15">
      <c r="E200" s="2" t="s">
        <v>213</v>
      </c>
      <c r="I200" s="13" t="s">
        <v>37</v>
      </c>
      <c r="K200" s="13" t="s">
        <v>43</v>
      </c>
    </row>
    <row r="201" spans="5:24" x14ac:dyDescent="0.15">
      <c r="H201" s="14" t="s">
        <v>214</v>
      </c>
      <c r="K201" s="13" t="s">
        <v>207</v>
      </c>
    </row>
    <row r="202" spans="5:24" s="14" customFormat="1" x14ac:dyDescent="0.15">
      <c r="E202" s="2" t="s">
        <v>215</v>
      </c>
    </row>
    <row r="203" spans="5:24" s="14" customFormat="1" x14ac:dyDescent="0.15">
      <c r="E203" s="2"/>
      <c r="H203" s="14" t="s">
        <v>216</v>
      </c>
      <c r="J203" s="14">
        <v>3</v>
      </c>
      <c r="K203" s="14" t="s">
        <v>82</v>
      </c>
    </row>
    <row r="204" spans="5:24" s="14" customFormat="1" x14ac:dyDescent="0.15">
      <c r="E204" s="2" t="s">
        <v>217</v>
      </c>
    </row>
    <row r="205" spans="5:24" s="14" customFormat="1" x14ac:dyDescent="0.15">
      <c r="E205" s="2" t="s">
        <v>218</v>
      </c>
    </row>
    <row r="206" spans="5:24" s="14" customFormat="1" x14ac:dyDescent="0.15">
      <c r="E206" s="2"/>
      <c r="H206" s="14" t="s">
        <v>219</v>
      </c>
      <c r="K206" s="14" t="s">
        <v>52</v>
      </c>
    </row>
    <row r="207" spans="5:24" s="14" customFormat="1" x14ac:dyDescent="0.15">
      <c r="E207" s="2" t="s">
        <v>220</v>
      </c>
      <c r="I207" s="15" t="s">
        <v>67</v>
      </c>
    </row>
    <row r="208" spans="5:24" s="14" customFormat="1" x14ac:dyDescent="0.15">
      <c r="E208" s="2"/>
      <c r="H208" s="14" t="s">
        <v>221</v>
      </c>
      <c r="I208" s="14" t="s">
        <v>37</v>
      </c>
      <c r="J208" s="14">
        <v>1</v>
      </c>
      <c r="K208" s="14" t="s">
        <v>61</v>
      </c>
      <c r="M208" s="20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2:26" s="14" customFormat="1" x14ac:dyDescent="0.15">
      <c r="E209" s="2"/>
      <c r="H209" s="14" t="s">
        <v>221</v>
      </c>
      <c r="I209" s="14" t="s">
        <v>212</v>
      </c>
    </row>
    <row r="210" spans="2:26" s="14" customFormat="1" x14ac:dyDescent="0.15">
      <c r="E210" s="2" t="s">
        <v>222</v>
      </c>
    </row>
    <row r="211" spans="2:26" s="14" customFormat="1" x14ac:dyDescent="0.15">
      <c r="E211" s="2"/>
      <c r="H211" s="14" t="s">
        <v>223</v>
      </c>
      <c r="I211" s="14" t="s">
        <v>37</v>
      </c>
      <c r="K211" s="14" t="s">
        <v>41</v>
      </c>
      <c r="S211" s="15"/>
      <c r="U211" s="15"/>
    </row>
    <row r="212" spans="2:26" s="14" customFormat="1" x14ac:dyDescent="0.15">
      <c r="E212" s="2"/>
      <c r="H212" s="14" t="s">
        <v>223</v>
      </c>
      <c r="I212" s="14" t="s">
        <v>212</v>
      </c>
    </row>
    <row r="213" spans="2:26" s="14" customFormat="1" x14ac:dyDescent="0.15">
      <c r="D213" s="2" t="s">
        <v>224</v>
      </c>
      <c r="E213" s="2"/>
    </row>
    <row r="214" spans="2:26" x14ac:dyDescent="0.15">
      <c r="E214" s="2" t="s">
        <v>225</v>
      </c>
    </row>
    <row r="215" spans="2:26" x14ac:dyDescent="0.15">
      <c r="E215" s="2" t="s">
        <v>226</v>
      </c>
      <c r="K215" s="13" t="s">
        <v>61</v>
      </c>
    </row>
    <row r="216" spans="2:26" x14ac:dyDescent="0.15">
      <c r="E216" s="2" t="s">
        <v>227</v>
      </c>
    </row>
    <row r="217" spans="2:26" x14ac:dyDescent="0.15">
      <c r="H217" s="14" t="s">
        <v>228</v>
      </c>
      <c r="K217" s="13" t="s">
        <v>207</v>
      </c>
    </row>
    <row r="218" spans="2:26" x14ac:dyDescent="0.15">
      <c r="H218" s="14" t="s">
        <v>229</v>
      </c>
      <c r="K218" s="13" t="s">
        <v>207</v>
      </c>
    </row>
    <row r="219" spans="2:26" x14ac:dyDescent="0.15">
      <c r="D219" s="2"/>
      <c r="E219" s="2" t="s">
        <v>230</v>
      </c>
      <c r="H219" s="14"/>
    </row>
    <row r="220" spans="2:26" x14ac:dyDescent="0.15">
      <c r="D220" s="2"/>
      <c r="H220" s="15" t="s">
        <v>231</v>
      </c>
      <c r="K220" s="13" t="s">
        <v>61</v>
      </c>
    </row>
    <row r="221" spans="2:26" s="28" customFormat="1" x14ac:dyDescent="0.15">
      <c r="D221" s="27" t="s">
        <v>232</v>
      </c>
      <c r="E221" s="27"/>
      <c r="O221" s="28">
        <v>3</v>
      </c>
      <c r="Q221" s="28">
        <v>1</v>
      </c>
    </row>
    <row r="222" spans="2:26" s="28" customFormat="1" x14ac:dyDescent="0.15">
      <c r="B222" s="28" t="s">
        <v>233</v>
      </c>
      <c r="D222" s="27"/>
      <c r="E222" s="27"/>
      <c r="H222" s="29"/>
    </row>
    <row r="223" spans="2:26" s="28" customFormat="1" x14ac:dyDescent="0.15">
      <c r="C223" s="27" t="s">
        <v>234</v>
      </c>
      <c r="D223" s="27"/>
      <c r="E223" s="27"/>
      <c r="H223" s="29"/>
    </row>
    <row r="224" spans="2:26" s="28" customFormat="1" x14ac:dyDescent="0.15">
      <c r="C224" s="27" t="s">
        <v>235</v>
      </c>
      <c r="D224" s="27"/>
      <c r="E224" s="27"/>
      <c r="H224" s="29"/>
      <c r="M224" s="28">
        <v>1</v>
      </c>
      <c r="N224" s="28">
        <v>67</v>
      </c>
      <c r="O224" s="28">
        <v>25</v>
      </c>
      <c r="Q224" s="28">
        <v>6</v>
      </c>
      <c r="Z224" s="30"/>
    </row>
    <row r="225" spans="2:26" s="28" customFormat="1" x14ac:dyDescent="0.15">
      <c r="C225" s="27" t="s">
        <v>236</v>
      </c>
      <c r="D225" s="27"/>
      <c r="E225" s="27"/>
      <c r="H225" s="29"/>
      <c r="M225" s="28">
        <v>41</v>
      </c>
      <c r="N225" s="28">
        <v>30</v>
      </c>
      <c r="O225" s="28">
        <v>87</v>
      </c>
      <c r="P225" s="28">
        <v>5</v>
      </c>
      <c r="Q225" s="28">
        <v>70</v>
      </c>
      <c r="Z225" s="30"/>
    </row>
    <row r="226" spans="2:26" s="28" customFormat="1" x14ac:dyDescent="0.15">
      <c r="C226" s="27"/>
      <c r="D226" s="27" t="s">
        <v>237</v>
      </c>
      <c r="E226" s="27"/>
      <c r="H226" s="29"/>
      <c r="I226" s="28" t="s">
        <v>48</v>
      </c>
      <c r="Z226" s="30"/>
    </row>
    <row r="227" spans="2:26" x14ac:dyDescent="0.15">
      <c r="C227" s="2" t="s">
        <v>238</v>
      </c>
      <c r="I227" s="13" t="s">
        <v>48</v>
      </c>
      <c r="J227" s="13">
        <v>8</v>
      </c>
      <c r="K227" s="13" t="s">
        <v>43</v>
      </c>
      <c r="L227" s="13" t="s">
        <v>44</v>
      </c>
      <c r="M227" s="13">
        <v>7</v>
      </c>
      <c r="N227" s="13">
        <v>5</v>
      </c>
      <c r="O227" s="13">
        <v>89</v>
      </c>
      <c r="P227" s="13">
        <v>2</v>
      </c>
      <c r="Q227" s="13">
        <v>40</v>
      </c>
    </row>
    <row r="228" spans="2:26" x14ac:dyDescent="0.15">
      <c r="C228" s="2" t="s">
        <v>239</v>
      </c>
    </row>
    <row r="229" spans="2:26" x14ac:dyDescent="0.15">
      <c r="C229" s="2" t="s">
        <v>240</v>
      </c>
    </row>
    <row r="230" spans="2:26" x14ac:dyDescent="0.15">
      <c r="C230" s="2"/>
      <c r="E230" s="2" t="s">
        <v>241</v>
      </c>
      <c r="K230" s="13" t="s">
        <v>52</v>
      </c>
    </row>
    <row r="231" spans="2:26" x14ac:dyDescent="0.15">
      <c r="C231" s="2"/>
      <c r="E231" s="2" t="s">
        <v>242</v>
      </c>
      <c r="K231" s="13" t="s">
        <v>52</v>
      </c>
    </row>
    <row r="232" spans="2:26" x14ac:dyDescent="0.15">
      <c r="C232" s="2"/>
      <c r="H232" s="14" t="s">
        <v>243</v>
      </c>
      <c r="K232" s="13" t="s">
        <v>52</v>
      </c>
    </row>
    <row r="233" spans="2:26" x14ac:dyDescent="0.15">
      <c r="C233" s="2" t="s">
        <v>244</v>
      </c>
      <c r="H233" s="14"/>
    </row>
    <row r="234" spans="2:26" x14ac:dyDescent="0.15">
      <c r="C234" s="2"/>
      <c r="E234" s="2" t="s">
        <v>245</v>
      </c>
      <c r="H234" s="14"/>
    </row>
    <row r="235" spans="2:26" x14ac:dyDescent="0.15">
      <c r="C235" s="2"/>
      <c r="H235" s="14" t="s">
        <v>246</v>
      </c>
      <c r="K235" s="13" t="s">
        <v>181</v>
      </c>
    </row>
    <row r="236" spans="2:26" x14ac:dyDescent="0.15">
      <c r="B236" s="13" t="s">
        <v>247</v>
      </c>
    </row>
    <row r="237" spans="2:26" x14ac:dyDescent="0.15">
      <c r="C237" s="14" t="s">
        <v>248</v>
      </c>
    </row>
    <row r="238" spans="2:26" x14ac:dyDescent="0.15">
      <c r="D238" s="13" t="s">
        <v>249</v>
      </c>
      <c r="M238" s="13">
        <v>30</v>
      </c>
      <c r="N238" s="13">
        <v>31</v>
      </c>
      <c r="O238" s="13">
        <v>29</v>
      </c>
      <c r="P238" s="13">
        <v>13</v>
      </c>
      <c r="Q238" s="13">
        <v>18</v>
      </c>
    </row>
    <row r="239" spans="2:26" x14ac:dyDescent="0.15">
      <c r="E239" s="2" t="s">
        <v>250</v>
      </c>
    </row>
    <row r="240" spans="2:26" x14ac:dyDescent="0.15">
      <c r="H240" s="13" t="s">
        <v>251</v>
      </c>
      <c r="K240" s="13" t="s">
        <v>61</v>
      </c>
    </row>
    <row r="241" spans="5:12" x14ac:dyDescent="0.15">
      <c r="H241" s="13" t="s">
        <v>252</v>
      </c>
      <c r="K241" s="13" t="s">
        <v>61</v>
      </c>
    </row>
    <row r="242" spans="5:12" x14ac:dyDescent="0.15">
      <c r="E242" s="2" t="s">
        <v>253</v>
      </c>
    </row>
    <row r="243" spans="5:12" x14ac:dyDescent="0.15">
      <c r="H243" s="13" t="s">
        <v>254</v>
      </c>
      <c r="K243" s="13" t="s">
        <v>61</v>
      </c>
    </row>
    <row r="244" spans="5:12" x14ac:dyDescent="0.15">
      <c r="E244" s="2" t="s">
        <v>255</v>
      </c>
    </row>
    <row r="245" spans="5:12" x14ac:dyDescent="0.15">
      <c r="H245" s="13" t="s">
        <v>256</v>
      </c>
      <c r="K245" s="13" t="s">
        <v>61</v>
      </c>
    </row>
    <row r="246" spans="5:12" x14ac:dyDescent="0.15">
      <c r="E246" s="2" t="s">
        <v>257</v>
      </c>
    </row>
    <row r="247" spans="5:12" x14ac:dyDescent="0.15">
      <c r="H247" s="13" t="s">
        <v>258</v>
      </c>
      <c r="I247" s="13" t="s">
        <v>48</v>
      </c>
      <c r="J247" s="13">
        <v>8</v>
      </c>
      <c r="K247" s="13" t="s">
        <v>61</v>
      </c>
      <c r="L247" s="13" t="s">
        <v>44</v>
      </c>
    </row>
    <row r="248" spans="5:12" x14ac:dyDescent="0.15">
      <c r="H248" s="13" t="s">
        <v>259</v>
      </c>
      <c r="I248" s="13" t="s">
        <v>48</v>
      </c>
      <c r="J248" s="13">
        <v>8</v>
      </c>
      <c r="K248" s="13" t="s">
        <v>61</v>
      </c>
      <c r="L248" s="13" t="s">
        <v>44</v>
      </c>
    </row>
    <row r="249" spans="5:12" x14ac:dyDescent="0.15">
      <c r="E249" s="2" t="s">
        <v>260</v>
      </c>
    </row>
    <row r="250" spans="5:12" x14ac:dyDescent="0.15">
      <c r="H250" s="13" t="s">
        <v>261</v>
      </c>
      <c r="K250" s="13" t="s">
        <v>61</v>
      </c>
    </row>
    <row r="251" spans="5:12" x14ac:dyDescent="0.15">
      <c r="H251" s="13" t="s">
        <v>262</v>
      </c>
      <c r="K251" s="13" t="s">
        <v>61</v>
      </c>
    </row>
    <row r="252" spans="5:12" x14ac:dyDescent="0.15">
      <c r="E252" s="2" t="s">
        <v>263</v>
      </c>
    </row>
    <row r="253" spans="5:12" x14ac:dyDescent="0.15">
      <c r="H253" s="13" t="s">
        <v>264</v>
      </c>
      <c r="K253" s="13" t="s">
        <v>61</v>
      </c>
    </row>
    <row r="254" spans="5:12" x14ac:dyDescent="0.15">
      <c r="E254" s="2" t="s">
        <v>265</v>
      </c>
    </row>
    <row r="255" spans="5:12" x14ac:dyDescent="0.15">
      <c r="H255" s="13" t="s">
        <v>266</v>
      </c>
      <c r="K255" s="13" t="s">
        <v>61</v>
      </c>
    </row>
    <row r="256" spans="5:12" x14ac:dyDescent="0.15">
      <c r="E256" s="2" t="s">
        <v>267</v>
      </c>
    </row>
    <row r="257" spans="1:17" x14ac:dyDescent="0.15">
      <c r="H257" s="13" t="s">
        <v>268</v>
      </c>
      <c r="I257" s="13" t="s">
        <v>48</v>
      </c>
      <c r="J257" s="13">
        <v>8</v>
      </c>
      <c r="K257" s="13" t="s">
        <v>61</v>
      </c>
      <c r="L257" s="13" t="s">
        <v>44</v>
      </c>
    </row>
    <row r="258" spans="1:17" x14ac:dyDescent="0.15">
      <c r="E258" s="2" t="s">
        <v>269</v>
      </c>
    </row>
    <row r="259" spans="1:17" x14ac:dyDescent="0.15">
      <c r="H259" s="13" t="s">
        <v>270</v>
      </c>
      <c r="K259" s="13" t="s">
        <v>61</v>
      </c>
    </row>
    <row r="260" spans="1:17" x14ac:dyDescent="0.15">
      <c r="E260" s="2" t="s">
        <v>271</v>
      </c>
    </row>
    <row r="261" spans="1:17" x14ac:dyDescent="0.15">
      <c r="H261" s="13" t="s">
        <v>272</v>
      </c>
      <c r="K261" s="13" t="s">
        <v>61</v>
      </c>
    </row>
    <row r="262" spans="1:17" x14ac:dyDescent="0.15">
      <c r="E262" s="2" t="s">
        <v>273</v>
      </c>
    </row>
    <row r="263" spans="1:17" x14ac:dyDescent="0.15">
      <c r="H263" s="13" t="s">
        <v>274</v>
      </c>
      <c r="K263" s="13" t="s">
        <v>61</v>
      </c>
    </row>
    <row r="264" spans="1:17" x14ac:dyDescent="0.15">
      <c r="H264" s="13" t="s">
        <v>275</v>
      </c>
      <c r="K264" s="13" t="s">
        <v>61</v>
      </c>
    </row>
    <row r="265" spans="1:17" x14ac:dyDescent="0.15">
      <c r="A265" s="2" t="s">
        <v>276</v>
      </c>
    </row>
    <row r="266" spans="1:17" x14ac:dyDescent="0.15">
      <c r="C266" s="2" t="s">
        <v>277</v>
      </c>
      <c r="J266" s="13">
        <v>5</v>
      </c>
      <c r="K266" s="13" t="s">
        <v>43</v>
      </c>
      <c r="L266" s="13" t="s">
        <v>44</v>
      </c>
      <c r="M266" s="1">
        <v>28</v>
      </c>
      <c r="N266" s="13">
        <v>41</v>
      </c>
      <c r="O266" s="13">
        <v>91</v>
      </c>
      <c r="P266" s="13">
        <v>99</v>
      </c>
      <c r="Q266" s="13">
        <v>275</v>
      </c>
    </row>
    <row r="267" spans="1:17" x14ac:dyDescent="0.15">
      <c r="D267" s="14" t="s">
        <v>278</v>
      </c>
    </row>
    <row r="268" spans="1:17" x14ac:dyDescent="0.15">
      <c r="D268" s="14"/>
      <c r="E268" s="2" t="s">
        <v>279</v>
      </c>
      <c r="K268" s="13" t="s">
        <v>61</v>
      </c>
    </row>
    <row r="269" spans="1:17" x14ac:dyDescent="0.15">
      <c r="C269" s="14" t="s">
        <v>280</v>
      </c>
      <c r="D269" s="14"/>
    </row>
    <row r="270" spans="1:17" x14ac:dyDescent="0.15">
      <c r="C270" s="14"/>
      <c r="D270" s="14"/>
      <c r="E270" s="2" t="s">
        <v>281</v>
      </c>
    </row>
    <row r="271" spans="1:17" x14ac:dyDescent="0.15">
      <c r="C271" s="14"/>
      <c r="D271" s="14"/>
      <c r="H271" s="14" t="s">
        <v>282</v>
      </c>
      <c r="K271" s="13" t="s">
        <v>82</v>
      </c>
    </row>
    <row r="272" spans="1:17" x14ac:dyDescent="0.15">
      <c r="A272" s="2" t="s">
        <v>283</v>
      </c>
    </row>
    <row r="273" spans="1:17" x14ac:dyDescent="0.15">
      <c r="C273" s="13" t="s">
        <v>284</v>
      </c>
    </row>
    <row r="274" spans="1:17" x14ac:dyDescent="0.15">
      <c r="D274" s="13" t="s">
        <v>285</v>
      </c>
    </row>
    <row r="275" spans="1:17" x14ac:dyDescent="0.15">
      <c r="E275" s="2" t="s">
        <v>286</v>
      </c>
    </row>
    <row r="276" spans="1:17" x14ac:dyDescent="0.15">
      <c r="H276" s="13" t="s">
        <v>287</v>
      </c>
      <c r="I276" s="13" t="s">
        <v>48</v>
      </c>
      <c r="J276" s="13">
        <v>5</v>
      </c>
      <c r="K276" s="13" t="s">
        <v>61</v>
      </c>
      <c r="L276" s="13" t="s">
        <v>44</v>
      </c>
      <c r="M276" s="13">
        <v>5</v>
      </c>
      <c r="N276" s="13">
        <v>6</v>
      </c>
      <c r="O276" s="13">
        <v>158</v>
      </c>
      <c r="Q276" s="13">
        <v>3</v>
      </c>
    </row>
    <row r="277" spans="1:17" x14ac:dyDescent="0.15">
      <c r="A277" s="2" t="s">
        <v>288</v>
      </c>
    </row>
    <row r="278" spans="1:17" x14ac:dyDescent="0.15">
      <c r="C278" s="2" t="s">
        <v>289</v>
      </c>
      <c r="M278" s="13">
        <v>1</v>
      </c>
    </row>
    <row r="279" spans="1:17" x14ac:dyDescent="0.15">
      <c r="D279" s="13" t="s">
        <v>290</v>
      </c>
    </row>
    <row r="280" spans="1:17" x14ac:dyDescent="0.15">
      <c r="E280" s="2" t="s">
        <v>291</v>
      </c>
      <c r="I280" s="13" t="s">
        <v>48</v>
      </c>
      <c r="J280" s="13">
        <v>8</v>
      </c>
      <c r="K280" s="13" t="s">
        <v>82</v>
      </c>
      <c r="L280" s="13" t="s">
        <v>44</v>
      </c>
    </row>
    <row r="281" spans="1:17" x14ac:dyDescent="0.15">
      <c r="C281" s="2" t="s">
        <v>292</v>
      </c>
    </row>
    <row r="282" spans="1:17" x14ac:dyDescent="0.15">
      <c r="D282" s="13" t="s">
        <v>293</v>
      </c>
    </row>
    <row r="283" spans="1:17" x14ac:dyDescent="0.15">
      <c r="E283" s="2" t="s">
        <v>294</v>
      </c>
    </row>
    <row r="284" spans="1:17" x14ac:dyDescent="0.15">
      <c r="H284" s="13" t="s">
        <v>295</v>
      </c>
      <c r="I284" s="13" t="s">
        <v>48</v>
      </c>
      <c r="J284" s="13">
        <v>6</v>
      </c>
      <c r="K284" s="13" t="s">
        <v>41</v>
      </c>
      <c r="L284" s="13" t="s">
        <v>44</v>
      </c>
    </row>
    <row r="285" spans="1:17" x14ac:dyDescent="0.15">
      <c r="E285" s="2" t="s">
        <v>296</v>
      </c>
    </row>
    <row r="286" spans="1:17" x14ac:dyDescent="0.15">
      <c r="H286" s="13" t="s">
        <v>297</v>
      </c>
      <c r="K286" s="13" t="s">
        <v>41</v>
      </c>
    </row>
    <row r="287" spans="1:17" x14ac:dyDescent="0.15">
      <c r="H287" s="13" t="s">
        <v>298</v>
      </c>
      <c r="I287" s="13" t="s">
        <v>48</v>
      </c>
    </row>
    <row r="288" spans="1:17" x14ac:dyDescent="0.15">
      <c r="E288" s="2" t="s">
        <v>299</v>
      </c>
    </row>
    <row r="289" spans="1:30" x14ac:dyDescent="0.15">
      <c r="H289" s="13" t="s">
        <v>300</v>
      </c>
      <c r="I289" s="13" t="s">
        <v>48</v>
      </c>
      <c r="J289" s="13">
        <v>8</v>
      </c>
      <c r="K289" s="13" t="s">
        <v>41</v>
      </c>
      <c r="L289" s="13" t="s">
        <v>44</v>
      </c>
    </row>
    <row r="290" spans="1:30" x14ac:dyDescent="0.15">
      <c r="E290" s="2" t="s">
        <v>301</v>
      </c>
    </row>
    <row r="291" spans="1:30" x14ac:dyDescent="0.15">
      <c r="H291" s="13" t="s">
        <v>302</v>
      </c>
      <c r="I291" s="13" t="s">
        <v>48</v>
      </c>
      <c r="J291" s="13">
        <v>8</v>
      </c>
      <c r="K291" s="13" t="s">
        <v>41</v>
      </c>
      <c r="L291" s="13" t="s">
        <v>44</v>
      </c>
    </row>
    <row r="292" spans="1:30" x14ac:dyDescent="0.15">
      <c r="H292" s="14" t="s">
        <v>303</v>
      </c>
      <c r="K292" s="13" t="s">
        <v>181</v>
      </c>
    </row>
    <row r="293" spans="1:30" x14ac:dyDescent="0.15">
      <c r="H293" s="13" t="s">
        <v>304</v>
      </c>
      <c r="I293" s="13" t="s">
        <v>48</v>
      </c>
      <c r="J293" s="13" t="s">
        <v>86</v>
      </c>
      <c r="K293" s="13" t="s">
        <v>41</v>
      </c>
      <c r="L293" s="13" t="s">
        <v>44</v>
      </c>
    </row>
    <row r="294" spans="1:30" x14ac:dyDescent="0.15">
      <c r="D294" s="13" t="s">
        <v>305</v>
      </c>
    </row>
    <row r="295" spans="1:30" x14ac:dyDescent="0.15">
      <c r="E295" s="2" t="s">
        <v>306</v>
      </c>
    </row>
    <row r="296" spans="1:30" x14ac:dyDescent="0.15">
      <c r="H296" s="13" t="s">
        <v>307</v>
      </c>
      <c r="I296" s="13" t="s">
        <v>48</v>
      </c>
      <c r="J296" s="13">
        <v>7</v>
      </c>
      <c r="K296" s="13" t="s">
        <v>41</v>
      </c>
      <c r="L296" s="13" t="s">
        <v>44</v>
      </c>
    </row>
    <row r="297" spans="1:30" x14ac:dyDescent="0.15">
      <c r="A297" s="2" t="s">
        <v>308</v>
      </c>
      <c r="I297" s="13" t="s">
        <v>48</v>
      </c>
      <c r="J297" s="13" t="s">
        <v>86</v>
      </c>
      <c r="K297" s="13" t="s">
        <v>82</v>
      </c>
      <c r="L297" s="13" t="s">
        <v>44</v>
      </c>
    </row>
    <row r="298" spans="1:30" x14ac:dyDescent="0.15">
      <c r="A298" s="2" t="s">
        <v>309</v>
      </c>
      <c r="M298" s="13">
        <v>10</v>
      </c>
      <c r="N298" s="13">
        <v>3</v>
      </c>
      <c r="O298" s="13">
        <v>3</v>
      </c>
      <c r="P298" s="13">
        <v>3</v>
      </c>
      <c r="Q298" s="13">
        <v>27</v>
      </c>
    </row>
    <row r="299" spans="1:30" x14ac:dyDescent="0.15">
      <c r="A299" s="2" t="s">
        <v>310</v>
      </c>
    </row>
    <row r="300" spans="1:30" s="28" customFormat="1" x14ac:dyDescent="0.15">
      <c r="A300" s="27" t="s">
        <v>311</v>
      </c>
      <c r="E300" s="27"/>
      <c r="M300" s="28">
        <v>9</v>
      </c>
      <c r="N300" s="28">
        <v>6</v>
      </c>
      <c r="O300" s="28">
        <v>7</v>
      </c>
      <c r="P300" s="28">
        <v>4</v>
      </c>
      <c r="Q300" s="28">
        <v>12</v>
      </c>
    </row>
    <row r="301" spans="1:30" s="2" customFormat="1" x14ac:dyDescent="0.15">
      <c r="L301" s="2" t="s">
        <v>312</v>
      </c>
      <c r="M301" s="3">
        <f>SUM(M8:M300)-SUM(M221,M224,M225,M227,M300)</f>
        <v>565</v>
      </c>
      <c r="N301" s="3">
        <f t="shared" ref="N301:Q301" si="0">SUM(N8:N300)-SUM(N221,N224,N225,N227,N300)</f>
        <v>1237</v>
      </c>
      <c r="O301" s="3">
        <f t="shared" si="0"/>
        <v>717</v>
      </c>
      <c r="P301" s="3">
        <f t="shared" si="0"/>
        <v>613</v>
      </c>
      <c r="Q301" s="3">
        <f t="shared" si="0"/>
        <v>652</v>
      </c>
      <c r="R301" s="3"/>
      <c r="S301" s="3"/>
      <c r="T301" s="3"/>
      <c r="U301" s="3"/>
      <c r="V301" s="3"/>
      <c r="W301" s="14"/>
      <c r="X301" s="14"/>
      <c r="Y301" s="3"/>
      <c r="Z301" s="14"/>
      <c r="AA301" s="3"/>
      <c r="AB301" s="14"/>
      <c r="AC301" s="3"/>
      <c r="AD301" s="14"/>
    </row>
    <row r="302" spans="1:30" s="2" customFormat="1" x14ac:dyDescent="0.15">
      <c r="L302" s="2" t="s">
        <v>313</v>
      </c>
      <c r="M302" s="16">
        <f>M51+M52</f>
        <v>388</v>
      </c>
      <c r="N302" s="16">
        <f t="shared" ref="N302:Q302" si="1">N51+N52</f>
        <v>998</v>
      </c>
      <c r="O302" s="16">
        <f t="shared" si="1"/>
        <v>420</v>
      </c>
      <c r="P302" s="16">
        <f t="shared" si="1"/>
        <v>229</v>
      </c>
      <c r="Q302" s="16">
        <f t="shared" si="1"/>
        <v>245</v>
      </c>
      <c r="R302" s="16"/>
      <c r="S302" s="16"/>
      <c r="T302" s="16"/>
      <c r="U302" s="16"/>
      <c r="V302" s="16"/>
      <c r="W302" s="14"/>
      <c r="X302" s="14"/>
      <c r="Y302" s="16"/>
      <c r="Z302" s="42"/>
      <c r="AA302" s="43"/>
      <c r="AB302" s="14"/>
      <c r="AC302" s="16"/>
      <c r="AD302" s="14"/>
    </row>
    <row r="303" spans="1:30" x14ac:dyDescent="0.15">
      <c r="L303" s="2" t="s">
        <v>314</v>
      </c>
      <c r="M303" s="17">
        <f>M238</f>
        <v>30</v>
      </c>
      <c r="N303" s="17">
        <f t="shared" ref="N303:Q303" si="2">N238</f>
        <v>31</v>
      </c>
      <c r="O303" s="17">
        <f t="shared" si="2"/>
        <v>29</v>
      </c>
      <c r="P303" s="17">
        <f t="shared" si="2"/>
        <v>13</v>
      </c>
      <c r="Q303" s="17">
        <f t="shared" si="2"/>
        <v>18</v>
      </c>
      <c r="R303" s="17"/>
      <c r="S303" s="17"/>
      <c r="T303" s="17"/>
      <c r="U303" s="17"/>
      <c r="V303" s="17"/>
      <c r="Z303" s="42"/>
      <c r="AA303" s="44"/>
    </row>
    <row r="304" spans="1:30" ht="14" x14ac:dyDescent="0.15">
      <c r="L304" s="22" t="s">
        <v>315</v>
      </c>
      <c r="M304" s="26">
        <f>M301-M302-M303</f>
        <v>147</v>
      </c>
      <c r="N304" s="26">
        <f t="shared" ref="N304:Q304" si="3">N301-N302-N303</f>
        <v>208</v>
      </c>
      <c r="O304" s="26">
        <f t="shared" si="3"/>
        <v>268</v>
      </c>
      <c r="P304" s="26">
        <f t="shared" si="3"/>
        <v>371</v>
      </c>
      <c r="Q304" s="26">
        <f t="shared" si="3"/>
        <v>389</v>
      </c>
      <c r="R304" s="17"/>
      <c r="S304" s="17"/>
      <c r="T304" s="17"/>
      <c r="U304" s="17"/>
      <c r="V304" s="17"/>
      <c r="Z304" s="42"/>
      <c r="AA304" s="44"/>
    </row>
    <row r="305" spans="4:22" ht="42" x14ac:dyDescent="0.15">
      <c r="L305" s="22" t="s">
        <v>316</v>
      </c>
      <c r="M305" s="23">
        <f>COUNT(M9:M300)</f>
        <v>29</v>
      </c>
      <c r="N305" s="23">
        <f>COUNT(N9:N299)</f>
        <v>22</v>
      </c>
      <c r="O305" s="23">
        <f>COUNT(O9:O299)</f>
        <v>12</v>
      </c>
      <c r="P305" s="23">
        <f>COUNT(P9:P299)</f>
        <v>36</v>
      </c>
      <c r="Q305" s="23">
        <f>COUNT(Q9:Q299)</f>
        <v>25</v>
      </c>
      <c r="R305" s="17"/>
      <c r="S305" s="17"/>
      <c r="T305" s="17"/>
      <c r="U305" s="17"/>
      <c r="V305" s="17"/>
    </row>
    <row r="306" spans="4:22" x14ac:dyDescent="0.15">
      <c r="L306" s="2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4:22" x14ac:dyDescent="0.15">
      <c r="L307" s="2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4:22" x14ac:dyDescent="0.15">
      <c r="L308" s="2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4:22" x14ac:dyDescent="0.15"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4:22" x14ac:dyDescent="0.15"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4:22" x14ac:dyDescent="0.15"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4:22" x14ac:dyDescent="0.15">
      <c r="H312" s="2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4:22" x14ac:dyDescent="0.15">
      <c r="D313" s="2"/>
      <c r="F313" s="2"/>
      <c r="G313" s="2"/>
      <c r="H313" s="2"/>
      <c r="L313" s="4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4:22" x14ac:dyDescent="0.15">
      <c r="D314" s="2"/>
      <c r="F314" s="2"/>
      <c r="G314" s="2"/>
      <c r="H314" s="2"/>
      <c r="L314" s="4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4:22" x14ac:dyDescent="0.15">
      <c r="D315" s="2"/>
      <c r="F315" s="2"/>
      <c r="G315" s="2"/>
      <c r="H315" s="2"/>
      <c r="L315" s="4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4:22" x14ac:dyDescent="0.15">
      <c r="L316" s="4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4:22" x14ac:dyDescent="0.15">
      <c r="L317" s="4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4:22" x14ac:dyDescent="0.15">
      <c r="L318" s="4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4:22" x14ac:dyDescent="0.15">
      <c r="L319" s="4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4:22" x14ac:dyDescent="0.15">
      <c r="L320" s="4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19" x14ac:dyDescent="0.15">
      <c r="D321" s="2"/>
      <c r="L321" s="4"/>
    </row>
    <row r="322" spans="1:19" x14ac:dyDescent="0.15">
      <c r="D322" s="2"/>
      <c r="F322" s="2"/>
      <c r="L322" s="4"/>
    </row>
    <row r="323" spans="1:19" x14ac:dyDescent="0.15">
      <c r="D323" s="2"/>
      <c r="F323" s="2"/>
      <c r="H323" s="2"/>
      <c r="L323" s="4"/>
    </row>
    <row r="324" spans="1:19" x14ac:dyDescent="0.15">
      <c r="D324" s="2"/>
      <c r="F324" s="2"/>
      <c r="G324" s="2"/>
      <c r="L324" s="4"/>
    </row>
    <row r="325" spans="1:19" x14ac:dyDescent="0.15">
      <c r="D325" s="2"/>
      <c r="F325" s="2"/>
      <c r="G325" s="2"/>
      <c r="L325" s="4"/>
    </row>
    <row r="326" spans="1:19" x14ac:dyDescent="0.15">
      <c r="D326" s="2"/>
      <c r="F326" s="2"/>
      <c r="G326" s="2"/>
      <c r="L326" s="4"/>
    </row>
    <row r="327" spans="1:19" x14ac:dyDescent="0.15">
      <c r="D327" s="2"/>
      <c r="F327" s="2"/>
      <c r="G327" s="2"/>
      <c r="H327" s="2"/>
      <c r="L327" s="4"/>
    </row>
    <row r="328" spans="1:19" x14ac:dyDescent="0.15">
      <c r="D328" s="2"/>
      <c r="F328" s="2"/>
      <c r="G328" s="2"/>
      <c r="H328" s="2"/>
      <c r="I328" s="2"/>
      <c r="L328" s="4"/>
    </row>
    <row r="329" spans="1:19" x14ac:dyDescent="0.15">
      <c r="A329" s="2"/>
    </row>
    <row r="330" spans="1:19" x14ac:dyDescent="0.15">
      <c r="A330" s="2"/>
    </row>
    <row r="331" spans="1:19" x14ac:dyDescent="0.15">
      <c r="A331" s="2"/>
    </row>
    <row r="332" spans="1:19" x14ac:dyDescent="0.15">
      <c r="A332" s="2"/>
      <c r="H332" s="2"/>
    </row>
    <row r="333" spans="1:19" x14ac:dyDescent="0.15">
      <c r="A333" s="2"/>
    </row>
    <row r="334" spans="1:19" x14ac:dyDescent="0.15">
      <c r="A334" s="2"/>
    </row>
    <row r="335" spans="1:19" x14ac:dyDescent="0.15">
      <c r="A335" s="2"/>
      <c r="R335" s="21"/>
      <c r="S335" s="21"/>
    </row>
    <row r="336" spans="1:19" x14ac:dyDescent="0.15">
      <c r="A336" s="2"/>
      <c r="R336" s="21"/>
      <c r="S336" s="21"/>
    </row>
    <row r="337" spans="1:19" x14ac:dyDescent="0.15">
      <c r="A337" s="2"/>
      <c r="R337" s="21"/>
      <c r="S337" s="21"/>
    </row>
    <row r="338" spans="1:19" x14ac:dyDescent="0.15">
      <c r="A338" s="2"/>
      <c r="R338" s="21"/>
      <c r="S338" s="21"/>
    </row>
    <row r="339" spans="1:19" x14ac:dyDescent="0.15">
      <c r="A339" s="2"/>
      <c r="R339" s="21"/>
      <c r="S339" s="21"/>
    </row>
    <row r="340" spans="1:19" x14ac:dyDescent="0.15">
      <c r="A340" s="2"/>
      <c r="R340" s="21"/>
      <c r="S340" s="21"/>
    </row>
    <row r="341" spans="1:19" x14ac:dyDescent="0.15">
      <c r="A341" s="2"/>
      <c r="R341" s="21"/>
      <c r="S341" s="21"/>
    </row>
    <row r="342" spans="1:19" x14ac:dyDescent="0.15">
      <c r="A342" s="2"/>
      <c r="R342" s="21"/>
      <c r="S342" s="21"/>
    </row>
    <row r="343" spans="1:19" x14ac:dyDescent="0.15">
      <c r="A343" s="2"/>
      <c r="R343" s="21"/>
      <c r="S343" s="21"/>
    </row>
    <row r="344" spans="1:19" x14ac:dyDescent="0.15">
      <c r="A344" s="2"/>
    </row>
    <row r="350" spans="1:19" x14ac:dyDescent="0.15">
      <c r="F350" s="2"/>
      <c r="G350" s="2"/>
      <c r="H350" s="2"/>
    </row>
    <row r="351" spans="1:19" x14ac:dyDescent="0.15">
      <c r="E351" s="13"/>
      <c r="F351" s="2"/>
      <c r="G351" s="2"/>
      <c r="H351" s="2"/>
    </row>
    <row r="354" spans="5:11" x14ac:dyDescent="0.15">
      <c r="E354" s="13"/>
      <c r="H354" s="2"/>
      <c r="I354" s="2"/>
      <c r="J354" s="2"/>
      <c r="K354" s="2"/>
    </row>
    <row r="355" spans="5:11" x14ac:dyDescent="0.15">
      <c r="E355" s="13"/>
      <c r="F355" s="2"/>
      <c r="G355" s="2"/>
      <c r="H355" s="2"/>
      <c r="I355" s="2"/>
      <c r="J355" s="2"/>
      <c r="K355" s="2"/>
    </row>
    <row r="356" spans="5:11" x14ac:dyDescent="0.15">
      <c r="E356" s="13"/>
      <c r="F356" s="2"/>
      <c r="G356" s="2"/>
      <c r="H356" s="2"/>
      <c r="I356" s="2"/>
      <c r="J356" s="2"/>
      <c r="K356" s="2"/>
    </row>
    <row r="358" spans="5:11" x14ac:dyDescent="0.15">
      <c r="E358" s="13"/>
      <c r="F358" s="2"/>
      <c r="G358" s="2"/>
      <c r="H358" s="2"/>
    </row>
    <row r="359" spans="5:11" x14ac:dyDescent="0.15">
      <c r="E359" s="13"/>
      <c r="F359" s="2"/>
      <c r="G359" s="2"/>
      <c r="H359" s="2"/>
    </row>
    <row r="361" spans="5:11" x14ac:dyDescent="0.15">
      <c r="E361" s="13"/>
      <c r="H361" s="2"/>
    </row>
    <row r="362" spans="5:11" x14ac:dyDescent="0.15">
      <c r="E362" s="13"/>
      <c r="F362" s="2"/>
      <c r="G362" s="2"/>
      <c r="H362" s="2"/>
    </row>
    <row r="373" spans="1:11" x14ac:dyDescent="0.15">
      <c r="A373" s="2"/>
      <c r="B373" s="2"/>
      <c r="C373" s="2"/>
      <c r="D373" s="2"/>
      <c r="F373" s="2"/>
      <c r="G373" s="2"/>
      <c r="H373" s="2"/>
    </row>
    <row r="374" spans="1:11" x14ac:dyDescent="0.15">
      <c r="A374" s="2"/>
      <c r="B374" s="2"/>
      <c r="C374" s="2"/>
      <c r="D374" s="2"/>
      <c r="F374" s="2"/>
      <c r="G374" s="2"/>
      <c r="H374" s="2"/>
    </row>
    <row r="375" spans="1:11" x14ac:dyDescent="0.15">
      <c r="A375" s="2"/>
      <c r="B375" s="2"/>
      <c r="C375" s="2"/>
      <c r="D375" s="2"/>
      <c r="F375" s="2"/>
      <c r="G375" s="2"/>
      <c r="H375" s="2"/>
    </row>
    <row r="376" spans="1:11" x14ac:dyDescent="0.15">
      <c r="A376" s="2"/>
      <c r="B376" s="2"/>
      <c r="C376" s="2"/>
      <c r="D376" s="2"/>
      <c r="F376" s="2"/>
      <c r="G376" s="2"/>
      <c r="H376" s="2"/>
    </row>
    <row r="377" spans="1:11" x14ac:dyDescent="0.15">
      <c r="A377" s="2"/>
      <c r="B377" s="2"/>
      <c r="C377" s="2"/>
      <c r="D377" s="2"/>
      <c r="F377" s="2"/>
      <c r="G377" s="2"/>
      <c r="H377" s="2"/>
    </row>
    <row r="378" spans="1:11" x14ac:dyDescent="0.15">
      <c r="A378" s="2"/>
      <c r="B378" s="2"/>
      <c r="C378" s="2"/>
      <c r="D378" s="2"/>
      <c r="F378" s="2"/>
      <c r="G378" s="2"/>
      <c r="H378" s="2"/>
    </row>
    <row r="381" spans="1:11" x14ac:dyDescent="0.15">
      <c r="D381" s="2"/>
      <c r="F381" s="2"/>
      <c r="G381" s="2"/>
      <c r="H381" s="2"/>
      <c r="I381" s="2"/>
      <c r="J381" s="2"/>
      <c r="K381" s="2"/>
    </row>
    <row r="391" spans="3:8" x14ac:dyDescent="0.15">
      <c r="C391" s="2"/>
      <c r="D391" s="2"/>
      <c r="F391" s="2"/>
      <c r="G391" s="2"/>
      <c r="H391" s="2"/>
    </row>
    <row r="392" spans="3:8" x14ac:dyDescent="0.15">
      <c r="C392" s="2"/>
      <c r="D392" s="2"/>
      <c r="F392" s="2"/>
      <c r="G392" s="2"/>
      <c r="H392" s="2"/>
    </row>
    <row r="393" spans="3:8" x14ac:dyDescent="0.15">
      <c r="C393" s="2"/>
      <c r="D393" s="2"/>
      <c r="F393" s="2"/>
      <c r="G393" s="2"/>
      <c r="H393" s="2"/>
    </row>
    <row r="394" spans="3:8" x14ac:dyDescent="0.15">
      <c r="C394" s="2"/>
      <c r="D394" s="2"/>
      <c r="F394" s="2"/>
      <c r="G394" s="2"/>
      <c r="H394" s="2"/>
    </row>
    <row r="399" spans="3:8" x14ac:dyDescent="0.15">
      <c r="E399" s="13"/>
    </row>
    <row r="400" spans="3:8" x14ac:dyDescent="0.15">
      <c r="E400" s="13"/>
    </row>
    <row r="401" spans="5:5" x14ac:dyDescent="0.15">
      <c r="E401" s="13"/>
    </row>
    <row r="402" spans="5:5" x14ac:dyDescent="0.15">
      <c r="E402" s="13"/>
    </row>
    <row r="403" spans="5:5" x14ac:dyDescent="0.15">
      <c r="E403" s="13"/>
    </row>
    <row r="404" spans="5:5" x14ac:dyDescent="0.15">
      <c r="E404" s="13"/>
    </row>
    <row r="405" spans="5:5" x14ac:dyDescent="0.15">
      <c r="E405" s="13"/>
    </row>
  </sheetData>
  <sheetProtection sheet="1" objects="1" scenarios="1"/>
  <mergeCells count="2">
    <mergeCell ref="Z302:Z304"/>
    <mergeCell ref="AA302:AA304"/>
  </mergeCells>
  <pageMargins left="0.7" right="0.7" top="0.75" bottom="0.75" header="0.3" footer="0.3"/>
  <pageSetup orientation="portrait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03C2-E259-874D-900A-FA10995D49A5}">
  <dimension ref="A1:W120"/>
  <sheetViews>
    <sheetView tabSelected="1" zoomScale="120" zoomScaleNormal="120" workbookViewId="0">
      <pane ySplit="7" topLeftCell="A15" activePane="bottomLeft" state="frozen"/>
      <selection pane="bottomLeft" activeCell="G18" sqref="G18:G19"/>
    </sheetView>
  </sheetViews>
  <sheetFormatPr baseColWidth="10" defaultColWidth="8.83203125" defaultRowHeight="13" x14ac:dyDescent="0.15"/>
  <cols>
    <col min="1" max="1" width="18.33203125" style="13" bestFit="1" customWidth="1"/>
    <col min="2" max="2" width="11" style="13" bestFit="1" customWidth="1"/>
    <col min="3" max="3" width="23.83203125" style="13" bestFit="1" customWidth="1"/>
    <col min="4" max="4" width="15" style="2" bestFit="1" customWidth="1"/>
    <col min="5" max="5" width="15" style="2" customWidth="1"/>
    <col min="6" max="8" width="14.6640625" style="13" bestFit="1" customWidth="1"/>
    <col min="9" max="9" width="16.6640625" style="13" bestFit="1" customWidth="1"/>
    <col min="10" max="10" width="14.6640625" style="13" bestFit="1" customWidth="1"/>
    <col min="11" max="11" width="16" style="13" bestFit="1" customWidth="1"/>
    <col min="12" max="14" width="16.83203125" style="13" bestFit="1" customWidth="1"/>
    <col min="15" max="17" width="12.6640625" style="13" bestFit="1" customWidth="1"/>
    <col min="18" max="18" width="19" style="13" bestFit="1" customWidth="1"/>
    <col min="19" max="19" width="31.6640625" style="13" bestFit="1" customWidth="1"/>
    <col min="20" max="20" width="27.6640625" style="13" bestFit="1" customWidth="1"/>
    <col min="21" max="21" width="12.6640625" style="13" bestFit="1" customWidth="1"/>
    <col min="22" max="23" width="13.33203125" style="13" bestFit="1" customWidth="1"/>
    <col min="24" max="16384" width="8.83203125" style="13"/>
  </cols>
  <sheetData>
    <row r="1" spans="1:10" s="5" customFormat="1" x14ac:dyDescent="0.15">
      <c r="A1" s="5" t="s">
        <v>0</v>
      </c>
      <c r="D1" s="6"/>
      <c r="E1" s="6"/>
      <c r="F1" s="5" t="s">
        <v>3</v>
      </c>
      <c r="G1" s="5" t="s">
        <v>2</v>
      </c>
      <c r="H1" s="5" t="s">
        <v>3</v>
      </c>
      <c r="I1" s="5" t="s">
        <v>2</v>
      </c>
      <c r="J1" s="5" t="s">
        <v>3</v>
      </c>
    </row>
    <row r="2" spans="1:10" s="5" customFormat="1" x14ac:dyDescent="0.15">
      <c r="A2" s="5" t="s">
        <v>4</v>
      </c>
      <c r="D2" s="6"/>
      <c r="E2" s="6"/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</row>
    <row r="3" spans="1:10" s="5" customFormat="1" x14ac:dyDescent="0.15">
      <c r="A3" s="5" t="s">
        <v>7</v>
      </c>
      <c r="D3" s="6"/>
      <c r="E3" s="6"/>
      <c r="F3" s="24">
        <v>42651</v>
      </c>
      <c r="G3" s="24">
        <v>43370</v>
      </c>
      <c r="H3" s="24">
        <v>43370</v>
      </c>
      <c r="I3" s="24">
        <v>42989</v>
      </c>
      <c r="J3" s="24">
        <v>42989</v>
      </c>
    </row>
    <row r="4" spans="1:10" s="5" customFormat="1" x14ac:dyDescent="0.15">
      <c r="A4" s="5" t="s">
        <v>8</v>
      </c>
      <c r="D4" s="6"/>
      <c r="E4" s="6"/>
      <c r="F4" s="5" t="s">
        <v>9</v>
      </c>
      <c r="G4" s="5" t="s">
        <v>9</v>
      </c>
      <c r="H4" s="5" t="s">
        <v>10</v>
      </c>
      <c r="I4" s="5" t="s">
        <v>11</v>
      </c>
      <c r="J4" s="5" t="s">
        <v>11</v>
      </c>
    </row>
    <row r="5" spans="1:10" s="8" customFormat="1" x14ac:dyDescent="0.15">
      <c r="A5" s="8" t="s">
        <v>12</v>
      </c>
      <c r="D5" s="9"/>
      <c r="E5" s="9"/>
      <c r="F5" s="8" t="s">
        <v>13</v>
      </c>
      <c r="G5" s="8" t="s">
        <v>14</v>
      </c>
      <c r="H5" s="8" t="s">
        <v>15</v>
      </c>
      <c r="I5" s="8" t="s">
        <v>16</v>
      </c>
      <c r="J5" s="8" t="s">
        <v>16</v>
      </c>
    </row>
    <row r="6" spans="1:10" s="11" customFormat="1" x14ac:dyDescent="0.15">
      <c r="A6" s="11" t="s">
        <v>17</v>
      </c>
      <c r="D6" s="12"/>
      <c r="E6" s="12"/>
      <c r="F6" s="11" t="s">
        <v>13</v>
      </c>
      <c r="G6" s="11" t="s">
        <v>18</v>
      </c>
      <c r="H6" s="11" t="s">
        <v>19</v>
      </c>
      <c r="I6" s="11" t="s">
        <v>20</v>
      </c>
      <c r="J6" s="11" t="s">
        <v>20</v>
      </c>
    </row>
    <row r="7" spans="1:10" x14ac:dyDescent="0.15">
      <c r="A7" s="2" t="s">
        <v>21</v>
      </c>
      <c r="B7" s="2" t="s">
        <v>23</v>
      </c>
      <c r="C7" s="2" t="s">
        <v>24</v>
      </c>
      <c r="D7" s="2" t="s">
        <v>25</v>
      </c>
      <c r="E7" s="2" t="s">
        <v>331</v>
      </c>
      <c r="F7" s="2" t="s">
        <v>317</v>
      </c>
      <c r="G7" s="2" t="s">
        <v>318</v>
      </c>
      <c r="H7" s="2" t="s">
        <v>319</v>
      </c>
      <c r="I7" s="2" t="s">
        <v>320</v>
      </c>
      <c r="J7" s="2" t="s">
        <v>321</v>
      </c>
    </row>
    <row r="8" spans="1:10" x14ac:dyDescent="0.15">
      <c r="A8" s="2" t="s">
        <v>33</v>
      </c>
      <c r="B8" s="13" t="s">
        <v>35</v>
      </c>
      <c r="C8" s="2" t="s">
        <v>36</v>
      </c>
      <c r="D8" s="2" t="s">
        <v>42</v>
      </c>
      <c r="E8" s="2">
        <v>4</v>
      </c>
      <c r="G8" s="13">
        <v>2</v>
      </c>
      <c r="I8" s="13">
        <v>14</v>
      </c>
    </row>
    <row r="9" spans="1:10" x14ac:dyDescent="0.15">
      <c r="A9" s="2" t="s">
        <v>33</v>
      </c>
      <c r="B9" s="13" t="s">
        <v>35</v>
      </c>
      <c r="C9" s="2" t="s">
        <v>36</v>
      </c>
      <c r="D9" s="2" t="s">
        <v>59</v>
      </c>
      <c r="E9" s="2">
        <v>5</v>
      </c>
      <c r="F9" s="13">
        <v>1</v>
      </c>
    </row>
    <row r="10" spans="1:10" x14ac:dyDescent="0.15">
      <c r="A10" s="2" t="s">
        <v>33</v>
      </c>
      <c r="B10" s="13" t="s">
        <v>35</v>
      </c>
      <c r="C10" s="2" t="s">
        <v>65</v>
      </c>
      <c r="D10" s="2" t="s">
        <v>69</v>
      </c>
      <c r="E10" s="2">
        <v>6</v>
      </c>
      <c r="F10" s="13">
        <v>4</v>
      </c>
      <c r="G10" s="13">
        <v>14</v>
      </c>
      <c r="I10" s="13">
        <v>6</v>
      </c>
      <c r="J10" s="13">
        <v>4</v>
      </c>
    </row>
    <row r="11" spans="1:10" x14ac:dyDescent="0.15">
      <c r="A11" s="2" t="s">
        <v>33</v>
      </c>
      <c r="B11" s="13" t="s">
        <v>35</v>
      </c>
      <c r="C11" s="2" t="s">
        <v>65</v>
      </c>
      <c r="D11" s="2" t="s">
        <v>75</v>
      </c>
      <c r="E11" s="2">
        <v>6</v>
      </c>
      <c r="F11" s="13">
        <v>388</v>
      </c>
      <c r="G11" s="13">
        <v>998</v>
      </c>
      <c r="H11" s="13">
        <v>420</v>
      </c>
      <c r="I11" s="13">
        <v>229</v>
      </c>
      <c r="J11" s="13">
        <v>245</v>
      </c>
    </row>
    <row r="12" spans="1:10" x14ac:dyDescent="0.15">
      <c r="A12" s="2" t="s">
        <v>33</v>
      </c>
      <c r="B12" s="13" t="s">
        <v>35</v>
      </c>
      <c r="C12" s="2" t="s">
        <v>65</v>
      </c>
      <c r="D12" s="2" t="s">
        <v>76</v>
      </c>
      <c r="E12" s="2">
        <v>8</v>
      </c>
      <c r="I12" s="13">
        <v>2</v>
      </c>
      <c r="J12" s="13">
        <v>1</v>
      </c>
    </row>
    <row r="13" spans="1:10" x14ac:dyDescent="0.15">
      <c r="A13" s="2" t="s">
        <v>33</v>
      </c>
      <c r="B13" s="13" t="s">
        <v>35</v>
      </c>
      <c r="C13" s="2" t="s">
        <v>65</v>
      </c>
      <c r="D13" s="2" t="s">
        <v>80</v>
      </c>
      <c r="E13" s="2">
        <v>10</v>
      </c>
      <c r="I13" s="13">
        <v>2</v>
      </c>
    </row>
    <row r="14" spans="1:10" x14ac:dyDescent="0.15">
      <c r="A14" s="2" t="s">
        <v>33</v>
      </c>
      <c r="B14" s="13" t="s">
        <v>35</v>
      </c>
      <c r="C14" s="2" t="s">
        <v>65</v>
      </c>
      <c r="D14" s="2" t="s">
        <v>96</v>
      </c>
      <c r="E14" s="2">
        <v>6</v>
      </c>
      <c r="F14" s="13">
        <v>7</v>
      </c>
      <c r="I14" s="13">
        <v>8</v>
      </c>
      <c r="J14" s="13">
        <v>19</v>
      </c>
    </row>
    <row r="15" spans="1:10" x14ac:dyDescent="0.15">
      <c r="A15" s="2" t="s">
        <v>33</v>
      </c>
      <c r="B15" s="13" t="s">
        <v>35</v>
      </c>
      <c r="C15" s="2" t="s">
        <v>65</v>
      </c>
      <c r="D15" s="2" t="s">
        <v>98</v>
      </c>
      <c r="E15" s="2">
        <v>3</v>
      </c>
      <c r="F15" s="13">
        <v>1</v>
      </c>
      <c r="G15" s="13">
        <v>1</v>
      </c>
      <c r="I15" s="13">
        <v>1</v>
      </c>
    </row>
    <row r="16" spans="1:10" x14ac:dyDescent="0.15">
      <c r="A16" s="2" t="s">
        <v>33</v>
      </c>
      <c r="B16" s="13" t="s">
        <v>35</v>
      </c>
      <c r="C16" s="2" t="s">
        <v>143</v>
      </c>
      <c r="D16" s="2" t="s">
        <v>147</v>
      </c>
      <c r="E16" s="2">
        <v>4</v>
      </c>
      <c r="F16" s="13">
        <v>2</v>
      </c>
      <c r="G16" s="13">
        <v>2</v>
      </c>
      <c r="H16" s="13">
        <v>3</v>
      </c>
    </row>
    <row r="17" spans="1:19" x14ac:dyDescent="0.15">
      <c r="A17" s="2" t="s">
        <v>33</v>
      </c>
      <c r="B17" s="13" t="s">
        <v>35</v>
      </c>
      <c r="C17" s="2" t="s">
        <v>105</v>
      </c>
      <c r="D17" s="2" t="s">
        <v>108</v>
      </c>
      <c r="E17" s="2">
        <v>2</v>
      </c>
      <c r="F17" s="13">
        <v>22</v>
      </c>
      <c r="G17" s="13">
        <v>95</v>
      </c>
      <c r="I17" s="13">
        <v>79</v>
      </c>
      <c r="J17" s="13">
        <v>12</v>
      </c>
    </row>
    <row r="18" spans="1:19" x14ac:dyDescent="0.15">
      <c r="A18" s="2" t="s">
        <v>33</v>
      </c>
      <c r="B18" s="13" t="s">
        <v>35</v>
      </c>
      <c r="C18" s="2" t="s">
        <v>105</v>
      </c>
      <c r="D18" s="2" t="s">
        <v>115</v>
      </c>
      <c r="E18" s="2">
        <v>2</v>
      </c>
      <c r="F18" s="13">
        <v>3</v>
      </c>
      <c r="I18" s="13">
        <v>1</v>
      </c>
      <c r="J18" s="13">
        <v>3</v>
      </c>
    </row>
    <row r="19" spans="1:19" x14ac:dyDescent="0.15">
      <c r="A19" s="2" t="s">
        <v>33</v>
      </c>
      <c r="B19" s="13" t="s">
        <v>35</v>
      </c>
      <c r="C19" s="2" t="s">
        <v>105</v>
      </c>
      <c r="D19" s="2" t="s">
        <v>122</v>
      </c>
      <c r="E19" s="2">
        <v>3</v>
      </c>
      <c r="I19" s="13">
        <v>1</v>
      </c>
    </row>
    <row r="20" spans="1:19" x14ac:dyDescent="0.15">
      <c r="A20" s="2" t="s">
        <v>33</v>
      </c>
      <c r="B20" s="13" t="s">
        <v>35</v>
      </c>
      <c r="C20" s="2" t="s">
        <v>105</v>
      </c>
      <c r="D20" s="2" t="s">
        <v>131</v>
      </c>
      <c r="E20" s="2">
        <v>4</v>
      </c>
      <c r="F20" s="13">
        <v>29</v>
      </c>
      <c r="G20" s="13">
        <v>11</v>
      </c>
      <c r="H20" s="13">
        <v>13</v>
      </c>
      <c r="I20" s="13">
        <v>37</v>
      </c>
      <c r="J20" s="13">
        <v>37</v>
      </c>
    </row>
    <row r="21" spans="1:19" x14ac:dyDescent="0.15">
      <c r="A21" s="2" t="s">
        <v>33</v>
      </c>
      <c r="B21" s="13" t="s">
        <v>35</v>
      </c>
      <c r="C21" s="2" t="s">
        <v>149</v>
      </c>
      <c r="D21" s="2" t="s">
        <v>151</v>
      </c>
      <c r="E21" s="2">
        <v>1</v>
      </c>
      <c r="F21" s="13">
        <v>11</v>
      </c>
      <c r="G21" s="13">
        <v>31</v>
      </c>
      <c r="I21" s="13">
        <v>15</v>
      </c>
      <c r="J21" s="13">
        <v>1</v>
      </c>
    </row>
    <row r="22" spans="1:19" x14ac:dyDescent="0.15">
      <c r="A22" s="2" t="s">
        <v>33</v>
      </c>
      <c r="B22" s="13" t="s">
        <v>35</v>
      </c>
      <c r="C22" s="2" t="s">
        <v>149</v>
      </c>
      <c r="D22" s="2" t="s">
        <v>155</v>
      </c>
      <c r="E22" s="2">
        <v>2</v>
      </c>
      <c r="F22" s="13">
        <v>15</v>
      </c>
      <c r="I22" s="13">
        <v>78</v>
      </c>
      <c r="J22" s="13">
        <v>4</v>
      </c>
    </row>
    <row r="23" spans="1:19" x14ac:dyDescent="0.15">
      <c r="A23" s="2" t="s">
        <v>33</v>
      </c>
      <c r="B23" s="13" t="s">
        <v>35</v>
      </c>
      <c r="C23" s="2" t="s">
        <v>149</v>
      </c>
      <c r="D23" s="2" t="s">
        <v>161</v>
      </c>
      <c r="E23" s="2">
        <v>2</v>
      </c>
      <c r="I23" s="13">
        <v>10</v>
      </c>
    </row>
    <row r="24" spans="1:19" x14ac:dyDescent="0.15">
      <c r="A24" s="2" t="s">
        <v>33</v>
      </c>
      <c r="B24" s="13" t="s">
        <v>35</v>
      </c>
      <c r="C24" s="2" t="s">
        <v>149</v>
      </c>
      <c r="D24" s="2" t="s">
        <v>168</v>
      </c>
      <c r="E24" s="2">
        <v>2</v>
      </c>
      <c r="I24" s="13">
        <v>1</v>
      </c>
    </row>
    <row r="25" spans="1:19" x14ac:dyDescent="0.15">
      <c r="A25" s="2" t="s">
        <v>33</v>
      </c>
      <c r="B25" s="13" t="s">
        <v>35</v>
      </c>
      <c r="C25" s="2" t="s">
        <v>176</v>
      </c>
      <c r="D25" s="2" t="s">
        <v>179</v>
      </c>
      <c r="E25" s="2">
        <v>3</v>
      </c>
      <c r="F25" s="13">
        <v>5</v>
      </c>
      <c r="G25" s="13">
        <v>1</v>
      </c>
      <c r="I25" s="13">
        <v>10</v>
      </c>
      <c r="J25" s="13">
        <v>2</v>
      </c>
    </row>
    <row r="26" spans="1:19" x14ac:dyDescent="0.15">
      <c r="A26" s="2" t="s">
        <v>33</v>
      </c>
      <c r="B26" s="13" t="s">
        <v>35</v>
      </c>
      <c r="C26" s="2" t="s">
        <v>176</v>
      </c>
      <c r="D26" s="2" t="s">
        <v>199</v>
      </c>
      <c r="E26" s="2">
        <v>5</v>
      </c>
      <c r="I26" s="13">
        <v>3</v>
      </c>
      <c r="J26" s="13">
        <v>1</v>
      </c>
    </row>
    <row r="27" spans="1:19" x14ac:dyDescent="0.15">
      <c r="A27" s="2" t="s">
        <v>33</v>
      </c>
      <c r="B27" s="13" t="s">
        <v>35</v>
      </c>
      <c r="C27" s="2" t="s">
        <v>176</v>
      </c>
      <c r="D27" s="2" t="s">
        <v>206</v>
      </c>
      <c r="E27" s="2">
        <v>4</v>
      </c>
      <c r="F27" s="13">
        <v>3</v>
      </c>
      <c r="G27" s="13">
        <v>1</v>
      </c>
      <c r="I27" s="13">
        <v>1</v>
      </c>
    </row>
    <row r="28" spans="1:19" x14ac:dyDescent="0.15">
      <c r="A28" s="2" t="s">
        <v>233</v>
      </c>
      <c r="B28" s="2" t="s">
        <v>235</v>
      </c>
      <c r="C28" s="2"/>
      <c r="D28" s="2" t="s">
        <v>235</v>
      </c>
      <c r="E28" s="2">
        <v>8</v>
      </c>
      <c r="F28" s="13">
        <v>1</v>
      </c>
      <c r="G28" s="13">
        <v>67</v>
      </c>
      <c r="H28" s="13">
        <v>25</v>
      </c>
      <c r="J28" s="13">
        <v>6</v>
      </c>
      <c r="S28" s="31"/>
    </row>
    <row r="29" spans="1:19" x14ac:dyDescent="0.15">
      <c r="A29" s="2" t="s">
        <v>233</v>
      </c>
      <c r="B29" s="2" t="s">
        <v>236</v>
      </c>
      <c r="C29" s="2" t="s">
        <v>237</v>
      </c>
      <c r="D29" s="2" t="s">
        <v>237</v>
      </c>
      <c r="E29" s="2">
        <v>8</v>
      </c>
      <c r="F29" s="13">
        <v>41</v>
      </c>
      <c r="G29" s="13">
        <v>30</v>
      </c>
      <c r="H29" s="13">
        <v>87</v>
      </c>
      <c r="I29" s="13">
        <v>5</v>
      </c>
      <c r="J29" s="13">
        <v>70</v>
      </c>
      <c r="S29" s="31"/>
    </row>
    <row r="30" spans="1:19" x14ac:dyDescent="0.15">
      <c r="A30" s="2" t="s">
        <v>233</v>
      </c>
      <c r="B30" s="2" t="s">
        <v>238</v>
      </c>
      <c r="C30" s="2"/>
      <c r="D30" s="2" t="s">
        <v>238</v>
      </c>
      <c r="E30" s="2">
        <v>8</v>
      </c>
      <c r="F30" s="13">
        <v>7</v>
      </c>
      <c r="G30" s="13">
        <v>5</v>
      </c>
      <c r="H30" s="13">
        <v>89</v>
      </c>
      <c r="I30" s="13">
        <v>2</v>
      </c>
      <c r="J30" s="13">
        <v>40</v>
      </c>
    </row>
    <row r="31" spans="1:19" x14ac:dyDescent="0.15">
      <c r="A31" s="2" t="s">
        <v>33</v>
      </c>
      <c r="B31" s="2" t="s">
        <v>248</v>
      </c>
      <c r="C31" s="13" t="s">
        <v>249</v>
      </c>
      <c r="D31" s="13" t="s">
        <v>249</v>
      </c>
      <c r="E31" s="2">
        <v>8</v>
      </c>
      <c r="F31" s="13">
        <v>30</v>
      </c>
      <c r="G31" s="13">
        <v>31</v>
      </c>
      <c r="H31" s="13">
        <v>29</v>
      </c>
      <c r="I31" s="13">
        <v>13</v>
      </c>
      <c r="J31" s="13">
        <v>18</v>
      </c>
    </row>
    <row r="32" spans="1:19" ht="14" thickBot="1" x14ac:dyDescent="0.2">
      <c r="A32" s="32" t="s">
        <v>276</v>
      </c>
      <c r="B32" s="32" t="s">
        <v>277</v>
      </c>
      <c r="C32" s="33"/>
      <c r="D32" s="32" t="s">
        <v>277</v>
      </c>
      <c r="E32" s="32">
        <v>5</v>
      </c>
      <c r="F32" s="34">
        <v>33</v>
      </c>
      <c r="G32" s="34">
        <v>47</v>
      </c>
      <c r="H32" s="34">
        <v>249</v>
      </c>
      <c r="I32" s="34">
        <v>99</v>
      </c>
      <c r="J32" s="34">
        <v>278</v>
      </c>
      <c r="K32" s="34"/>
    </row>
    <row r="33" spans="1:23" s="2" customFormat="1" ht="14" thickTop="1" x14ac:dyDescent="0.15">
      <c r="F33" s="26">
        <f>SUM(F$8:F$32)</f>
        <v>603</v>
      </c>
      <c r="G33" s="26">
        <f t="shared" ref="G33:J33" si="0">SUM(G$8:G$32)</f>
        <v>1336</v>
      </c>
      <c r="H33" s="26">
        <f t="shared" si="0"/>
        <v>915</v>
      </c>
      <c r="I33" s="26">
        <f t="shared" si="0"/>
        <v>617</v>
      </c>
      <c r="J33" s="26">
        <f t="shared" si="0"/>
        <v>741</v>
      </c>
      <c r="K33" s="16"/>
      <c r="L33" s="16"/>
      <c r="M33" s="16"/>
      <c r="N33" s="16"/>
      <c r="O33" s="16"/>
      <c r="P33" s="14"/>
      <c r="Q33" s="14"/>
      <c r="R33" s="16"/>
      <c r="S33" s="42"/>
      <c r="T33" s="43"/>
      <c r="U33" s="14"/>
      <c r="V33" s="16"/>
      <c r="W33" s="14"/>
    </row>
    <row r="34" spans="1:23" x14ac:dyDescent="0.15">
      <c r="E34" s="2" t="s">
        <v>332</v>
      </c>
      <c r="F34" s="2" t="s">
        <v>317</v>
      </c>
      <c r="G34" s="2" t="s">
        <v>318</v>
      </c>
      <c r="H34" s="2" t="s">
        <v>319</v>
      </c>
      <c r="I34" s="2" t="s">
        <v>320</v>
      </c>
      <c r="J34" s="2" t="s">
        <v>321</v>
      </c>
      <c r="K34" s="17"/>
      <c r="L34" s="17"/>
      <c r="M34" s="17"/>
      <c r="N34" s="17"/>
      <c r="O34" s="17"/>
      <c r="S34" s="42"/>
      <c r="T34" s="44"/>
    </row>
    <row r="35" spans="1:23" ht="16" x14ac:dyDescent="0.2">
      <c r="A35" s="35" t="s">
        <v>322</v>
      </c>
      <c r="B35" s="36"/>
      <c r="C35" s="36"/>
      <c r="E35" s="37" t="s">
        <v>323</v>
      </c>
      <c r="F35" s="36">
        <f>COUNT(F$8:F$32)</f>
        <v>18</v>
      </c>
      <c r="G35" s="36">
        <f>COUNT(G$8:G$32)</f>
        <v>15</v>
      </c>
      <c r="H35" s="36">
        <f>COUNT(H$8:H$32)</f>
        <v>8</v>
      </c>
      <c r="I35" s="36">
        <f>COUNT(I$8:I$32)</f>
        <v>22</v>
      </c>
      <c r="J35" s="36">
        <f>COUNT(J$8:J$32)</f>
        <v>16</v>
      </c>
      <c r="K35" s="36"/>
      <c r="L35" s="19"/>
      <c r="M35" s="19"/>
      <c r="N35" s="19"/>
      <c r="O35" s="19"/>
    </row>
    <row r="36" spans="1:23" ht="16" x14ac:dyDescent="0.2">
      <c r="A36" s="36"/>
      <c r="B36" s="36"/>
      <c r="C36" s="36"/>
      <c r="E36" s="37" t="s">
        <v>324</v>
      </c>
      <c r="F36" s="36">
        <f>COUNT(F$17:F$27)</f>
        <v>7</v>
      </c>
      <c r="G36" s="36">
        <f t="shared" ref="G36:J36" si="1">COUNT(G$17:G$27)</f>
        <v>5</v>
      </c>
      <c r="H36" s="36">
        <f t="shared" si="1"/>
        <v>1</v>
      </c>
      <c r="I36" s="36">
        <f t="shared" si="1"/>
        <v>11</v>
      </c>
      <c r="J36" s="36">
        <f t="shared" si="1"/>
        <v>7</v>
      </c>
      <c r="K36" s="36"/>
    </row>
    <row r="37" spans="1:23" ht="16" x14ac:dyDescent="0.2">
      <c r="A37" s="36"/>
      <c r="B37" s="36"/>
      <c r="C37" s="36"/>
      <c r="E37" s="37" t="s">
        <v>325</v>
      </c>
      <c r="F37" s="38">
        <f>SUMIF($E$17:$E$27,"&lt;4",F$17:F$27)/F$33*100</f>
        <v>9.2868988391376437</v>
      </c>
      <c r="G37" s="38">
        <f t="shared" ref="G37:J37" si="2">SUMIF($E$17:$E$27,"&lt;4",G$17:G$27)/G$33*100</f>
        <v>9.5059880239520957</v>
      </c>
      <c r="H37" s="38">
        <f t="shared" si="2"/>
        <v>0</v>
      </c>
      <c r="I37" s="38">
        <f t="shared" si="2"/>
        <v>31.604538087520261</v>
      </c>
      <c r="J37" s="38">
        <f t="shared" si="2"/>
        <v>2.9689608636977058</v>
      </c>
      <c r="K37" s="38"/>
    </row>
    <row r="38" spans="1:23" ht="16" x14ac:dyDescent="0.2">
      <c r="A38" s="36"/>
      <c r="B38" s="36"/>
      <c r="C38" s="36"/>
      <c r="E38" s="37" t="s">
        <v>326</v>
      </c>
      <c r="F38" s="38">
        <f>MAX(F$8:F$32)/F$33*100</f>
        <v>64.344941956882252</v>
      </c>
      <c r="G38" s="38">
        <f t="shared" ref="G38:J38" si="3">MAX(G$8:G$32)/G$33*100</f>
        <v>74.700598802395206</v>
      </c>
      <c r="H38" s="38">
        <f t="shared" si="3"/>
        <v>45.901639344262293</v>
      </c>
      <c r="I38" s="38">
        <f t="shared" si="3"/>
        <v>37.115072933549428</v>
      </c>
      <c r="J38" s="38">
        <f t="shared" si="3"/>
        <v>37.51686909581646</v>
      </c>
      <c r="K38" s="38"/>
    </row>
    <row r="39" spans="1:23" ht="16" x14ac:dyDescent="0.2">
      <c r="A39" s="36"/>
      <c r="B39" s="36"/>
      <c r="C39" s="36"/>
      <c r="E39" s="37" t="s">
        <v>333</v>
      </c>
      <c r="F39" s="40" t="s">
        <v>75</v>
      </c>
      <c r="G39" s="40" t="s">
        <v>75</v>
      </c>
      <c r="H39" s="40" t="s">
        <v>75</v>
      </c>
      <c r="I39" s="40" t="s">
        <v>75</v>
      </c>
      <c r="J39" s="40" t="s">
        <v>277</v>
      </c>
      <c r="K39" s="41"/>
    </row>
    <row r="40" spans="1:23" ht="16" x14ac:dyDescent="0.2">
      <c r="A40" s="36"/>
      <c r="B40" s="36"/>
      <c r="C40" s="36"/>
      <c r="E40" s="37" t="s">
        <v>327</v>
      </c>
      <c r="F40" s="36" cm="1">
        <f t="array" ref="F40">SUMPRODUCT($E$8:$E$32/F$33,F$8:F$32)</f>
        <v>5.7064676616915433</v>
      </c>
      <c r="G40" s="36" cm="1">
        <f t="array" ref="G40">SUMPRODUCT($E$8:$E$32/G$33,G$8:G$32)</f>
        <v>5.7350299401197615</v>
      </c>
      <c r="H40" s="36" cm="1">
        <f t="array" ref="H40">SUMPRODUCT($E$8:$E$32/H$33,H$8:H$32)</f>
        <v>6.1956284153005461</v>
      </c>
      <c r="I40" s="36" cm="1">
        <f t="array" ref="I40">SUMPRODUCT($E$8:$E$32/I$33,I$8:I$32)</f>
        <v>4.474878444084279</v>
      </c>
      <c r="J40" s="36" cm="1">
        <f t="array" ref="J40">SUMPRODUCT($E$8:$E$32/J$33,J$8:J$32)</f>
        <v>5.7705802968960871</v>
      </c>
      <c r="K40" s="36"/>
    </row>
    <row r="41" spans="1:23" ht="16" x14ac:dyDescent="0.2">
      <c r="A41" s="36"/>
      <c r="B41" s="36"/>
      <c r="C41" s="36"/>
      <c r="E41" s="37" t="s">
        <v>328</v>
      </c>
      <c r="F41" s="36">
        <v>1.4864740000000001</v>
      </c>
      <c r="G41" s="36">
        <v>1.077437</v>
      </c>
      <c r="H41" s="36">
        <v>1.448936</v>
      </c>
      <c r="I41" s="36">
        <v>2.020162</v>
      </c>
      <c r="J41" s="38">
        <v>1.67527</v>
      </c>
      <c r="K41" s="38"/>
    </row>
    <row r="42" spans="1:23" ht="16" x14ac:dyDescent="0.2">
      <c r="A42" s="36"/>
      <c r="B42" s="36"/>
      <c r="C42" s="36"/>
      <c r="E42" s="37" t="s">
        <v>329</v>
      </c>
      <c r="F42" s="38">
        <v>50</v>
      </c>
      <c r="G42" s="38">
        <v>12.5</v>
      </c>
      <c r="H42" s="38">
        <v>25</v>
      </c>
      <c r="I42" s="38">
        <v>62.5</v>
      </c>
      <c r="J42" s="38">
        <v>62.5</v>
      </c>
      <c r="K42" s="39"/>
    </row>
    <row r="43" spans="1:23" ht="16" x14ac:dyDescent="0.2">
      <c r="C43" s="2"/>
      <c r="E43" s="37" t="s">
        <v>330</v>
      </c>
      <c r="F43" s="36">
        <f>F33/F42*100</f>
        <v>1206</v>
      </c>
      <c r="G43" s="36">
        <f>G33/G42*100</f>
        <v>10688</v>
      </c>
      <c r="H43" s="36">
        <f>H33/H42*100</f>
        <v>3660</v>
      </c>
      <c r="I43" s="36">
        <f>I33/I42*100</f>
        <v>987.2</v>
      </c>
      <c r="J43" s="36">
        <f>J33/J42*100</f>
        <v>1185.5999999999999</v>
      </c>
    </row>
    <row r="44" spans="1:23" x14ac:dyDescent="0.15">
      <c r="A44" s="2"/>
    </row>
    <row r="45" spans="1:23" x14ac:dyDescent="0.15">
      <c r="A45" s="2"/>
    </row>
    <row r="46" spans="1:23" x14ac:dyDescent="0.15">
      <c r="A46" s="2"/>
    </row>
    <row r="47" spans="1:23" x14ac:dyDescent="0.15">
      <c r="A47" s="2"/>
    </row>
    <row r="48" spans="1:23" x14ac:dyDescent="0.15">
      <c r="A48" s="2"/>
    </row>
    <row r="49" spans="1:12" x14ac:dyDescent="0.15">
      <c r="A49" s="2"/>
    </row>
    <row r="50" spans="1:12" x14ac:dyDescent="0.15">
      <c r="A50" s="2"/>
      <c r="K50" s="21"/>
      <c r="L50" s="21"/>
    </row>
    <row r="51" spans="1:12" x14ac:dyDescent="0.15">
      <c r="A51" s="2"/>
      <c r="K51" s="21"/>
      <c r="L51" s="21"/>
    </row>
    <row r="52" spans="1:12" x14ac:dyDescent="0.15">
      <c r="A52" s="2"/>
      <c r="K52" s="21"/>
      <c r="L52" s="21"/>
    </row>
    <row r="53" spans="1:12" x14ac:dyDescent="0.15">
      <c r="A53" s="2"/>
      <c r="K53" s="21"/>
      <c r="L53" s="21"/>
    </row>
    <row r="54" spans="1:12" x14ac:dyDescent="0.15">
      <c r="A54" s="2"/>
      <c r="K54" s="21"/>
      <c r="L54" s="21"/>
    </row>
    <row r="55" spans="1:12" x14ac:dyDescent="0.15">
      <c r="A55" s="2"/>
      <c r="K55" s="21"/>
      <c r="L55" s="21"/>
    </row>
    <row r="56" spans="1:12" x14ac:dyDescent="0.15">
      <c r="A56" s="2"/>
      <c r="K56" s="21"/>
      <c r="L56" s="21"/>
    </row>
    <row r="57" spans="1:12" x14ac:dyDescent="0.15">
      <c r="A57" s="2"/>
      <c r="K57" s="21"/>
      <c r="L57" s="21"/>
    </row>
    <row r="58" spans="1:12" x14ac:dyDescent="0.15">
      <c r="A58" s="2"/>
      <c r="K58" s="21"/>
      <c r="L58" s="21"/>
    </row>
    <row r="59" spans="1:12" x14ac:dyDescent="0.15">
      <c r="A59" s="2"/>
    </row>
    <row r="66" spans="4:5" x14ac:dyDescent="0.15">
      <c r="D66" s="13"/>
      <c r="E66" s="13"/>
    </row>
    <row r="69" spans="4:5" x14ac:dyDescent="0.15">
      <c r="D69" s="13"/>
      <c r="E69" s="13"/>
    </row>
    <row r="70" spans="4:5" x14ac:dyDescent="0.15">
      <c r="D70" s="13"/>
      <c r="E70" s="13"/>
    </row>
    <row r="71" spans="4:5" x14ac:dyDescent="0.15">
      <c r="D71" s="13"/>
      <c r="E71" s="13"/>
    </row>
    <row r="73" spans="4:5" x14ac:dyDescent="0.15">
      <c r="D73" s="13"/>
      <c r="E73" s="13"/>
    </row>
    <row r="74" spans="4:5" x14ac:dyDescent="0.15">
      <c r="D74" s="13"/>
      <c r="E74" s="13"/>
    </row>
    <row r="76" spans="4:5" x14ac:dyDescent="0.15">
      <c r="D76" s="13"/>
      <c r="E76" s="13"/>
    </row>
    <row r="77" spans="4:5" x14ac:dyDescent="0.15">
      <c r="D77" s="13"/>
      <c r="E77" s="13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6" spans="1:3" x14ac:dyDescent="0.15">
      <c r="C96" s="2"/>
    </row>
    <row r="106" spans="2:3" x14ac:dyDescent="0.15">
      <c r="B106" s="2"/>
      <c r="C106" s="2"/>
    </row>
    <row r="107" spans="2:3" x14ac:dyDescent="0.15">
      <c r="B107" s="2"/>
      <c r="C107" s="2"/>
    </row>
    <row r="108" spans="2:3" x14ac:dyDescent="0.15">
      <c r="B108" s="2"/>
      <c r="C108" s="2"/>
    </row>
    <row r="109" spans="2:3" x14ac:dyDescent="0.15">
      <c r="B109" s="2"/>
      <c r="C109" s="2"/>
    </row>
    <row r="114" spans="4:5" x14ac:dyDescent="0.15">
      <c r="D114" s="13"/>
      <c r="E114" s="13"/>
    </row>
    <row r="115" spans="4:5" x14ac:dyDescent="0.15">
      <c r="D115" s="13"/>
      <c r="E115" s="13"/>
    </row>
    <row r="116" spans="4:5" x14ac:dyDescent="0.15">
      <c r="D116" s="13"/>
      <c r="E116" s="13"/>
    </row>
    <row r="117" spans="4:5" x14ac:dyDescent="0.15">
      <c r="D117" s="13"/>
      <c r="E117" s="13"/>
    </row>
    <row r="118" spans="4:5" x14ac:dyDescent="0.15">
      <c r="D118" s="13"/>
      <c r="E118" s="13"/>
    </row>
    <row r="119" spans="4:5" x14ac:dyDescent="0.15">
      <c r="D119" s="13"/>
      <c r="E119" s="13"/>
    </row>
    <row r="120" spans="4:5" x14ac:dyDescent="0.15">
      <c r="D120" s="13"/>
      <c r="E120" s="13"/>
    </row>
  </sheetData>
  <mergeCells count="2">
    <mergeCell ref="S33:S34"/>
    <mergeCell ref="T33:T34"/>
  </mergeCells>
  <pageMargins left="0.7" right="0.7" top="0.75" bottom="0.75" header="0.3" footer="0.3"/>
  <pageSetup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data_raw</vt:lpstr>
      <vt:lpstr>data_family_safit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trebor</dc:creator>
  <cp:keywords/>
  <dc:description/>
  <cp:lastModifiedBy>Microsoft Office User</cp:lastModifiedBy>
  <cp:revision/>
  <dcterms:created xsi:type="dcterms:W3CDTF">2013-09-27T17:56:47Z</dcterms:created>
  <dcterms:modified xsi:type="dcterms:W3CDTF">2022-03-03T20:18:28Z</dcterms:modified>
  <cp:category/>
  <cp:contentStatus/>
</cp:coreProperties>
</file>