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rapeek/Documents/github/van_norden_aquabio/data_out/"/>
    </mc:Choice>
  </mc:AlternateContent>
  <xr:revisionPtr revIDLastSave="0" documentId="13_ncr:1_{A5DEF737-EA86-5E47-B62B-38E1DC28ABC4}" xr6:coauthVersionLast="47" xr6:coauthVersionMax="47" xr10:uidLastSave="{00000000-0000-0000-0000-000000000000}"/>
  <bookViews>
    <workbookView xWindow="0" yWindow="500" windowWidth="27960" windowHeight="14800" xr2:uid="{00000000-000D-0000-FFFF-FFFF00000000}"/>
  </bookViews>
  <sheets>
    <sheet name="BMI_2020-2021_safit2a" sheetId="7" r:id="rId1"/>
    <sheet name="BMI_2020-2021_safit1a" sheetId="8" r:id="rId2"/>
    <sheet name="BMI_2016-2018_safit1a" sheetId="6" r:id="rId3"/>
    <sheet name="zooplankton" sheetId="1" r:id="rId4"/>
    <sheet name="amphibs" sheetId="5" r:id="rId5"/>
    <sheet name="water_quality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4" i="8" l="1"/>
  <c r="I44" i="8"/>
  <c r="J41" i="8"/>
  <c r="I41" i="8"/>
  <c r="I40" i="8"/>
  <c r="J38" i="8"/>
  <c r="I38" i="8"/>
  <c r="H38" i="8"/>
  <c r="J37" i="8"/>
  <c r="I37" i="8"/>
  <c r="H37" i="8"/>
  <c r="J35" i="8"/>
  <c r="J39" i="8" s="1"/>
  <c r="I35" i="8"/>
  <c r="I39" i="8" s="1"/>
  <c r="H35" i="8"/>
  <c r="H40" i="8" s="1"/>
  <c r="H55" i="7"/>
  <c r="J55" i="7"/>
  <c r="L55" i="7"/>
  <c r="L62" i="7" s="1"/>
  <c r="H57" i="7"/>
  <c r="J57" i="7"/>
  <c r="L57" i="7"/>
  <c r="H58" i="7"/>
  <c r="J58" i="7"/>
  <c r="L58" i="7"/>
  <c r="H59" i="7"/>
  <c r="J59" i="7"/>
  <c r="L59" i="7"/>
  <c r="H60" i="7"/>
  <c r="J60" i="7"/>
  <c r="H62" i="7"/>
  <c r="J62" i="7"/>
  <c r="H65" i="7"/>
  <c r="J65" i="7"/>
  <c r="L65" i="7"/>
  <c r="H68" i="7"/>
  <c r="J68" i="7"/>
  <c r="L68" i="7"/>
  <c r="H70" i="7"/>
  <c r="J70" i="7"/>
  <c r="H71" i="7"/>
  <c r="J71" i="7"/>
  <c r="L71" i="7"/>
  <c r="I75" i="7"/>
  <c r="K75" i="7"/>
  <c r="M75" i="7"/>
  <c r="J40" i="6" a="1"/>
  <c r="J40" i="6" s="1"/>
  <c r="I40" i="6" a="1"/>
  <c r="I40" i="6" s="1"/>
  <c r="H40" i="6" a="1"/>
  <c r="H40" i="6" s="1"/>
  <c r="F40" i="6" a="1"/>
  <c r="F40" i="6" s="1"/>
  <c r="J37" i="6"/>
  <c r="H37" i="6"/>
  <c r="F37" i="6"/>
  <c r="J36" i="6"/>
  <c r="I36" i="6"/>
  <c r="H36" i="6"/>
  <c r="G36" i="6"/>
  <c r="F36" i="6"/>
  <c r="J35" i="6"/>
  <c r="I35" i="6"/>
  <c r="H35" i="6"/>
  <c r="G35" i="6"/>
  <c r="F35" i="6"/>
  <c r="J33" i="6"/>
  <c r="J43" i="6" s="1"/>
  <c r="I33" i="6"/>
  <c r="I43" i="6" s="1"/>
  <c r="H33" i="6"/>
  <c r="H38" i="6" s="1"/>
  <c r="G33" i="6"/>
  <c r="G38" i="6" s="1"/>
  <c r="F33" i="6"/>
  <c r="F38" i="6" s="1"/>
  <c r="J40" i="8" l="1"/>
  <c r="H41" i="8"/>
  <c r="H39" i="8"/>
  <c r="H44" i="8"/>
  <c r="L60" i="7"/>
  <c r="I38" i="6"/>
  <c r="G37" i="6"/>
  <c r="J38" i="6"/>
  <c r="I37" i="6"/>
  <c r="H43" i="6"/>
  <c r="G40" i="6" a="1"/>
  <c r="G40" i="6" s="1"/>
  <c r="F43" i="6"/>
  <c r="G4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EBD7DA77-12BB-4C47-830A-1FCF2E94A4EF}">
      <text>
        <r>
          <rPr>
            <sz val="10"/>
            <color rgb="FF000000"/>
            <rFont val="Arial"/>
          </rPr>
          <t>where possible, for tadpoles can use these for subset of total area and estimate
	-Ryan Peek</t>
        </r>
      </text>
    </comment>
    <comment ref="G1" authorId="0" shapeId="0" xr:uid="{58A9A6F0-88BF-1B40-B935-D8A15F4F2991}">
      <text>
        <r>
          <rPr>
            <sz val="10"/>
            <color rgb="FF000000"/>
            <rFont val="Arial"/>
          </rPr>
          <t>Shank length, right leg, measured from knee to ankle bone
	-Ryan Peek</t>
        </r>
      </text>
    </comment>
    <comment ref="H1" authorId="0" shapeId="0" xr:uid="{024EF4A3-742D-FB4A-8260-E68111BCAB43}">
      <text>
        <r>
          <rPr>
            <sz val="10"/>
            <color rgb="FF000000"/>
            <rFont val="Arial"/>
          </rPr>
          <t>1 = 0-25%, 2 = 25-50%, 3 = 50-75%, 4=&gt;75%
	-Ryan Peek</t>
        </r>
      </text>
    </comment>
    <comment ref="I1" authorId="0" shapeId="0" xr:uid="{9C3FDBC4-5ED7-0049-AE9A-2FCF376D8EA7}">
      <text>
        <r>
          <rPr>
            <sz val="10"/>
            <color rgb="FF000000"/>
            <rFont val="Arial"/>
          </rPr>
          <t>These should add to 100% (and represent the total cover)
	-Ryan Peek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<sst xmlns="http://schemas.openxmlformats.org/spreadsheetml/2006/main" count="1674" uniqueCount="559">
  <si>
    <t>Site</t>
  </si>
  <si>
    <t>Date</t>
  </si>
  <si>
    <t>Method</t>
  </si>
  <si>
    <t>Throws</t>
  </si>
  <si>
    <t>Rope Length_m</t>
  </si>
  <si>
    <t>FlowMeterBegin</t>
  </si>
  <si>
    <t>FlowMeterEnd</t>
  </si>
  <si>
    <t>MeshSize_Microns</t>
  </si>
  <si>
    <t>RingSize_cm</t>
  </si>
  <si>
    <t>TotalVolume_ml</t>
  </si>
  <si>
    <t>SplitFraction</t>
  </si>
  <si>
    <t>Volumesubsampled_ml</t>
  </si>
  <si>
    <t>Phylum</t>
  </si>
  <si>
    <t>Class</t>
  </si>
  <si>
    <t>Subclass</t>
  </si>
  <si>
    <t>Order</t>
  </si>
  <si>
    <t>Family</t>
  </si>
  <si>
    <t>Genus</t>
  </si>
  <si>
    <t>Species</t>
  </si>
  <si>
    <t>LifeStage</t>
  </si>
  <si>
    <t>abundance</t>
  </si>
  <si>
    <t>QC</t>
  </si>
  <si>
    <t>net throw</t>
  </si>
  <si>
    <t>Arthropoda</t>
  </si>
  <si>
    <t>Maxillopoda</t>
  </si>
  <si>
    <t>Copepoda</t>
  </si>
  <si>
    <t>Calanoida</t>
  </si>
  <si>
    <t>copepidite</t>
  </si>
  <si>
    <t>adult</t>
  </si>
  <si>
    <t>Cyclopoida</t>
  </si>
  <si>
    <t>Cyclopidae</t>
  </si>
  <si>
    <t>Acanthocyclops</t>
  </si>
  <si>
    <t>Cyclooida</t>
  </si>
  <si>
    <t>nauplii</t>
  </si>
  <si>
    <t>Branchipoda</t>
  </si>
  <si>
    <t>Cladocera</t>
  </si>
  <si>
    <t>Chydoridae</t>
  </si>
  <si>
    <t>Arachnida</t>
  </si>
  <si>
    <t>acari</t>
  </si>
  <si>
    <t>Hydracarina</t>
  </si>
  <si>
    <t>Arthopoda</t>
  </si>
  <si>
    <t>acanthocyclops</t>
  </si>
  <si>
    <t>cyclopoida</t>
  </si>
  <si>
    <t>calanoida</t>
  </si>
  <si>
    <t>Bosminidae</t>
  </si>
  <si>
    <t>Bosmina</t>
  </si>
  <si>
    <t>bosmina</t>
  </si>
  <si>
    <t>Chydorus</t>
  </si>
  <si>
    <t>chydorus</t>
  </si>
  <si>
    <t>Ostracoda</t>
  </si>
  <si>
    <t>Podacopa</t>
  </si>
  <si>
    <t>Podacopida</t>
  </si>
  <si>
    <t>Cyprididae</t>
  </si>
  <si>
    <t>Eucypris</t>
  </si>
  <si>
    <t>Rotifera</t>
  </si>
  <si>
    <t>Insecta</t>
  </si>
  <si>
    <t>Ephemeroptera</t>
  </si>
  <si>
    <t>larvae</t>
  </si>
  <si>
    <t>Alona</t>
  </si>
  <si>
    <t>alona</t>
  </si>
  <si>
    <t>Ilyocryptidae</t>
  </si>
  <si>
    <t>ilyocryptus</t>
  </si>
  <si>
    <t>Annelida</t>
  </si>
  <si>
    <t>oligocheate</t>
  </si>
  <si>
    <t>oligochaeta</t>
  </si>
  <si>
    <t>rotifera</t>
  </si>
  <si>
    <t>Diptera</t>
  </si>
  <si>
    <t>Chironomidae</t>
  </si>
  <si>
    <t>chironomidae</t>
  </si>
  <si>
    <t>diptera</t>
  </si>
  <si>
    <t>Nematoda</t>
  </si>
  <si>
    <t>nematoda</t>
  </si>
  <si>
    <t>Harpacticoida</t>
  </si>
  <si>
    <t>harpacticoida</t>
  </si>
  <si>
    <t>Ilyocryprididae</t>
  </si>
  <si>
    <t>Ilyocypris</t>
  </si>
  <si>
    <t>illyocypris</t>
  </si>
  <si>
    <t>Simuliidae</t>
  </si>
  <si>
    <t>polychaeta</t>
  </si>
  <si>
    <t>Trichoptera</t>
  </si>
  <si>
    <t>Coleoptera</t>
  </si>
  <si>
    <t>coleoptera</t>
  </si>
  <si>
    <t>eucypris</t>
  </si>
  <si>
    <t>Cnidaria</t>
  </si>
  <si>
    <t>Hydrozoa</t>
  </si>
  <si>
    <t>Leptolinae</t>
  </si>
  <si>
    <t>Anthomedusae</t>
  </si>
  <si>
    <t>Hydridae</t>
  </si>
  <si>
    <t>Hydra</t>
  </si>
  <si>
    <t>hydra</t>
  </si>
  <si>
    <t>Plecoptera</t>
  </si>
  <si>
    <t>Pterygota</t>
  </si>
  <si>
    <t>Thysanoptera</t>
  </si>
  <si>
    <t>thysanoptera</t>
  </si>
  <si>
    <t>Hydroptilidae</t>
  </si>
  <si>
    <t>Oligochaeta</t>
  </si>
  <si>
    <t>Dytiscidae</t>
  </si>
  <si>
    <t>Baetidae</t>
  </si>
  <si>
    <t>Elmidae</t>
  </si>
  <si>
    <t>pupa</t>
  </si>
  <si>
    <t>polychaete</t>
  </si>
  <si>
    <t>Ceratopogonidae</t>
  </si>
  <si>
    <t>ceratopogonidae</t>
  </si>
  <si>
    <t>VN_01</t>
  </si>
  <si>
    <t>na</t>
  </si>
  <si>
    <t>VN_02_Dam</t>
  </si>
  <si>
    <t>NSC</t>
  </si>
  <si>
    <t>Date_YYYY_MM_DD</t>
  </si>
  <si>
    <t>time24hr</t>
  </si>
  <si>
    <t>SiteID</t>
  </si>
  <si>
    <t>SampleID</t>
  </si>
  <si>
    <t>UTM_E_x</t>
  </si>
  <si>
    <t>UTM_N_y</t>
  </si>
  <si>
    <t>watertemp_C</t>
  </si>
  <si>
    <t>TDS_ppm_0.7</t>
  </si>
  <si>
    <t>EC_uS</t>
  </si>
  <si>
    <t>Isolated_backwater</t>
  </si>
  <si>
    <t>Notes</t>
  </si>
  <si>
    <t>1000</t>
  </si>
  <si>
    <t>VN_lake</t>
  </si>
  <si>
    <t>WQ2</t>
  </si>
  <si>
    <t>0930</t>
  </si>
  <si>
    <t>WQ1</t>
  </si>
  <si>
    <t>1004</t>
  </si>
  <si>
    <t>E01</t>
  </si>
  <si>
    <t>1025</t>
  </si>
  <si>
    <t>E02</t>
  </si>
  <si>
    <t>1109</t>
  </si>
  <si>
    <t>E03</t>
  </si>
  <si>
    <t>1157</t>
  </si>
  <si>
    <t>E04</t>
  </si>
  <si>
    <t>at seep</t>
  </si>
  <si>
    <t>1216</t>
  </si>
  <si>
    <t>E05</t>
  </si>
  <si>
    <t>1228</t>
  </si>
  <si>
    <t>E06</t>
  </si>
  <si>
    <t>1244</t>
  </si>
  <si>
    <t>E08</t>
  </si>
  <si>
    <t>1313</t>
  </si>
  <si>
    <t>E09</t>
  </si>
  <si>
    <t>1320</t>
  </si>
  <si>
    <t>E11</t>
  </si>
  <si>
    <t>Y</t>
  </si>
  <si>
    <t>backwater, isolated</t>
  </si>
  <si>
    <t>1250</t>
  </si>
  <si>
    <t>WQ3</t>
  </si>
  <si>
    <t>in river channel</t>
  </si>
  <si>
    <t>1330</t>
  </si>
  <si>
    <t>CC</t>
  </si>
  <si>
    <t>WQ4</t>
  </si>
  <si>
    <t>at inlet/confluence</t>
  </si>
  <si>
    <t>1335</t>
  </si>
  <si>
    <t>T01</t>
  </si>
  <si>
    <t>WQ5</t>
  </si>
  <si>
    <t>isolated bkw pool</t>
  </si>
  <si>
    <t>0940</t>
  </si>
  <si>
    <t>outlet at NE end</t>
  </si>
  <si>
    <t>1015</t>
  </si>
  <si>
    <t>at E05</t>
  </si>
  <si>
    <t>1138</t>
  </si>
  <si>
    <t>CC1</t>
  </si>
  <si>
    <t>1145</t>
  </si>
  <si>
    <t>SY_ds_bridge</t>
  </si>
  <si>
    <t>SY1</t>
  </si>
  <si>
    <t>1208</t>
  </si>
  <si>
    <t>BW1</t>
  </si>
  <si>
    <t>backwater</t>
  </si>
  <si>
    <t>1220</t>
  </si>
  <si>
    <t>BW2</t>
  </si>
  <si>
    <t>0917</t>
  </si>
  <si>
    <t>EC meter I have only measures to the nearest multiple of 10</t>
  </si>
  <si>
    <t>1049</t>
  </si>
  <si>
    <t>1127</t>
  </si>
  <si>
    <t>0918</t>
  </si>
  <si>
    <t>water level extremely low in spillway</t>
  </si>
  <si>
    <t>0925</t>
  </si>
  <si>
    <t>T001</t>
  </si>
  <si>
    <t>0935</t>
  </si>
  <si>
    <t>T002</t>
  </si>
  <si>
    <t>0945</t>
  </si>
  <si>
    <t>T003</t>
  </si>
  <si>
    <t>0959</t>
  </si>
  <si>
    <t>T6301</t>
  </si>
  <si>
    <t>1008</t>
  </si>
  <si>
    <t>T004</t>
  </si>
  <si>
    <t>1011</t>
  </si>
  <si>
    <t>T005</t>
  </si>
  <si>
    <t>1013</t>
  </si>
  <si>
    <t>T006</t>
  </si>
  <si>
    <t>1017</t>
  </si>
  <si>
    <t>T007</t>
  </si>
  <si>
    <t>T008</t>
  </si>
  <si>
    <t>1030</t>
  </si>
  <si>
    <t>T009</t>
  </si>
  <si>
    <t>1037</t>
  </si>
  <si>
    <t>T010</t>
  </si>
  <si>
    <t>1040</t>
  </si>
  <si>
    <t>T013</t>
  </si>
  <si>
    <t>1047</t>
  </si>
  <si>
    <t>T014</t>
  </si>
  <si>
    <t>T015</t>
  </si>
  <si>
    <t>1052</t>
  </si>
  <si>
    <t>T017</t>
  </si>
  <si>
    <t>1056</t>
  </si>
  <si>
    <t>T018</t>
  </si>
  <si>
    <t>1100</t>
  </si>
  <si>
    <t>T26</t>
  </si>
  <si>
    <t>1105</t>
  </si>
  <si>
    <t>T6303</t>
  </si>
  <si>
    <t>1110</t>
  </si>
  <si>
    <t>T6304</t>
  </si>
  <si>
    <t>1112</t>
  </si>
  <si>
    <t>1131</t>
  </si>
  <si>
    <t>1147</t>
  </si>
  <si>
    <t>0939</t>
  </si>
  <si>
    <t>used YSI meter this day, so had more accurate measurements and salinity measurements</t>
  </si>
  <si>
    <t>T02</t>
  </si>
  <si>
    <t>1019</t>
  </si>
  <si>
    <t>deep pond, murky</t>
  </si>
  <si>
    <t>T03</t>
  </si>
  <si>
    <t>1035</t>
  </si>
  <si>
    <t>T04</t>
  </si>
  <si>
    <t>1038</t>
  </si>
  <si>
    <t>T05</t>
  </si>
  <si>
    <t>1041</t>
  </si>
  <si>
    <t>T07</t>
  </si>
  <si>
    <t>1053</t>
  </si>
  <si>
    <t>T08</t>
  </si>
  <si>
    <t>1055</t>
  </si>
  <si>
    <t>too shallow for measurements</t>
  </si>
  <si>
    <t>1101</t>
  </si>
  <si>
    <t>1139</t>
  </si>
  <si>
    <t>1153</t>
  </si>
  <si>
    <t>0923</t>
  </si>
  <si>
    <t>0947</t>
  </si>
  <si>
    <t>1044</t>
  </si>
  <si>
    <t>1113</t>
  </si>
  <si>
    <t>1300</t>
  </si>
  <si>
    <t>1032</t>
  </si>
  <si>
    <t>ZOOP1</t>
  </si>
  <si>
    <t>1438</t>
  </si>
  <si>
    <t>along edgewater of lake</t>
  </si>
  <si>
    <t>emergent aquatic</t>
  </si>
  <si>
    <t>rush 25</t>
  </si>
  <si>
    <t>L</t>
  </si>
  <si>
    <t>ANBO</t>
  </si>
  <si>
    <t>meadow</t>
  </si>
  <si>
    <t>A</t>
  </si>
  <si>
    <t>THSI</t>
  </si>
  <si>
    <t>Near dam edge</t>
  </si>
  <si>
    <t>sedge 25</t>
  </si>
  <si>
    <t>swab taken</t>
  </si>
  <si>
    <t>rush 100</t>
  </si>
  <si>
    <t>AM</t>
  </si>
  <si>
    <t>VN01</t>
  </si>
  <si>
    <t>sedge 100</t>
  </si>
  <si>
    <t>dead, no front legs or tail</t>
  </si>
  <si>
    <t>42-44</t>
  </si>
  <si>
    <t>dirt</t>
  </si>
  <si>
    <t>dirt 100</t>
  </si>
  <si>
    <t>all snakes encountered throughout the course of the survey</t>
  </si>
  <si>
    <t>all metamorphs stage 46 found out of the water</t>
  </si>
  <si>
    <t>all metamorphs stage 45 found out of the water</t>
  </si>
  <si>
    <t>41, 42</t>
  </si>
  <si>
    <t>grass 75</t>
  </si>
  <si>
    <t>grass 100</t>
  </si>
  <si>
    <t>in spillway, in and out of water</t>
  </si>
  <si>
    <t>concrete</t>
  </si>
  <si>
    <t>concrete 100</t>
  </si>
  <si>
    <t>all snakes encountered throughout course of survey</t>
  </si>
  <si>
    <t>all metamorphs encountered throughout course of survey out of the water</t>
  </si>
  <si>
    <t>45, 46</t>
  </si>
  <si>
    <t>near confluence</t>
  </si>
  <si>
    <t>grass 25</t>
  </si>
  <si>
    <t>sedge 75</t>
  </si>
  <si>
    <t>many in very shallow area</t>
  </si>
  <si>
    <t>inlet by big rock</t>
  </si>
  <si>
    <t>sedge 50</t>
  </si>
  <si>
    <t>some smaller ones</t>
  </si>
  <si>
    <t>34 &amp; 36</t>
  </si>
  <si>
    <t>grass 50</t>
  </si>
  <si>
    <t>rock 50</t>
  </si>
  <si>
    <t>now an isolated pool with vegetation on edges only</t>
  </si>
  <si>
    <t>rush 75</t>
  </si>
  <si>
    <t>3 steps into water from the bank</t>
  </si>
  <si>
    <t>one at stage 39, others at 36</t>
  </si>
  <si>
    <t>33 &amp; 39</t>
  </si>
  <si>
    <t>willow 25</t>
  </si>
  <si>
    <t>stranded in pool</t>
  </si>
  <si>
    <t>J</t>
  </si>
  <si>
    <t>willow 75</t>
  </si>
  <si>
    <t>willow 50</t>
  </si>
  <si>
    <t>PSRE</t>
  </si>
  <si>
    <t>in grasses near the SY bridge adjacent the road</t>
  </si>
  <si>
    <t>2 dead/dried ANBO obs near E06/E07</t>
  </si>
  <si>
    <t>one dead female obs in margin</t>
  </si>
  <si>
    <t>eggs hatching, tadpoles present throughout</t>
  </si>
  <si>
    <t>sedge, 25</t>
  </si>
  <si>
    <t>grass, 50</t>
  </si>
  <si>
    <t>willow, 25</t>
  </si>
  <si>
    <t>E</t>
  </si>
  <si>
    <t>tadpoles swimming in isolated bkw pool (see WQ sheet for T01). All Gos &gt; 24-25</t>
  </si>
  <si>
    <t>110-202:205</t>
  </si>
  <si>
    <t>sedge, 50</t>
  </si>
  <si>
    <t>dead and eviscerated, but no other obvious signs of predation, bowels appear intact. Adj to E10</t>
  </si>
  <si>
    <t>algae, 75</t>
  </si>
  <si>
    <t>grass, 25</t>
  </si>
  <si>
    <t>amplexing near VN-E04</t>
  </si>
  <si>
    <t>AF</t>
  </si>
  <si>
    <t>amplexed</t>
  </si>
  <si>
    <t>110-138:143</t>
  </si>
  <si>
    <t xml:space="preserve">in amplexus in small depression amidst sedge. </t>
  </si>
  <si>
    <t>110-119:127</t>
  </si>
  <si>
    <t>in mud/water in amplexus</t>
  </si>
  <si>
    <t>was amplexing dead female</t>
  </si>
  <si>
    <t>dead, recent, still carrying eggs and not fully rigor. Was being amplexed by male, could be bird? Unclear.</t>
  </si>
  <si>
    <t>110-106:114</t>
  </si>
  <si>
    <t>same location as above</t>
  </si>
  <si>
    <t>110-102:105</t>
  </si>
  <si>
    <t>willow, 50</t>
  </si>
  <si>
    <t>obs swimming back in towards shore from E side of lake (0726115/4355426)</t>
  </si>
  <si>
    <t>110-095:101</t>
  </si>
  <si>
    <t>same location as VN20-E05</t>
  </si>
  <si>
    <t>sedge, 100</t>
  </si>
  <si>
    <t>riparian</t>
  </si>
  <si>
    <t>sedge, 75</t>
  </si>
  <si>
    <t>adjacent to E13</t>
  </si>
  <si>
    <t>willow</t>
  </si>
  <si>
    <t>willow, 100</t>
  </si>
  <si>
    <t>VN20-E14</t>
  </si>
  <si>
    <t>d/s of Castle Ck, on east side of lake, very recent eggs</t>
  </si>
  <si>
    <t>110-199:201</t>
  </si>
  <si>
    <t>VN20-E13</t>
  </si>
  <si>
    <t>just u/s of Castle Ck, in lake, some eggs hatching, still part of main lake body</t>
  </si>
  <si>
    <t>VN20-E12</t>
  </si>
  <si>
    <t>bkw area isolated, lots of duck weed, eggs hatching out</t>
  </si>
  <si>
    <t>algae, 25</t>
  </si>
  <si>
    <t>grass, 75</t>
  </si>
  <si>
    <t>VN20-E11</t>
  </si>
  <si>
    <t>in small bay, algae heavy, many eggs have water mold/fungus</t>
  </si>
  <si>
    <t>110-181:188</t>
  </si>
  <si>
    <t>algae, 50</t>
  </si>
  <si>
    <t>VN20-E10</t>
  </si>
  <si>
    <t>in margin of s channel on n side of lake, most strands hatching</t>
  </si>
  <si>
    <t>110-174:180</t>
  </si>
  <si>
    <t>VN20-E09</t>
  </si>
  <si>
    <t>lots of stranding obs, large egg string group, obs fish larvae (perch/roach), caddis, diving beetles in same area.</t>
  </si>
  <si>
    <t>110-167:173</t>
  </si>
  <si>
    <t>VN20-E08</t>
  </si>
  <si>
    <t>many egg strings stranded</t>
  </si>
  <si>
    <t>110-163:166</t>
  </si>
  <si>
    <t>VN20-E07</t>
  </si>
  <si>
    <t>some stranding obs, immediately adjacent to seep/snowmelt runoff</t>
  </si>
  <si>
    <t>110-153:156</t>
  </si>
  <si>
    <t>VN20-E06</t>
  </si>
  <si>
    <t>PSRE eggs in same area, some ANBO eggs have hatched and tads present</t>
  </si>
  <si>
    <t>110-134:152</t>
  </si>
  <si>
    <t>VN20-E05</t>
  </si>
  <si>
    <t>large group of strings, some stranding obs</t>
  </si>
  <si>
    <t>110-120:137</t>
  </si>
  <si>
    <t>VN20-E04</t>
  </si>
  <si>
    <t>recently laid, 2 large strings</t>
  </si>
  <si>
    <t>VN20-E03</t>
  </si>
  <si>
    <t>2 small strings, some water mold obs</t>
  </si>
  <si>
    <t>110-066:072</t>
  </si>
  <si>
    <t>VN20-E02</t>
  </si>
  <si>
    <t>large group near shore in shallow margin</t>
  </si>
  <si>
    <t>110-050:065</t>
  </si>
  <si>
    <t>VN20-E01</t>
  </si>
  <si>
    <t>notes</t>
  </si>
  <si>
    <t>gosner_stage</t>
  </si>
  <si>
    <t>photo_numbers</t>
  </si>
  <si>
    <t>habitat_width_m</t>
  </si>
  <si>
    <t>habitat_length_m</t>
  </si>
  <si>
    <t>Average_depth</t>
  </si>
  <si>
    <t>Dominant_Cover_Type</t>
  </si>
  <si>
    <t>Percent_cover_type_4</t>
  </si>
  <si>
    <t>Percent_cover_type_3</t>
  </si>
  <si>
    <t>Percent_cover_type_2</t>
  </si>
  <si>
    <t>Percent_cover_type_1</t>
  </si>
  <si>
    <t>Total_percent_cover</t>
  </si>
  <si>
    <t>SL_mm</t>
  </si>
  <si>
    <t>SUL_mm</t>
  </si>
  <si>
    <t>Count</t>
  </si>
  <si>
    <t>Stage</t>
  </si>
  <si>
    <t>Stream</t>
  </si>
  <si>
    <t>South Fork Yuba</t>
  </si>
  <si>
    <t>Castle Creek</t>
  </si>
  <si>
    <t>Van Norden</t>
  </si>
  <si>
    <t>Type of Sample</t>
  </si>
  <si>
    <t>9 x 1 min kick composite</t>
  </si>
  <si>
    <t>6 x 1 min kick composite</t>
  </si>
  <si>
    <t>12 x 1 min kick composite</t>
  </si>
  <si>
    <t>Fraction sample--Sorted</t>
  </si>
  <si>
    <t>1/2</t>
  </si>
  <si>
    <t>1/8</t>
  </si>
  <si>
    <t>1/4</t>
  </si>
  <si>
    <t>5/8</t>
  </si>
  <si>
    <t>Split Fraction</t>
  </si>
  <si>
    <t>7/8</t>
  </si>
  <si>
    <t>3/4</t>
  </si>
  <si>
    <t>3/8</t>
  </si>
  <si>
    <t>TV</t>
  </si>
  <si>
    <t>SY16</t>
  </si>
  <si>
    <t>CC18</t>
  </si>
  <si>
    <t>SY18</t>
  </si>
  <si>
    <t>CC17</t>
  </si>
  <si>
    <t>SY17</t>
  </si>
  <si>
    <t>Culicidae</t>
  </si>
  <si>
    <t>Dixidae</t>
  </si>
  <si>
    <t>Tipulidae</t>
  </si>
  <si>
    <t>Megaloptera</t>
  </si>
  <si>
    <t>Sialidae</t>
  </si>
  <si>
    <t>Ephemerellidae</t>
  </si>
  <si>
    <t>Heptageniidae</t>
  </si>
  <si>
    <t>Leptophlebiidae</t>
  </si>
  <si>
    <t>Chloroperlidae</t>
  </si>
  <si>
    <t xml:space="preserve">Nemouridae </t>
  </si>
  <si>
    <t>Perlodidae</t>
  </si>
  <si>
    <t>Perlidae</t>
  </si>
  <si>
    <t>Brachycentridae</t>
  </si>
  <si>
    <t>Hydropsychidae</t>
  </si>
  <si>
    <t>Crustacea</t>
  </si>
  <si>
    <t>Calanoid</t>
  </si>
  <si>
    <t>Trombidiformes</t>
  </si>
  <si>
    <t>Metric</t>
  </si>
  <si>
    <t>PRIMARY METRICS:</t>
  </si>
  <si>
    <t>Taxa Richness:</t>
  </si>
  <si>
    <t>EPT Richness:</t>
  </si>
  <si>
    <t>Sensitive EPT:</t>
  </si>
  <si>
    <t>% Dominant Taxon:</t>
  </si>
  <si>
    <t>Dominant Taxa</t>
  </si>
  <si>
    <t>Tolerance Value:</t>
  </si>
  <si>
    <t>Shannon's D.I.:</t>
  </si>
  <si>
    <t>Percent of sample subsampled:</t>
  </si>
  <si>
    <t>Estimated Relative Abundance:</t>
  </si>
  <si>
    <t>Notes column: a = adult, p = pupa, EI = early instar</t>
  </si>
  <si>
    <t>NorCal B-IBI = Northern Coastal California Benthic Index of Biological Integrity</t>
  </si>
  <si>
    <t>D.I. = Diversity Index</t>
  </si>
  <si>
    <t xml:space="preserve">    PA=parasite</t>
  </si>
  <si>
    <t xml:space="preserve">     P = predator</t>
  </si>
  <si>
    <t xml:space="preserve">     SC = scraper</t>
  </si>
  <si>
    <t xml:space="preserve">     PH = piercing herbivore</t>
  </si>
  <si>
    <t xml:space="preserve">     OM = omnivore</t>
  </si>
  <si>
    <t xml:space="preserve">     MH = macrophyte herbivore</t>
  </si>
  <si>
    <t xml:space="preserve">     CG = collector-gatherer</t>
  </si>
  <si>
    <t xml:space="preserve">     CF = collector-filterer</t>
  </si>
  <si>
    <t>FFG = Functional Feeding Group</t>
  </si>
  <si>
    <t>TV = Tolerance Value (based on 2003 CAMLnet Standard Taxonomic Effort.  California Department  of Fish and Game, Rancho Cordova, California.)</t>
  </si>
  <si>
    <t>Abbreviation legend:</t>
  </si>
  <si>
    <t>*not corrected for watershed size</t>
  </si>
  <si>
    <t>Score total:</t>
  </si>
  <si>
    <t>% non-Insect Taxa:</t>
  </si>
  <si>
    <t>% Shredder Taxa:</t>
  </si>
  <si>
    <t>% Predator Individuals:</t>
  </si>
  <si>
    <t>% non-Gastropod Scrapers:</t>
  </si>
  <si>
    <t>% Intolerant Individuals*:</t>
  </si>
  <si>
    <t>Diptera Richness:</t>
  </si>
  <si>
    <t>Coleoptera Richness:</t>
  </si>
  <si>
    <t>not in regional range, strictly for comparison</t>
  </si>
  <si>
    <t>NORCAL B-IBI METRICS:</t>
  </si>
  <si>
    <t>Scores for Klamath Mountains Ecoregion</t>
  </si>
  <si>
    <t>CC21</t>
  </si>
  <si>
    <t>SY21</t>
  </si>
  <si>
    <t>SY20</t>
  </si>
  <si>
    <t>metric</t>
  </si>
  <si>
    <t>Total:</t>
  </si>
  <si>
    <t>P</t>
  </si>
  <si>
    <t>Hexatoma</t>
  </si>
  <si>
    <t>CG</t>
  </si>
  <si>
    <t>Hesperoconopa</t>
  </si>
  <si>
    <t>Tabanidae</t>
  </si>
  <si>
    <t>1p</t>
  </si>
  <si>
    <t>6p</t>
  </si>
  <si>
    <t>CF</t>
  </si>
  <si>
    <t>Simulium</t>
  </si>
  <si>
    <t>10p</t>
  </si>
  <si>
    <t>Prosimulium</t>
  </si>
  <si>
    <t>Limnophora</t>
  </si>
  <si>
    <t>Muscidae</t>
  </si>
  <si>
    <t>Dixa</t>
  </si>
  <si>
    <t>2p</t>
  </si>
  <si>
    <t>Tanypodinae</t>
  </si>
  <si>
    <t>4p</t>
  </si>
  <si>
    <t>Orthocladiinae</t>
  </si>
  <si>
    <t>Diamesinae</t>
  </si>
  <si>
    <t>Chironominae</t>
  </si>
  <si>
    <t>Culicoides</t>
  </si>
  <si>
    <t>Bezzia/Palpomyia</t>
  </si>
  <si>
    <t>a</t>
  </si>
  <si>
    <t>SC</t>
  </si>
  <si>
    <t>Octhebius</t>
  </si>
  <si>
    <t>Hydraena</t>
  </si>
  <si>
    <t>Hydraenidae</t>
  </si>
  <si>
    <t>3a</t>
  </si>
  <si>
    <t>Zaitzevia parvula</t>
  </si>
  <si>
    <t>Optioservus</t>
  </si>
  <si>
    <t>Uvarus</t>
  </si>
  <si>
    <r>
      <t xml:space="preserve">1a, </t>
    </r>
    <r>
      <rPr>
        <i/>
        <sz val="12"/>
        <rFont val="Calibri"/>
        <family val="2"/>
        <scheme val="minor"/>
      </rPr>
      <t>O. picturatus</t>
    </r>
  </si>
  <si>
    <t>Oreodytes</t>
  </si>
  <si>
    <t>Agabus</t>
  </si>
  <si>
    <t>Sialis</t>
  </si>
  <si>
    <r>
      <t>Rhyacophila betteni</t>
    </r>
    <r>
      <rPr>
        <sz val="10"/>
        <rFont val="Verdana"/>
        <family val="2"/>
      </rPr>
      <t xml:space="preserve"> group</t>
    </r>
  </si>
  <si>
    <r>
      <t>Rhyacophila angelita</t>
    </r>
    <r>
      <rPr>
        <sz val="10"/>
        <rFont val="Verdana"/>
        <family val="2"/>
      </rPr>
      <t xml:space="preserve"> group</t>
    </r>
  </si>
  <si>
    <t>Rhyacophilidae</t>
  </si>
  <si>
    <t>Wormaldia</t>
  </si>
  <si>
    <t>Philopotamidae</t>
  </si>
  <si>
    <t>Amiocentrus aspilus</t>
  </si>
  <si>
    <t>Oroperla barbara</t>
  </si>
  <si>
    <t>EI, best guess</t>
  </si>
  <si>
    <t>Frisonia picticeps</t>
  </si>
  <si>
    <t>EI, not distinct</t>
  </si>
  <si>
    <t>damaged, best guess</t>
  </si>
  <si>
    <t>SH</t>
  </si>
  <si>
    <t>Zapada cinctipes</t>
  </si>
  <si>
    <t>Podmosta</t>
  </si>
  <si>
    <t>Nemouridae</t>
  </si>
  <si>
    <t>presume some EI</t>
  </si>
  <si>
    <t>Sweltsa</t>
  </si>
  <si>
    <t>EI</t>
  </si>
  <si>
    <t>Capniidae</t>
  </si>
  <si>
    <t>Siphlonurus</t>
  </si>
  <si>
    <t>Siphlonuridae</t>
  </si>
  <si>
    <t>Paraleptophlebia</t>
  </si>
  <si>
    <t>Epeorus</t>
  </si>
  <si>
    <t>Ecdyonurus criddlei</t>
  </si>
  <si>
    <t>Callibaetis</t>
  </si>
  <si>
    <t>Baetis</t>
  </si>
  <si>
    <t>Anafroptilum</t>
  </si>
  <si>
    <t>Ameletus</t>
  </si>
  <si>
    <t>Ameletidae</t>
  </si>
  <si>
    <r>
      <t>Sub:</t>
    </r>
    <r>
      <rPr>
        <sz val="12"/>
        <rFont val="Calibri"/>
        <family val="2"/>
        <scheme val="minor"/>
      </rPr>
      <t xml:space="preserve"> Crustacea</t>
    </r>
  </si>
  <si>
    <r>
      <rPr>
        <sz val="11"/>
        <color theme="1"/>
        <rFont val="Calibri"/>
        <family val="2"/>
        <scheme val="minor"/>
      </rPr>
      <t>12</t>
    </r>
    <r>
      <rPr>
        <i/>
        <sz val="12"/>
        <color theme="1"/>
        <rFont val="Calibri"/>
        <family val="2"/>
        <scheme val="minor"/>
      </rPr>
      <t xml:space="preserve"> Monatractides,</t>
    </r>
    <r>
      <rPr>
        <sz val="11"/>
        <color theme="1"/>
        <rFont val="Calibri"/>
        <family val="2"/>
        <scheme val="minor"/>
      </rPr>
      <t xml:space="preserve"> ? Some nymphs</t>
    </r>
  </si>
  <si>
    <t>Monatractides</t>
  </si>
  <si>
    <r>
      <rPr>
        <sz val="11"/>
        <color theme="1"/>
        <rFont val="Calibri"/>
        <family val="2"/>
        <scheme val="minor"/>
      </rPr>
      <t>1</t>
    </r>
    <r>
      <rPr>
        <i/>
        <sz val="12"/>
        <color theme="1"/>
        <rFont val="Calibri"/>
        <family val="2"/>
        <scheme val="minor"/>
      </rPr>
      <t xml:space="preserve"> Monatractides</t>
    </r>
  </si>
  <si>
    <t>Torrenticola</t>
  </si>
  <si>
    <t>Stygothrombium</t>
  </si>
  <si>
    <t>Stygothrombidiidae</t>
  </si>
  <si>
    <t>Sperchonopsis</t>
  </si>
  <si>
    <t>Sperchon</t>
  </si>
  <si>
    <t>Sperchontidae</t>
  </si>
  <si>
    <t>Lebertia</t>
  </si>
  <si>
    <t>Lebertiidae</t>
  </si>
  <si>
    <t>Atractides</t>
  </si>
  <si>
    <t>Hygrobatidae</t>
  </si>
  <si>
    <r>
      <t>Subclass:</t>
    </r>
    <r>
      <rPr>
        <sz val="12"/>
        <rFont val="Calibri"/>
        <family val="2"/>
        <scheme val="minor"/>
      </rPr>
      <t xml:space="preserve"> Acari</t>
    </r>
  </si>
  <si>
    <t>Turbellaria</t>
  </si>
  <si>
    <t>Platyhelminthes</t>
  </si>
  <si>
    <t>Hydroida</t>
  </si>
  <si>
    <t>Coelenterata</t>
  </si>
  <si>
    <t>FFG</t>
  </si>
  <si>
    <t>Genus/species/Final ID</t>
  </si>
  <si>
    <t>24-VI-21</t>
  </si>
  <si>
    <t>23-IX-20</t>
  </si>
  <si>
    <t>Date:</t>
  </si>
  <si>
    <t>Castle Creek @ Van Nordan</t>
  </si>
  <si>
    <t>South Yuba @ Van Norden</t>
  </si>
  <si>
    <t>Site:</t>
  </si>
  <si>
    <t>Center for Watershed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</si>
</sst>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yyyy\-mm\-dd"/>
    <numFmt numFmtId="166" formatCode="yyyy&quot;-&quot;mm&quot;-&quot;dd"/>
    <numFmt numFmtId="167" formatCode="m\,\ d"/>
  </numFmts>
  <fonts count="3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0"/>
      <color theme="1"/>
      <name val="Arial"/>
    </font>
    <font>
      <sz val="10"/>
      <name val="Arial"/>
    </font>
    <font>
      <sz val="10"/>
      <name val="Calibri Light"/>
      <family val="1"/>
      <scheme val="major"/>
    </font>
    <font>
      <b/>
      <sz val="10"/>
      <name val="Calibri Light"/>
      <family val="1"/>
      <scheme val="major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Verdana"/>
      <family val="2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name val="Calibri"/>
      <family val="2"/>
      <scheme val="minor"/>
    </font>
    <font>
      <i/>
      <sz val="10"/>
      <name val="Verdana"/>
      <family val="2"/>
    </font>
    <font>
      <sz val="1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3" fillId="0" borderId="0"/>
    <xf numFmtId="0" fontId="1" fillId="0" borderId="0"/>
  </cellStyleXfs>
  <cellXfs count="65">
    <xf numFmtId="0" fontId="0" fillId="0" borderId="0" xfId="0"/>
    <xf numFmtId="0" fontId="0" fillId="0" borderId="10" xfId="0" applyFill="1" applyBorder="1" applyAlignment="1">
      <alignment vertical="center" wrapText="1"/>
    </xf>
    <xf numFmtId="0" fontId="17" fillId="0" borderId="0" xfId="0" applyFont="1"/>
    <xf numFmtId="164" fontId="0" fillId="0" borderId="0" xfId="0" applyNumberFormat="1"/>
    <xf numFmtId="0" fontId="20" fillId="0" borderId="11" xfId="42" applyFont="1" applyBorder="1"/>
    <xf numFmtId="49" fontId="20" fillId="0" borderId="11" xfId="42" applyNumberFormat="1" applyFont="1" applyBorder="1"/>
    <xf numFmtId="0" fontId="19" fillId="0" borderId="0" xfId="42"/>
    <xf numFmtId="165" fontId="20" fillId="0" borderId="11" xfId="42" applyNumberFormat="1" applyFont="1" applyBorder="1"/>
    <xf numFmtId="0" fontId="21" fillId="33" borderId="11" xfId="42" applyFont="1" applyFill="1" applyBorder="1"/>
    <xf numFmtId="49" fontId="21" fillId="33" borderId="0" xfId="42" applyNumberFormat="1" applyFont="1" applyFill="1"/>
    <xf numFmtId="49" fontId="20" fillId="0" borderId="0" xfId="42" applyNumberFormat="1" applyFont="1"/>
    <xf numFmtId="2" fontId="20" fillId="0" borderId="0" xfId="42" applyNumberFormat="1" applyFont="1"/>
    <xf numFmtId="166" fontId="20" fillId="0" borderId="0" xfId="42" applyNumberFormat="1" applyFont="1"/>
    <xf numFmtId="2" fontId="20" fillId="0" borderId="11" xfId="42" applyNumberFormat="1" applyFont="1" applyBorder="1"/>
    <xf numFmtId="166" fontId="20" fillId="0" borderId="11" xfId="42" applyNumberFormat="1" applyFont="1" applyBorder="1"/>
    <xf numFmtId="167" fontId="20" fillId="0" borderId="11" xfId="42" applyNumberFormat="1" applyFont="1" applyBorder="1"/>
    <xf numFmtId="0" fontId="22" fillId="0" borderId="11" xfId="42" applyFont="1" applyBorder="1"/>
    <xf numFmtId="2" fontId="22" fillId="0" borderId="11" xfId="42" applyNumberFormat="1" applyFont="1" applyBorder="1"/>
    <xf numFmtId="166" fontId="22" fillId="0" borderId="11" xfId="42" applyNumberFormat="1" applyFont="1" applyBorder="1"/>
    <xf numFmtId="0" fontId="24" fillId="0" borderId="0" xfId="43" applyFont="1"/>
    <xf numFmtId="0" fontId="25" fillId="0" borderId="0" xfId="43" applyFont="1"/>
    <xf numFmtId="15" fontId="24" fillId="0" borderId="0" xfId="43" applyNumberFormat="1" applyFont="1"/>
    <xf numFmtId="49" fontId="24" fillId="0" borderId="0" xfId="43" applyNumberFormat="1" applyFont="1"/>
    <xf numFmtId="49" fontId="25" fillId="0" borderId="0" xfId="43" applyNumberFormat="1" applyFont="1"/>
    <xf numFmtId="49" fontId="24" fillId="0" borderId="12" xfId="43" applyNumberFormat="1" applyFont="1" applyBorder="1"/>
    <xf numFmtId="49" fontId="25" fillId="0" borderId="12" xfId="43" applyNumberFormat="1" applyFont="1" applyBorder="1"/>
    <xf numFmtId="0" fontId="26" fillId="0" borderId="0" xfId="43" applyFont="1"/>
    <xf numFmtId="0" fontId="23" fillId="0" borderId="0" xfId="43"/>
    <xf numFmtId="0" fontId="23" fillId="0" borderId="0" xfId="43" applyAlignment="1">
      <alignment horizontal="right"/>
    </xf>
    <xf numFmtId="0" fontId="26" fillId="0" borderId="13" xfId="43" applyFont="1" applyBorder="1"/>
    <xf numFmtId="0" fontId="23" fillId="0" borderId="13" xfId="43" applyBorder="1"/>
    <xf numFmtId="1" fontId="23" fillId="0" borderId="0" xfId="43" applyNumberFormat="1" applyAlignment="1">
      <alignment wrapText="1"/>
    </xf>
    <xf numFmtId="1" fontId="27" fillId="0" borderId="0" xfId="43" applyNumberFormat="1" applyFont="1"/>
    <xf numFmtId="0" fontId="27" fillId="0" borderId="0" xfId="43" applyFont="1"/>
    <xf numFmtId="0" fontId="23" fillId="0" borderId="0" xfId="43" applyAlignment="1">
      <alignment horizontal="center" wrapText="1"/>
    </xf>
    <xf numFmtId="1" fontId="23" fillId="0" borderId="0" xfId="43" applyNumberFormat="1" applyAlignment="1">
      <alignment horizontal="center" wrapText="1"/>
    </xf>
    <xf numFmtId="1" fontId="23" fillId="0" borderId="0" xfId="43" applyNumberFormat="1"/>
    <xf numFmtId="1" fontId="27" fillId="0" borderId="0" xfId="43" applyNumberFormat="1" applyFont="1" applyAlignment="1">
      <alignment horizontal="center" wrapText="1"/>
    </xf>
    <xf numFmtId="0" fontId="28" fillId="34" borderId="0" xfId="43" applyFont="1" applyFill="1"/>
    <xf numFmtId="0" fontId="23" fillId="34" borderId="0" xfId="43" applyFill="1"/>
    <xf numFmtId="0" fontId="29" fillId="34" borderId="0" xfId="43" applyFont="1" applyFill="1"/>
    <xf numFmtId="0" fontId="23" fillId="0" borderId="14" xfId="43" applyBorder="1"/>
    <xf numFmtId="2" fontId="23" fillId="34" borderId="0" xfId="43" applyNumberFormat="1" applyFill="1"/>
    <xf numFmtId="0" fontId="27" fillId="34" borderId="0" xfId="43" applyFont="1" applyFill="1"/>
    <xf numFmtId="2" fontId="27" fillId="34" borderId="0" xfId="43" applyNumberFormat="1" applyFont="1" applyFill="1"/>
    <xf numFmtId="1" fontId="23" fillId="34" borderId="0" xfId="43" applyNumberFormat="1" applyFill="1"/>
    <xf numFmtId="0" fontId="1" fillId="0" borderId="0" xfId="44"/>
    <xf numFmtId="0" fontId="30" fillId="0" borderId="0" xfId="44" applyFont="1"/>
    <xf numFmtId="0" fontId="29" fillId="0" borderId="0" xfId="44" applyFont="1"/>
    <xf numFmtId="1" fontId="1" fillId="0" borderId="0" xfId="44" applyNumberFormat="1"/>
    <xf numFmtId="0" fontId="28" fillId="0" borderId="0" xfId="44" applyFont="1"/>
    <xf numFmtId="1" fontId="1" fillId="34" borderId="0" xfId="44" applyNumberFormat="1" applyFill="1"/>
    <xf numFmtId="0" fontId="1" fillId="34" borderId="0" xfId="44" applyFill="1"/>
    <xf numFmtId="0" fontId="29" fillId="34" borderId="0" xfId="44" applyFont="1" applyFill="1"/>
    <xf numFmtId="2" fontId="1" fillId="0" borderId="0" xfId="44" applyNumberFormat="1"/>
    <xf numFmtId="2" fontId="1" fillId="34" borderId="0" xfId="44" applyNumberFormat="1" applyFill="1"/>
    <xf numFmtId="0" fontId="31" fillId="0" borderId="0" xfId="44" applyFont="1"/>
    <xf numFmtId="0" fontId="32" fillId="0" borderId="0" xfId="44" applyFont="1"/>
    <xf numFmtId="0" fontId="33" fillId="0" borderId="0" xfId="44" applyFont="1"/>
    <xf numFmtId="0" fontId="34" fillId="0" borderId="0" xfId="44" applyFont="1"/>
    <xf numFmtId="0" fontId="35" fillId="0" borderId="0" xfId="44" applyFont="1"/>
    <xf numFmtId="0" fontId="36" fillId="0" borderId="0" xfId="44" applyFont="1"/>
    <xf numFmtId="14" fontId="1" fillId="0" borderId="0" xfId="44" applyNumberFormat="1"/>
    <xf numFmtId="14" fontId="31" fillId="0" borderId="0" xfId="44" applyNumberFormat="1" applyFont="1"/>
    <xf numFmtId="0" fontId="28" fillId="34" borderId="0" xfId="44" applyFon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B58B1D7-79FF-EE40-A32C-7F55E0F35D5D}"/>
    <cellStyle name="Normal 3" xfId="43" xr:uid="{C107352C-E515-D749-AE56-1F086A18EE55}"/>
    <cellStyle name="Normal 4" xfId="44" xr:uid="{78EE3DC7-25EC-9546-BB32-3E1F3D52D97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B6D4-91F7-5240-B6CB-104CF1920ACD}">
  <dimension ref="A1:AE92"/>
  <sheetViews>
    <sheetView tabSelected="1" zoomScaleNormal="100" zoomScalePageLayoutView="15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61" sqref="G61:L61"/>
    </sheetView>
  </sheetViews>
  <sheetFormatPr baseColWidth="10" defaultRowHeight="16" x14ac:dyDescent="0.2"/>
  <cols>
    <col min="1" max="4" width="10.83203125" style="46"/>
    <col min="5" max="5" width="22.6640625" style="46" bestFit="1" customWidth="1"/>
    <col min="6" max="6" width="3.83203125" style="46" bestFit="1" customWidth="1"/>
    <col min="7" max="7" width="6.33203125" style="46" bestFit="1" customWidth="1"/>
    <col min="8" max="19" width="11.83203125" style="46" customWidth="1"/>
    <col min="20" max="20" width="11" style="46" customWidth="1"/>
    <col min="21" max="21" width="11" style="46" bestFit="1" customWidth="1"/>
    <col min="22" max="23" width="11" style="46" customWidth="1"/>
    <col min="24" max="25" width="11.83203125" style="46" customWidth="1"/>
    <col min="26" max="29" width="10.83203125" style="46"/>
    <col min="30" max="31" width="11" style="46" bestFit="1" customWidth="1"/>
    <col min="32" max="16384" width="10.83203125" style="46"/>
  </cols>
  <sheetData>
    <row r="1" spans="1:30" x14ac:dyDescent="0.2">
      <c r="A1" s="46" t="s">
        <v>558</v>
      </c>
      <c r="G1" s="48" t="s">
        <v>557</v>
      </c>
      <c r="H1" s="56" t="s">
        <v>556</v>
      </c>
      <c r="I1" s="48"/>
      <c r="J1" s="56" t="s">
        <v>556</v>
      </c>
      <c r="K1" s="48"/>
      <c r="L1" s="56" t="s">
        <v>555</v>
      </c>
      <c r="M1" s="48"/>
      <c r="N1" s="56"/>
      <c r="O1" s="48"/>
      <c r="P1" s="56"/>
      <c r="Q1" s="48"/>
      <c r="R1" s="56"/>
      <c r="S1" s="48"/>
      <c r="X1" s="56"/>
      <c r="Y1" s="48"/>
    </row>
    <row r="2" spans="1:30" x14ac:dyDescent="0.2">
      <c r="G2" s="48" t="s">
        <v>554</v>
      </c>
      <c r="H2" s="56" t="s">
        <v>553</v>
      </c>
      <c r="I2" s="56" t="s">
        <v>369</v>
      </c>
      <c r="J2" s="63" t="s">
        <v>552</v>
      </c>
      <c r="K2" s="56" t="s">
        <v>369</v>
      </c>
      <c r="L2" s="56" t="s">
        <v>552</v>
      </c>
      <c r="M2" s="56" t="s">
        <v>369</v>
      </c>
      <c r="N2" s="56"/>
      <c r="O2" s="56"/>
      <c r="P2" s="56"/>
      <c r="Q2" s="56"/>
      <c r="R2" s="56"/>
      <c r="S2" s="56"/>
      <c r="T2" s="62"/>
      <c r="V2" s="62"/>
      <c r="X2" s="56"/>
      <c r="Y2" s="56"/>
      <c r="AD2" s="62"/>
    </row>
    <row r="3" spans="1:30" x14ac:dyDescent="0.2">
      <c r="A3" s="48" t="s">
        <v>12</v>
      </c>
      <c r="B3" s="48" t="s">
        <v>13</v>
      </c>
      <c r="C3" s="48" t="s">
        <v>15</v>
      </c>
      <c r="D3" s="48" t="s">
        <v>16</v>
      </c>
      <c r="E3" s="48" t="s">
        <v>551</v>
      </c>
      <c r="F3" s="46" t="s">
        <v>402</v>
      </c>
      <c r="G3" s="46" t="s">
        <v>550</v>
      </c>
    </row>
    <row r="4" spans="1:30" x14ac:dyDescent="0.2">
      <c r="A4" s="46" t="s">
        <v>549</v>
      </c>
      <c r="B4" s="46" t="s">
        <v>84</v>
      </c>
      <c r="C4" s="46" t="s">
        <v>548</v>
      </c>
      <c r="D4" s="46" t="s">
        <v>87</v>
      </c>
      <c r="E4" s="60" t="s">
        <v>88</v>
      </c>
      <c r="F4" s="46">
        <v>5</v>
      </c>
      <c r="G4" s="46" t="s">
        <v>467</v>
      </c>
      <c r="H4" s="46">
        <v>15</v>
      </c>
    </row>
    <row r="5" spans="1:30" x14ac:dyDescent="0.2">
      <c r="A5" s="46" t="s">
        <v>547</v>
      </c>
      <c r="B5" s="46" t="s">
        <v>546</v>
      </c>
      <c r="E5" s="46" t="s">
        <v>546</v>
      </c>
      <c r="F5" s="46">
        <v>4</v>
      </c>
      <c r="G5" s="46" t="s">
        <v>467</v>
      </c>
      <c r="J5" s="46">
        <v>1</v>
      </c>
    </row>
    <row r="6" spans="1:30" x14ac:dyDescent="0.2">
      <c r="B6" s="46" t="s">
        <v>95</v>
      </c>
      <c r="E6" s="46" t="s">
        <v>95</v>
      </c>
      <c r="F6" s="46">
        <v>5</v>
      </c>
      <c r="G6" s="46" t="s">
        <v>469</v>
      </c>
      <c r="H6" s="46">
        <v>114</v>
      </c>
      <c r="J6" s="46">
        <v>36</v>
      </c>
      <c r="L6" s="46">
        <v>8</v>
      </c>
    </row>
    <row r="7" spans="1:30" x14ac:dyDescent="0.2">
      <c r="A7" s="46" t="s">
        <v>23</v>
      </c>
      <c r="B7" s="46" t="s">
        <v>37</v>
      </c>
      <c r="C7" s="48" t="s">
        <v>545</v>
      </c>
      <c r="D7" s="46" t="s">
        <v>544</v>
      </c>
      <c r="E7" s="59" t="s">
        <v>543</v>
      </c>
      <c r="F7" s="46">
        <v>8</v>
      </c>
      <c r="G7" s="46" t="s">
        <v>467</v>
      </c>
      <c r="L7" s="46">
        <v>1</v>
      </c>
    </row>
    <row r="8" spans="1:30" x14ac:dyDescent="0.2">
      <c r="D8" s="46" t="s">
        <v>542</v>
      </c>
      <c r="E8" s="59" t="s">
        <v>541</v>
      </c>
      <c r="F8" s="46">
        <v>8</v>
      </c>
      <c r="G8" s="46" t="s">
        <v>467</v>
      </c>
      <c r="H8" s="49">
        <v>2</v>
      </c>
    </row>
    <row r="9" spans="1:30" x14ac:dyDescent="0.2">
      <c r="D9" s="46" t="s">
        <v>540</v>
      </c>
      <c r="E9" s="59" t="s">
        <v>539</v>
      </c>
      <c r="F9" s="46">
        <v>8</v>
      </c>
      <c r="G9" s="46" t="s">
        <v>467</v>
      </c>
      <c r="J9" s="46">
        <v>7</v>
      </c>
    </row>
    <row r="10" spans="1:30" x14ac:dyDescent="0.2">
      <c r="E10" s="59" t="s">
        <v>538</v>
      </c>
      <c r="F10" s="46">
        <v>8</v>
      </c>
      <c r="G10" s="46" t="s">
        <v>467</v>
      </c>
      <c r="L10" s="46">
        <v>1</v>
      </c>
    </row>
    <row r="11" spans="1:30" x14ac:dyDescent="0.2">
      <c r="D11" s="46" t="s">
        <v>537</v>
      </c>
      <c r="E11" s="60" t="s">
        <v>536</v>
      </c>
      <c r="F11" s="46">
        <v>5</v>
      </c>
      <c r="G11" s="46" t="s">
        <v>467</v>
      </c>
      <c r="L11" s="49">
        <v>2</v>
      </c>
    </row>
    <row r="12" spans="1:30" x14ac:dyDescent="0.2">
      <c r="E12" s="59" t="s">
        <v>535</v>
      </c>
      <c r="F12" s="46">
        <v>5</v>
      </c>
      <c r="G12" s="46" t="s">
        <v>467</v>
      </c>
      <c r="H12" s="46">
        <v>4</v>
      </c>
      <c r="I12" s="57" t="s">
        <v>534</v>
      </c>
      <c r="J12" s="46">
        <v>1</v>
      </c>
      <c r="K12" s="57" t="s">
        <v>533</v>
      </c>
      <c r="L12" s="46">
        <v>18</v>
      </c>
      <c r="M12" s="57" t="s">
        <v>532</v>
      </c>
      <c r="S12" s="57"/>
      <c r="Y12" s="57"/>
    </row>
    <row r="13" spans="1:30" x14ac:dyDescent="0.2">
      <c r="A13" s="48" t="s">
        <v>531</v>
      </c>
      <c r="B13" s="46" t="s">
        <v>49</v>
      </c>
      <c r="E13" s="46" t="s">
        <v>49</v>
      </c>
      <c r="F13" s="46">
        <v>8</v>
      </c>
      <c r="G13" s="46" t="s">
        <v>469</v>
      </c>
      <c r="H13" s="46">
        <v>33</v>
      </c>
      <c r="J13" s="49">
        <v>2</v>
      </c>
    </row>
    <row r="14" spans="1:30" x14ac:dyDescent="0.2">
      <c r="B14" s="56" t="s">
        <v>55</v>
      </c>
      <c r="C14" s="56" t="s">
        <v>56</v>
      </c>
      <c r="D14" s="61" t="s">
        <v>530</v>
      </c>
      <c r="E14" s="60" t="s">
        <v>529</v>
      </c>
      <c r="F14" s="61">
        <v>0</v>
      </c>
      <c r="G14" s="61" t="s">
        <v>469</v>
      </c>
      <c r="L14" s="46">
        <v>6</v>
      </c>
    </row>
    <row r="15" spans="1:30" x14ac:dyDescent="0.2">
      <c r="D15" s="46" t="s">
        <v>97</v>
      </c>
      <c r="E15" s="59" t="s">
        <v>528</v>
      </c>
      <c r="F15" s="46">
        <v>2</v>
      </c>
      <c r="G15" s="56" t="s">
        <v>469</v>
      </c>
      <c r="J15" s="56"/>
      <c r="K15" s="56"/>
      <c r="L15" s="46">
        <v>49</v>
      </c>
    </row>
    <row r="16" spans="1:30" x14ac:dyDescent="0.2">
      <c r="E16" s="59" t="s">
        <v>527</v>
      </c>
      <c r="F16" s="46">
        <v>5</v>
      </c>
      <c r="G16" s="56" t="s">
        <v>469</v>
      </c>
      <c r="J16" s="56"/>
      <c r="K16" s="56"/>
      <c r="L16" s="46">
        <v>54</v>
      </c>
    </row>
    <row r="17" spans="2:31" x14ac:dyDescent="0.2">
      <c r="E17" s="59" t="s">
        <v>526</v>
      </c>
      <c r="F17" s="56">
        <v>9</v>
      </c>
      <c r="G17" s="56" t="s">
        <v>469</v>
      </c>
      <c r="H17" s="56">
        <v>4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U17" s="56"/>
      <c r="V17" s="56"/>
      <c r="W17" s="56"/>
      <c r="X17" s="56"/>
      <c r="Y17" s="56"/>
      <c r="AE17" s="56"/>
    </row>
    <row r="18" spans="2:31" x14ac:dyDescent="0.2">
      <c r="B18" s="56"/>
      <c r="C18" s="56"/>
      <c r="D18" s="56" t="s">
        <v>414</v>
      </c>
      <c r="E18" s="59" t="s">
        <v>525</v>
      </c>
      <c r="F18" s="56">
        <v>3</v>
      </c>
      <c r="G18" s="56" t="s">
        <v>490</v>
      </c>
      <c r="H18" s="56"/>
      <c r="I18" s="56"/>
      <c r="J18" s="56"/>
      <c r="K18" s="56"/>
      <c r="L18" s="56">
        <v>2</v>
      </c>
      <c r="M18" s="56"/>
      <c r="N18" s="56"/>
      <c r="O18" s="56"/>
      <c r="P18" s="56"/>
      <c r="Q18" s="56"/>
      <c r="R18" s="56"/>
      <c r="S18" s="56"/>
      <c r="U18" s="56"/>
      <c r="V18" s="56"/>
      <c r="W18" s="56"/>
      <c r="X18" s="56"/>
      <c r="Y18" s="56"/>
      <c r="AE18" s="56"/>
    </row>
    <row r="19" spans="2:31" x14ac:dyDescent="0.2">
      <c r="B19" s="56"/>
      <c r="C19" s="56"/>
      <c r="E19" s="59" t="s">
        <v>524</v>
      </c>
      <c r="F19" s="56">
        <v>0</v>
      </c>
      <c r="G19" s="56" t="s">
        <v>490</v>
      </c>
      <c r="H19" s="56"/>
      <c r="I19" s="56"/>
      <c r="J19" s="56"/>
      <c r="K19" s="56"/>
      <c r="L19" s="56">
        <v>1</v>
      </c>
      <c r="M19" s="56"/>
      <c r="N19" s="56"/>
      <c r="O19" s="56"/>
      <c r="P19" s="56"/>
      <c r="Q19" s="56"/>
      <c r="R19" s="56"/>
      <c r="S19" s="56"/>
      <c r="U19" s="56"/>
      <c r="V19" s="56"/>
      <c r="W19" s="56"/>
      <c r="X19" s="56"/>
      <c r="Y19" s="56"/>
      <c r="AE19" s="56"/>
    </row>
    <row r="20" spans="2:31" x14ac:dyDescent="0.2">
      <c r="B20" s="56"/>
      <c r="C20" s="56"/>
      <c r="D20" s="56" t="s">
        <v>415</v>
      </c>
      <c r="E20" s="59" t="s">
        <v>523</v>
      </c>
      <c r="F20" s="56">
        <v>4</v>
      </c>
      <c r="G20" s="56" t="s">
        <v>469</v>
      </c>
      <c r="H20" s="56">
        <v>4</v>
      </c>
      <c r="I20" s="56"/>
      <c r="J20" s="56"/>
      <c r="K20" s="56"/>
      <c r="L20" s="56">
        <v>6</v>
      </c>
      <c r="M20" s="56"/>
      <c r="N20" s="56"/>
      <c r="O20" s="56"/>
      <c r="P20" s="56"/>
      <c r="Q20" s="56"/>
      <c r="R20" s="56"/>
      <c r="S20" s="56"/>
      <c r="U20" s="56"/>
      <c r="V20" s="56"/>
      <c r="W20" s="56"/>
      <c r="X20" s="56"/>
      <c r="Y20" s="56"/>
      <c r="AE20" s="56"/>
    </row>
    <row r="21" spans="2:31" x14ac:dyDescent="0.2">
      <c r="B21" s="56"/>
      <c r="C21" s="56"/>
      <c r="D21" s="56" t="s">
        <v>522</v>
      </c>
      <c r="E21" s="59" t="s">
        <v>521</v>
      </c>
      <c r="F21" s="56">
        <v>7</v>
      </c>
      <c r="G21" s="56" t="s">
        <v>469</v>
      </c>
      <c r="H21" s="56"/>
      <c r="I21" s="56"/>
      <c r="J21" s="56">
        <v>2</v>
      </c>
      <c r="K21" s="56"/>
      <c r="L21" s="56"/>
      <c r="M21" s="56"/>
      <c r="N21" s="56"/>
      <c r="O21" s="56"/>
      <c r="P21" s="56"/>
      <c r="Q21" s="56"/>
      <c r="R21" s="56"/>
      <c r="S21" s="56"/>
      <c r="U21" s="56"/>
      <c r="V21" s="56"/>
      <c r="W21" s="56"/>
      <c r="X21" s="56"/>
      <c r="Y21" s="56"/>
      <c r="AE21" s="56"/>
    </row>
    <row r="22" spans="2:31" x14ac:dyDescent="0.2">
      <c r="B22" s="56"/>
      <c r="C22" s="56" t="s">
        <v>90</v>
      </c>
      <c r="D22" s="56" t="s">
        <v>520</v>
      </c>
      <c r="E22" s="56" t="s">
        <v>520</v>
      </c>
      <c r="F22" s="56">
        <v>1</v>
      </c>
      <c r="G22" s="56" t="s">
        <v>513</v>
      </c>
      <c r="H22" s="56"/>
      <c r="I22" s="56"/>
      <c r="J22" s="56">
        <v>4</v>
      </c>
      <c r="K22" s="56" t="s">
        <v>519</v>
      </c>
      <c r="L22" s="56"/>
      <c r="M22" s="56"/>
      <c r="N22" s="56"/>
      <c r="O22" s="56"/>
      <c r="P22" s="56"/>
      <c r="Q22" s="56"/>
      <c r="R22" s="56"/>
      <c r="S22" s="56"/>
      <c r="U22" s="56"/>
      <c r="V22" s="56"/>
      <c r="W22" s="56"/>
      <c r="X22" s="56"/>
      <c r="Y22" s="56"/>
      <c r="AE22" s="56"/>
    </row>
    <row r="23" spans="2:31" x14ac:dyDescent="0.2">
      <c r="B23" s="56"/>
      <c r="D23" s="56" t="s">
        <v>416</v>
      </c>
      <c r="E23" s="59" t="s">
        <v>518</v>
      </c>
      <c r="F23" s="56">
        <v>1</v>
      </c>
      <c r="G23" s="56" t="s">
        <v>467</v>
      </c>
      <c r="H23" s="56"/>
      <c r="I23" s="56"/>
      <c r="J23" s="56"/>
      <c r="K23" s="56"/>
      <c r="L23" s="56">
        <v>12</v>
      </c>
      <c r="M23" s="56" t="s">
        <v>517</v>
      </c>
      <c r="N23" s="56"/>
      <c r="O23" s="56"/>
      <c r="P23" s="56"/>
      <c r="Q23" s="56"/>
      <c r="R23" s="56"/>
      <c r="S23" s="56"/>
      <c r="U23" s="56"/>
      <c r="V23" s="56"/>
      <c r="W23" s="56"/>
      <c r="X23" s="56"/>
      <c r="Y23" s="56"/>
      <c r="AE23" s="56"/>
    </row>
    <row r="24" spans="2:31" x14ac:dyDescent="0.2">
      <c r="B24" s="56"/>
      <c r="D24" s="56" t="s">
        <v>516</v>
      </c>
      <c r="E24" s="59" t="s">
        <v>515</v>
      </c>
      <c r="F24" s="56">
        <v>2</v>
      </c>
      <c r="G24" s="56" t="s">
        <v>513</v>
      </c>
      <c r="H24" s="56"/>
      <c r="I24" s="56"/>
      <c r="J24" s="56">
        <v>37</v>
      </c>
      <c r="K24" s="56"/>
      <c r="L24" s="56"/>
      <c r="M24" s="56"/>
      <c r="N24" s="56"/>
      <c r="O24" s="56"/>
      <c r="R24" s="56"/>
      <c r="S24" s="56"/>
      <c r="V24" s="56"/>
      <c r="W24" s="56"/>
      <c r="X24" s="56"/>
      <c r="Y24" s="56"/>
    </row>
    <row r="25" spans="2:31" x14ac:dyDescent="0.2">
      <c r="B25" s="56"/>
      <c r="C25" s="56"/>
      <c r="D25" s="56"/>
      <c r="E25" s="59" t="s">
        <v>514</v>
      </c>
      <c r="F25" s="56">
        <v>2</v>
      </c>
      <c r="G25" s="56" t="s">
        <v>513</v>
      </c>
      <c r="H25" s="56"/>
      <c r="I25" s="56"/>
      <c r="J25" s="56"/>
      <c r="K25" s="56"/>
      <c r="L25" s="56">
        <v>1</v>
      </c>
      <c r="M25" s="56" t="s">
        <v>512</v>
      </c>
      <c r="N25" s="56"/>
      <c r="O25" s="56"/>
      <c r="P25" s="56"/>
      <c r="Q25" s="56"/>
      <c r="R25" s="56"/>
      <c r="S25" s="56"/>
      <c r="V25" s="56"/>
      <c r="W25" s="56"/>
      <c r="X25" s="56"/>
      <c r="Y25" s="56"/>
    </row>
    <row r="26" spans="2:31" x14ac:dyDescent="0.2">
      <c r="B26" s="56"/>
      <c r="C26" s="56"/>
      <c r="D26" s="56" t="s">
        <v>418</v>
      </c>
      <c r="E26" s="56" t="s">
        <v>418</v>
      </c>
      <c r="F26" s="56">
        <v>2</v>
      </c>
      <c r="G26" s="56" t="s">
        <v>467</v>
      </c>
      <c r="H26" s="56"/>
      <c r="I26" s="56"/>
      <c r="J26" s="56"/>
      <c r="K26" s="56"/>
      <c r="L26" s="56">
        <v>44</v>
      </c>
      <c r="M26" s="56" t="s">
        <v>511</v>
      </c>
      <c r="N26" s="56"/>
      <c r="O26" s="56"/>
      <c r="P26" s="56"/>
      <c r="Q26" s="56"/>
      <c r="R26" s="56"/>
      <c r="S26" s="56"/>
      <c r="V26" s="56"/>
      <c r="W26" s="56"/>
      <c r="X26" s="56"/>
      <c r="Y26" s="56"/>
    </row>
    <row r="27" spans="2:31" x14ac:dyDescent="0.2">
      <c r="B27" s="56"/>
      <c r="C27" s="56"/>
      <c r="D27" s="56"/>
      <c r="E27" s="59" t="s">
        <v>510</v>
      </c>
      <c r="F27" s="56">
        <v>2</v>
      </c>
      <c r="G27" s="56" t="s">
        <v>467</v>
      </c>
      <c r="H27" s="56"/>
      <c r="I27" s="56"/>
      <c r="J27" s="56"/>
      <c r="K27" s="56"/>
      <c r="L27" s="56">
        <v>5</v>
      </c>
      <c r="M27" s="56" t="s">
        <v>509</v>
      </c>
      <c r="N27" s="56"/>
      <c r="O27" s="56"/>
      <c r="P27" s="56"/>
      <c r="Q27" s="56"/>
      <c r="R27" s="56"/>
      <c r="S27" s="56"/>
      <c r="V27" s="56"/>
      <c r="W27" s="56"/>
      <c r="X27" s="56"/>
      <c r="Y27" s="56"/>
    </row>
    <row r="28" spans="2:31" x14ac:dyDescent="0.2">
      <c r="B28" s="56"/>
      <c r="C28" s="56"/>
      <c r="D28" s="56"/>
      <c r="E28" s="59" t="s">
        <v>508</v>
      </c>
      <c r="F28" s="56">
        <v>2</v>
      </c>
      <c r="G28" s="56" t="s">
        <v>467</v>
      </c>
      <c r="H28" s="56"/>
      <c r="I28" s="56"/>
      <c r="J28" s="56"/>
      <c r="K28" s="56"/>
      <c r="L28" s="56">
        <v>5</v>
      </c>
      <c r="M28" s="56"/>
      <c r="N28" s="56"/>
      <c r="O28" s="56"/>
      <c r="P28" s="56"/>
      <c r="Q28" s="56"/>
      <c r="R28" s="56"/>
      <c r="S28" s="56"/>
      <c r="V28" s="56"/>
      <c r="W28" s="56"/>
      <c r="X28" s="56"/>
      <c r="Y28" s="56"/>
    </row>
    <row r="29" spans="2:31" x14ac:dyDescent="0.2">
      <c r="B29" s="56"/>
      <c r="C29" s="56" t="s">
        <v>79</v>
      </c>
      <c r="D29" s="56" t="s">
        <v>420</v>
      </c>
      <c r="E29" s="59" t="s">
        <v>507</v>
      </c>
      <c r="F29" s="56">
        <v>3</v>
      </c>
      <c r="G29" s="56" t="s">
        <v>469</v>
      </c>
      <c r="H29" s="56"/>
      <c r="I29" s="56"/>
      <c r="J29" s="56"/>
      <c r="K29" s="56"/>
      <c r="L29" s="56">
        <v>1</v>
      </c>
      <c r="M29" s="56"/>
      <c r="N29" s="56"/>
      <c r="O29" s="56"/>
      <c r="P29" s="56"/>
      <c r="Q29" s="56"/>
      <c r="R29" s="56"/>
      <c r="S29" s="56"/>
      <c r="V29" s="56"/>
      <c r="W29" s="56"/>
      <c r="X29" s="56"/>
      <c r="Y29" s="56"/>
    </row>
    <row r="30" spans="2:31" x14ac:dyDescent="0.2">
      <c r="B30" s="56"/>
      <c r="C30" s="56"/>
      <c r="D30" s="56" t="s">
        <v>506</v>
      </c>
      <c r="E30" s="59" t="s">
        <v>505</v>
      </c>
      <c r="F30" s="56">
        <v>3</v>
      </c>
      <c r="G30" s="56" t="s">
        <v>474</v>
      </c>
      <c r="H30" s="56"/>
      <c r="I30" s="56"/>
      <c r="J30" s="56"/>
      <c r="K30" s="56"/>
      <c r="L30" s="56">
        <v>8</v>
      </c>
      <c r="M30" s="56"/>
      <c r="N30" s="56"/>
      <c r="O30" s="56"/>
      <c r="P30" s="56"/>
      <c r="Q30" s="56"/>
      <c r="R30" s="56"/>
      <c r="S30" s="56"/>
      <c r="V30" s="56"/>
      <c r="W30" s="56"/>
      <c r="X30" s="56"/>
      <c r="Y30" s="56"/>
    </row>
    <row r="31" spans="2:31" x14ac:dyDescent="0.2">
      <c r="B31" s="56"/>
      <c r="C31" s="56"/>
      <c r="D31" s="56" t="s">
        <v>504</v>
      </c>
      <c r="E31" s="60" t="s">
        <v>503</v>
      </c>
      <c r="F31" s="61">
        <v>0</v>
      </c>
      <c r="G31" s="61" t="s">
        <v>467</v>
      </c>
      <c r="H31" s="61"/>
      <c r="I31" s="61"/>
      <c r="J31" s="61"/>
      <c r="K31" s="61"/>
      <c r="L31" s="61">
        <v>1</v>
      </c>
      <c r="M31" s="61"/>
      <c r="N31" s="61"/>
      <c r="O31" s="61"/>
      <c r="P31" s="61"/>
      <c r="Q31" s="61"/>
      <c r="R31" s="61"/>
      <c r="S31" s="61"/>
      <c r="V31" s="56"/>
      <c r="W31" s="56"/>
      <c r="X31" s="56"/>
      <c r="Y31" s="56"/>
    </row>
    <row r="32" spans="2:31" x14ac:dyDescent="0.2">
      <c r="B32" s="56"/>
      <c r="C32" s="56"/>
      <c r="D32" s="56"/>
      <c r="E32" s="60" t="s">
        <v>502</v>
      </c>
      <c r="F32" s="61">
        <v>1</v>
      </c>
      <c r="G32" s="61" t="s">
        <v>467</v>
      </c>
      <c r="H32" s="61"/>
      <c r="I32" s="61"/>
      <c r="J32" s="61"/>
      <c r="K32" s="61"/>
      <c r="L32" s="61">
        <v>2</v>
      </c>
      <c r="M32" s="61"/>
      <c r="N32" s="61"/>
      <c r="O32" s="61"/>
      <c r="P32" s="61"/>
      <c r="Q32" s="61"/>
      <c r="R32" s="61"/>
      <c r="S32" s="61"/>
      <c r="V32" s="56"/>
      <c r="W32" s="56"/>
      <c r="X32" s="56"/>
      <c r="Y32" s="56"/>
    </row>
    <row r="33" spans="3:25" x14ac:dyDescent="0.2">
      <c r="C33" s="46" t="s">
        <v>411</v>
      </c>
      <c r="D33" s="46" t="s">
        <v>412</v>
      </c>
      <c r="E33" s="59" t="s">
        <v>501</v>
      </c>
      <c r="F33" s="56">
        <v>4</v>
      </c>
      <c r="G33" s="56" t="s">
        <v>467</v>
      </c>
      <c r="H33" s="56">
        <v>4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V33" s="56"/>
      <c r="W33" s="56"/>
      <c r="X33" s="56"/>
      <c r="Y33" s="56"/>
    </row>
    <row r="34" spans="3:25" x14ac:dyDescent="0.2">
      <c r="C34" s="46" t="s">
        <v>80</v>
      </c>
      <c r="D34" s="56" t="s">
        <v>96</v>
      </c>
      <c r="E34" s="57" t="s">
        <v>500</v>
      </c>
      <c r="F34" s="56">
        <v>8</v>
      </c>
      <c r="G34" s="56" t="s">
        <v>467</v>
      </c>
      <c r="H34" s="56"/>
      <c r="I34" s="56"/>
      <c r="J34" s="56">
        <v>13</v>
      </c>
      <c r="K34" s="56"/>
      <c r="L34" s="56">
        <v>1</v>
      </c>
      <c r="M34" s="56"/>
      <c r="N34" s="56"/>
      <c r="O34" s="56"/>
      <c r="P34" s="56"/>
      <c r="Q34" s="56"/>
      <c r="R34" s="56"/>
      <c r="S34" s="56"/>
      <c r="U34" s="56"/>
      <c r="V34" s="56"/>
      <c r="W34" s="56"/>
      <c r="X34" s="56"/>
      <c r="Y34" s="56"/>
    </row>
    <row r="35" spans="3:25" x14ac:dyDescent="0.2">
      <c r="D35" s="56"/>
      <c r="E35" s="59" t="s">
        <v>499</v>
      </c>
      <c r="F35" s="56">
        <v>5</v>
      </c>
      <c r="G35" s="56" t="s">
        <v>467</v>
      </c>
      <c r="H35" s="56"/>
      <c r="I35" s="56"/>
      <c r="J35" s="56"/>
      <c r="K35" s="56"/>
      <c r="L35" s="56">
        <v>4</v>
      </c>
      <c r="M35" s="56" t="s">
        <v>498</v>
      </c>
      <c r="N35" s="56"/>
      <c r="O35" s="56"/>
      <c r="P35" s="56"/>
      <c r="Q35" s="56"/>
      <c r="R35" s="56"/>
      <c r="S35" s="56"/>
      <c r="V35" s="56"/>
      <c r="W35" s="56"/>
      <c r="X35" s="56"/>
      <c r="Y35" s="56"/>
    </row>
    <row r="36" spans="3:25" x14ac:dyDescent="0.2">
      <c r="D36" s="56"/>
      <c r="E36" s="59" t="s">
        <v>497</v>
      </c>
      <c r="F36" s="56">
        <v>5</v>
      </c>
      <c r="G36" s="56" t="s">
        <v>467</v>
      </c>
      <c r="H36" s="56"/>
      <c r="I36" s="56"/>
      <c r="J36" s="56">
        <v>1</v>
      </c>
      <c r="K36" s="56" t="s">
        <v>489</v>
      </c>
      <c r="L36" s="56"/>
      <c r="M36" s="56"/>
      <c r="N36" s="56"/>
      <c r="O36" s="56"/>
      <c r="P36" s="56"/>
      <c r="Q36" s="56"/>
      <c r="R36" s="56"/>
      <c r="S36" s="56"/>
      <c r="V36" s="56"/>
      <c r="W36" s="56"/>
      <c r="X36" s="56"/>
      <c r="Y36" s="56"/>
    </row>
    <row r="37" spans="3:25" x14ac:dyDescent="0.2">
      <c r="D37" s="56" t="s">
        <v>98</v>
      </c>
      <c r="E37" s="60" t="s">
        <v>496</v>
      </c>
      <c r="F37" s="61">
        <v>4</v>
      </c>
      <c r="G37" s="61" t="s">
        <v>490</v>
      </c>
      <c r="H37" s="61"/>
      <c r="I37" s="61"/>
      <c r="J37" s="61">
        <v>1</v>
      </c>
      <c r="K37" s="61" t="s">
        <v>489</v>
      </c>
      <c r="L37" s="61">
        <v>1</v>
      </c>
      <c r="M37" s="61" t="s">
        <v>489</v>
      </c>
      <c r="N37" s="61"/>
      <c r="O37" s="61"/>
      <c r="P37" s="61"/>
      <c r="Q37" s="61"/>
      <c r="R37" s="61"/>
      <c r="S37" s="61"/>
      <c r="V37" s="56"/>
      <c r="W37" s="56"/>
      <c r="X37" s="56"/>
      <c r="Y37" s="56"/>
    </row>
    <row r="38" spans="3:25" x14ac:dyDescent="0.2">
      <c r="D38" s="56"/>
      <c r="E38" s="60" t="s">
        <v>495</v>
      </c>
      <c r="F38" s="46">
        <v>4</v>
      </c>
      <c r="G38" s="46" t="s">
        <v>490</v>
      </c>
      <c r="H38" s="56"/>
      <c r="J38" s="56"/>
      <c r="L38" s="46">
        <v>15</v>
      </c>
      <c r="M38" s="46" t="s">
        <v>494</v>
      </c>
      <c r="V38" s="56"/>
      <c r="W38" s="56"/>
      <c r="X38" s="56"/>
      <c r="Y38" s="56"/>
    </row>
    <row r="39" spans="3:25" x14ac:dyDescent="0.2">
      <c r="D39" s="56" t="s">
        <v>493</v>
      </c>
      <c r="E39" s="60" t="s">
        <v>492</v>
      </c>
      <c r="F39" s="46">
        <v>5</v>
      </c>
      <c r="G39" s="46" t="s">
        <v>490</v>
      </c>
      <c r="H39" s="56"/>
      <c r="J39" s="56">
        <v>1</v>
      </c>
      <c r="K39" s="46" t="s">
        <v>489</v>
      </c>
      <c r="V39" s="56"/>
      <c r="W39" s="56"/>
      <c r="X39" s="56"/>
      <c r="Y39" s="56"/>
    </row>
    <row r="40" spans="3:25" x14ac:dyDescent="0.2">
      <c r="D40" s="56"/>
      <c r="E40" s="60" t="s">
        <v>491</v>
      </c>
      <c r="F40" s="46">
        <v>5</v>
      </c>
      <c r="G40" s="46" t="s">
        <v>490</v>
      </c>
      <c r="H40" s="56"/>
      <c r="J40" s="56">
        <v>1</v>
      </c>
      <c r="K40" s="46" t="s">
        <v>489</v>
      </c>
      <c r="V40" s="56"/>
      <c r="W40" s="56"/>
      <c r="X40" s="56"/>
      <c r="Y40" s="56"/>
    </row>
    <row r="41" spans="3:25" x14ac:dyDescent="0.2">
      <c r="C41" s="46" t="s">
        <v>66</v>
      </c>
      <c r="D41" s="46" t="s">
        <v>101</v>
      </c>
      <c r="E41" s="59" t="s">
        <v>488</v>
      </c>
      <c r="F41" s="56">
        <v>6</v>
      </c>
      <c r="G41" s="56" t="s">
        <v>467</v>
      </c>
      <c r="H41" s="56"/>
      <c r="I41" s="56"/>
      <c r="J41" s="56">
        <v>6</v>
      </c>
      <c r="K41" s="56" t="s">
        <v>472</v>
      </c>
      <c r="L41" s="56">
        <v>4</v>
      </c>
      <c r="M41" s="56"/>
      <c r="N41" s="56"/>
      <c r="O41" s="56"/>
      <c r="P41" s="56"/>
      <c r="Q41" s="56"/>
      <c r="R41" s="56"/>
      <c r="S41" s="56"/>
      <c r="V41" s="56"/>
      <c r="W41" s="56"/>
      <c r="X41" s="56"/>
      <c r="Y41" s="56"/>
    </row>
    <row r="42" spans="3:25" x14ac:dyDescent="0.2">
      <c r="E42" s="59" t="s">
        <v>487</v>
      </c>
      <c r="F42" s="56">
        <v>6</v>
      </c>
      <c r="G42" s="56" t="s">
        <v>467</v>
      </c>
      <c r="H42" s="56"/>
      <c r="I42" s="56"/>
      <c r="J42" s="56"/>
      <c r="K42" s="56"/>
      <c r="L42" s="56">
        <v>1</v>
      </c>
      <c r="M42" s="56"/>
      <c r="N42" s="56"/>
      <c r="O42" s="56"/>
      <c r="P42" s="56"/>
      <c r="Q42" s="56"/>
      <c r="R42" s="56"/>
      <c r="S42" s="56"/>
      <c r="V42" s="56"/>
      <c r="W42" s="56"/>
      <c r="X42" s="56"/>
      <c r="Y42" s="56"/>
    </row>
    <row r="43" spans="3:25" x14ac:dyDescent="0.2">
      <c r="D43" s="46" t="s">
        <v>67</v>
      </c>
      <c r="E43" s="59"/>
      <c r="F43" s="56">
        <v>6</v>
      </c>
      <c r="G43" s="56" t="s">
        <v>469</v>
      </c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V43" s="56"/>
      <c r="W43" s="56"/>
      <c r="X43" s="56"/>
      <c r="Y43" s="56"/>
    </row>
    <row r="44" spans="3:25" x14ac:dyDescent="0.2">
      <c r="E44" s="46" t="s">
        <v>486</v>
      </c>
      <c r="F44" s="56">
        <v>6</v>
      </c>
      <c r="G44" s="56" t="s">
        <v>469</v>
      </c>
      <c r="H44" s="56">
        <v>371</v>
      </c>
      <c r="J44" s="56">
        <v>15</v>
      </c>
      <c r="L44" s="56">
        <v>86</v>
      </c>
      <c r="M44" s="46" t="s">
        <v>472</v>
      </c>
      <c r="N44" s="56"/>
      <c r="O44" s="56"/>
      <c r="P44" s="56"/>
      <c r="Q44" s="56"/>
      <c r="R44" s="56"/>
      <c r="S44" s="56"/>
      <c r="V44" s="56"/>
      <c r="W44" s="56"/>
      <c r="X44" s="56"/>
      <c r="Y44" s="56"/>
    </row>
    <row r="45" spans="3:25" x14ac:dyDescent="0.2">
      <c r="E45" s="56" t="s">
        <v>485</v>
      </c>
      <c r="F45" s="56">
        <v>2</v>
      </c>
      <c r="G45" s="56" t="s">
        <v>469</v>
      </c>
      <c r="H45" s="56"/>
      <c r="J45" s="56"/>
      <c r="L45" s="56">
        <v>29</v>
      </c>
      <c r="N45" s="56"/>
      <c r="O45" s="56"/>
      <c r="P45" s="56"/>
      <c r="Q45" s="56"/>
      <c r="R45" s="56"/>
      <c r="S45" s="56"/>
      <c r="V45" s="56"/>
      <c r="W45" s="56"/>
      <c r="X45" s="56"/>
      <c r="Y45" s="56"/>
    </row>
    <row r="46" spans="3:25" x14ac:dyDescent="0.2">
      <c r="E46" s="56" t="s">
        <v>484</v>
      </c>
      <c r="F46" s="56">
        <v>5</v>
      </c>
      <c r="G46" s="56" t="s">
        <v>469</v>
      </c>
      <c r="H46" s="56">
        <v>1</v>
      </c>
      <c r="J46" s="56">
        <v>15</v>
      </c>
      <c r="L46" s="56">
        <v>22</v>
      </c>
      <c r="M46" s="46" t="s">
        <v>483</v>
      </c>
      <c r="N46" s="56"/>
      <c r="O46" s="56"/>
      <c r="P46" s="56"/>
      <c r="Q46" s="56"/>
      <c r="R46" s="56"/>
      <c r="S46" s="56"/>
      <c r="V46" s="56"/>
      <c r="W46" s="56"/>
      <c r="X46" s="56"/>
      <c r="Y46" s="56"/>
    </row>
    <row r="47" spans="3:25" x14ac:dyDescent="0.2">
      <c r="E47" s="46" t="s">
        <v>482</v>
      </c>
      <c r="F47" s="56">
        <v>7</v>
      </c>
      <c r="G47" s="56" t="s">
        <v>467</v>
      </c>
      <c r="H47" s="56">
        <v>63</v>
      </c>
      <c r="J47" s="56"/>
      <c r="K47" s="56"/>
      <c r="L47" s="56">
        <v>13</v>
      </c>
      <c r="M47" s="46" t="s">
        <v>481</v>
      </c>
      <c r="N47" s="56"/>
      <c r="O47" s="56"/>
      <c r="P47" s="56"/>
      <c r="Q47" s="56"/>
      <c r="R47" s="56"/>
      <c r="S47" s="56"/>
      <c r="V47" s="56"/>
      <c r="W47" s="56"/>
      <c r="X47" s="56"/>
      <c r="Y47" s="56"/>
    </row>
    <row r="48" spans="3:25" x14ac:dyDescent="0.2">
      <c r="D48" s="46" t="s">
        <v>409</v>
      </c>
      <c r="E48" s="57" t="s">
        <v>480</v>
      </c>
      <c r="F48" s="56">
        <v>2</v>
      </c>
      <c r="G48" s="56" t="s">
        <v>469</v>
      </c>
      <c r="H48" s="56"/>
      <c r="I48" s="56"/>
      <c r="J48" s="56"/>
      <c r="K48" s="56"/>
      <c r="L48" s="56">
        <v>1</v>
      </c>
      <c r="M48" s="56"/>
      <c r="N48" s="56"/>
      <c r="O48" s="56"/>
      <c r="P48" s="56"/>
      <c r="Q48" s="56"/>
      <c r="R48" s="56"/>
      <c r="S48" s="56"/>
      <c r="V48" s="56"/>
      <c r="W48" s="56"/>
      <c r="X48" s="56"/>
      <c r="Y48" s="56"/>
    </row>
    <row r="49" spans="1:31" x14ac:dyDescent="0.2">
      <c r="D49" s="46" t="s">
        <v>479</v>
      </c>
      <c r="E49" s="59" t="s">
        <v>478</v>
      </c>
      <c r="F49" s="56">
        <v>6</v>
      </c>
      <c r="G49" s="56" t="s">
        <v>467</v>
      </c>
      <c r="H49" s="56"/>
      <c r="I49" s="56"/>
      <c r="J49" s="56"/>
      <c r="K49" s="56"/>
      <c r="L49" s="56">
        <v>1</v>
      </c>
      <c r="M49" s="56"/>
      <c r="N49" s="56"/>
      <c r="O49" s="56"/>
      <c r="P49" s="56"/>
      <c r="Q49" s="56"/>
      <c r="R49" s="56"/>
      <c r="S49" s="56"/>
      <c r="V49" s="56"/>
      <c r="W49" s="56"/>
      <c r="X49" s="56"/>
      <c r="Y49" s="56"/>
    </row>
    <row r="50" spans="1:31" x14ac:dyDescent="0.2">
      <c r="D50" s="46" t="s">
        <v>77</v>
      </c>
      <c r="E50" s="59" t="s">
        <v>477</v>
      </c>
      <c r="F50" s="56">
        <v>3</v>
      </c>
      <c r="G50" s="56" t="s">
        <v>474</v>
      </c>
      <c r="H50" s="56"/>
      <c r="I50" s="56"/>
      <c r="J50" s="56">
        <v>450</v>
      </c>
      <c r="K50" s="56" t="s">
        <v>476</v>
      </c>
      <c r="L50" s="56">
        <v>1</v>
      </c>
      <c r="M50" s="56"/>
      <c r="N50" s="56"/>
      <c r="O50" s="56"/>
      <c r="P50" s="56"/>
      <c r="Q50" s="56"/>
      <c r="R50" s="56"/>
      <c r="S50" s="56"/>
      <c r="V50" s="56"/>
      <c r="W50" s="56"/>
      <c r="X50" s="56"/>
      <c r="Y50" s="56"/>
    </row>
    <row r="51" spans="1:31" x14ac:dyDescent="0.2">
      <c r="E51" s="57" t="s">
        <v>475</v>
      </c>
      <c r="F51" s="56">
        <v>6</v>
      </c>
      <c r="G51" s="56" t="s">
        <v>474</v>
      </c>
      <c r="H51" s="56"/>
      <c r="I51" s="56"/>
      <c r="J51" s="56">
        <v>33</v>
      </c>
      <c r="K51" s="56" t="s">
        <v>473</v>
      </c>
      <c r="L51" s="56">
        <v>195</v>
      </c>
      <c r="M51" s="56" t="s">
        <v>472</v>
      </c>
      <c r="N51" s="56"/>
      <c r="O51" s="56"/>
      <c r="P51" s="56"/>
      <c r="Q51" s="56"/>
      <c r="R51" s="56"/>
      <c r="S51" s="56"/>
      <c r="V51" s="56"/>
      <c r="W51" s="56"/>
      <c r="X51" s="56"/>
      <c r="Y51" s="56"/>
    </row>
    <row r="52" spans="1:31" x14ac:dyDescent="0.2">
      <c r="D52" s="46" t="s">
        <v>471</v>
      </c>
      <c r="E52" s="56" t="s">
        <v>471</v>
      </c>
      <c r="F52" s="56">
        <v>8</v>
      </c>
      <c r="G52" s="56" t="s">
        <v>467</v>
      </c>
      <c r="H52" s="56">
        <v>2</v>
      </c>
      <c r="I52" s="56"/>
      <c r="J52" s="56"/>
      <c r="K52" s="56"/>
      <c r="L52" s="56">
        <v>1</v>
      </c>
      <c r="M52" s="56"/>
      <c r="N52" s="56"/>
      <c r="O52" s="56"/>
      <c r="P52" s="56"/>
      <c r="Q52" s="56"/>
      <c r="R52" s="56"/>
      <c r="S52" s="56"/>
      <c r="V52" s="56"/>
      <c r="W52" s="56"/>
      <c r="X52" s="56"/>
      <c r="Y52" s="56"/>
    </row>
    <row r="53" spans="1:31" x14ac:dyDescent="0.2">
      <c r="D53" s="46" t="s">
        <v>410</v>
      </c>
      <c r="E53" s="57" t="s">
        <v>470</v>
      </c>
      <c r="F53" s="56">
        <v>1</v>
      </c>
      <c r="G53" s="56" t="s">
        <v>469</v>
      </c>
      <c r="H53" s="56"/>
      <c r="I53" s="56"/>
      <c r="J53" s="56"/>
      <c r="K53" s="56"/>
      <c r="L53" s="56">
        <v>1</v>
      </c>
      <c r="M53" s="56"/>
      <c r="N53" s="56"/>
      <c r="O53" s="56"/>
      <c r="P53" s="56"/>
      <c r="Q53" s="59"/>
      <c r="R53" s="56"/>
      <c r="S53" s="56"/>
      <c r="V53" s="56"/>
      <c r="W53" s="56"/>
      <c r="X53" s="56"/>
      <c r="Y53" s="56"/>
    </row>
    <row r="54" spans="1:31" x14ac:dyDescent="0.2">
      <c r="E54" s="57" t="s">
        <v>468</v>
      </c>
      <c r="F54" s="56">
        <v>2</v>
      </c>
      <c r="G54" s="56" t="s">
        <v>467</v>
      </c>
      <c r="H54" s="56"/>
      <c r="I54" s="56"/>
      <c r="J54" s="56"/>
      <c r="K54" s="56"/>
      <c r="L54" s="56">
        <v>5</v>
      </c>
      <c r="M54" s="56"/>
      <c r="N54" s="56"/>
      <c r="O54" s="56"/>
      <c r="P54" s="56"/>
      <c r="Q54" s="59"/>
      <c r="R54" s="56"/>
      <c r="S54" s="56"/>
      <c r="V54" s="56"/>
      <c r="W54" s="56"/>
      <c r="X54" s="56"/>
      <c r="Y54" s="56"/>
    </row>
    <row r="55" spans="1:31" x14ac:dyDescent="0.2">
      <c r="D55" s="58" t="s">
        <v>466</v>
      </c>
      <c r="E55" s="57"/>
      <c r="F55" s="57"/>
      <c r="G55" s="57"/>
      <c r="H55" s="57">
        <f>SUM(H$4:H$54)</f>
        <v>617</v>
      </c>
      <c r="I55" s="57"/>
      <c r="J55" s="57">
        <f>SUM(J$4:J$54)</f>
        <v>626</v>
      </c>
      <c r="K55" s="57"/>
      <c r="L55" s="57">
        <f>SUM(L$4:L$54)</f>
        <v>608</v>
      </c>
    </row>
    <row r="56" spans="1:31" x14ac:dyDescent="0.2">
      <c r="D56" s="48"/>
      <c r="G56" s="56" t="s">
        <v>465</v>
      </c>
      <c r="H56" s="50" t="s">
        <v>464</v>
      </c>
      <c r="J56" s="50" t="s">
        <v>463</v>
      </c>
      <c r="L56" s="50" t="s">
        <v>462</v>
      </c>
    </row>
    <row r="57" spans="1:31" x14ac:dyDescent="0.2">
      <c r="A57" s="50" t="s">
        <v>426</v>
      </c>
      <c r="E57" s="52"/>
      <c r="F57" s="52"/>
      <c r="G57" s="53" t="s">
        <v>427</v>
      </c>
      <c r="H57" s="52">
        <f>COUNT(H$4:H$54)</f>
        <v>12</v>
      </c>
      <c r="I57" s="52"/>
      <c r="J57" s="52">
        <f>COUNT(J$4:J$54)</f>
        <v>18</v>
      </c>
      <c r="K57" s="52"/>
      <c r="L57" s="52">
        <f>COUNT(L$4:L$54)-1</f>
        <v>36</v>
      </c>
    </row>
    <row r="58" spans="1:31" x14ac:dyDescent="0.2">
      <c r="E58" s="52"/>
      <c r="F58" s="52"/>
      <c r="G58" s="53" t="s">
        <v>428</v>
      </c>
      <c r="H58" s="52">
        <f>COUNT(H$14:H$31)</f>
        <v>2</v>
      </c>
      <c r="I58" s="52"/>
      <c r="J58" s="52">
        <f>COUNT(J$14:J$31)</f>
        <v>3</v>
      </c>
      <c r="K58" s="52"/>
      <c r="L58" s="52">
        <f>COUNT(L$14:L$31)-1</f>
        <v>13</v>
      </c>
    </row>
    <row r="59" spans="1:31" x14ac:dyDescent="0.2">
      <c r="E59" s="52"/>
      <c r="F59" s="52"/>
      <c r="G59" s="53" t="s">
        <v>429</v>
      </c>
      <c r="H59" s="55">
        <f>SUMIF($F$14:$F$31,"&lt;4",H$14:H$31)/H$55*100</f>
        <v>0</v>
      </c>
      <c r="I59" s="52"/>
      <c r="J59" s="55">
        <f>SUMIF($F$14:$F$31,"&lt;4",J$14:J$31)/J$55*100</f>
        <v>6.5495207667731634</v>
      </c>
      <c r="K59" s="52"/>
      <c r="L59" s="55">
        <f>SUMIF($F$14:$F$31,"&lt;4",L$14:L$31)/L$55*100</f>
        <v>22.203947368421055</v>
      </c>
      <c r="N59" s="54"/>
      <c r="P59" s="54"/>
      <c r="R59" s="54"/>
      <c r="T59" s="54"/>
      <c r="U59" s="54"/>
      <c r="V59" s="54"/>
      <c r="X59" s="54"/>
      <c r="AD59" s="54"/>
      <c r="AE59" s="54"/>
    </row>
    <row r="60" spans="1:31" x14ac:dyDescent="0.2">
      <c r="E60" s="52"/>
      <c r="F60" s="52"/>
      <c r="G60" s="53" t="s">
        <v>430</v>
      </c>
      <c r="H60" s="55">
        <f>MAX(H$4:H$54)/H$55*100</f>
        <v>60.129659643435986</v>
      </c>
      <c r="I60" s="52"/>
      <c r="J60" s="55">
        <f>MAX(J$4:J$54)/J$55*100</f>
        <v>71.884984025559106</v>
      </c>
      <c r="K60" s="52"/>
      <c r="L60" s="55">
        <f>MAX(L$4:L$54)/L$55*100</f>
        <v>32.07236842105263</v>
      </c>
      <c r="N60" s="54"/>
      <c r="P60" s="54"/>
      <c r="R60" s="54"/>
      <c r="T60" s="54"/>
      <c r="U60" s="54"/>
      <c r="V60" s="54"/>
      <c r="X60" s="54"/>
      <c r="AD60" s="54"/>
      <c r="AE60" s="54"/>
    </row>
    <row r="61" spans="1:31" x14ac:dyDescent="0.2">
      <c r="E61" s="52"/>
      <c r="F61" s="52"/>
      <c r="G61" s="53" t="s">
        <v>431</v>
      </c>
      <c r="H61" s="55" t="s">
        <v>67</v>
      </c>
      <c r="I61" s="52"/>
      <c r="J61" s="55" t="s">
        <v>77</v>
      </c>
      <c r="K61" s="52"/>
      <c r="L61" s="55" t="s">
        <v>77</v>
      </c>
      <c r="N61" s="54"/>
      <c r="P61" s="54"/>
      <c r="R61" s="54"/>
      <c r="T61" s="54"/>
      <c r="U61" s="54"/>
      <c r="V61" s="54"/>
      <c r="X61" s="54"/>
      <c r="AD61" s="54"/>
      <c r="AE61" s="54"/>
    </row>
    <row r="62" spans="1:31" x14ac:dyDescent="0.2">
      <c r="E62" s="52"/>
      <c r="F62" s="52"/>
      <c r="G62" s="53" t="s">
        <v>432</v>
      </c>
      <c r="H62" s="55">
        <f>SUMPRODUCT($F$4:$F$54/H$55,H$4:H$54)</f>
        <v>5.9983792544570518</v>
      </c>
      <c r="I62" s="52"/>
      <c r="J62" s="55">
        <f>SUMPRODUCT($F$4:$F$54/J$55,J$4:J$54)</f>
        <v>3.5543130990415328</v>
      </c>
      <c r="K62" s="52"/>
      <c r="L62" s="55">
        <f>SUMPRODUCT($F$4:$F$54/L$55,L$4:L$54)</f>
        <v>4.6085526315789469</v>
      </c>
      <c r="N62" s="54"/>
      <c r="P62" s="54"/>
      <c r="R62" s="54"/>
      <c r="T62" s="54"/>
      <c r="U62" s="54"/>
      <c r="V62" s="54"/>
      <c r="X62" s="54"/>
      <c r="AD62" s="54"/>
      <c r="AE62" s="54"/>
    </row>
    <row r="63" spans="1:31" x14ac:dyDescent="0.2">
      <c r="E63" s="52"/>
      <c r="F63" s="52"/>
      <c r="G63" s="53" t="s">
        <v>433</v>
      </c>
      <c r="H63" s="55">
        <v>1.2760620917302135</v>
      </c>
      <c r="I63" s="52"/>
      <c r="J63" s="55">
        <v>1.2086277704129487</v>
      </c>
      <c r="K63" s="52"/>
      <c r="L63" s="55">
        <v>2.4359164787289909</v>
      </c>
      <c r="N63" s="54"/>
      <c r="P63" s="54"/>
      <c r="R63" s="54"/>
      <c r="T63" s="54"/>
      <c r="U63" s="54"/>
      <c r="V63" s="54"/>
      <c r="X63" s="54"/>
      <c r="AD63" s="54"/>
      <c r="AE63" s="54"/>
    </row>
    <row r="64" spans="1:31" x14ac:dyDescent="0.2">
      <c r="E64" s="52"/>
      <c r="F64" s="52"/>
      <c r="G64" s="53" t="s">
        <v>434</v>
      </c>
      <c r="H64" s="55">
        <v>15</v>
      </c>
      <c r="I64" s="52"/>
      <c r="J64" s="55">
        <v>15</v>
      </c>
      <c r="K64" s="52"/>
      <c r="L64" s="55">
        <v>12.5</v>
      </c>
      <c r="N64" s="54"/>
      <c r="P64" s="54"/>
      <c r="R64" s="54"/>
      <c r="T64" s="49"/>
      <c r="U64" s="49"/>
      <c r="V64" s="49"/>
      <c r="X64" s="54"/>
      <c r="AD64" s="49"/>
      <c r="AE64" s="49"/>
    </row>
    <row r="65" spans="1:30" x14ac:dyDescent="0.2">
      <c r="E65" s="52"/>
      <c r="F65" s="52"/>
      <c r="G65" s="53" t="s">
        <v>435</v>
      </c>
      <c r="H65" s="51">
        <f>H55/H64*100</f>
        <v>4113.333333333333</v>
      </c>
      <c r="I65" s="52"/>
      <c r="J65" s="51">
        <f>634/J64*100</f>
        <v>4226.666666666667</v>
      </c>
      <c r="K65" s="52"/>
      <c r="L65" s="51">
        <f>631/L64*100</f>
        <v>5048</v>
      </c>
      <c r="N65" s="49"/>
      <c r="P65" s="49"/>
      <c r="R65" s="49"/>
      <c r="T65" s="49"/>
      <c r="V65" s="49"/>
      <c r="X65" s="49"/>
    </row>
    <row r="66" spans="1:30" x14ac:dyDescent="0.2">
      <c r="I66" s="46" t="s">
        <v>461</v>
      </c>
    </row>
    <row r="67" spans="1:30" x14ac:dyDescent="0.2">
      <c r="A67" s="50" t="s">
        <v>460</v>
      </c>
      <c r="D67" s="48" t="s">
        <v>428</v>
      </c>
      <c r="H67" s="49">
        <v>2</v>
      </c>
      <c r="I67" s="46">
        <v>0</v>
      </c>
      <c r="J67" s="49">
        <v>3</v>
      </c>
      <c r="K67" s="46">
        <v>1</v>
      </c>
      <c r="L67" s="49">
        <v>13</v>
      </c>
      <c r="M67" s="46">
        <v>5</v>
      </c>
      <c r="N67" s="49"/>
      <c r="P67" s="49"/>
      <c r="R67" s="49"/>
      <c r="T67" s="49"/>
      <c r="U67" s="49"/>
      <c r="V67" s="49"/>
      <c r="X67" s="49"/>
      <c r="AD67" s="49"/>
    </row>
    <row r="68" spans="1:30" x14ac:dyDescent="0.2">
      <c r="A68" s="46" t="s">
        <v>459</v>
      </c>
      <c r="D68" s="48" t="s">
        <v>458</v>
      </c>
      <c r="H68" s="49">
        <f>COUNT(H34:H40)</f>
        <v>0</v>
      </c>
      <c r="I68" s="46">
        <v>0</v>
      </c>
      <c r="J68" s="49">
        <f>COUNT(J34:J40)</f>
        <v>5</v>
      </c>
      <c r="K68" s="46">
        <v>9</v>
      </c>
      <c r="L68" s="49">
        <f>COUNT(L34:L40)</f>
        <v>4</v>
      </c>
      <c r="M68" s="46">
        <v>7</v>
      </c>
      <c r="N68" s="49"/>
      <c r="P68" s="49"/>
      <c r="R68" s="49"/>
      <c r="T68" s="49"/>
      <c r="U68" s="49"/>
      <c r="V68" s="49"/>
      <c r="X68" s="49"/>
      <c r="AD68" s="49"/>
    </row>
    <row r="69" spans="1:30" x14ac:dyDescent="0.2">
      <c r="D69" s="48" t="s">
        <v>457</v>
      </c>
      <c r="H69" s="49">
        <v>2</v>
      </c>
      <c r="I69" s="46">
        <v>2</v>
      </c>
      <c r="J69" s="49">
        <v>4</v>
      </c>
      <c r="K69" s="46">
        <v>4</v>
      </c>
      <c r="L69" s="49">
        <v>10</v>
      </c>
      <c r="M69" s="46">
        <v>10</v>
      </c>
      <c r="N69" s="49"/>
      <c r="P69" s="49"/>
      <c r="R69" s="49"/>
      <c r="T69" s="49"/>
      <c r="U69" s="49"/>
      <c r="V69" s="49"/>
      <c r="X69" s="49"/>
      <c r="AD69" s="49"/>
    </row>
    <row r="70" spans="1:30" x14ac:dyDescent="0.2">
      <c r="D70" s="48" t="s">
        <v>456</v>
      </c>
      <c r="H70" s="49">
        <f>SUMIF($F$4:$F$54,"&lt;3",H$4:H$54)/H$55*100</f>
        <v>0</v>
      </c>
      <c r="I70" s="46">
        <v>1</v>
      </c>
      <c r="J70" s="49">
        <f>SUMIF($F$4:$F$54,"&lt;3",J$4:J$54)/J$55*100</f>
        <v>6.5495207667731634</v>
      </c>
      <c r="K70" s="46">
        <v>3</v>
      </c>
      <c r="L70" s="49">
        <v>22</v>
      </c>
      <c r="M70" s="46">
        <v>6</v>
      </c>
      <c r="N70" s="49"/>
      <c r="P70" s="49"/>
      <c r="R70" s="49"/>
      <c r="T70" s="49"/>
      <c r="U70" s="49"/>
      <c r="V70" s="49"/>
      <c r="X70" s="49"/>
      <c r="AD70" s="49"/>
    </row>
    <row r="71" spans="1:30" x14ac:dyDescent="0.2">
      <c r="D71" s="48" t="s">
        <v>455</v>
      </c>
      <c r="H71" s="49">
        <f>SUMIF($G$4:$G$54,"sc",H$4:H$54)/H$55*100</f>
        <v>0</v>
      </c>
      <c r="I71" s="46">
        <v>0</v>
      </c>
      <c r="J71" s="49">
        <f>SUMIF($G$4:$G$54,"sc",J$4:J$54)/J$55*100</f>
        <v>0.47923322683706071</v>
      </c>
      <c r="K71" s="46">
        <v>0</v>
      </c>
      <c r="L71" s="49">
        <f>SUMIF($G$4:$G$54,"sc",L$4:L$54)/L$55*100</f>
        <v>3.125</v>
      </c>
      <c r="M71" s="46">
        <v>2</v>
      </c>
      <c r="N71" s="49"/>
      <c r="P71" s="49"/>
      <c r="R71" s="49"/>
      <c r="T71" s="49"/>
      <c r="U71" s="49"/>
      <c r="V71" s="49"/>
      <c r="X71" s="49"/>
      <c r="AD71" s="49"/>
    </row>
    <row r="72" spans="1:30" x14ac:dyDescent="0.2">
      <c r="D72" s="48" t="s">
        <v>454</v>
      </c>
      <c r="H72" s="49">
        <v>4.3760129659643443</v>
      </c>
      <c r="I72" s="46">
        <v>2</v>
      </c>
      <c r="J72" s="49">
        <v>4.6325878594249197</v>
      </c>
      <c r="K72" s="46">
        <v>2</v>
      </c>
      <c r="L72" s="49">
        <v>17.763157894736842</v>
      </c>
      <c r="M72" s="46">
        <v>8</v>
      </c>
      <c r="N72" s="49"/>
      <c r="P72" s="49"/>
      <c r="R72" s="49"/>
      <c r="T72" s="49"/>
      <c r="U72" s="49"/>
      <c r="V72" s="49"/>
      <c r="X72" s="49"/>
      <c r="AD72" s="49"/>
    </row>
    <row r="73" spans="1:30" x14ac:dyDescent="0.2">
      <c r="D73" s="48" t="s">
        <v>453</v>
      </c>
      <c r="H73" s="49">
        <v>0</v>
      </c>
      <c r="I73" s="46">
        <v>0</v>
      </c>
      <c r="J73" s="49">
        <v>11.76470588235294</v>
      </c>
      <c r="K73" s="46">
        <v>8</v>
      </c>
      <c r="L73" s="49">
        <v>3.0303030303030303</v>
      </c>
      <c r="M73" s="46">
        <v>2</v>
      </c>
      <c r="N73" s="49"/>
      <c r="P73" s="49"/>
      <c r="R73" s="49"/>
      <c r="T73" s="49"/>
      <c r="U73" s="49"/>
      <c r="V73" s="49"/>
      <c r="X73" s="49"/>
      <c r="AD73" s="49"/>
    </row>
    <row r="74" spans="1:30" x14ac:dyDescent="0.2">
      <c r="D74" s="48" t="s">
        <v>452</v>
      </c>
      <c r="H74" s="49">
        <v>50</v>
      </c>
      <c r="I74" s="46">
        <v>2</v>
      </c>
      <c r="J74" s="49">
        <v>29.411764705882355</v>
      </c>
      <c r="K74" s="46">
        <v>6</v>
      </c>
      <c r="L74" s="49">
        <v>15.151515151515152</v>
      </c>
      <c r="M74" s="46">
        <v>8</v>
      </c>
      <c r="N74" s="49"/>
      <c r="P74" s="49"/>
      <c r="R74" s="49"/>
      <c r="T74" s="49"/>
      <c r="U74" s="49"/>
      <c r="V74" s="49"/>
      <c r="X74" s="49"/>
      <c r="AD74" s="49"/>
    </row>
    <row r="75" spans="1:30" x14ac:dyDescent="0.2">
      <c r="D75" s="48" t="s">
        <v>451</v>
      </c>
      <c r="I75" s="46">
        <f>SUM(I67:I74)*1.25</f>
        <v>8.75</v>
      </c>
      <c r="K75" s="46">
        <f>SUM(K67:K74)*1.25</f>
        <v>41.25</v>
      </c>
      <c r="M75" s="46">
        <f>SUM(M67:M74)*1.25</f>
        <v>60</v>
      </c>
    </row>
    <row r="76" spans="1:30" x14ac:dyDescent="0.2">
      <c r="D76" s="48" t="s">
        <v>450</v>
      </c>
    </row>
    <row r="77" spans="1:30" x14ac:dyDescent="0.2">
      <c r="A77" s="47"/>
    </row>
    <row r="78" spans="1:30" x14ac:dyDescent="0.2">
      <c r="A78" s="47" t="s">
        <v>449</v>
      </c>
    </row>
    <row r="80" spans="1:30" x14ac:dyDescent="0.2">
      <c r="A80" s="46" t="s">
        <v>448</v>
      </c>
    </row>
    <row r="81" spans="1:1" x14ac:dyDescent="0.2">
      <c r="A81" s="46" t="s">
        <v>447</v>
      </c>
    </row>
    <row r="82" spans="1:1" x14ac:dyDescent="0.2">
      <c r="A82" s="46" t="s">
        <v>446</v>
      </c>
    </row>
    <row r="83" spans="1:1" x14ac:dyDescent="0.2">
      <c r="A83" s="46" t="s">
        <v>445</v>
      </c>
    </row>
    <row r="84" spans="1:1" x14ac:dyDescent="0.2">
      <c r="A84" s="46" t="s">
        <v>444</v>
      </c>
    </row>
    <row r="85" spans="1:1" x14ac:dyDescent="0.2">
      <c r="A85" s="46" t="s">
        <v>443</v>
      </c>
    </row>
    <row r="86" spans="1:1" x14ac:dyDescent="0.2">
      <c r="A86" s="46" t="s">
        <v>442</v>
      </c>
    </row>
    <row r="87" spans="1:1" x14ac:dyDescent="0.2">
      <c r="A87" s="46" t="s">
        <v>441</v>
      </c>
    </row>
    <row r="88" spans="1:1" x14ac:dyDescent="0.2">
      <c r="A88" s="46" t="s">
        <v>440</v>
      </c>
    </row>
    <row r="89" spans="1:1" x14ac:dyDescent="0.2">
      <c r="A89" s="46" t="s">
        <v>439</v>
      </c>
    </row>
    <row r="90" spans="1:1" x14ac:dyDescent="0.2">
      <c r="A90" s="46" t="s">
        <v>438</v>
      </c>
    </row>
    <row r="91" spans="1:1" x14ac:dyDescent="0.2">
      <c r="A91" s="46" t="s">
        <v>437</v>
      </c>
    </row>
    <row r="92" spans="1:1" x14ac:dyDescent="0.2">
      <c r="A92" s="46" t="s">
        <v>436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99EA-BB4C-2C4D-B1C9-E168A6C32A22}">
  <dimension ref="A1:AB71"/>
  <sheetViews>
    <sheetView zoomScale="110" zoomScaleNormal="110" zoomScalePageLayoutView="150" workbookViewId="0">
      <pane xSplit="7" ySplit="2" topLeftCell="H21" activePane="bottomRight" state="frozen"/>
      <selection pane="topRight" activeCell="H1" sqref="H1"/>
      <selection pane="bottomLeft" activeCell="A3" sqref="A3"/>
      <selection pane="bottomRight" activeCell="G45" sqref="G45"/>
    </sheetView>
  </sheetViews>
  <sheetFormatPr baseColWidth="10" defaultRowHeight="16" x14ac:dyDescent="0.2"/>
  <cols>
    <col min="1" max="4" width="10.83203125" style="46"/>
    <col min="5" max="5" width="22.6640625" style="46" bestFit="1" customWidth="1"/>
    <col min="6" max="6" width="3.83203125" style="46" bestFit="1" customWidth="1"/>
    <col min="7" max="7" width="6.33203125" style="46" bestFit="1" customWidth="1"/>
    <col min="8" max="16" width="11.83203125" style="46" customWidth="1"/>
    <col min="17" max="17" width="11" style="46" customWidth="1"/>
    <col min="18" max="18" width="11" style="46" bestFit="1" customWidth="1"/>
    <col min="19" max="20" width="11" style="46" customWidth="1"/>
    <col min="21" max="22" width="11.83203125" style="46" customWidth="1"/>
    <col min="23" max="26" width="10.83203125" style="46"/>
    <col min="27" max="28" width="11" style="46" bestFit="1" customWidth="1"/>
    <col min="29" max="16384" width="10.83203125" style="46"/>
  </cols>
  <sheetData>
    <row r="1" spans="1:28" x14ac:dyDescent="0.2">
      <c r="A1" s="46" t="s">
        <v>558</v>
      </c>
      <c r="G1" s="48" t="s">
        <v>557</v>
      </c>
      <c r="H1" s="56" t="s">
        <v>556</v>
      </c>
      <c r="I1" s="56" t="s">
        <v>556</v>
      </c>
      <c r="J1" s="56" t="s">
        <v>555</v>
      </c>
      <c r="K1" s="56"/>
      <c r="L1" s="48"/>
      <c r="M1" s="56"/>
      <c r="N1" s="48"/>
      <c r="O1" s="56"/>
      <c r="P1" s="48"/>
      <c r="U1" s="56"/>
      <c r="V1" s="48"/>
    </row>
    <row r="2" spans="1:28" x14ac:dyDescent="0.2">
      <c r="G2" s="48" t="s">
        <v>554</v>
      </c>
      <c r="H2" s="56" t="s">
        <v>553</v>
      </c>
      <c r="I2" s="63" t="s">
        <v>552</v>
      </c>
      <c r="J2" s="56" t="s">
        <v>552</v>
      </c>
      <c r="K2" s="56"/>
      <c r="L2" s="56"/>
      <c r="M2" s="56"/>
      <c r="N2" s="56"/>
      <c r="O2" s="56"/>
      <c r="P2" s="56"/>
      <c r="Q2" s="62"/>
      <c r="S2" s="62"/>
      <c r="U2" s="56"/>
      <c r="V2" s="56"/>
      <c r="AA2" s="62"/>
    </row>
    <row r="3" spans="1:28" x14ac:dyDescent="0.2">
      <c r="A3" s="48" t="s">
        <v>12</v>
      </c>
      <c r="B3" s="48" t="s">
        <v>13</v>
      </c>
      <c r="C3" s="48" t="s">
        <v>15</v>
      </c>
      <c r="D3" s="48" t="s">
        <v>16</v>
      </c>
      <c r="E3" s="48" t="s">
        <v>551</v>
      </c>
      <c r="F3" s="46" t="s">
        <v>402</v>
      </c>
      <c r="G3" s="46" t="s">
        <v>550</v>
      </c>
      <c r="H3" s="48" t="s">
        <v>464</v>
      </c>
      <c r="I3" s="48" t="s">
        <v>463</v>
      </c>
      <c r="J3" s="48" t="s">
        <v>462</v>
      </c>
    </row>
    <row r="4" spans="1:28" x14ac:dyDescent="0.2">
      <c r="A4" s="46" t="s">
        <v>549</v>
      </c>
      <c r="B4" s="46" t="s">
        <v>84</v>
      </c>
      <c r="C4" s="46" t="s">
        <v>548</v>
      </c>
      <c r="D4" s="46" t="s">
        <v>87</v>
      </c>
      <c r="E4" s="60" t="s">
        <v>88</v>
      </c>
      <c r="F4" s="46">
        <v>5</v>
      </c>
      <c r="G4" s="46" t="s">
        <v>467</v>
      </c>
      <c r="H4" s="46">
        <v>15</v>
      </c>
    </row>
    <row r="5" spans="1:28" x14ac:dyDescent="0.2">
      <c r="A5" s="46" t="s">
        <v>547</v>
      </c>
      <c r="B5" s="46" t="s">
        <v>546</v>
      </c>
      <c r="D5" s="46" t="s">
        <v>546</v>
      </c>
      <c r="E5" s="46" t="s">
        <v>546</v>
      </c>
      <c r="F5" s="46">
        <v>4</v>
      </c>
      <c r="G5" s="46" t="s">
        <v>467</v>
      </c>
      <c r="I5" s="46">
        <v>1</v>
      </c>
    </row>
    <row r="6" spans="1:28" x14ac:dyDescent="0.2">
      <c r="B6" s="46" t="s">
        <v>95</v>
      </c>
      <c r="D6" s="46" t="s">
        <v>95</v>
      </c>
      <c r="F6" s="46">
        <v>5</v>
      </c>
      <c r="G6" s="46" t="s">
        <v>469</v>
      </c>
      <c r="H6" s="46">
        <v>114</v>
      </c>
      <c r="I6" s="46">
        <v>36</v>
      </c>
      <c r="J6" s="46">
        <v>8</v>
      </c>
    </row>
    <row r="7" spans="1:28" x14ac:dyDescent="0.2">
      <c r="A7" s="46" t="s">
        <v>23</v>
      </c>
      <c r="B7" s="46" t="s">
        <v>37</v>
      </c>
      <c r="C7" s="48" t="s">
        <v>545</v>
      </c>
      <c r="D7" s="46" t="s">
        <v>544</v>
      </c>
      <c r="E7" s="59"/>
      <c r="F7" s="46">
        <v>8</v>
      </c>
      <c r="G7" s="46" t="s">
        <v>467</v>
      </c>
      <c r="J7" s="46">
        <v>1</v>
      </c>
    </row>
    <row r="8" spans="1:28" x14ac:dyDescent="0.2">
      <c r="D8" s="46" t="s">
        <v>542</v>
      </c>
      <c r="E8" s="59"/>
      <c r="F8" s="46">
        <v>8</v>
      </c>
      <c r="G8" s="46" t="s">
        <v>467</v>
      </c>
      <c r="H8" s="49">
        <v>2</v>
      </c>
    </row>
    <row r="9" spans="1:28" x14ac:dyDescent="0.2">
      <c r="D9" s="46" t="s">
        <v>540</v>
      </c>
      <c r="E9" s="59"/>
      <c r="F9" s="46">
        <v>8</v>
      </c>
      <c r="G9" s="46" t="s">
        <v>467</v>
      </c>
      <c r="I9" s="46">
        <v>7</v>
      </c>
      <c r="J9" s="46">
        <v>1</v>
      </c>
    </row>
    <row r="10" spans="1:28" x14ac:dyDescent="0.2">
      <c r="D10" s="46" t="s">
        <v>537</v>
      </c>
      <c r="E10" s="60"/>
      <c r="F10" s="46">
        <v>5</v>
      </c>
      <c r="G10" s="46" t="s">
        <v>467</v>
      </c>
      <c r="H10" s="46">
        <v>4</v>
      </c>
      <c r="I10" s="46">
        <v>1</v>
      </c>
      <c r="J10" s="49">
        <v>20</v>
      </c>
    </row>
    <row r="11" spans="1:28" x14ac:dyDescent="0.2">
      <c r="A11" s="48" t="s">
        <v>531</v>
      </c>
      <c r="B11" s="46" t="s">
        <v>49</v>
      </c>
      <c r="D11" s="46" t="s">
        <v>49</v>
      </c>
      <c r="F11" s="46">
        <v>8</v>
      </c>
      <c r="G11" s="46" t="s">
        <v>469</v>
      </c>
      <c r="H11" s="46">
        <v>33</v>
      </c>
      <c r="I11" s="49">
        <v>2</v>
      </c>
    </row>
    <row r="12" spans="1:28" x14ac:dyDescent="0.2">
      <c r="B12" s="56" t="s">
        <v>55</v>
      </c>
      <c r="C12" s="56" t="s">
        <v>56</v>
      </c>
      <c r="D12" s="61" t="s">
        <v>530</v>
      </c>
      <c r="E12" s="60"/>
      <c r="F12" s="61">
        <v>0</v>
      </c>
      <c r="G12" s="61" t="s">
        <v>469</v>
      </c>
      <c r="J12" s="46">
        <v>6</v>
      </c>
    </row>
    <row r="13" spans="1:28" x14ac:dyDescent="0.2">
      <c r="D13" s="46" t="s">
        <v>97</v>
      </c>
      <c r="E13" s="59"/>
      <c r="F13" s="46">
        <v>2</v>
      </c>
      <c r="G13" s="56" t="s">
        <v>469</v>
      </c>
      <c r="H13" s="46">
        <v>4</v>
      </c>
      <c r="I13" s="56"/>
      <c r="J13" s="46">
        <v>103</v>
      </c>
    </row>
    <row r="14" spans="1:28" x14ac:dyDescent="0.2">
      <c r="B14" s="56"/>
      <c r="C14" s="56"/>
      <c r="D14" s="56" t="s">
        <v>414</v>
      </c>
      <c r="E14" s="59"/>
      <c r="F14" s="56">
        <v>3</v>
      </c>
      <c r="G14" s="56" t="s">
        <v>490</v>
      </c>
      <c r="H14" s="56"/>
      <c r="I14" s="56"/>
      <c r="J14" s="56">
        <v>3</v>
      </c>
      <c r="K14" s="56"/>
      <c r="L14" s="56"/>
      <c r="M14" s="56"/>
      <c r="N14" s="56"/>
      <c r="O14" s="56"/>
      <c r="P14" s="56"/>
      <c r="R14" s="56"/>
      <c r="S14" s="56"/>
      <c r="T14" s="56"/>
      <c r="U14" s="56"/>
      <c r="V14" s="56"/>
      <c r="AB14" s="56"/>
    </row>
    <row r="15" spans="1:28" x14ac:dyDescent="0.2">
      <c r="B15" s="56"/>
      <c r="C15" s="56"/>
      <c r="D15" s="56" t="s">
        <v>415</v>
      </c>
      <c r="E15" s="59"/>
      <c r="F15" s="56">
        <v>4</v>
      </c>
      <c r="G15" s="56" t="s">
        <v>469</v>
      </c>
      <c r="H15" s="56">
        <v>4</v>
      </c>
      <c r="I15" s="56"/>
      <c r="J15" s="56">
        <v>6</v>
      </c>
      <c r="K15" s="56"/>
      <c r="L15" s="56"/>
      <c r="M15" s="56"/>
      <c r="N15" s="56"/>
      <c r="O15" s="56"/>
      <c r="P15" s="56"/>
      <c r="R15" s="56"/>
      <c r="S15" s="56"/>
      <c r="T15" s="56"/>
      <c r="U15" s="56"/>
      <c r="V15" s="56"/>
      <c r="AB15" s="56"/>
    </row>
    <row r="16" spans="1:28" x14ac:dyDescent="0.2">
      <c r="B16" s="56"/>
      <c r="C16" s="56"/>
      <c r="D16" s="56" t="s">
        <v>522</v>
      </c>
      <c r="E16" s="59"/>
      <c r="F16" s="56">
        <v>7</v>
      </c>
      <c r="G16" s="56" t="s">
        <v>469</v>
      </c>
      <c r="H16" s="56"/>
      <c r="I16" s="56">
        <v>2</v>
      </c>
      <c r="J16" s="56"/>
      <c r="K16" s="56"/>
      <c r="L16" s="56"/>
      <c r="M16" s="56"/>
      <c r="N16" s="56"/>
      <c r="O16" s="56"/>
      <c r="P16" s="56"/>
      <c r="R16" s="56"/>
      <c r="S16" s="56"/>
      <c r="T16" s="56"/>
      <c r="U16" s="56"/>
      <c r="V16" s="56"/>
      <c r="AB16" s="56"/>
    </row>
    <row r="17" spans="2:28" x14ac:dyDescent="0.2">
      <c r="B17" s="56"/>
      <c r="C17" s="56" t="s">
        <v>90</v>
      </c>
      <c r="D17" s="56" t="s">
        <v>520</v>
      </c>
      <c r="E17" s="56" t="s">
        <v>520</v>
      </c>
      <c r="F17" s="56">
        <v>1</v>
      </c>
      <c r="G17" s="56" t="s">
        <v>513</v>
      </c>
      <c r="H17" s="56"/>
      <c r="I17" s="56">
        <v>4</v>
      </c>
      <c r="J17" s="56"/>
      <c r="K17" s="56"/>
      <c r="L17" s="56"/>
      <c r="M17" s="56"/>
      <c r="N17" s="56"/>
      <c r="O17" s="56"/>
      <c r="P17" s="56"/>
      <c r="R17" s="56"/>
      <c r="S17" s="56"/>
      <c r="T17" s="56"/>
      <c r="U17" s="56"/>
      <c r="V17" s="56"/>
      <c r="AB17" s="56"/>
    </row>
    <row r="18" spans="2:28" x14ac:dyDescent="0.2">
      <c r="B18" s="56"/>
      <c r="D18" s="56" t="s">
        <v>416</v>
      </c>
      <c r="E18" s="59"/>
      <c r="F18" s="56">
        <v>1</v>
      </c>
      <c r="G18" s="56" t="s">
        <v>467</v>
      </c>
      <c r="H18" s="56"/>
      <c r="I18" s="56"/>
      <c r="J18" s="56">
        <v>12</v>
      </c>
      <c r="K18" s="56"/>
      <c r="L18" s="56"/>
      <c r="M18" s="56"/>
      <c r="N18" s="56"/>
      <c r="O18" s="56"/>
      <c r="P18" s="56"/>
      <c r="R18" s="56"/>
      <c r="S18" s="56"/>
      <c r="T18" s="56"/>
      <c r="U18" s="56"/>
      <c r="V18" s="56"/>
      <c r="AB18" s="56"/>
    </row>
    <row r="19" spans="2:28" x14ac:dyDescent="0.2">
      <c r="B19" s="56"/>
      <c r="D19" s="56" t="s">
        <v>516</v>
      </c>
      <c r="E19" s="59"/>
      <c r="F19" s="56">
        <v>2</v>
      </c>
      <c r="G19" s="56" t="s">
        <v>513</v>
      </c>
      <c r="H19" s="56"/>
      <c r="I19" s="56">
        <v>37</v>
      </c>
      <c r="J19" s="56">
        <v>1</v>
      </c>
      <c r="K19" s="56"/>
      <c r="L19" s="56"/>
      <c r="O19" s="56"/>
      <c r="P19" s="56"/>
      <c r="S19" s="56"/>
      <c r="T19" s="56"/>
      <c r="U19" s="56"/>
      <c r="V19" s="56"/>
    </row>
    <row r="20" spans="2:28" x14ac:dyDescent="0.2">
      <c r="B20" s="56"/>
      <c r="C20" s="56"/>
      <c r="D20" s="56" t="s">
        <v>418</v>
      </c>
      <c r="E20" s="56" t="s">
        <v>418</v>
      </c>
      <c r="F20" s="56">
        <v>2</v>
      </c>
      <c r="G20" s="56" t="s">
        <v>467</v>
      </c>
      <c r="H20" s="56"/>
      <c r="I20" s="56"/>
      <c r="J20" s="56">
        <v>54</v>
      </c>
      <c r="K20" s="56"/>
      <c r="L20" s="56"/>
      <c r="M20" s="56"/>
      <c r="N20" s="56"/>
      <c r="O20" s="56"/>
      <c r="P20" s="56"/>
      <c r="S20" s="56"/>
      <c r="T20" s="56"/>
      <c r="U20" s="56"/>
      <c r="V20" s="56"/>
    </row>
    <row r="21" spans="2:28" x14ac:dyDescent="0.2">
      <c r="B21" s="56"/>
      <c r="C21" s="56" t="s">
        <v>79</v>
      </c>
      <c r="D21" s="56" t="s">
        <v>420</v>
      </c>
      <c r="E21" s="59"/>
      <c r="F21" s="56">
        <v>3</v>
      </c>
      <c r="G21" s="56" t="s">
        <v>469</v>
      </c>
      <c r="H21" s="56"/>
      <c r="I21" s="56"/>
      <c r="J21" s="56">
        <v>1</v>
      </c>
      <c r="K21" s="56"/>
      <c r="L21" s="56"/>
      <c r="M21" s="56"/>
      <c r="N21" s="56"/>
      <c r="O21" s="56"/>
      <c r="P21" s="56"/>
      <c r="S21" s="56"/>
      <c r="T21" s="56"/>
      <c r="U21" s="56"/>
      <c r="V21" s="56"/>
    </row>
    <row r="22" spans="2:28" x14ac:dyDescent="0.2">
      <c r="B22" s="56"/>
      <c r="C22" s="56"/>
      <c r="D22" s="56" t="s">
        <v>506</v>
      </c>
      <c r="E22" s="59"/>
      <c r="F22" s="56">
        <v>3</v>
      </c>
      <c r="G22" s="56" t="s">
        <v>474</v>
      </c>
      <c r="H22" s="56"/>
      <c r="I22" s="56"/>
      <c r="J22" s="56">
        <v>8</v>
      </c>
      <c r="K22" s="56"/>
      <c r="L22" s="56"/>
      <c r="M22" s="56"/>
      <c r="N22" s="56"/>
      <c r="O22" s="56"/>
      <c r="P22" s="56"/>
      <c r="S22" s="56"/>
      <c r="T22" s="56"/>
      <c r="U22" s="56"/>
      <c r="V22" s="56"/>
    </row>
    <row r="23" spans="2:28" x14ac:dyDescent="0.2">
      <c r="B23" s="56"/>
      <c r="C23" s="56"/>
      <c r="D23" s="56" t="s">
        <v>504</v>
      </c>
      <c r="E23" s="60" t="s">
        <v>503</v>
      </c>
      <c r="F23" s="61">
        <v>0</v>
      </c>
      <c r="G23" s="61" t="s">
        <v>467</v>
      </c>
      <c r="H23" s="61"/>
      <c r="I23" s="61"/>
      <c r="J23" s="61">
        <v>3</v>
      </c>
      <c r="K23" s="61"/>
      <c r="L23" s="61"/>
      <c r="M23" s="61"/>
      <c r="N23" s="61"/>
      <c r="O23" s="61"/>
      <c r="P23" s="61"/>
      <c r="S23" s="56"/>
      <c r="T23" s="56"/>
      <c r="U23" s="56"/>
      <c r="V23" s="56"/>
    </row>
    <row r="24" spans="2:28" x14ac:dyDescent="0.2">
      <c r="C24" s="46" t="s">
        <v>411</v>
      </c>
      <c r="D24" s="46" t="s">
        <v>412</v>
      </c>
      <c r="E24" s="59" t="s">
        <v>501</v>
      </c>
      <c r="F24" s="56">
        <v>4</v>
      </c>
      <c r="G24" s="56" t="s">
        <v>467</v>
      </c>
      <c r="H24" s="56">
        <v>4</v>
      </c>
      <c r="I24" s="56"/>
      <c r="J24" s="56"/>
      <c r="K24" s="56"/>
      <c r="L24" s="56"/>
      <c r="M24" s="56"/>
      <c r="N24" s="56"/>
      <c r="O24" s="56"/>
      <c r="P24" s="56"/>
      <c r="S24" s="56"/>
      <c r="T24" s="56"/>
      <c r="U24" s="56"/>
      <c r="V24" s="56"/>
    </row>
    <row r="25" spans="2:28" x14ac:dyDescent="0.2">
      <c r="C25" s="46" t="s">
        <v>80</v>
      </c>
      <c r="D25" s="56" t="s">
        <v>96</v>
      </c>
      <c r="E25" s="57" t="s">
        <v>500</v>
      </c>
      <c r="F25" s="56">
        <v>8</v>
      </c>
      <c r="G25" s="56" t="s">
        <v>467</v>
      </c>
      <c r="H25" s="56"/>
      <c r="I25" s="56">
        <v>14</v>
      </c>
      <c r="J25" s="56">
        <v>5</v>
      </c>
      <c r="K25" s="56"/>
      <c r="L25" s="56"/>
      <c r="M25" s="56"/>
      <c r="N25" s="56"/>
      <c r="O25" s="56"/>
      <c r="P25" s="56"/>
      <c r="R25" s="56"/>
      <c r="S25" s="56"/>
      <c r="T25" s="56"/>
      <c r="U25" s="56"/>
      <c r="V25" s="56"/>
    </row>
    <row r="26" spans="2:28" x14ac:dyDescent="0.2">
      <c r="D26" s="56" t="s">
        <v>98</v>
      </c>
      <c r="E26" s="60" t="s">
        <v>496</v>
      </c>
      <c r="F26" s="61">
        <v>4</v>
      </c>
      <c r="G26" s="61" t="s">
        <v>490</v>
      </c>
      <c r="H26" s="61"/>
      <c r="I26" s="61">
        <v>1</v>
      </c>
      <c r="J26" s="61">
        <v>16</v>
      </c>
      <c r="K26" s="61"/>
      <c r="L26" s="61"/>
      <c r="M26" s="61"/>
      <c r="N26" s="61"/>
      <c r="O26" s="61"/>
      <c r="P26" s="61"/>
      <c r="S26" s="56"/>
      <c r="T26" s="56"/>
      <c r="U26" s="56"/>
      <c r="V26" s="56"/>
    </row>
    <row r="27" spans="2:28" x14ac:dyDescent="0.2">
      <c r="D27" s="56" t="s">
        <v>493</v>
      </c>
      <c r="E27" s="60" t="s">
        <v>492</v>
      </c>
      <c r="F27" s="46">
        <v>5</v>
      </c>
      <c r="G27" s="46" t="s">
        <v>490</v>
      </c>
      <c r="H27" s="56"/>
      <c r="I27" s="56">
        <v>2</v>
      </c>
      <c r="S27" s="56"/>
      <c r="T27" s="56"/>
      <c r="U27" s="56"/>
      <c r="V27" s="56"/>
    </row>
    <row r="28" spans="2:28" x14ac:dyDescent="0.2">
      <c r="C28" s="46" t="s">
        <v>66</v>
      </c>
      <c r="D28" s="46" t="s">
        <v>101</v>
      </c>
      <c r="E28" s="59" t="s">
        <v>488</v>
      </c>
      <c r="F28" s="56">
        <v>6</v>
      </c>
      <c r="G28" s="56" t="s">
        <v>467</v>
      </c>
      <c r="H28" s="56"/>
      <c r="I28" s="56">
        <v>6</v>
      </c>
      <c r="J28" s="56">
        <v>5</v>
      </c>
      <c r="K28" s="56"/>
      <c r="L28" s="56"/>
      <c r="M28" s="56"/>
      <c r="N28" s="56"/>
      <c r="O28" s="56"/>
      <c r="P28" s="56"/>
      <c r="S28" s="56"/>
      <c r="T28" s="56"/>
      <c r="U28" s="56"/>
      <c r="V28" s="56"/>
    </row>
    <row r="29" spans="2:28" x14ac:dyDescent="0.2">
      <c r="D29" s="46" t="s">
        <v>67</v>
      </c>
      <c r="E29" s="59"/>
      <c r="F29" s="56">
        <v>6</v>
      </c>
      <c r="G29" s="56" t="s">
        <v>469</v>
      </c>
      <c r="H29" s="56">
        <v>435</v>
      </c>
      <c r="I29" s="56">
        <v>30</v>
      </c>
      <c r="J29" s="56">
        <v>150</v>
      </c>
      <c r="K29" s="56"/>
      <c r="L29" s="56"/>
      <c r="M29" s="56"/>
      <c r="N29" s="56"/>
      <c r="O29" s="56"/>
      <c r="P29" s="56"/>
      <c r="S29" s="56"/>
      <c r="T29" s="56"/>
      <c r="U29" s="56"/>
      <c r="V29" s="56"/>
    </row>
    <row r="30" spans="2:28" x14ac:dyDescent="0.2">
      <c r="D30" s="46" t="s">
        <v>409</v>
      </c>
      <c r="E30" s="57" t="s">
        <v>480</v>
      </c>
      <c r="F30" s="56">
        <v>2</v>
      </c>
      <c r="G30" s="56" t="s">
        <v>469</v>
      </c>
      <c r="H30" s="56"/>
      <c r="I30" s="56"/>
      <c r="J30" s="56">
        <v>1</v>
      </c>
      <c r="K30" s="56"/>
      <c r="L30" s="56"/>
      <c r="M30" s="56"/>
      <c r="N30" s="56"/>
      <c r="O30" s="56"/>
      <c r="P30" s="56"/>
      <c r="S30" s="56"/>
      <c r="T30" s="56"/>
      <c r="U30" s="56"/>
      <c r="V30" s="56"/>
    </row>
    <row r="31" spans="2:28" x14ac:dyDescent="0.2">
      <c r="D31" s="46" t="s">
        <v>479</v>
      </c>
      <c r="E31" s="59" t="s">
        <v>478</v>
      </c>
      <c r="F31" s="56">
        <v>6</v>
      </c>
      <c r="G31" s="56" t="s">
        <v>467</v>
      </c>
      <c r="H31" s="56"/>
      <c r="I31" s="56"/>
      <c r="J31" s="56">
        <v>1</v>
      </c>
      <c r="K31" s="56"/>
      <c r="L31" s="56"/>
      <c r="M31" s="56"/>
      <c r="N31" s="56"/>
      <c r="O31" s="56"/>
      <c r="P31" s="56"/>
      <c r="S31" s="56"/>
      <c r="T31" s="56"/>
      <c r="U31" s="56"/>
      <c r="V31" s="56"/>
    </row>
    <row r="32" spans="2:28" x14ac:dyDescent="0.2">
      <c r="D32" s="46" t="s">
        <v>77</v>
      </c>
      <c r="E32" s="59"/>
      <c r="F32" s="56">
        <v>3</v>
      </c>
      <c r="G32" s="56" t="s">
        <v>474</v>
      </c>
      <c r="H32" s="56"/>
      <c r="I32" s="56">
        <v>483</v>
      </c>
      <c r="J32" s="56">
        <v>196</v>
      </c>
      <c r="K32" s="56"/>
      <c r="L32" s="56"/>
      <c r="M32" s="56"/>
      <c r="N32" s="56"/>
      <c r="O32" s="56"/>
      <c r="P32" s="56"/>
      <c r="S32" s="56"/>
      <c r="T32" s="56"/>
      <c r="U32" s="56"/>
      <c r="V32" s="56"/>
    </row>
    <row r="33" spans="1:28" x14ac:dyDescent="0.2">
      <c r="D33" s="46" t="s">
        <v>471</v>
      </c>
      <c r="E33" s="56" t="s">
        <v>471</v>
      </c>
      <c r="F33" s="56">
        <v>8</v>
      </c>
      <c r="G33" s="56" t="s">
        <v>467</v>
      </c>
      <c r="H33" s="56">
        <v>2</v>
      </c>
      <c r="I33" s="56"/>
      <c r="J33" s="56">
        <v>1</v>
      </c>
      <c r="K33" s="56"/>
      <c r="L33" s="56"/>
      <c r="M33" s="56"/>
      <c r="N33" s="56"/>
      <c r="O33" s="56"/>
      <c r="P33" s="56"/>
      <c r="S33" s="56"/>
      <c r="T33" s="56"/>
      <c r="U33" s="56"/>
      <c r="V33" s="56"/>
    </row>
    <row r="34" spans="1:28" x14ac:dyDescent="0.2">
      <c r="D34" s="46" t="s">
        <v>410</v>
      </c>
      <c r="E34" s="57" t="s">
        <v>470</v>
      </c>
      <c r="F34" s="56">
        <v>1</v>
      </c>
      <c r="G34" s="56" t="s">
        <v>469</v>
      </c>
      <c r="H34" s="56"/>
      <c r="I34" s="56"/>
      <c r="J34" s="56">
        <v>6</v>
      </c>
      <c r="K34" s="56"/>
      <c r="L34" s="56"/>
      <c r="M34" s="56"/>
      <c r="N34" s="59"/>
      <c r="O34" s="56"/>
      <c r="P34" s="56"/>
      <c r="S34" s="56"/>
      <c r="T34" s="56"/>
      <c r="U34" s="56"/>
      <c r="V34" s="56"/>
    </row>
    <row r="35" spans="1:28" x14ac:dyDescent="0.2">
      <c r="D35" s="48" t="s">
        <v>466</v>
      </c>
      <c r="H35" s="46">
        <f>SUM(H$4:H$34)</f>
        <v>617</v>
      </c>
      <c r="I35" s="46">
        <f>SUM(I$4:I$34)</f>
        <v>626</v>
      </c>
      <c r="J35" s="46">
        <f>SUM(J$4:J$34)</f>
        <v>608</v>
      </c>
    </row>
    <row r="36" spans="1:28" x14ac:dyDescent="0.2">
      <c r="G36" s="48" t="s">
        <v>465</v>
      </c>
      <c r="H36" s="50" t="s">
        <v>464</v>
      </c>
      <c r="I36" s="50" t="s">
        <v>463</v>
      </c>
      <c r="J36" s="50" t="s">
        <v>462</v>
      </c>
    </row>
    <row r="37" spans="1:28" x14ac:dyDescent="0.2">
      <c r="A37" s="64" t="s">
        <v>426</v>
      </c>
      <c r="B37" s="52"/>
      <c r="C37" s="52"/>
      <c r="E37" s="52"/>
      <c r="G37" s="53" t="s">
        <v>427</v>
      </c>
      <c r="H37" s="52">
        <f>COUNT(H$4:H$34)</f>
        <v>10</v>
      </c>
      <c r="I37" s="52">
        <f>COUNT(I$4:I$34)</f>
        <v>14</v>
      </c>
      <c r="J37" s="52">
        <f>COUNT(J$4:J$34)</f>
        <v>23</v>
      </c>
    </row>
    <row r="38" spans="1:28" x14ac:dyDescent="0.2">
      <c r="A38" s="52"/>
      <c r="B38" s="52"/>
      <c r="C38" s="52"/>
      <c r="E38" s="52"/>
      <c r="G38" s="53" t="s">
        <v>428</v>
      </c>
      <c r="H38" s="52">
        <f>COUNT(H$12:H$23)</f>
        <v>2</v>
      </c>
      <c r="I38" s="52">
        <f>COUNT(I$12:I$23)</f>
        <v>3</v>
      </c>
      <c r="J38" s="52">
        <f>COUNT(J$12:J$23)-1</f>
        <v>9</v>
      </c>
    </row>
    <row r="39" spans="1:28" x14ac:dyDescent="0.2">
      <c r="A39" s="52"/>
      <c r="B39" s="52"/>
      <c r="C39" s="52"/>
      <c r="E39" s="52"/>
      <c r="G39" s="53" t="s">
        <v>429</v>
      </c>
      <c r="H39" s="55">
        <f>SUMIF($F$12:$F$23,"&lt;4",H$12:H$23)/H$35*100</f>
        <v>0.64829821717990277</v>
      </c>
      <c r="I39" s="55">
        <f>SUMIF($F$12:$F$23,"&lt;4",I$12:I$23)/I$35*100</f>
        <v>6.5495207667731634</v>
      </c>
      <c r="J39" s="55">
        <f>SUMIF($F$12:$F$23,"&lt;4",J$12:J$23)/J$35*100</f>
        <v>31.414473684210524</v>
      </c>
      <c r="K39" s="54"/>
      <c r="M39" s="54"/>
      <c r="O39" s="54"/>
      <c r="Q39" s="54"/>
      <c r="R39" s="54"/>
      <c r="S39" s="54"/>
      <c r="U39" s="54"/>
      <c r="AA39" s="54"/>
      <c r="AB39" s="54"/>
    </row>
    <row r="40" spans="1:28" x14ac:dyDescent="0.2">
      <c r="A40" s="52"/>
      <c r="B40" s="52"/>
      <c r="C40" s="52"/>
      <c r="E40" s="52"/>
      <c r="G40" s="53" t="s">
        <v>430</v>
      </c>
      <c r="H40" s="55">
        <f>MAX(H$4:H$34)/H$35*100</f>
        <v>70.502431118314419</v>
      </c>
      <c r="I40" s="55">
        <f>MAX(I$4:I$34)/I$35*100</f>
        <v>77.156549520766774</v>
      </c>
      <c r="J40" s="55">
        <f>MAX(J$4:J$34)/J$35*100</f>
        <v>32.236842105263158</v>
      </c>
      <c r="K40" s="54"/>
      <c r="M40" s="54"/>
      <c r="O40" s="54"/>
      <c r="Q40" s="54"/>
      <c r="R40" s="54"/>
      <c r="S40" s="54"/>
      <c r="U40" s="54"/>
      <c r="AA40" s="54"/>
      <c r="AB40" s="54"/>
    </row>
    <row r="41" spans="1:28" x14ac:dyDescent="0.2">
      <c r="A41" s="52"/>
      <c r="B41" s="52"/>
      <c r="C41" s="52"/>
      <c r="E41" s="52"/>
      <c r="G41" s="53" t="s">
        <v>432</v>
      </c>
      <c r="H41" s="55">
        <f>SUMPRODUCT($F$4:$F$34/H$35,H$4:H$34)</f>
        <v>5.8525121555915725</v>
      </c>
      <c r="I41" s="55">
        <f>SUMPRODUCT($F$4:$F$34/I$35,I$4:I$34)</f>
        <v>3.4249201277955272</v>
      </c>
      <c r="J41" s="55">
        <f>SUMPRODUCT($F$4:$F$34/J$35,J$4:J$34)</f>
        <v>3.5986842105263155</v>
      </c>
      <c r="K41" s="54"/>
      <c r="M41" s="54"/>
      <c r="O41" s="54"/>
      <c r="Q41" s="54"/>
      <c r="R41" s="54"/>
      <c r="S41" s="54"/>
      <c r="U41" s="54"/>
      <c r="AA41" s="54"/>
      <c r="AB41" s="54"/>
    </row>
    <row r="42" spans="1:28" x14ac:dyDescent="0.2">
      <c r="A42" s="52"/>
      <c r="B42" s="52"/>
      <c r="C42" s="52"/>
      <c r="E42" s="52"/>
      <c r="G42" s="53" t="s">
        <v>433</v>
      </c>
      <c r="H42" s="52">
        <v>0.9732305</v>
      </c>
      <c r="I42" s="55">
        <v>0.97510529999999995</v>
      </c>
      <c r="J42" s="52">
        <v>1.9674252999999999</v>
      </c>
      <c r="K42" s="54"/>
      <c r="M42" s="54"/>
      <c r="O42" s="54"/>
      <c r="Q42" s="54"/>
      <c r="R42" s="54"/>
      <c r="S42" s="54"/>
      <c r="U42" s="54"/>
      <c r="AA42" s="54"/>
      <c r="AB42" s="54"/>
    </row>
    <row r="43" spans="1:28" x14ac:dyDescent="0.2">
      <c r="A43" s="52"/>
      <c r="B43" s="52"/>
      <c r="C43" s="52"/>
      <c r="E43" s="52"/>
      <c r="G43" s="53" t="s">
        <v>434</v>
      </c>
      <c r="H43" s="55">
        <v>15</v>
      </c>
      <c r="I43" s="55">
        <v>15</v>
      </c>
      <c r="J43" s="55">
        <v>12.5</v>
      </c>
      <c r="K43" s="54"/>
      <c r="M43" s="54"/>
      <c r="O43" s="54"/>
      <c r="Q43" s="49"/>
      <c r="R43" s="49"/>
      <c r="S43" s="49"/>
      <c r="U43" s="54"/>
      <c r="AA43" s="49"/>
      <c r="AB43" s="49"/>
    </row>
    <row r="44" spans="1:28" x14ac:dyDescent="0.2">
      <c r="A44" s="52"/>
      <c r="B44" s="52"/>
      <c r="C44" s="52"/>
      <c r="E44" s="52"/>
      <c r="G44" s="53" t="s">
        <v>435</v>
      </c>
      <c r="H44" s="51">
        <f>H35/H43*100</f>
        <v>4113.333333333333</v>
      </c>
      <c r="I44" s="51">
        <f>634/I43*100</f>
        <v>4226.666666666667</v>
      </c>
      <c r="J44" s="51">
        <f>631/J43*100</f>
        <v>5048</v>
      </c>
      <c r="K44" s="49"/>
      <c r="M44" s="49"/>
      <c r="O44" s="49"/>
      <c r="Q44" s="49"/>
      <c r="S44" s="49"/>
      <c r="U44" s="49"/>
    </row>
    <row r="45" spans="1:28" x14ac:dyDescent="0.2">
      <c r="G45" s="53" t="s">
        <v>431</v>
      </c>
      <c r="H45" s="55" t="s">
        <v>67</v>
      </c>
      <c r="I45" s="55" t="s">
        <v>77</v>
      </c>
      <c r="J45" s="55" t="s">
        <v>77</v>
      </c>
      <c r="K45" s="49"/>
    </row>
    <row r="46" spans="1:28" x14ac:dyDescent="0.2">
      <c r="A46" s="50"/>
      <c r="D46" s="48"/>
      <c r="H46" s="49"/>
      <c r="I46" s="49"/>
      <c r="J46" s="49"/>
      <c r="K46" s="49"/>
      <c r="M46" s="49"/>
      <c r="O46" s="49"/>
      <c r="Q46" s="49"/>
      <c r="R46" s="49"/>
      <c r="S46" s="49"/>
      <c r="U46" s="49"/>
      <c r="AA46" s="49"/>
    </row>
    <row r="47" spans="1:28" x14ac:dyDescent="0.2">
      <c r="D47" s="48"/>
      <c r="H47" s="49"/>
      <c r="I47" s="49"/>
      <c r="J47" s="49"/>
      <c r="K47" s="49"/>
      <c r="M47" s="49"/>
      <c r="O47" s="49"/>
      <c r="Q47" s="49"/>
      <c r="R47" s="49"/>
      <c r="S47" s="49"/>
      <c r="U47" s="49"/>
      <c r="AA47" s="49"/>
    </row>
    <row r="48" spans="1:28" x14ac:dyDescent="0.2">
      <c r="D48" s="48"/>
      <c r="H48" s="49"/>
      <c r="I48" s="49"/>
      <c r="J48" s="49"/>
      <c r="K48" s="49"/>
      <c r="M48" s="49"/>
      <c r="O48" s="49"/>
      <c r="Q48" s="49"/>
      <c r="R48" s="49"/>
      <c r="S48" s="49"/>
      <c r="U48" s="49"/>
      <c r="AA48" s="49"/>
    </row>
    <row r="49" spans="1:27" x14ac:dyDescent="0.2">
      <c r="D49" s="48"/>
      <c r="H49" s="49"/>
      <c r="I49" s="49"/>
      <c r="J49" s="49"/>
      <c r="K49" s="49"/>
      <c r="M49" s="49"/>
      <c r="O49" s="49"/>
      <c r="Q49" s="49"/>
      <c r="R49" s="49"/>
      <c r="S49" s="49"/>
      <c r="U49" s="49"/>
      <c r="AA49" s="49"/>
    </row>
    <row r="50" spans="1:27" x14ac:dyDescent="0.2">
      <c r="D50" s="48"/>
      <c r="H50" s="49"/>
      <c r="I50" s="49"/>
      <c r="J50" s="49"/>
      <c r="K50" s="49"/>
      <c r="M50" s="49"/>
      <c r="O50" s="49"/>
      <c r="Q50" s="49"/>
      <c r="R50" s="49"/>
      <c r="S50" s="49"/>
      <c r="U50" s="49"/>
      <c r="AA50" s="49"/>
    </row>
    <row r="51" spans="1:27" x14ac:dyDescent="0.2">
      <c r="D51" s="48"/>
      <c r="H51" s="49"/>
      <c r="I51" s="49"/>
      <c r="J51" s="49"/>
      <c r="K51" s="49"/>
      <c r="M51" s="49"/>
      <c r="O51" s="49"/>
      <c r="Q51" s="49"/>
      <c r="R51" s="49"/>
      <c r="S51" s="49"/>
      <c r="U51" s="49"/>
      <c r="AA51" s="49"/>
    </row>
    <row r="52" spans="1:27" x14ac:dyDescent="0.2">
      <c r="D52" s="48"/>
      <c r="H52" s="49"/>
      <c r="I52" s="49"/>
      <c r="J52" s="49"/>
      <c r="K52" s="49"/>
      <c r="M52" s="49"/>
      <c r="O52" s="49"/>
      <c r="Q52" s="49"/>
      <c r="R52" s="49"/>
      <c r="S52" s="49"/>
      <c r="U52" s="49"/>
      <c r="AA52" s="49"/>
    </row>
    <row r="53" spans="1:27" x14ac:dyDescent="0.2">
      <c r="D53" s="48"/>
      <c r="H53" s="49"/>
      <c r="I53" s="49"/>
      <c r="J53" s="49"/>
      <c r="K53" s="49"/>
      <c r="M53" s="49"/>
      <c r="O53" s="49"/>
      <c r="Q53" s="49"/>
      <c r="R53" s="49"/>
      <c r="S53" s="49"/>
      <c r="U53" s="49"/>
      <c r="AA53" s="49"/>
    </row>
    <row r="54" spans="1:27" x14ac:dyDescent="0.2">
      <c r="D54" s="48"/>
    </row>
    <row r="55" spans="1:27" x14ac:dyDescent="0.2">
      <c r="D55" s="48"/>
    </row>
    <row r="56" spans="1:27" x14ac:dyDescent="0.2">
      <c r="A56" s="47"/>
    </row>
    <row r="57" spans="1:27" x14ac:dyDescent="0.2">
      <c r="A57" s="47" t="s">
        <v>449</v>
      </c>
    </row>
    <row r="59" spans="1:27" x14ac:dyDescent="0.2">
      <c r="A59" s="46" t="s">
        <v>448</v>
      </c>
    </row>
    <row r="60" spans="1:27" x14ac:dyDescent="0.2">
      <c r="A60" s="46" t="s">
        <v>447</v>
      </c>
    </row>
    <row r="61" spans="1:27" x14ac:dyDescent="0.2">
      <c r="A61" s="46" t="s">
        <v>446</v>
      </c>
    </row>
    <row r="62" spans="1:27" x14ac:dyDescent="0.2">
      <c r="A62" s="46" t="s">
        <v>445</v>
      </c>
    </row>
    <row r="63" spans="1:27" x14ac:dyDescent="0.2">
      <c r="A63" s="46" t="s">
        <v>444</v>
      </c>
    </row>
    <row r="64" spans="1:27" x14ac:dyDescent="0.2">
      <c r="A64" s="46" t="s">
        <v>443</v>
      </c>
    </row>
    <row r="65" spans="1:1" x14ac:dyDescent="0.2">
      <c r="A65" s="46" t="s">
        <v>442</v>
      </c>
    </row>
    <row r="66" spans="1:1" x14ac:dyDescent="0.2">
      <c r="A66" s="46" t="s">
        <v>441</v>
      </c>
    </row>
    <row r="67" spans="1:1" x14ac:dyDescent="0.2">
      <c r="A67" s="46" t="s">
        <v>440</v>
      </c>
    </row>
    <row r="68" spans="1:1" x14ac:dyDescent="0.2">
      <c r="A68" s="46" t="s">
        <v>439</v>
      </c>
    </row>
    <row r="69" spans="1:1" x14ac:dyDescent="0.2">
      <c r="A69" s="46" t="s">
        <v>438</v>
      </c>
    </row>
    <row r="70" spans="1:1" x14ac:dyDescent="0.2">
      <c r="A70" s="46" t="s">
        <v>437</v>
      </c>
    </row>
    <row r="71" spans="1:1" x14ac:dyDescent="0.2">
      <c r="A71" s="46" t="s">
        <v>436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52EB-38C0-7248-ABB3-F321D9BCC078}">
  <dimension ref="A1:W120"/>
  <sheetViews>
    <sheetView zoomScale="120" zoomScaleNormal="120" workbookViewId="0">
      <pane ySplit="7" topLeftCell="A9" activePane="bottomLeft" state="frozen"/>
      <selection pane="bottomLeft" activeCell="E46" sqref="E46"/>
    </sheetView>
  </sheetViews>
  <sheetFormatPr baseColWidth="10" defaultColWidth="8.83203125" defaultRowHeight="13" x14ac:dyDescent="0.15"/>
  <cols>
    <col min="1" max="1" width="18.33203125" style="27" bestFit="1" customWidth="1"/>
    <col min="2" max="2" width="11" style="27" bestFit="1" customWidth="1"/>
    <col min="3" max="3" width="23.83203125" style="27" bestFit="1" customWidth="1"/>
    <col min="4" max="4" width="15" style="26" bestFit="1" customWidth="1"/>
    <col min="5" max="5" width="15" style="26" customWidth="1"/>
    <col min="6" max="8" width="14.6640625" style="27" bestFit="1" customWidth="1"/>
    <col min="9" max="9" width="16.6640625" style="27" bestFit="1" customWidth="1"/>
    <col min="10" max="10" width="14.6640625" style="27" bestFit="1" customWidth="1"/>
    <col min="11" max="11" width="16" style="27" bestFit="1" customWidth="1"/>
    <col min="12" max="14" width="16.83203125" style="27" bestFit="1" customWidth="1"/>
    <col min="15" max="17" width="12.6640625" style="27" bestFit="1" customWidth="1"/>
    <col min="18" max="18" width="19" style="27" bestFit="1" customWidth="1"/>
    <col min="19" max="19" width="31.6640625" style="27" bestFit="1" customWidth="1"/>
    <col min="20" max="20" width="27.6640625" style="27" bestFit="1" customWidth="1"/>
    <col min="21" max="21" width="12.6640625" style="27" bestFit="1" customWidth="1"/>
    <col min="22" max="23" width="13.33203125" style="27" bestFit="1" customWidth="1"/>
    <col min="24" max="16384" width="8.83203125" style="27"/>
  </cols>
  <sheetData>
    <row r="1" spans="1:10" s="19" customFormat="1" ht="14" x14ac:dyDescent="0.2">
      <c r="A1" s="19" t="s">
        <v>385</v>
      </c>
      <c r="D1" s="20"/>
      <c r="E1" s="20"/>
      <c r="F1" s="19" t="s">
        <v>386</v>
      </c>
      <c r="G1" s="19" t="s">
        <v>387</v>
      </c>
      <c r="H1" s="19" t="s">
        <v>386</v>
      </c>
      <c r="I1" s="19" t="s">
        <v>387</v>
      </c>
      <c r="J1" s="19" t="s">
        <v>386</v>
      </c>
    </row>
    <row r="2" spans="1:10" s="19" customFormat="1" ht="14" x14ac:dyDescent="0.2">
      <c r="A2" s="19" t="s">
        <v>0</v>
      </c>
      <c r="D2" s="20"/>
      <c r="E2" s="20"/>
      <c r="F2" s="19" t="s">
        <v>388</v>
      </c>
      <c r="G2" s="19" t="s">
        <v>388</v>
      </c>
      <c r="H2" s="19" t="s">
        <v>388</v>
      </c>
      <c r="I2" s="19" t="s">
        <v>388</v>
      </c>
      <c r="J2" s="19" t="s">
        <v>388</v>
      </c>
    </row>
    <row r="3" spans="1:10" s="19" customFormat="1" ht="14" x14ac:dyDescent="0.2">
      <c r="A3" s="19" t="s">
        <v>1</v>
      </c>
      <c r="D3" s="20"/>
      <c r="E3" s="20"/>
      <c r="F3" s="21">
        <v>42651</v>
      </c>
      <c r="G3" s="21">
        <v>43370</v>
      </c>
      <c r="H3" s="21">
        <v>43370</v>
      </c>
      <c r="I3" s="21">
        <v>42989</v>
      </c>
      <c r="J3" s="21">
        <v>42989</v>
      </c>
    </row>
    <row r="4" spans="1:10" s="19" customFormat="1" ht="14" x14ac:dyDescent="0.2">
      <c r="A4" s="19" t="s">
        <v>389</v>
      </c>
      <c r="D4" s="20"/>
      <c r="E4" s="20"/>
      <c r="F4" s="19" t="s">
        <v>390</v>
      </c>
      <c r="G4" s="19" t="s">
        <v>390</v>
      </c>
      <c r="H4" s="19" t="s">
        <v>391</v>
      </c>
      <c r="I4" s="19" t="s">
        <v>392</v>
      </c>
      <c r="J4" s="19" t="s">
        <v>392</v>
      </c>
    </row>
    <row r="5" spans="1:10" s="22" customFormat="1" ht="14" x14ac:dyDescent="0.2">
      <c r="A5" s="22" t="s">
        <v>393</v>
      </c>
      <c r="D5" s="23"/>
      <c r="E5" s="23"/>
      <c r="F5" s="22" t="s">
        <v>394</v>
      </c>
      <c r="G5" s="22" t="s">
        <v>395</v>
      </c>
      <c r="H5" s="22" t="s">
        <v>396</v>
      </c>
      <c r="I5" s="22" t="s">
        <v>397</v>
      </c>
      <c r="J5" s="22" t="s">
        <v>397</v>
      </c>
    </row>
    <row r="6" spans="1:10" s="24" customFormat="1" ht="14" x14ac:dyDescent="0.2">
      <c r="A6" s="24" t="s">
        <v>398</v>
      </c>
      <c r="D6" s="25"/>
      <c r="E6" s="25"/>
      <c r="F6" s="24" t="s">
        <v>394</v>
      </c>
      <c r="G6" s="24" t="s">
        <v>399</v>
      </c>
      <c r="H6" s="24" t="s">
        <v>400</v>
      </c>
      <c r="I6" s="24" t="s">
        <v>401</v>
      </c>
      <c r="J6" s="24" t="s">
        <v>401</v>
      </c>
    </row>
    <row r="7" spans="1:10" x14ac:dyDescent="0.15">
      <c r="A7" s="26" t="s">
        <v>12</v>
      </c>
      <c r="B7" s="26" t="s">
        <v>13</v>
      </c>
      <c r="C7" s="26" t="s">
        <v>15</v>
      </c>
      <c r="D7" s="26" t="s">
        <v>16</v>
      </c>
      <c r="E7" s="26" t="s">
        <v>402</v>
      </c>
      <c r="F7" s="26" t="s">
        <v>403</v>
      </c>
      <c r="G7" s="26" t="s">
        <v>404</v>
      </c>
      <c r="H7" s="26" t="s">
        <v>405</v>
      </c>
      <c r="I7" s="26" t="s">
        <v>406</v>
      </c>
      <c r="J7" s="26" t="s">
        <v>407</v>
      </c>
    </row>
    <row r="8" spans="1:10" x14ac:dyDescent="0.15">
      <c r="A8" s="26" t="s">
        <v>23</v>
      </c>
      <c r="B8" s="27" t="s">
        <v>55</v>
      </c>
      <c r="C8" s="26" t="s">
        <v>80</v>
      </c>
      <c r="D8" s="26" t="s">
        <v>98</v>
      </c>
      <c r="E8" s="26">
        <v>4</v>
      </c>
      <c r="G8" s="27">
        <v>2</v>
      </c>
      <c r="I8" s="27">
        <v>14</v>
      </c>
    </row>
    <row r="9" spans="1:10" x14ac:dyDescent="0.15">
      <c r="A9" s="26" t="s">
        <v>23</v>
      </c>
      <c r="B9" s="27" t="s">
        <v>55</v>
      </c>
      <c r="C9" s="26" t="s">
        <v>80</v>
      </c>
      <c r="D9" s="26" t="s">
        <v>96</v>
      </c>
      <c r="E9" s="26">
        <v>5</v>
      </c>
      <c r="F9" s="27">
        <v>1</v>
      </c>
    </row>
    <row r="10" spans="1:10" x14ac:dyDescent="0.15">
      <c r="A10" s="26" t="s">
        <v>23</v>
      </c>
      <c r="B10" s="27" t="s">
        <v>55</v>
      </c>
      <c r="C10" s="26" t="s">
        <v>66</v>
      </c>
      <c r="D10" s="26" t="s">
        <v>101</v>
      </c>
      <c r="E10" s="26">
        <v>6</v>
      </c>
      <c r="F10" s="27">
        <v>4</v>
      </c>
      <c r="G10" s="27">
        <v>14</v>
      </c>
      <c r="I10" s="27">
        <v>6</v>
      </c>
      <c r="J10" s="27">
        <v>4</v>
      </c>
    </row>
    <row r="11" spans="1:10" x14ac:dyDescent="0.15">
      <c r="A11" s="26" t="s">
        <v>23</v>
      </c>
      <c r="B11" s="27" t="s">
        <v>55</v>
      </c>
      <c r="C11" s="26" t="s">
        <v>66</v>
      </c>
      <c r="D11" s="26" t="s">
        <v>67</v>
      </c>
      <c r="E11" s="26">
        <v>6</v>
      </c>
      <c r="F11" s="27">
        <v>388</v>
      </c>
      <c r="G11" s="27">
        <v>998</v>
      </c>
      <c r="H11" s="27">
        <v>420</v>
      </c>
      <c r="I11" s="27">
        <v>229</v>
      </c>
      <c r="J11" s="27">
        <v>245</v>
      </c>
    </row>
    <row r="12" spans="1:10" x14ac:dyDescent="0.15">
      <c r="A12" s="26" t="s">
        <v>23</v>
      </c>
      <c r="B12" s="27" t="s">
        <v>55</v>
      </c>
      <c r="C12" s="26" t="s">
        <v>66</v>
      </c>
      <c r="D12" s="26" t="s">
        <v>408</v>
      </c>
      <c r="E12" s="26">
        <v>8</v>
      </c>
      <c r="I12" s="27">
        <v>2</v>
      </c>
      <c r="J12" s="27">
        <v>1</v>
      </c>
    </row>
    <row r="13" spans="1:10" x14ac:dyDescent="0.15">
      <c r="A13" s="26" t="s">
        <v>23</v>
      </c>
      <c r="B13" s="27" t="s">
        <v>55</v>
      </c>
      <c r="C13" s="26" t="s">
        <v>66</v>
      </c>
      <c r="D13" s="26" t="s">
        <v>409</v>
      </c>
      <c r="E13" s="26">
        <v>10</v>
      </c>
      <c r="I13" s="27">
        <v>2</v>
      </c>
    </row>
    <row r="14" spans="1:10" x14ac:dyDescent="0.15">
      <c r="A14" s="26" t="s">
        <v>23</v>
      </c>
      <c r="B14" s="27" t="s">
        <v>55</v>
      </c>
      <c r="C14" s="26" t="s">
        <v>66</v>
      </c>
      <c r="D14" s="26" t="s">
        <v>77</v>
      </c>
      <c r="E14" s="26">
        <v>6</v>
      </c>
      <c r="F14" s="27">
        <v>7</v>
      </c>
      <c r="I14" s="27">
        <v>8</v>
      </c>
      <c r="J14" s="27">
        <v>19</v>
      </c>
    </row>
    <row r="15" spans="1:10" x14ac:dyDescent="0.15">
      <c r="A15" s="26" t="s">
        <v>23</v>
      </c>
      <c r="B15" s="27" t="s">
        <v>55</v>
      </c>
      <c r="C15" s="26" t="s">
        <v>66</v>
      </c>
      <c r="D15" s="26" t="s">
        <v>410</v>
      </c>
      <c r="E15" s="26">
        <v>3</v>
      </c>
      <c r="F15" s="27">
        <v>1</v>
      </c>
      <c r="G15" s="27">
        <v>1</v>
      </c>
      <c r="I15" s="27">
        <v>1</v>
      </c>
    </row>
    <row r="16" spans="1:10" x14ac:dyDescent="0.15">
      <c r="A16" s="26" t="s">
        <v>23</v>
      </c>
      <c r="B16" s="27" t="s">
        <v>55</v>
      </c>
      <c r="C16" s="26" t="s">
        <v>411</v>
      </c>
      <c r="D16" s="26" t="s">
        <v>412</v>
      </c>
      <c r="E16" s="26">
        <v>4</v>
      </c>
      <c r="F16" s="27">
        <v>2</v>
      </c>
      <c r="G16" s="27">
        <v>2</v>
      </c>
      <c r="H16" s="27">
        <v>3</v>
      </c>
    </row>
    <row r="17" spans="1:19" x14ac:dyDescent="0.15">
      <c r="A17" s="26" t="s">
        <v>23</v>
      </c>
      <c r="B17" s="27" t="s">
        <v>55</v>
      </c>
      <c r="C17" s="26" t="s">
        <v>56</v>
      </c>
      <c r="D17" s="26" t="s">
        <v>97</v>
      </c>
      <c r="E17" s="26">
        <v>2</v>
      </c>
      <c r="F17" s="27">
        <v>22</v>
      </c>
      <c r="G17" s="27">
        <v>95</v>
      </c>
      <c r="I17" s="27">
        <v>79</v>
      </c>
      <c r="J17" s="27">
        <v>12</v>
      </c>
    </row>
    <row r="18" spans="1:19" x14ac:dyDescent="0.15">
      <c r="A18" s="26" t="s">
        <v>23</v>
      </c>
      <c r="B18" s="27" t="s">
        <v>55</v>
      </c>
      <c r="C18" s="26" t="s">
        <v>56</v>
      </c>
      <c r="D18" s="26" t="s">
        <v>413</v>
      </c>
      <c r="E18" s="26">
        <v>2</v>
      </c>
      <c r="F18" s="27">
        <v>3</v>
      </c>
      <c r="I18" s="27">
        <v>1</v>
      </c>
      <c r="J18" s="27">
        <v>3</v>
      </c>
    </row>
    <row r="19" spans="1:19" x14ac:dyDescent="0.15">
      <c r="A19" s="26" t="s">
        <v>23</v>
      </c>
      <c r="B19" s="27" t="s">
        <v>55</v>
      </c>
      <c r="C19" s="26" t="s">
        <v>56</v>
      </c>
      <c r="D19" s="26" t="s">
        <v>414</v>
      </c>
      <c r="E19" s="26">
        <v>3</v>
      </c>
      <c r="I19" s="27">
        <v>1</v>
      </c>
    </row>
    <row r="20" spans="1:19" x14ac:dyDescent="0.15">
      <c r="A20" s="26" t="s">
        <v>23</v>
      </c>
      <c r="B20" s="27" t="s">
        <v>55</v>
      </c>
      <c r="C20" s="26" t="s">
        <v>56</v>
      </c>
      <c r="D20" s="26" t="s">
        <v>415</v>
      </c>
      <c r="E20" s="26">
        <v>4</v>
      </c>
      <c r="F20" s="27">
        <v>29</v>
      </c>
      <c r="G20" s="27">
        <v>11</v>
      </c>
      <c r="H20" s="27">
        <v>13</v>
      </c>
      <c r="I20" s="27">
        <v>37</v>
      </c>
      <c r="J20" s="27">
        <v>37</v>
      </c>
    </row>
    <row r="21" spans="1:19" x14ac:dyDescent="0.15">
      <c r="A21" s="26" t="s">
        <v>23</v>
      </c>
      <c r="B21" s="27" t="s">
        <v>55</v>
      </c>
      <c r="C21" s="26" t="s">
        <v>90</v>
      </c>
      <c r="D21" s="26" t="s">
        <v>416</v>
      </c>
      <c r="E21" s="26">
        <v>1</v>
      </c>
      <c r="F21" s="27">
        <v>11</v>
      </c>
      <c r="G21" s="27">
        <v>31</v>
      </c>
      <c r="I21" s="27">
        <v>15</v>
      </c>
      <c r="J21" s="27">
        <v>1</v>
      </c>
    </row>
    <row r="22" spans="1:19" x14ac:dyDescent="0.15">
      <c r="A22" s="26" t="s">
        <v>23</v>
      </c>
      <c r="B22" s="27" t="s">
        <v>55</v>
      </c>
      <c r="C22" s="26" t="s">
        <v>90</v>
      </c>
      <c r="D22" s="26" t="s">
        <v>417</v>
      </c>
      <c r="E22" s="26">
        <v>2</v>
      </c>
      <c r="F22" s="27">
        <v>15</v>
      </c>
      <c r="I22" s="27">
        <v>78</v>
      </c>
      <c r="J22" s="27">
        <v>4</v>
      </c>
    </row>
    <row r="23" spans="1:19" x14ac:dyDescent="0.15">
      <c r="A23" s="26" t="s">
        <v>23</v>
      </c>
      <c r="B23" s="27" t="s">
        <v>55</v>
      </c>
      <c r="C23" s="26" t="s">
        <v>90</v>
      </c>
      <c r="D23" s="26" t="s">
        <v>418</v>
      </c>
      <c r="E23" s="26">
        <v>2</v>
      </c>
      <c r="I23" s="27">
        <v>10</v>
      </c>
    </row>
    <row r="24" spans="1:19" x14ac:dyDescent="0.15">
      <c r="A24" s="26" t="s">
        <v>23</v>
      </c>
      <c r="B24" s="27" t="s">
        <v>55</v>
      </c>
      <c r="C24" s="26" t="s">
        <v>90</v>
      </c>
      <c r="D24" s="26" t="s">
        <v>419</v>
      </c>
      <c r="E24" s="26">
        <v>2</v>
      </c>
      <c r="I24" s="27">
        <v>1</v>
      </c>
    </row>
    <row r="25" spans="1:19" x14ac:dyDescent="0.15">
      <c r="A25" s="26" t="s">
        <v>23</v>
      </c>
      <c r="B25" s="27" t="s">
        <v>55</v>
      </c>
      <c r="C25" s="26" t="s">
        <v>79</v>
      </c>
      <c r="D25" s="26" t="s">
        <v>420</v>
      </c>
      <c r="E25" s="26">
        <v>3</v>
      </c>
      <c r="F25" s="27">
        <v>5</v>
      </c>
      <c r="G25" s="27">
        <v>1</v>
      </c>
      <c r="I25" s="27">
        <v>10</v>
      </c>
      <c r="J25" s="27">
        <v>2</v>
      </c>
    </row>
    <row r="26" spans="1:19" x14ac:dyDescent="0.15">
      <c r="A26" s="26" t="s">
        <v>23</v>
      </c>
      <c r="B26" s="27" t="s">
        <v>55</v>
      </c>
      <c r="C26" s="26" t="s">
        <v>79</v>
      </c>
      <c r="D26" s="26" t="s">
        <v>421</v>
      </c>
      <c r="E26" s="26">
        <v>5</v>
      </c>
      <c r="I26" s="27">
        <v>3</v>
      </c>
      <c r="J26" s="27">
        <v>1</v>
      </c>
    </row>
    <row r="27" spans="1:19" x14ac:dyDescent="0.15">
      <c r="A27" s="26" t="s">
        <v>23</v>
      </c>
      <c r="B27" s="27" t="s">
        <v>55</v>
      </c>
      <c r="C27" s="26" t="s">
        <v>79</v>
      </c>
      <c r="D27" s="26" t="s">
        <v>94</v>
      </c>
      <c r="E27" s="26">
        <v>4</v>
      </c>
      <c r="F27" s="27">
        <v>3</v>
      </c>
      <c r="G27" s="27">
        <v>1</v>
      </c>
      <c r="I27" s="27">
        <v>1</v>
      </c>
    </row>
    <row r="28" spans="1:19" x14ac:dyDescent="0.15">
      <c r="A28" s="26" t="s">
        <v>422</v>
      </c>
      <c r="B28" s="26" t="s">
        <v>35</v>
      </c>
      <c r="C28" s="26"/>
      <c r="D28" s="26" t="s">
        <v>35</v>
      </c>
      <c r="E28" s="26">
        <v>8</v>
      </c>
      <c r="F28" s="27">
        <v>1</v>
      </c>
      <c r="G28" s="27">
        <v>67</v>
      </c>
      <c r="H28" s="27">
        <v>25</v>
      </c>
      <c r="J28" s="27">
        <v>6</v>
      </c>
      <c r="S28" s="28"/>
    </row>
    <row r="29" spans="1:19" x14ac:dyDescent="0.15">
      <c r="A29" s="26" t="s">
        <v>422</v>
      </c>
      <c r="B29" s="26" t="s">
        <v>25</v>
      </c>
      <c r="C29" s="26" t="s">
        <v>423</v>
      </c>
      <c r="D29" s="26" t="s">
        <v>423</v>
      </c>
      <c r="E29" s="26">
        <v>8</v>
      </c>
      <c r="F29" s="27">
        <v>41</v>
      </c>
      <c r="G29" s="27">
        <v>30</v>
      </c>
      <c r="H29" s="27">
        <v>87</v>
      </c>
      <c r="I29" s="27">
        <v>5</v>
      </c>
      <c r="J29" s="27">
        <v>70</v>
      </c>
      <c r="S29" s="28"/>
    </row>
    <row r="30" spans="1:19" x14ac:dyDescent="0.15">
      <c r="A30" s="26" t="s">
        <v>422</v>
      </c>
      <c r="B30" s="26" t="s">
        <v>49</v>
      </c>
      <c r="C30" s="26"/>
      <c r="D30" s="26" t="s">
        <v>49</v>
      </c>
      <c r="E30" s="26">
        <v>8</v>
      </c>
      <c r="F30" s="27">
        <v>7</v>
      </c>
      <c r="G30" s="27">
        <v>5</v>
      </c>
      <c r="H30" s="27">
        <v>89</v>
      </c>
      <c r="I30" s="27">
        <v>2</v>
      </c>
      <c r="J30" s="27">
        <v>40</v>
      </c>
    </row>
    <row r="31" spans="1:19" x14ac:dyDescent="0.15">
      <c r="A31" s="26" t="s">
        <v>23</v>
      </c>
      <c r="B31" s="26" t="s">
        <v>37</v>
      </c>
      <c r="C31" s="27" t="s">
        <v>424</v>
      </c>
      <c r="D31" s="27" t="s">
        <v>424</v>
      </c>
      <c r="E31" s="26">
        <v>8</v>
      </c>
      <c r="F31" s="27">
        <v>30</v>
      </c>
      <c r="G31" s="27">
        <v>31</v>
      </c>
      <c r="H31" s="27">
        <v>29</v>
      </c>
      <c r="I31" s="27">
        <v>13</v>
      </c>
      <c r="J31" s="27">
        <v>18</v>
      </c>
    </row>
    <row r="32" spans="1:19" ht="14" thickBot="1" x14ac:dyDescent="0.2">
      <c r="A32" s="29" t="s">
        <v>62</v>
      </c>
      <c r="B32" s="29" t="s">
        <v>95</v>
      </c>
      <c r="C32" s="30"/>
      <c r="D32" s="29" t="s">
        <v>95</v>
      </c>
      <c r="E32" s="29">
        <v>5</v>
      </c>
      <c r="F32" s="30">
        <v>33</v>
      </c>
      <c r="G32" s="30">
        <v>47</v>
      </c>
      <c r="H32" s="30">
        <v>249</v>
      </c>
      <c r="I32" s="30">
        <v>99</v>
      </c>
      <c r="J32" s="30">
        <v>278</v>
      </c>
      <c r="K32" s="30"/>
    </row>
    <row r="33" spans="1:23" s="26" customFormat="1" ht="14" thickTop="1" x14ac:dyDescent="0.15">
      <c r="F33" s="31">
        <f>SUM(F$8:F$32)</f>
        <v>603</v>
      </c>
      <c r="G33" s="31">
        <f t="shared" ref="G33:J33" si="0">SUM(G$8:G$32)</f>
        <v>1336</v>
      </c>
      <c r="H33" s="31">
        <f t="shared" si="0"/>
        <v>915</v>
      </c>
      <c r="I33" s="31">
        <f t="shared" si="0"/>
        <v>617</v>
      </c>
      <c r="J33" s="31">
        <f t="shared" si="0"/>
        <v>741</v>
      </c>
      <c r="K33" s="32"/>
      <c r="L33" s="32"/>
      <c r="M33" s="32"/>
      <c r="N33" s="32"/>
      <c r="O33" s="32"/>
      <c r="P33" s="33"/>
      <c r="Q33" s="33"/>
      <c r="R33" s="32"/>
      <c r="S33" s="34"/>
      <c r="T33" s="35"/>
      <c r="U33" s="33"/>
      <c r="V33" s="32"/>
      <c r="W33" s="33"/>
    </row>
    <row r="34" spans="1:23" x14ac:dyDescent="0.15">
      <c r="E34" s="26" t="s">
        <v>425</v>
      </c>
      <c r="F34" s="26" t="s">
        <v>403</v>
      </c>
      <c r="G34" s="26" t="s">
        <v>404</v>
      </c>
      <c r="H34" s="26" t="s">
        <v>405</v>
      </c>
      <c r="I34" s="26" t="s">
        <v>406</v>
      </c>
      <c r="J34" s="26" t="s">
        <v>407</v>
      </c>
      <c r="K34" s="36"/>
      <c r="L34" s="36"/>
      <c r="M34" s="36"/>
      <c r="N34" s="36"/>
      <c r="O34" s="36"/>
      <c r="S34" s="34"/>
      <c r="T34" s="37"/>
    </row>
    <row r="35" spans="1:23" ht="16" x14ac:dyDescent="0.2">
      <c r="A35" s="38" t="s">
        <v>426</v>
      </c>
      <c r="B35" s="39"/>
      <c r="C35" s="39"/>
      <c r="E35" s="40" t="s">
        <v>427</v>
      </c>
      <c r="F35" s="39">
        <f>COUNT(F$8:F$32)</f>
        <v>18</v>
      </c>
      <c r="G35" s="39">
        <f>COUNT(G$8:G$32)</f>
        <v>15</v>
      </c>
      <c r="H35" s="39">
        <f>COUNT(H$8:H$32)</f>
        <v>8</v>
      </c>
      <c r="I35" s="39">
        <f>COUNT(I$8:I$32)</f>
        <v>22</v>
      </c>
      <c r="J35" s="39">
        <f>COUNT(J$8:J$32)</f>
        <v>16</v>
      </c>
      <c r="K35" s="39"/>
      <c r="L35" s="41"/>
      <c r="M35" s="41"/>
      <c r="N35" s="41"/>
      <c r="O35" s="41"/>
    </row>
    <row r="36" spans="1:23" ht="16" x14ac:dyDescent="0.2">
      <c r="A36" s="39"/>
      <c r="B36" s="39"/>
      <c r="C36" s="39"/>
      <c r="E36" s="40" t="s">
        <v>428</v>
      </c>
      <c r="F36" s="39">
        <f>COUNT(F$17:F$27)</f>
        <v>7</v>
      </c>
      <c r="G36" s="39">
        <f t="shared" ref="G36:J36" si="1">COUNT(G$17:G$27)</f>
        <v>5</v>
      </c>
      <c r="H36" s="39">
        <f t="shared" si="1"/>
        <v>1</v>
      </c>
      <c r="I36" s="39">
        <f t="shared" si="1"/>
        <v>11</v>
      </c>
      <c r="J36" s="39">
        <f t="shared" si="1"/>
        <v>7</v>
      </c>
      <c r="K36" s="39"/>
    </row>
    <row r="37" spans="1:23" ht="16" x14ac:dyDescent="0.2">
      <c r="A37" s="39"/>
      <c r="B37" s="39"/>
      <c r="C37" s="39"/>
      <c r="E37" s="40" t="s">
        <v>429</v>
      </c>
      <c r="F37" s="42">
        <f>SUMIF($E$17:$E$27,"&lt;4",F$17:F$27)/F$33*100</f>
        <v>9.2868988391376437</v>
      </c>
      <c r="G37" s="42">
        <f t="shared" ref="G37:J37" si="2">SUMIF($E$17:$E$27,"&lt;4",G$17:G$27)/G$33*100</f>
        <v>9.5059880239520957</v>
      </c>
      <c r="H37" s="42">
        <f t="shared" si="2"/>
        <v>0</v>
      </c>
      <c r="I37" s="42">
        <f t="shared" si="2"/>
        <v>31.604538087520261</v>
      </c>
      <c r="J37" s="42">
        <f t="shared" si="2"/>
        <v>2.9689608636977058</v>
      </c>
      <c r="K37" s="42"/>
    </row>
    <row r="38" spans="1:23" ht="16" x14ac:dyDescent="0.2">
      <c r="A38" s="39"/>
      <c r="B38" s="39"/>
      <c r="C38" s="39"/>
      <c r="E38" s="40" t="s">
        <v>430</v>
      </c>
      <c r="F38" s="42">
        <f>MAX(F$8:F$32)/F$33*100</f>
        <v>64.344941956882252</v>
      </c>
      <c r="G38" s="42">
        <f t="shared" ref="G38:J38" si="3">MAX(G$8:G$32)/G$33*100</f>
        <v>74.700598802395206</v>
      </c>
      <c r="H38" s="42">
        <f t="shared" si="3"/>
        <v>45.901639344262293</v>
      </c>
      <c r="I38" s="42">
        <f t="shared" si="3"/>
        <v>37.115072933549428</v>
      </c>
      <c r="J38" s="42">
        <f t="shared" si="3"/>
        <v>37.51686909581646</v>
      </c>
      <c r="K38" s="42"/>
    </row>
    <row r="39" spans="1:23" ht="16" x14ac:dyDescent="0.2">
      <c r="A39" s="39"/>
      <c r="B39" s="39"/>
      <c r="C39" s="39"/>
      <c r="E39" s="40" t="s">
        <v>431</v>
      </c>
      <c r="F39" s="43" t="s">
        <v>67</v>
      </c>
      <c r="G39" s="43" t="s">
        <v>67</v>
      </c>
      <c r="H39" s="43" t="s">
        <v>67</v>
      </c>
      <c r="I39" s="43" t="s">
        <v>67</v>
      </c>
      <c r="J39" s="43" t="s">
        <v>95</v>
      </c>
      <c r="K39" s="44"/>
    </row>
    <row r="40" spans="1:23" ht="16" x14ac:dyDescent="0.2">
      <c r="A40" s="39"/>
      <c r="B40" s="39"/>
      <c r="C40" s="39"/>
      <c r="E40" s="40" t="s">
        <v>432</v>
      </c>
      <c r="F40" s="39" cm="1">
        <f t="array" ref="F40">SUMPRODUCT($E$8:$E$32/F$33,F$8:F$32)</f>
        <v>5.7064676616915433</v>
      </c>
      <c r="G40" s="39" cm="1">
        <f t="array" ref="G40">SUMPRODUCT($E$8:$E$32/G$33,G$8:G$32)</f>
        <v>5.7350299401197615</v>
      </c>
      <c r="H40" s="39" cm="1">
        <f t="array" ref="H40">SUMPRODUCT($E$8:$E$32/H$33,H$8:H$32)</f>
        <v>6.1956284153005461</v>
      </c>
      <c r="I40" s="39" cm="1">
        <f t="array" ref="I40">SUMPRODUCT($E$8:$E$32/I$33,I$8:I$32)</f>
        <v>4.474878444084279</v>
      </c>
      <c r="J40" s="39" cm="1">
        <f t="array" ref="J40">SUMPRODUCT($E$8:$E$32/J$33,J$8:J$32)</f>
        <v>5.7705802968960871</v>
      </c>
      <c r="K40" s="39"/>
    </row>
    <row r="41" spans="1:23" ht="16" x14ac:dyDescent="0.2">
      <c r="A41" s="39"/>
      <c r="B41" s="39"/>
      <c r="C41" s="39"/>
      <c r="E41" s="40" t="s">
        <v>433</v>
      </c>
      <c r="F41" s="39">
        <v>1.4864740000000001</v>
      </c>
      <c r="G41" s="39">
        <v>1.077437</v>
      </c>
      <c r="H41" s="39">
        <v>1.448936</v>
      </c>
      <c r="I41" s="39">
        <v>2.020162</v>
      </c>
      <c r="J41" s="42">
        <v>1.67527</v>
      </c>
      <c r="K41" s="42"/>
    </row>
    <row r="42" spans="1:23" ht="16" x14ac:dyDescent="0.2">
      <c r="A42" s="39"/>
      <c r="B42" s="39"/>
      <c r="C42" s="39"/>
      <c r="E42" s="40" t="s">
        <v>434</v>
      </c>
      <c r="F42" s="42">
        <v>50</v>
      </c>
      <c r="G42" s="42">
        <v>12.5</v>
      </c>
      <c r="H42" s="42">
        <v>25</v>
      </c>
      <c r="I42" s="42">
        <v>62.5</v>
      </c>
      <c r="J42" s="42">
        <v>62.5</v>
      </c>
      <c r="K42" s="45"/>
    </row>
    <row r="43" spans="1:23" ht="16" x14ac:dyDescent="0.2">
      <c r="C43" s="26"/>
      <c r="E43" s="40" t="s">
        <v>435</v>
      </c>
      <c r="F43" s="39">
        <f>F33/F42*100</f>
        <v>1206</v>
      </c>
      <c r="G43" s="39">
        <f>G33/G42*100</f>
        <v>10688</v>
      </c>
      <c r="H43" s="39">
        <f>H33/H42*100</f>
        <v>3660</v>
      </c>
      <c r="I43" s="39">
        <f>I33/I42*100</f>
        <v>987.2</v>
      </c>
      <c r="J43" s="39">
        <f>J33/J42*100</f>
        <v>1185.5999999999999</v>
      </c>
    </row>
    <row r="44" spans="1:23" x14ac:dyDescent="0.15">
      <c r="A44" s="26"/>
    </row>
    <row r="45" spans="1:23" x14ac:dyDescent="0.15">
      <c r="A45" s="26"/>
    </row>
    <row r="46" spans="1:23" x14ac:dyDescent="0.15">
      <c r="A46" s="26"/>
    </row>
    <row r="47" spans="1:23" x14ac:dyDescent="0.15">
      <c r="A47" s="26"/>
    </row>
    <row r="48" spans="1:23" x14ac:dyDescent="0.15">
      <c r="A48" s="26"/>
    </row>
    <row r="49" spans="1:12" x14ac:dyDescent="0.15">
      <c r="A49" s="26"/>
    </row>
    <row r="50" spans="1:12" x14ac:dyDescent="0.15">
      <c r="A50" s="26"/>
      <c r="K50" s="36"/>
      <c r="L50" s="36"/>
    </row>
    <row r="51" spans="1:12" x14ac:dyDescent="0.15">
      <c r="A51" s="26"/>
      <c r="K51" s="36"/>
      <c r="L51" s="36"/>
    </row>
    <row r="52" spans="1:12" x14ac:dyDescent="0.15">
      <c r="A52" s="26"/>
      <c r="K52" s="36"/>
      <c r="L52" s="36"/>
    </row>
    <row r="53" spans="1:12" x14ac:dyDescent="0.15">
      <c r="A53" s="26"/>
      <c r="K53" s="36"/>
      <c r="L53" s="36"/>
    </row>
    <row r="54" spans="1:12" x14ac:dyDescent="0.15">
      <c r="A54" s="26"/>
      <c r="K54" s="36"/>
      <c r="L54" s="36"/>
    </row>
    <row r="55" spans="1:12" x14ac:dyDescent="0.15">
      <c r="A55" s="26"/>
      <c r="K55" s="36"/>
      <c r="L55" s="36"/>
    </row>
    <row r="56" spans="1:12" x14ac:dyDescent="0.15">
      <c r="A56" s="26"/>
      <c r="K56" s="36"/>
      <c r="L56" s="36"/>
    </row>
    <row r="57" spans="1:12" x14ac:dyDescent="0.15">
      <c r="A57" s="26"/>
      <c r="K57" s="36"/>
      <c r="L57" s="36"/>
    </row>
    <row r="58" spans="1:12" x14ac:dyDescent="0.15">
      <c r="A58" s="26"/>
      <c r="K58" s="36"/>
      <c r="L58" s="36"/>
    </row>
    <row r="59" spans="1:12" x14ac:dyDescent="0.15">
      <c r="A59" s="26"/>
    </row>
    <row r="66" spans="4:5" x14ac:dyDescent="0.15">
      <c r="D66" s="27"/>
      <c r="E66" s="27"/>
    </row>
    <row r="69" spans="4:5" x14ac:dyDescent="0.15">
      <c r="D69" s="27"/>
      <c r="E69" s="27"/>
    </row>
    <row r="70" spans="4:5" x14ac:dyDescent="0.15">
      <c r="D70" s="27"/>
      <c r="E70" s="27"/>
    </row>
    <row r="71" spans="4:5" x14ac:dyDescent="0.15">
      <c r="D71" s="27"/>
      <c r="E71" s="27"/>
    </row>
    <row r="73" spans="4:5" x14ac:dyDescent="0.15">
      <c r="D73" s="27"/>
      <c r="E73" s="27"/>
    </row>
    <row r="74" spans="4:5" x14ac:dyDescent="0.15">
      <c r="D74" s="27"/>
      <c r="E74" s="27"/>
    </row>
    <row r="76" spans="4:5" x14ac:dyDescent="0.15">
      <c r="D76" s="27"/>
      <c r="E76" s="27"/>
    </row>
    <row r="77" spans="4:5" x14ac:dyDescent="0.15">
      <c r="D77" s="27"/>
      <c r="E77" s="27"/>
    </row>
    <row r="88" spans="1:3" x14ac:dyDescent="0.15">
      <c r="A88" s="26"/>
      <c r="B88" s="26"/>
      <c r="C88" s="26"/>
    </row>
    <row r="89" spans="1:3" x14ac:dyDescent="0.15">
      <c r="A89" s="26"/>
      <c r="B89" s="26"/>
      <c r="C89" s="26"/>
    </row>
    <row r="90" spans="1:3" x14ac:dyDescent="0.15">
      <c r="A90" s="26"/>
      <c r="B90" s="26"/>
      <c r="C90" s="26"/>
    </row>
    <row r="91" spans="1:3" x14ac:dyDescent="0.15">
      <c r="A91" s="26"/>
      <c r="B91" s="26"/>
      <c r="C91" s="26"/>
    </row>
    <row r="92" spans="1:3" x14ac:dyDescent="0.15">
      <c r="A92" s="26"/>
      <c r="B92" s="26"/>
      <c r="C92" s="26"/>
    </row>
    <row r="93" spans="1:3" x14ac:dyDescent="0.15">
      <c r="A93" s="26"/>
      <c r="B93" s="26"/>
      <c r="C93" s="26"/>
    </row>
    <row r="96" spans="1:3" x14ac:dyDescent="0.15">
      <c r="C96" s="26"/>
    </row>
    <row r="106" spans="2:3" x14ac:dyDescent="0.15">
      <c r="B106" s="26"/>
      <c r="C106" s="26"/>
    </row>
    <row r="107" spans="2:3" x14ac:dyDescent="0.15">
      <c r="B107" s="26"/>
      <c r="C107" s="26"/>
    </row>
    <row r="108" spans="2:3" x14ac:dyDescent="0.15">
      <c r="B108" s="26"/>
      <c r="C108" s="26"/>
    </row>
    <row r="109" spans="2:3" x14ac:dyDescent="0.15">
      <c r="B109" s="26"/>
      <c r="C109" s="26"/>
    </row>
    <row r="114" spans="4:5" x14ac:dyDescent="0.15">
      <c r="D114" s="27"/>
      <c r="E114" s="27"/>
    </row>
    <row r="115" spans="4:5" x14ac:dyDescent="0.15">
      <c r="D115" s="27"/>
      <c r="E115" s="27"/>
    </row>
    <row r="116" spans="4:5" x14ac:dyDescent="0.15">
      <c r="D116" s="27"/>
      <c r="E116" s="27"/>
    </row>
    <row r="117" spans="4:5" x14ac:dyDescent="0.15">
      <c r="D117" s="27"/>
      <c r="E117" s="27"/>
    </row>
    <row r="118" spans="4:5" x14ac:dyDescent="0.15">
      <c r="D118" s="27"/>
      <c r="E118" s="27"/>
    </row>
    <row r="119" spans="4:5" x14ac:dyDescent="0.15">
      <c r="D119" s="27"/>
      <c r="E119" s="27"/>
    </row>
    <row r="120" spans="4:5" x14ac:dyDescent="0.15">
      <c r="D120" s="27"/>
      <c r="E120" s="27"/>
    </row>
  </sheetData>
  <mergeCells count="2">
    <mergeCell ref="S33:S34"/>
    <mergeCell ref="T33:T34"/>
  </mergeCells>
  <pageMargins left="0.7" right="0.7" top="0.75" bottom="0.75" header="0.3" footer="0.3"/>
  <pageSetup orientation="portrait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2" max="2" width="13.5" customWidth="1"/>
    <col min="11" max="11" width="13.6640625" customWidth="1"/>
    <col min="17" max="19" width="18.83203125" bestFit="1" customWidth="1"/>
    <col min="20" max="20" width="12.6640625" bestFit="1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t="s">
        <v>103</v>
      </c>
      <c r="B2" s="3">
        <v>44371</v>
      </c>
      <c r="C2" t="s">
        <v>22</v>
      </c>
      <c r="D2">
        <v>4</v>
      </c>
      <c r="E2">
        <v>5</v>
      </c>
      <c r="F2" t="s">
        <v>104</v>
      </c>
      <c r="G2" t="s">
        <v>104</v>
      </c>
      <c r="H2">
        <v>153</v>
      </c>
      <c r="I2">
        <v>30</v>
      </c>
      <c r="J2">
        <v>100</v>
      </c>
      <c r="K2">
        <v>1</v>
      </c>
      <c r="L2">
        <v>6</v>
      </c>
      <c r="M2" t="s">
        <v>23</v>
      </c>
      <c r="N2" t="s">
        <v>24</v>
      </c>
      <c r="O2" t="s">
        <v>25</v>
      </c>
      <c r="P2" t="s">
        <v>29</v>
      </c>
      <c r="Q2" t="s">
        <v>30</v>
      </c>
      <c r="R2" t="s">
        <v>31</v>
      </c>
      <c r="S2" t="s">
        <v>41</v>
      </c>
      <c r="T2" t="s">
        <v>27</v>
      </c>
      <c r="U2">
        <v>10</v>
      </c>
      <c r="V2" t="s">
        <v>106</v>
      </c>
    </row>
    <row r="3" spans="1:22" x14ac:dyDescent="0.2">
      <c r="A3" t="s">
        <v>103</v>
      </c>
      <c r="B3" s="3">
        <v>44371</v>
      </c>
      <c r="C3" t="s">
        <v>22</v>
      </c>
      <c r="D3">
        <v>4</v>
      </c>
      <c r="E3">
        <v>5</v>
      </c>
      <c r="F3" t="s">
        <v>104</v>
      </c>
      <c r="G3" t="s">
        <v>104</v>
      </c>
      <c r="H3">
        <v>153</v>
      </c>
      <c r="I3">
        <v>30</v>
      </c>
      <c r="J3">
        <v>100</v>
      </c>
      <c r="K3">
        <v>1</v>
      </c>
      <c r="L3">
        <v>6</v>
      </c>
      <c r="M3" t="s">
        <v>23</v>
      </c>
      <c r="N3" t="s">
        <v>24</v>
      </c>
      <c r="O3" t="s">
        <v>25</v>
      </c>
      <c r="P3" t="s">
        <v>32</v>
      </c>
      <c r="Q3" t="s">
        <v>30</v>
      </c>
      <c r="R3" t="s">
        <v>30</v>
      </c>
      <c r="S3" t="s">
        <v>42</v>
      </c>
      <c r="T3" t="s">
        <v>33</v>
      </c>
      <c r="U3">
        <v>2</v>
      </c>
      <c r="V3" t="s">
        <v>106</v>
      </c>
    </row>
    <row r="4" spans="1:22" x14ac:dyDescent="0.2">
      <c r="A4" t="s">
        <v>103</v>
      </c>
      <c r="B4" s="3">
        <v>44371</v>
      </c>
      <c r="C4" t="s">
        <v>22</v>
      </c>
      <c r="D4">
        <v>4</v>
      </c>
      <c r="E4">
        <v>5</v>
      </c>
      <c r="F4" t="s">
        <v>104</v>
      </c>
      <c r="G4" t="s">
        <v>104</v>
      </c>
      <c r="H4">
        <v>153</v>
      </c>
      <c r="I4">
        <v>30</v>
      </c>
      <c r="J4">
        <v>100</v>
      </c>
      <c r="K4">
        <v>1</v>
      </c>
      <c r="L4">
        <v>6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26</v>
      </c>
      <c r="S4" t="s">
        <v>43</v>
      </c>
      <c r="T4" t="s">
        <v>33</v>
      </c>
      <c r="U4">
        <v>2</v>
      </c>
      <c r="V4" t="s">
        <v>106</v>
      </c>
    </row>
    <row r="5" spans="1:22" x14ac:dyDescent="0.2">
      <c r="A5" t="s">
        <v>103</v>
      </c>
      <c r="B5" s="3">
        <v>44371</v>
      </c>
      <c r="C5" t="s">
        <v>22</v>
      </c>
      <c r="D5">
        <v>4</v>
      </c>
      <c r="E5">
        <v>5</v>
      </c>
      <c r="F5" t="s">
        <v>104</v>
      </c>
      <c r="G5" t="s">
        <v>104</v>
      </c>
      <c r="H5">
        <v>153</v>
      </c>
      <c r="I5">
        <v>30</v>
      </c>
      <c r="J5">
        <v>100</v>
      </c>
      <c r="K5">
        <v>1</v>
      </c>
      <c r="L5">
        <v>6</v>
      </c>
      <c r="M5" t="s">
        <v>23</v>
      </c>
      <c r="N5" t="s">
        <v>24</v>
      </c>
      <c r="O5" t="s">
        <v>25</v>
      </c>
      <c r="P5" t="s">
        <v>72</v>
      </c>
      <c r="Q5" t="s">
        <v>72</v>
      </c>
      <c r="R5" t="s">
        <v>72</v>
      </c>
      <c r="S5" t="s">
        <v>73</v>
      </c>
      <c r="T5" t="s">
        <v>28</v>
      </c>
      <c r="U5">
        <v>78</v>
      </c>
      <c r="V5" t="s">
        <v>106</v>
      </c>
    </row>
    <row r="6" spans="1:22" x14ac:dyDescent="0.2">
      <c r="A6" t="s">
        <v>103</v>
      </c>
      <c r="B6" s="3">
        <v>44371</v>
      </c>
      <c r="C6" t="s">
        <v>22</v>
      </c>
      <c r="D6">
        <v>4</v>
      </c>
      <c r="E6">
        <v>5</v>
      </c>
      <c r="F6" t="s">
        <v>104</v>
      </c>
      <c r="G6" t="s">
        <v>104</v>
      </c>
      <c r="H6">
        <v>153</v>
      </c>
      <c r="I6">
        <v>30</v>
      </c>
      <c r="J6">
        <v>100</v>
      </c>
      <c r="K6">
        <v>1</v>
      </c>
      <c r="L6">
        <v>6</v>
      </c>
      <c r="M6" t="s">
        <v>23</v>
      </c>
      <c r="N6" t="s">
        <v>34</v>
      </c>
      <c r="O6">
        <v>0</v>
      </c>
      <c r="P6" t="s">
        <v>35</v>
      </c>
      <c r="Q6" t="s">
        <v>44</v>
      </c>
      <c r="R6" t="s">
        <v>45</v>
      </c>
      <c r="S6" t="s">
        <v>46</v>
      </c>
      <c r="T6" t="s">
        <v>28</v>
      </c>
      <c r="U6">
        <v>1</v>
      </c>
      <c r="V6" t="s">
        <v>106</v>
      </c>
    </row>
    <row r="7" spans="1:22" x14ac:dyDescent="0.2">
      <c r="A7" t="s">
        <v>103</v>
      </c>
      <c r="B7" s="3">
        <v>44371</v>
      </c>
      <c r="C7" t="s">
        <v>22</v>
      </c>
      <c r="D7">
        <v>4</v>
      </c>
      <c r="E7">
        <v>5</v>
      </c>
      <c r="F7" t="s">
        <v>104</v>
      </c>
      <c r="G7" t="s">
        <v>104</v>
      </c>
      <c r="H7">
        <v>153</v>
      </c>
      <c r="I7">
        <v>30</v>
      </c>
      <c r="J7">
        <v>100</v>
      </c>
      <c r="K7">
        <v>1</v>
      </c>
      <c r="L7">
        <v>6</v>
      </c>
      <c r="M7" t="s">
        <v>62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100</v>
      </c>
      <c r="T7" t="s">
        <v>28</v>
      </c>
      <c r="U7">
        <v>5</v>
      </c>
      <c r="V7" t="s">
        <v>106</v>
      </c>
    </row>
    <row r="8" spans="1:22" x14ac:dyDescent="0.2">
      <c r="A8" t="s">
        <v>103</v>
      </c>
      <c r="B8" s="3">
        <v>44371</v>
      </c>
      <c r="C8" t="s">
        <v>22</v>
      </c>
      <c r="D8">
        <v>4</v>
      </c>
      <c r="E8">
        <v>5</v>
      </c>
      <c r="F8" t="s">
        <v>104</v>
      </c>
      <c r="G8" t="s">
        <v>104</v>
      </c>
      <c r="H8">
        <v>153</v>
      </c>
      <c r="I8">
        <v>30</v>
      </c>
      <c r="J8">
        <v>100</v>
      </c>
      <c r="K8">
        <v>1</v>
      </c>
      <c r="L8">
        <v>6</v>
      </c>
      <c r="M8" t="s">
        <v>40</v>
      </c>
      <c r="N8" t="s">
        <v>55</v>
      </c>
      <c r="O8">
        <v>0</v>
      </c>
      <c r="P8" t="s">
        <v>66</v>
      </c>
      <c r="Q8" t="s">
        <v>67</v>
      </c>
      <c r="R8" t="s">
        <v>67</v>
      </c>
      <c r="S8" t="s">
        <v>68</v>
      </c>
      <c r="T8" t="s">
        <v>28</v>
      </c>
      <c r="U8">
        <v>118</v>
      </c>
      <c r="V8" t="s">
        <v>106</v>
      </c>
    </row>
    <row r="9" spans="1:22" x14ac:dyDescent="0.2">
      <c r="A9" t="s">
        <v>103</v>
      </c>
      <c r="B9" s="3">
        <v>44371</v>
      </c>
      <c r="C9" t="s">
        <v>22</v>
      </c>
      <c r="D9">
        <v>4</v>
      </c>
      <c r="E9">
        <v>5</v>
      </c>
      <c r="F9" t="s">
        <v>104</v>
      </c>
      <c r="G9" t="s">
        <v>104</v>
      </c>
      <c r="H9">
        <v>153</v>
      </c>
      <c r="I9">
        <v>30</v>
      </c>
      <c r="J9">
        <v>100</v>
      </c>
      <c r="K9">
        <v>1</v>
      </c>
      <c r="L9">
        <v>6</v>
      </c>
      <c r="M9" t="s">
        <v>62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64</v>
      </c>
      <c r="T9" t="s">
        <v>28</v>
      </c>
      <c r="U9">
        <v>5</v>
      </c>
      <c r="V9" t="s">
        <v>106</v>
      </c>
    </row>
    <row r="10" spans="1:22" x14ac:dyDescent="0.2">
      <c r="A10" t="s">
        <v>103</v>
      </c>
      <c r="B10" s="3">
        <v>44371</v>
      </c>
      <c r="C10" t="s">
        <v>22</v>
      </c>
      <c r="D10">
        <v>4</v>
      </c>
      <c r="E10">
        <v>5</v>
      </c>
      <c r="F10" t="s">
        <v>104</v>
      </c>
      <c r="G10" t="s">
        <v>104</v>
      </c>
      <c r="H10">
        <v>153</v>
      </c>
      <c r="I10">
        <v>30</v>
      </c>
      <c r="J10">
        <v>100</v>
      </c>
      <c r="K10">
        <v>1</v>
      </c>
      <c r="L10">
        <v>6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71</v>
      </c>
      <c r="T10" t="s">
        <v>28</v>
      </c>
      <c r="U10">
        <v>10</v>
      </c>
      <c r="V10" t="s">
        <v>106</v>
      </c>
    </row>
    <row r="11" spans="1:22" x14ac:dyDescent="0.2">
      <c r="A11" t="s">
        <v>103</v>
      </c>
      <c r="B11" s="3">
        <v>44371</v>
      </c>
      <c r="C11" t="s">
        <v>22</v>
      </c>
      <c r="D11">
        <v>4</v>
      </c>
      <c r="E11">
        <v>5</v>
      </c>
      <c r="F11" t="s">
        <v>104</v>
      </c>
      <c r="G11" t="s">
        <v>104</v>
      </c>
      <c r="H11">
        <v>153</v>
      </c>
      <c r="I11">
        <v>30</v>
      </c>
      <c r="J11">
        <v>100</v>
      </c>
      <c r="K11">
        <v>1</v>
      </c>
      <c r="L11">
        <v>6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89</v>
      </c>
      <c r="T11" t="s">
        <v>28</v>
      </c>
      <c r="U11">
        <v>2</v>
      </c>
      <c r="V11" t="s">
        <v>106</v>
      </c>
    </row>
    <row r="12" spans="1:22" ht="16" x14ac:dyDescent="0.2">
      <c r="A12" t="s">
        <v>103</v>
      </c>
      <c r="B12" s="3">
        <v>44371</v>
      </c>
      <c r="C12" t="s">
        <v>22</v>
      </c>
      <c r="D12">
        <v>4</v>
      </c>
      <c r="E12">
        <v>5</v>
      </c>
      <c r="F12" t="s">
        <v>104</v>
      </c>
      <c r="G12" t="s">
        <v>104</v>
      </c>
      <c r="H12">
        <v>153</v>
      </c>
      <c r="I12">
        <v>30</v>
      </c>
      <c r="J12">
        <v>100</v>
      </c>
      <c r="K12">
        <v>1</v>
      </c>
      <c r="L12">
        <v>6</v>
      </c>
      <c r="M12" t="s">
        <v>40</v>
      </c>
      <c r="N12" t="s">
        <v>55</v>
      </c>
      <c r="O12">
        <v>0</v>
      </c>
      <c r="P12" t="s">
        <v>66</v>
      </c>
      <c r="Q12" t="s">
        <v>101</v>
      </c>
      <c r="R12">
        <v>0</v>
      </c>
      <c r="S12" s="1" t="s">
        <v>102</v>
      </c>
      <c r="T12" t="s">
        <v>57</v>
      </c>
      <c r="U12">
        <v>1</v>
      </c>
      <c r="V12" t="s">
        <v>106</v>
      </c>
    </row>
    <row r="13" spans="1:22" x14ac:dyDescent="0.2">
      <c r="A13" t="s">
        <v>103</v>
      </c>
      <c r="B13" s="3">
        <v>44371</v>
      </c>
      <c r="C13" t="s">
        <v>22</v>
      </c>
      <c r="D13">
        <v>4</v>
      </c>
      <c r="E13">
        <v>5</v>
      </c>
      <c r="F13" t="s">
        <v>104</v>
      </c>
      <c r="G13" t="s">
        <v>104</v>
      </c>
      <c r="H13">
        <v>153</v>
      </c>
      <c r="I13">
        <v>30</v>
      </c>
      <c r="J13">
        <v>100</v>
      </c>
      <c r="K13">
        <v>1</v>
      </c>
      <c r="L13">
        <v>6</v>
      </c>
      <c r="M13" t="s">
        <v>40</v>
      </c>
      <c r="N13" t="s">
        <v>55</v>
      </c>
      <c r="O13">
        <v>0</v>
      </c>
      <c r="P13" t="s">
        <v>66</v>
      </c>
      <c r="Q13" t="s">
        <v>67</v>
      </c>
      <c r="R13" t="s">
        <v>67</v>
      </c>
      <c r="S13" t="s">
        <v>68</v>
      </c>
      <c r="T13" t="s">
        <v>99</v>
      </c>
      <c r="U13">
        <v>1</v>
      </c>
      <c r="V13" t="s">
        <v>106</v>
      </c>
    </row>
    <row r="14" spans="1:22" x14ac:dyDescent="0.2">
      <c r="A14" t="s">
        <v>103</v>
      </c>
      <c r="B14" s="3">
        <v>44371</v>
      </c>
      <c r="C14" t="s">
        <v>22</v>
      </c>
      <c r="D14">
        <v>4</v>
      </c>
      <c r="E14">
        <v>5</v>
      </c>
      <c r="F14" t="s">
        <v>104</v>
      </c>
      <c r="G14" t="s">
        <v>104</v>
      </c>
      <c r="H14">
        <v>153</v>
      </c>
      <c r="I14">
        <v>30</v>
      </c>
      <c r="J14">
        <v>100</v>
      </c>
      <c r="K14">
        <v>1</v>
      </c>
      <c r="L14">
        <v>6</v>
      </c>
      <c r="M14" t="s">
        <v>40</v>
      </c>
      <c r="N14" t="s">
        <v>55</v>
      </c>
      <c r="O14">
        <v>0</v>
      </c>
      <c r="P14" t="s">
        <v>80</v>
      </c>
      <c r="Q14">
        <v>0</v>
      </c>
      <c r="R14">
        <v>0</v>
      </c>
      <c r="S14" t="s">
        <v>81</v>
      </c>
      <c r="T14" t="s">
        <v>57</v>
      </c>
      <c r="U14">
        <v>1</v>
      </c>
      <c r="V14" t="s">
        <v>106</v>
      </c>
    </row>
    <row r="15" spans="1:22" x14ac:dyDescent="0.2">
      <c r="A15" t="s">
        <v>105</v>
      </c>
      <c r="B15" s="3">
        <v>44371</v>
      </c>
      <c r="C15" t="s">
        <v>22</v>
      </c>
      <c r="D15">
        <v>4</v>
      </c>
      <c r="E15">
        <v>5</v>
      </c>
      <c r="F15" t="s">
        <v>104</v>
      </c>
      <c r="G15" t="s">
        <v>104</v>
      </c>
      <c r="H15">
        <v>153</v>
      </c>
      <c r="I15">
        <v>30</v>
      </c>
      <c r="J15">
        <v>50</v>
      </c>
      <c r="K15">
        <v>1</v>
      </c>
      <c r="L15">
        <v>4</v>
      </c>
      <c r="M15" t="s">
        <v>23</v>
      </c>
      <c r="N15" t="s">
        <v>24</v>
      </c>
      <c r="O15" t="s">
        <v>25</v>
      </c>
      <c r="P15" t="s">
        <v>29</v>
      </c>
      <c r="Q15" t="s">
        <v>30</v>
      </c>
      <c r="R15" t="s">
        <v>31</v>
      </c>
      <c r="S15" t="s">
        <v>41</v>
      </c>
      <c r="T15" t="s">
        <v>27</v>
      </c>
      <c r="U15">
        <v>37</v>
      </c>
      <c r="V15" t="s">
        <v>106</v>
      </c>
    </row>
    <row r="16" spans="1:22" x14ac:dyDescent="0.2">
      <c r="A16" t="s">
        <v>105</v>
      </c>
      <c r="B16" s="3">
        <v>44371</v>
      </c>
      <c r="C16" t="s">
        <v>22</v>
      </c>
      <c r="D16">
        <v>4</v>
      </c>
      <c r="E16">
        <v>5</v>
      </c>
      <c r="F16" t="s">
        <v>104</v>
      </c>
      <c r="G16" t="s">
        <v>104</v>
      </c>
      <c r="H16">
        <v>153</v>
      </c>
      <c r="I16">
        <v>30</v>
      </c>
      <c r="J16">
        <v>50</v>
      </c>
      <c r="K16">
        <v>1</v>
      </c>
      <c r="L16">
        <v>4</v>
      </c>
      <c r="M16" t="s">
        <v>23</v>
      </c>
      <c r="N16" t="s">
        <v>24</v>
      </c>
      <c r="O16" t="s">
        <v>25</v>
      </c>
      <c r="P16" t="s">
        <v>29</v>
      </c>
      <c r="Q16" t="s">
        <v>30</v>
      </c>
      <c r="R16" t="s">
        <v>31</v>
      </c>
      <c r="S16" t="s">
        <v>41</v>
      </c>
      <c r="T16" t="s">
        <v>28</v>
      </c>
      <c r="U16">
        <v>2</v>
      </c>
      <c r="V16" t="s">
        <v>106</v>
      </c>
    </row>
    <row r="17" spans="1:22" x14ac:dyDescent="0.2">
      <c r="A17" t="s">
        <v>105</v>
      </c>
      <c r="B17" s="3">
        <v>44371</v>
      </c>
      <c r="C17" t="s">
        <v>22</v>
      </c>
      <c r="D17">
        <v>4</v>
      </c>
      <c r="E17">
        <v>5</v>
      </c>
      <c r="F17" t="s">
        <v>104</v>
      </c>
      <c r="G17" t="s">
        <v>104</v>
      </c>
      <c r="H17">
        <v>153</v>
      </c>
      <c r="I17">
        <v>30</v>
      </c>
      <c r="J17">
        <v>50</v>
      </c>
      <c r="K17">
        <v>1</v>
      </c>
      <c r="L17">
        <v>4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26</v>
      </c>
      <c r="S17" t="s">
        <v>43</v>
      </c>
      <c r="T17" t="s">
        <v>33</v>
      </c>
      <c r="U17">
        <v>3</v>
      </c>
      <c r="V17" t="s">
        <v>106</v>
      </c>
    </row>
    <row r="18" spans="1:22" x14ac:dyDescent="0.2">
      <c r="A18" t="s">
        <v>105</v>
      </c>
      <c r="B18" s="3">
        <v>44371</v>
      </c>
      <c r="C18" t="s">
        <v>22</v>
      </c>
      <c r="D18">
        <v>4</v>
      </c>
      <c r="E18">
        <v>5</v>
      </c>
      <c r="F18" t="s">
        <v>104</v>
      </c>
      <c r="G18" t="s">
        <v>104</v>
      </c>
      <c r="H18">
        <v>153</v>
      </c>
      <c r="I18">
        <v>30</v>
      </c>
      <c r="J18">
        <v>50</v>
      </c>
      <c r="K18">
        <v>1</v>
      </c>
      <c r="L18">
        <v>4</v>
      </c>
      <c r="M18" t="s">
        <v>23</v>
      </c>
      <c r="N18" t="s">
        <v>24</v>
      </c>
      <c r="O18" t="s">
        <v>25</v>
      </c>
      <c r="P18" t="s">
        <v>72</v>
      </c>
      <c r="Q18" t="s">
        <v>72</v>
      </c>
      <c r="R18" t="s">
        <v>72</v>
      </c>
      <c r="S18" t="s">
        <v>73</v>
      </c>
      <c r="T18" t="s">
        <v>28</v>
      </c>
      <c r="U18">
        <v>118</v>
      </c>
      <c r="V18" t="s">
        <v>106</v>
      </c>
    </row>
    <row r="19" spans="1:22" x14ac:dyDescent="0.2">
      <c r="A19" t="s">
        <v>105</v>
      </c>
      <c r="B19" s="3">
        <v>44371</v>
      </c>
      <c r="C19" t="s">
        <v>22</v>
      </c>
      <c r="D19">
        <v>4</v>
      </c>
      <c r="E19">
        <v>5</v>
      </c>
      <c r="F19" t="s">
        <v>104</v>
      </c>
      <c r="G19" t="s">
        <v>104</v>
      </c>
      <c r="H19">
        <v>153</v>
      </c>
      <c r="I19">
        <v>30</v>
      </c>
      <c r="J19">
        <v>50</v>
      </c>
      <c r="K19">
        <v>1</v>
      </c>
      <c r="L19">
        <v>4</v>
      </c>
      <c r="M19" t="s">
        <v>23</v>
      </c>
      <c r="N19" t="s">
        <v>34</v>
      </c>
      <c r="O19">
        <v>0</v>
      </c>
      <c r="P19" t="s">
        <v>35</v>
      </c>
      <c r="Q19" t="s">
        <v>44</v>
      </c>
      <c r="R19" t="s">
        <v>45</v>
      </c>
      <c r="S19" t="s">
        <v>46</v>
      </c>
      <c r="T19" t="s">
        <v>28</v>
      </c>
      <c r="U19">
        <v>6</v>
      </c>
      <c r="V19" t="s">
        <v>106</v>
      </c>
    </row>
    <row r="20" spans="1:22" x14ac:dyDescent="0.2">
      <c r="A20" t="s">
        <v>105</v>
      </c>
      <c r="B20" s="3">
        <v>44371</v>
      </c>
      <c r="C20" t="s">
        <v>22</v>
      </c>
      <c r="D20">
        <v>4</v>
      </c>
      <c r="E20">
        <v>5</v>
      </c>
      <c r="F20" t="s">
        <v>104</v>
      </c>
      <c r="G20" t="s">
        <v>104</v>
      </c>
      <c r="H20">
        <v>153</v>
      </c>
      <c r="I20">
        <v>30</v>
      </c>
      <c r="J20">
        <v>50</v>
      </c>
      <c r="K20">
        <v>1</v>
      </c>
      <c r="L20">
        <v>4</v>
      </c>
      <c r="M20" t="s">
        <v>23</v>
      </c>
      <c r="N20" t="s">
        <v>34</v>
      </c>
      <c r="O20">
        <v>0</v>
      </c>
      <c r="P20" t="s">
        <v>35</v>
      </c>
      <c r="Q20" t="s">
        <v>36</v>
      </c>
      <c r="R20" t="s">
        <v>47</v>
      </c>
      <c r="S20" t="s">
        <v>48</v>
      </c>
      <c r="T20" t="s">
        <v>28</v>
      </c>
      <c r="U20">
        <v>1</v>
      </c>
      <c r="V20" t="s">
        <v>106</v>
      </c>
    </row>
    <row r="21" spans="1:22" x14ac:dyDescent="0.2">
      <c r="A21" t="s">
        <v>105</v>
      </c>
      <c r="B21" s="3">
        <v>44371</v>
      </c>
      <c r="C21" t="s">
        <v>22</v>
      </c>
      <c r="D21">
        <v>4</v>
      </c>
      <c r="E21">
        <v>5</v>
      </c>
      <c r="F21" t="s">
        <v>104</v>
      </c>
      <c r="G21" t="s">
        <v>104</v>
      </c>
      <c r="H21">
        <v>153</v>
      </c>
      <c r="I21">
        <v>30</v>
      </c>
      <c r="J21">
        <v>50</v>
      </c>
      <c r="K21">
        <v>1</v>
      </c>
      <c r="L21">
        <v>4</v>
      </c>
      <c r="M21" t="s">
        <v>23</v>
      </c>
      <c r="N21" t="s">
        <v>34</v>
      </c>
      <c r="O21">
        <v>0</v>
      </c>
      <c r="P21" t="s">
        <v>35</v>
      </c>
      <c r="Q21" t="s">
        <v>36</v>
      </c>
      <c r="R21" t="s">
        <v>58</v>
      </c>
      <c r="S21" t="s">
        <v>59</v>
      </c>
      <c r="T21" t="s">
        <v>28</v>
      </c>
      <c r="U21">
        <v>1</v>
      </c>
      <c r="V21" t="s">
        <v>106</v>
      </c>
    </row>
    <row r="22" spans="1:22" x14ac:dyDescent="0.2">
      <c r="A22" t="s">
        <v>105</v>
      </c>
      <c r="B22" s="3">
        <v>44371</v>
      </c>
      <c r="C22" t="s">
        <v>22</v>
      </c>
      <c r="D22">
        <v>4</v>
      </c>
      <c r="E22">
        <v>5</v>
      </c>
      <c r="F22" t="s">
        <v>104</v>
      </c>
      <c r="G22" t="s">
        <v>104</v>
      </c>
      <c r="H22">
        <v>153</v>
      </c>
      <c r="I22">
        <v>30</v>
      </c>
      <c r="J22">
        <v>50</v>
      </c>
      <c r="K22">
        <v>1</v>
      </c>
      <c r="L22">
        <v>4</v>
      </c>
      <c r="M22" t="s">
        <v>23</v>
      </c>
      <c r="N22" t="s">
        <v>34</v>
      </c>
      <c r="O22">
        <v>0</v>
      </c>
      <c r="P22" t="s">
        <v>35</v>
      </c>
      <c r="Q22" t="s">
        <v>60</v>
      </c>
      <c r="R22" t="s">
        <v>61</v>
      </c>
      <c r="S22" t="s">
        <v>61</v>
      </c>
      <c r="T22" t="s">
        <v>28</v>
      </c>
      <c r="U22">
        <v>1</v>
      </c>
      <c r="V22" t="s">
        <v>106</v>
      </c>
    </row>
    <row r="23" spans="1:22" x14ac:dyDescent="0.2">
      <c r="A23" t="s">
        <v>105</v>
      </c>
      <c r="B23" s="3">
        <v>44371</v>
      </c>
      <c r="C23" t="s">
        <v>22</v>
      </c>
      <c r="D23">
        <v>4</v>
      </c>
      <c r="E23">
        <v>5</v>
      </c>
      <c r="F23" t="s">
        <v>104</v>
      </c>
      <c r="G23" t="s">
        <v>104</v>
      </c>
      <c r="H23">
        <v>153</v>
      </c>
      <c r="I23">
        <v>30</v>
      </c>
      <c r="J23">
        <v>50</v>
      </c>
      <c r="K23">
        <v>1</v>
      </c>
      <c r="L23">
        <v>4</v>
      </c>
      <c r="M23" t="s">
        <v>40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82</v>
      </c>
      <c r="T23" t="s">
        <v>28</v>
      </c>
      <c r="U23">
        <v>53</v>
      </c>
      <c r="V23" t="s">
        <v>106</v>
      </c>
    </row>
    <row r="24" spans="1:22" x14ac:dyDescent="0.2">
      <c r="A24" t="s">
        <v>105</v>
      </c>
      <c r="B24" s="3">
        <v>44371</v>
      </c>
      <c r="C24" t="s">
        <v>22</v>
      </c>
      <c r="D24">
        <v>4</v>
      </c>
      <c r="E24">
        <v>5</v>
      </c>
      <c r="F24" t="s">
        <v>104</v>
      </c>
      <c r="G24" t="s">
        <v>104</v>
      </c>
      <c r="H24">
        <v>153</v>
      </c>
      <c r="I24">
        <v>30</v>
      </c>
      <c r="J24">
        <v>50</v>
      </c>
      <c r="K24">
        <v>1</v>
      </c>
      <c r="L24">
        <v>4</v>
      </c>
      <c r="M24" t="s">
        <v>23</v>
      </c>
      <c r="N24" t="s">
        <v>49</v>
      </c>
      <c r="O24" t="s">
        <v>50</v>
      </c>
      <c r="P24" t="s">
        <v>51</v>
      </c>
      <c r="Q24" t="s">
        <v>74</v>
      </c>
      <c r="R24" t="s">
        <v>75</v>
      </c>
      <c r="S24" t="s">
        <v>76</v>
      </c>
      <c r="T24" t="s">
        <v>28</v>
      </c>
      <c r="U24">
        <v>10</v>
      </c>
      <c r="V24" t="s">
        <v>106</v>
      </c>
    </row>
    <row r="25" spans="1:22" x14ac:dyDescent="0.2">
      <c r="A25" t="s">
        <v>105</v>
      </c>
      <c r="B25" s="3">
        <v>44371</v>
      </c>
      <c r="C25" t="s">
        <v>22</v>
      </c>
      <c r="D25">
        <v>4</v>
      </c>
      <c r="E25">
        <v>5</v>
      </c>
      <c r="F25" t="s">
        <v>104</v>
      </c>
      <c r="G25" t="s">
        <v>104</v>
      </c>
      <c r="H25">
        <v>153</v>
      </c>
      <c r="I25">
        <v>30</v>
      </c>
      <c r="J25">
        <v>50</v>
      </c>
      <c r="K25">
        <v>1</v>
      </c>
      <c r="L25">
        <v>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65</v>
      </c>
      <c r="T25" t="s">
        <v>28</v>
      </c>
      <c r="U25">
        <v>1</v>
      </c>
      <c r="V25" t="s">
        <v>106</v>
      </c>
    </row>
    <row r="26" spans="1:22" x14ac:dyDescent="0.2">
      <c r="A26" t="s">
        <v>105</v>
      </c>
      <c r="B26" s="3">
        <v>44371</v>
      </c>
      <c r="C26" t="s">
        <v>22</v>
      </c>
      <c r="D26">
        <v>4</v>
      </c>
      <c r="E26">
        <v>5</v>
      </c>
      <c r="F26" t="s">
        <v>104</v>
      </c>
      <c r="G26" t="s">
        <v>104</v>
      </c>
      <c r="H26">
        <v>153</v>
      </c>
      <c r="I26">
        <v>30</v>
      </c>
      <c r="J26">
        <v>50</v>
      </c>
      <c r="K26">
        <v>1</v>
      </c>
      <c r="L26">
        <v>4</v>
      </c>
      <c r="M26" t="s">
        <v>23</v>
      </c>
      <c r="N26" t="s">
        <v>37</v>
      </c>
      <c r="O26" t="s">
        <v>38</v>
      </c>
      <c r="P26" t="s">
        <v>39</v>
      </c>
      <c r="Q26">
        <v>0</v>
      </c>
      <c r="R26">
        <v>0</v>
      </c>
      <c r="S26" t="s">
        <v>38</v>
      </c>
      <c r="T26" t="s">
        <v>28</v>
      </c>
      <c r="U26">
        <v>1</v>
      </c>
      <c r="V26" t="s">
        <v>106</v>
      </c>
    </row>
    <row r="27" spans="1:22" x14ac:dyDescent="0.2">
      <c r="A27" t="s">
        <v>105</v>
      </c>
      <c r="B27" s="3">
        <v>44371</v>
      </c>
      <c r="C27" t="s">
        <v>22</v>
      </c>
      <c r="D27">
        <v>4</v>
      </c>
      <c r="E27">
        <v>5</v>
      </c>
      <c r="F27" t="s">
        <v>104</v>
      </c>
      <c r="G27" t="s">
        <v>104</v>
      </c>
      <c r="H27">
        <v>153</v>
      </c>
      <c r="I27">
        <v>30</v>
      </c>
      <c r="J27">
        <v>50</v>
      </c>
      <c r="K27">
        <v>1</v>
      </c>
      <c r="L27">
        <v>4</v>
      </c>
      <c r="M27" t="s">
        <v>40</v>
      </c>
      <c r="N27" t="s">
        <v>55</v>
      </c>
      <c r="O27">
        <v>0</v>
      </c>
      <c r="P27" t="s">
        <v>66</v>
      </c>
      <c r="Q27" t="s">
        <v>67</v>
      </c>
      <c r="R27" t="s">
        <v>67</v>
      </c>
      <c r="S27" t="s">
        <v>68</v>
      </c>
      <c r="T27" t="s">
        <v>57</v>
      </c>
      <c r="U27">
        <v>24</v>
      </c>
      <c r="V27" t="s">
        <v>106</v>
      </c>
    </row>
    <row r="28" spans="1:22" x14ac:dyDescent="0.2">
      <c r="A28" t="s">
        <v>105</v>
      </c>
      <c r="B28" s="3">
        <v>44371</v>
      </c>
      <c r="C28" t="s">
        <v>22</v>
      </c>
      <c r="D28">
        <v>4</v>
      </c>
      <c r="E28">
        <v>5</v>
      </c>
      <c r="F28" t="s">
        <v>104</v>
      </c>
      <c r="G28" t="s">
        <v>104</v>
      </c>
      <c r="H28">
        <v>153</v>
      </c>
      <c r="I28">
        <v>30</v>
      </c>
      <c r="J28">
        <v>50</v>
      </c>
      <c r="K28">
        <v>1</v>
      </c>
      <c r="L28">
        <v>4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71</v>
      </c>
      <c r="T28" t="s">
        <v>28</v>
      </c>
      <c r="U28">
        <v>19</v>
      </c>
      <c r="V28" t="s">
        <v>106</v>
      </c>
    </row>
    <row r="29" spans="1:22" x14ac:dyDescent="0.2">
      <c r="A29" t="s">
        <v>105</v>
      </c>
      <c r="B29" s="3">
        <v>44371</v>
      </c>
      <c r="C29" t="s">
        <v>22</v>
      </c>
      <c r="D29">
        <v>4</v>
      </c>
      <c r="E29">
        <v>5</v>
      </c>
      <c r="F29" t="s">
        <v>104</v>
      </c>
      <c r="G29" t="s">
        <v>104</v>
      </c>
      <c r="H29">
        <v>153</v>
      </c>
      <c r="I29">
        <v>30</v>
      </c>
      <c r="J29">
        <v>50</v>
      </c>
      <c r="K29">
        <v>1</v>
      </c>
      <c r="L29">
        <v>4</v>
      </c>
      <c r="M29" t="s">
        <v>23</v>
      </c>
      <c r="N29" t="s">
        <v>55</v>
      </c>
      <c r="O29" t="s">
        <v>91</v>
      </c>
      <c r="P29" t="s">
        <v>92</v>
      </c>
      <c r="Q29">
        <v>0</v>
      </c>
      <c r="R29">
        <v>0</v>
      </c>
      <c r="S29" t="s">
        <v>93</v>
      </c>
      <c r="T29" t="s">
        <v>28</v>
      </c>
      <c r="U29">
        <v>1</v>
      </c>
      <c r="V29" t="s">
        <v>106</v>
      </c>
    </row>
    <row r="30" spans="1:22" x14ac:dyDescent="0.2">
      <c r="A30" t="s">
        <v>105</v>
      </c>
      <c r="B30" s="3">
        <v>44371</v>
      </c>
      <c r="C30" t="s">
        <v>22</v>
      </c>
      <c r="D30">
        <v>4</v>
      </c>
      <c r="E30">
        <v>5</v>
      </c>
      <c r="F30" t="s">
        <v>104</v>
      </c>
      <c r="G30" t="s">
        <v>104</v>
      </c>
      <c r="H30">
        <v>153</v>
      </c>
      <c r="I30">
        <v>30</v>
      </c>
      <c r="J30">
        <v>50</v>
      </c>
      <c r="K30">
        <v>1</v>
      </c>
      <c r="L30">
        <v>4</v>
      </c>
      <c r="M30" t="s">
        <v>40</v>
      </c>
      <c r="N30" t="s">
        <v>55</v>
      </c>
      <c r="O30">
        <v>0</v>
      </c>
      <c r="P30" t="s">
        <v>66</v>
      </c>
      <c r="Q30" t="s">
        <v>66</v>
      </c>
      <c r="R30" t="s">
        <v>66</v>
      </c>
      <c r="S30" t="s">
        <v>69</v>
      </c>
      <c r="T30" t="s">
        <v>57</v>
      </c>
      <c r="U30">
        <v>3</v>
      </c>
      <c r="V30" t="s">
        <v>106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EC57-CBED-8E46-BB8D-A236B8EB7B2B}">
  <sheetPr>
    <tabColor rgb="FFB7B7B7"/>
    <outlinePr summaryBelow="0" summaryRight="0"/>
    <pageSetUpPr fitToPage="1"/>
  </sheetPr>
  <dimension ref="A1:S1000"/>
  <sheetViews>
    <sheetView workbookViewId="0">
      <pane xSplit="3" ySplit="1" topLeftCell="D73" activePane="bottomRight" state="frozen"/>
      <selection pane="topRight" activeCell="D1" sqref="D1"/>
      <selection pane="bottomLeft" activeCell="A2" sqref="A2"/>
      <selection pane="bottomRight" activeCell="C95" sqref="C95"/>
    </sheetView>
  </sheetViews>
  <sheetFormatPr baseColWidth="10" defaultColWidth="14.5" defaultRowHeight="15.75" customHeight="1" x14ac:dyDescent="0.15"/>
  <cols>
    <col min="1" max="12" width="14.5" style="6"/>
    <col min="13" max="13" width="21.33203125" style="6" customWidth="1"/>
    <col min="14" max="18" width="14.5" style="6"/>
    <col min="19" max="19" width="92" style="6" customWidth="1"/>
    <col min="20" max="16384" width="14.5" style="6"/>
  </cols>
  <sheetData>
    <row r="1" spans="1:19" ht="15.75" customHeight="1" x14ac:dyDescent="0.15">
      <c r="A1" s="18" t="s">
        <v>1</v>
      </c>
      <c r="B1" s="16" t="s">
        <v>110</v>
      </c>
      <c r="C1" s="16" t="s">
        <v>18</v>
      </c>
      <c r="D1" s="16" t="s">
        <v>384</v>
      </c>
      <c r="E1" s="16" t="s">
        <v>383</v>
      </c>
      <c r="F1" s="16" t="s">
        <v>382</v>
      </c>
      <c r="G1" s="16" t="s">
        <v>381</v>
      </c>
      <c r="H1" s="16" t="s">
        <v>380</v>
      </c>
      <c r="I1" s="16" t="s">
        <v>379</v>
      </c>
      <c r="J1" s="16" t="s">
        <v>378</v>
      </c>
      <c r="K1" s="16" t="s">
        <v>377</v>
      </c>
      <c r="L1" s="16" t="s">
        <v>376</v>
      </c>
      <c r="M1" s="16" t="s">
        <v>375</v>
      </c>
      <c r="N1" s="17" t="s">
        <v>374</v>
      </c>
      <c r="O1" s="16" t="s">
        <v>373</v>
      </c>
      <c r="P1" s="16" t="s">
        <v>372</v>
      </c>
      <c r="Q1" s="16" t="s">
        <v>371</v>
      </c>
      <c r="R1" s="16" t="s">
        <v>370</v>
      </c>
      <c r="S1" s="16" t="s">
        <v>369</v>
      </c>
    </row>
    <row r="2" spans="1:19" ht="15.75" customHeight="1" x14ac:dyDescent="0.15">
      <c r="A2" s="14">
        <v>43979</v>
      </c>
      <c r="B2" s="4" t="s">
        <v>368</v>
      </c>
      <c r="C2" s="4" t="s">
        <v>245</v>
      </c>
      <c r="D2" s="4" t="s">
        <v>300</v>
      </c>
      <c r="E2" s="4"/>
      <c r="F2" s="4"/>
      <c r="G2" s="4"/>
      <c r="H2" s="4">
        <v>1</v>
      </c>
      <c r="I2" s="4" t="s">
        <v>299</v>
      </c>
      <c r="J2" s="4" t="s">
        <v>337</v>
      </c>
      <c r="K2" s="4"/>
      <c r="L2" s="4"/>
      <c r="M2" s="4" t="s">
        <v>242</v>
      </c>
      <c r="N2" s="13">
        <v>8.5000000000000006E-2</v>
      </c>
      <c r="O2" s="4">
        <v>2.1</v>
      </c>
      <c r="P2" s="4">
        <v>5</v>
      </c>
      <c r="Q2" s="4" t="s">
        <v>367</v>
      </c>
      <c r="R2" s="4">
        <v>9</v>
      </c>
      <c r="S2" s="4" t="s">
        <v>366</v>
      </c>
    </row>
    <row r="3" spans="1:19" ht="15.75" customHeight="1" x14ac:dyDescent="0.15">
      <c r="A3" s="14">
        <v>43979</v>
      </c>
      <c r="B3" s="4" t="s">
        <v>365</v>
      </c>
      <c r="C3" s="4" t="s">
        <v>245</v>
      </c>
      <c r="D3" s="4" t="s">
        <v>300</v>
      </c>
      <c r="E3" s="4"/>
      <c r="F3" s="4"/>
      <c r="G3" s="4"/>
      <c r="H3" s="4">
        <v>1</v>
      </c>
      <c r="I3" s="4" t="s">
        <v>325</v>
      </c>
      <c r="J3" s="4" t="s">
        <v>306</v>
      </c>
      <c r="K3" s="4"/>
      <c r="L3" s="4"/>
      <c r="M3" s="4" t="s">
        <v>242</v>
      </c>
      <c r="N3" s="13">
        <v>0.11600000000000001</v>
      </c>
      <c r="O3" s="4">
        <v>0.5</v>
      </c>
      <c r="P3" s="4">
        <v>0.9</v>
      </c>
      <c r="Q3" s="4" t="s">
        <v>364</v>
      </c>
      <c r="R3" s="4">
        <v>16</v>
      </c>
      <c r="S3" s="4" t="s">
        <v>363</v>
      </c>
    </row>
    <row r="4" spans="1:19" ht="15.75" customHeight="1" x14ac:dyDescent="0.15">
      <c r="A4" s="14">
        <v>43979</v>
      </c>
      <c r="B4" s="4" t="s">
        <v>362</v>
      </c>
      <c r="C4" s="4" t="s">
        <v>245</v>
      </c>
      <c r="D4" s="4" t="s">
        <v>300</v>
      </c>
      <c r="E4" s="4"/>
      <c r="F4" s="4"/>
      <c r="G4" s="4"/>
      <c r="H4" s="4">
        <v>2</v>
      </c>
      <c r="I4" s="4" t="s">
        <v>325</v>
      </c>
      <c r="J4" s="4" t="s">
        <v>306</v>
      </c>
      <c r="K4" s="4"/>
      <c r="L4" s="4"/>
      <c r="M4" s="4" t="s">
        <v>242</v>
      </c>
      <c r="N4" s="13">
        <v>8.5999999999999993E-2</v>
      </c>
      <c r="O4" s="4">
        <v>2.5</v>
      </c>
      <c r="P4" s="4">
        <v>1</v>
      </c>
      <c r="Q4" s="4"/>
      <c r="R4" s="4">
        <v>12</v>
      </c>
      <c r="S4" s="4" t="s">
        <v>361</v>
      </c>
    </row>
    <row r="5" spans="1:19" ht="15.75" customHeight="1" x14ac:dyDescent="0.15">
      <c r="A5" s="14">
        <v>43979</v>
      </c>
      <c r="B5" s="4" t="s">
        <v>360</v>
      </c>
      <c r="C5" s="4" t="s">
        <v>245</v>
      </c>
      <c r="D5" s="4" t="s">
        <v>300</v>
      </c>
      <c r="E5" s="4"/>
      <c r="F5" s="4"/>
      <c r="G5" s="4"/>
      <c r="H5" s="4">
        <v>1</v>
      </c>
      <c r="I5" s="4" t="s">
        <v>337</v>
      </c>
      <c r="J5" s="4" t="s">
        <v>297</v>
      </c>
      <c r="K5" s="4"/>
      <c r="L5" s="4"/>
      <c r="M5" s="4" t="s">
        <v>242</v>
      </c>
      <c r="N5" s="13">
        <v>1.6E-2</v>
      </c>
      <c r="O5" s="4">
        <v>5.5</v>
      </c>
      <c r="P5" s="4">
        <v>4</v>
      </c>
      <c r="Q5" s="4" t="s">
        <v>359</v>
      </c>
      <c r="R5" s="4">
        <v>12</v>
      </c>
      <c r="S5" s="4" t="s">
        <v>358</v>
      </c>
    </row>
    <row r="6" spans="1:19" ht="15.75" customHeight="1" x14ac:dyDescent="0.15">
      <c r="A6" s="14">
        <v>43979</v>
      </c>
      <c r="B6" s="4" t="s">
        <v>357</v>
      </c>
      <c r="C6" s="4" t="s">
        <v>245</v>
      </c>
      <c r="D6" s="4" t="s">
        <v>300</v>
      </c>
      <c r="E6" s="4"/>
      <c r="F6" s="4"/>
      <c r="G6" s="4"/>
      <c r="H6" s="4">
        <v>1</v>
      </c>
      <c r="I6" s="4" t="s">
        <v>303</v>
      </c>
      <c r="J6" s="4" t="s">
        <v>319</v>
      </c>
      <c r="K6" s="4"/>
      <c r="L6" s="4"/>
      <c r="M6" s="4" t="s">
        <v>242</v>
      </c>
      <c r="N6" s="13">
        <v>7.6999999999999999E-2</v>
      </c>
      <c r="O6" s="4">
        <v>15</v>
      </c>
      <c r="P6" s="4">
        <v>4</v>
      </c>
      <c r="Q6" s="4" t="s">
        <v>356</v>
      </c>
      <c r="R6" s="4">
        <v>22</v>
      </c>
      <c r="S6" s="4" t="s">
        <v>355</v>
      </c>
    </row>
    <row r="7" spans="1:19" ht="15.75" customHeight="1" x14ac:dyDescent="0.15">
      <c r="A7" s="14">
        <v>43979</v>
      </c>
      <c r="B7" s="4" t="s">
        <v>354</v>
      </c>
      <c r="C7" s="4" t="s">
        <v>245</v>
      </c>
      <c r="D7" s="4" t="s">
        <v>300</v>
      </c>
      <c r="E7" s="4"/>
      <c r="F7" s="4"/>
      <c r="G7" s="4"/>
      <c r="H7" s="4">
        <v>1</v>
      </c>
      <c r="I7" s="4" t="s">
        <v>303</v>
      </c>
      <c r="J7" s="4" t="s">
        <v>319</v>
      </c>
      <c r="K7" s="4"/>
      <c r="L7" s="4"/>
      <c r="M7" s="4" t="s">
        <v>242</v>
      </c>
      <c r="N7" s="13">
        <v>2.5999999999999999E-2</v>
      </c>
      <c r="O7" s="4">
        <v>12</v>
      </c>
      <c r="P7" s="4">
        <v>4</v>
      </c>
      <c r="Q7" s="4" t="s">
        <v>353</v>
      </c>
      <c r="R7" s="4"/>
      <c r="S7" s="4" t="s">
        <v>352</v>
      </c>
    </row>
    <row r="8" spans="1:19" ht="15.75" customHeight="1" x14ac:dyDescent="0.15">
      <c r="A8" s="14">
        <v>43979</v>
      </c>
      <c r="B8" s="4" t="s">
        <v>351</v>
      </c>
      <c r="C8" s="4" t="s">
        <v>245</v>
      </c>
      <c r="D8" s="4" t="s">
        <v>300</v>
      </c>
      <c r="E8" s="4"/>
      <c r="F8" s="4"/>
      <c r="G8" s="4"/>
      <c r="H8" s="4">
        <v>1</v>
      </c>
      <c r="I8" s="4" t="s">
        <v>303</v>
      </c>
      <c r="J8" s="4" t="s">
        <v>319</v>
      </c>
      <c r="K8" s="4"/>
      <c r="L8" s="4"/>
      <c r="M8" s="4" t="s">
        <v>242</v>
      </c>
      <c r="N8" s="13">
        <v>0.06</v>
      </c>
      <c r="O8" s="4">
        <v>10</v>
      </c>
      <c r="P8" s="4">
        <v>4</v>
      </c>
      <c r="Q8" s="4" t="s">
        <v>350</v>
      </c>
      <c r="R8" s="4"/>
      <c r="S8" s="4" t="s">
        <v>349</v>
      </c>
    </row>
    <row r="9" spans="1:19" ht="15.75" customHeight="1" x14ac:dyDescent="0.15">
      <c r="A9" s="14">
        <v>43979</v>
      </c>
      <c r="B9" s="4" t="s">
        <v>348</v>
      </c>
      <c r="C9" s="4" t="s">
        <v>245</v>
      </c>
      <c r="D9" s="4" t="s">
        <v>300</v>
      </c>
      <c r="E9" s="4"/>
      <c r="F9" s="4"/>
      <c r="G9" s="4"/>
      <c r="H9" s="4">
        <v>1</v>
      </c>
      <c r="I9" s="4" t="s">
        <v>299</v>
      </c>
      <c r="J9" s="4" t="s">
        <v>303</v>
      </c>
      <c r="K9" s="4" t="s">
        <v>306</v>
      </c>
      <c r="L9" s="4"/>
      <c r="M9" s="4" t="s">
        <v>242</v>
      </c>
      <c r="N9" s="13">
        <v>6.8000000000000005E-2</v>
      </c>
      <c r="O9" s="4">
        <v>18</v>
      </c>
      <c r="P9" s="4">
        <v>5</v>
      </c>
      <c r="Q9" s="4" t="s">
        <v>347</v>
      </c>
      <c r="R9" s="4"/>
      <c r="S9" s="4" t="s">
        <v>346</v>
      </c>
    </row>
    <row r="10" spans="1:19" ht="15.75" customHeight="1" x14ac:dyDescent="0.15">
      <c r="A10" s="14">
        <v>43979</v>
      </c>
      <c r="B10" s="4" t="s">
        <v>345</v>
      </c>
      <c r="C10" s="4" t="s">
        <v>245</v>
      </c>
      <c r="D10" s="4" t="s">
        <v>300</v>
      </c>
      <c r="E10" s="4"/>
      <c r="F10" s="4"/>
      <c r="G10" s="4"/>
      <c r="H10" s="4">
        <v>2</v>
      </c>
      <c r="I10" s="4" t="s">
        <v>303</v>
      </c>
      <c r="J10" s="4" t="s">
        <v>298</v>
      </c>
      <c r="K10" s="4"/>
      <c r="L10" s="4"/>
      <c r="M10" s="4" t="s">
        <v>242</v>
      </c>
      <c r="N10" s="13">
        <v>0.1</v>
      </c>
      <c r="O10" s="4">
        <v>10</v>
      </c>
      <c r="P10" s="4">
        <v>2</v>
      </c>
      <c r="Q10" s="4" t="s">
        <v>344</v>
      </c>
      <c r="R10" s="4"/>
      <c r="S10" s="4" t="s">
        <v>343</v>
      </c>
    </row>
    <row r="11" spans="1:19" ht="15.75" customHeight="1" x14ac:dyDescent="0.15">
      <c r="A11" s="14">
        <v>43979</v>
      </c>
      <c r="B11" s="4" t="s">
        <v>342</v>
      </c>
      <c r="C11" s="4" t="s">
        <v>245</v>
      </c>
      <c r="D11" s="4" t="s">
        <v>300</v>
      </c>
      <c r="E11" s="4"/>
      <c r="F11" s="4"/>
      <c r="G11" s="4"/>
      <c r="H11" s="4">
        <v>4</v>
      </c>
      <c r="I11" s="4" t="s">
        <v>298</v>
      </c>
      <c r="J11" s="4" t="s">
        <v>341</v>
      </c>
      <c r="K11" s="4"/>
      <c r="L11" s="4"/>
      <c r="M11" s="4" t="s">
        <v>242</v>
      </c>
      <c r="N11" s="13">
        <v>0.13</v>
      </c>
      <c r="O11" s="4">
        <v>15</v>
      </c>
      <c r="P11" s="4">
        <v>1.5</v>
      </c>
      <c r="Q11" s="4" t="s">
        <v>340</v>
      </c>
      <c r="R11" s="4"/>
      <c r="S11" s="4" t="s">
        <v>339</v>
      </c>
    </row>
    <row r="12" spans="1:19" ht="15.75" customHeight="1" x14ac:dyDescent="0.15">
      <c r="A12" s="14">
        <v>43979</v>
      </c>
      <c r="B12" s="4" t="s">
        <v>338</v>
      </c>
      <c r="C12" s="4" t="s">
        <v>245</v>
      </c>
      <c r="D12" s="4" t="s">
        <v>300</v>
      </c>
      <c r="E12" s="4"/>
      <c r="F12" s="4"/>
      <c r="G12" s="4"/>
      <c r="H12" s="4">
        <v>3</v>
      </c>
      <c r="I12" s="4" t="s">
        <v>337</v>
      </c>
      <c r="J12" s="4" t="s">
        <v>336</v>
      </c>
      <c r="K12" s="4"/>
      <c r="L12" s="4"/>
      <c r="M12" s="4" t="s">
        <v>242</v>
      </c>
      <c r="N12" s="13">
        <v>0.11</v>
      </c>
      <c r="O12" s="4">
        <v>60</v>
      </c>
      <c r="P12" s="4">
        <v>15</v>
      </c>
      <c r="Q12" s="4"/>
      <c r="R12" s="4"/>
      <c r="S12" s="4" t="s">
        <v>335</v>
      </c>
    </row>
    <row r="13" spans="1:19" ht="15.75" customHeight="1" x14ac:dyDescent="0.15">
      <c r="A13" s="14">
        <v>43979</v>
      </c>
      <c r="B13" s="4" t="s">
        <v>334</v>
      </c>
      <c r="C13" s="4" t="s">
        <v>245</v>
      </c>
      <c r="D13" s="4" t="s">
        <v>300</v>
      </c>
      <c r="E13" s="4"/>
      <c r="F13" s="4"/>
      <c r="G13" s="4"/>
      <c r="H13" s="4">
        <v>1</v>
      </c>
      <c r="I13" s="4" t="s">
        <v>328</v>
      </c>
      <c r="J13" s="4"/>
      <c r="K13" s="4"/>
      <c r="L13" s="4"/>
      <c r="M13" s="4" t="s">
        <v>327</v>
      </c>
      <c r="N13" s="13">
        <v>0.08</v>
      </c>
      <c r="O13" s="4">
        <v>15</v>
      </c>
      <c r="P13" s="4">
        <v>9.5</v>
      </c>
      <c r="Q13" s="4"/>
      <c r="R13" s="4"/>
      <c r="S13" s="4" t="s">
        <v>333</v>
      </c>
    </row>
    <row r="14" spans="1:19" ht="15.75" customHeight="1" x14ac:dyDescent="0.15">
      <c r="A14" s="14">
        <v>43979</v>
      </c>
      <c r="B14" s="4" t="s">
        <v>332</v>
      </c>
      <c r="C14" s="4" t="s">
        <v>245</v>
      </c>
      <c r="D14" s="4" t="s">
        <v>300</v>
      </c>
      <c r="E14" s="4"/>
      <c r="F14" s="4"/>
      <c r="G14" s="4"/>
      <c r="H14" s="4">
        <v>1</v>
      </c>
      <c r="I14" s="4" t="s">
        <v>328</v>
      </c>
      <c r="J14" s="4"/>
      <c r="K14" s="4"/>
      <c r="L14" s="4"/>
      <c r="M14" s="4" t="s">
        <v>327</v>
      </c>
      <c r="N14" s="13">
        <v>0.05</v>
      </c>
      <c r="O14" s="4">
        <v>2</v>
      </c>
      <c r="P14" s="4">
        <v>2</v>
      </c>
      <c r="Q14" s="4" t="s">
        <v>331</v>
      </c>
      <c r="R14" s="4"/>
      <c r="S14" s="4" t="s">
        <v>330</v>
      </c>
    </row>
    <row r="15" spans="1:19" ht="15.75" customHeight="1" x14ac:dyDescent="0.15">
      <c r="A15" s="14">
        <v>43979</v>
      </c>
      <c r="B15" s="4" t="s">
        <v>329</v>
      </c>
      <c r="C15" s="4" t="s">
        <v>245</v>
      </c>
      <c r="D15" s="4" t="s">
        <v>300</v>
      </c>
      <c r="E15" s="4"/>
      <c r="F15" s="4"/>
      <c r="G15" s="4"/>
      <c r="H15" s="4">
        <v>2</v>
      </c>
      <c r="I15" s="4" t="s">
        <v>328</v>
      </c>
      <c r="J15" s="4"/>
      <c r="K15" s="4"/>
      <c r="L15" s="4"/>
      <c r="M15" s="4" t="s">
        <v>327</v>
      </c>
      <c r="N15" s="13">
        <v>0.08</v>
      </c>
      <c r="O15" s="4">
        <v>2</v>
      </c>
      <c r="P15" s="4">
        <v>1</v>
      </c>
      <c r="Q15" s="4"/>
      <c r="R15" s="4"/>
      <c r="S15" s="4" t="s">
        <v>326</v>
      </c>
    </row>
    <row r="16" spans="1:19" ht="15.75" customHeight="1" x14ac:dyDescent="0.15">
      <c r="A16" s="14">
        <v>43979</v>
      </c>
      <c r="B16" s="4"/>
      <c r="C16" s="4" t="s">
        <v>245</v>
      </c>
      <c r="D16" s="4" t="s">
        <v>289</v>
      </c>
      <c r="E16" s="4">
        <v>5</v>
      </c>
      <c r="F16" s="4"/>
      <c r="G16" s="4"/>
      <c r="H16" s="4"/>
      <c r="I16" s="4"/>
      <c r="J16" s="4"/>
      <c r="K16" s="4"/>
      <c r="L16" s="4"/>
      <c r="M16" s="4"/>
      <c r="N16" s="13"/>
      <c r="O16" s="4"/>
      <c r="P16" s="4"/>
      <c r="Q16" s="4"/>
      <c r="R16" s="4"/>
      <c r="S16" s="4"/>
    </row>
    <row r="17" spans="1:19" ht="15.75" customHeight="1" x14ac:dyDescent="0.15">
      <c r="A17" s="14">
        <v>43979</v>
      </c>
      <c r="B17" s="4"/>
      <c r="C17" s="4" t="s">
        <v>292</v>
      </c>
      <c r="D17" s="4" t="s">
        <v>247</v>
      </c>
      <c r="E17" s="4">
        <v>3</v>
      </c>
      <c r="F17" s="4"/>
      <c r="G17" s="4"/>
      <c r="H17" s="4">
        <v>4</v>
      </c>
      <c r="I17" s="4" t="s">
        <v>325</v>
      </c>
      <c r="J17" s="4" t="s">
        <v>306</v>
      </c>
      <c r="K17" s="4"/>
      <c r="L17" s="4"/>
      <c r="M17" s="4" t="s">
        <v>242</v>
      </c>
      <c r="N17" s="13"/>
      <c r="O17" s="4"/>
      <c r="P17" s="4"/>
      <c r="Q17" s="4"/>
      <c r="R17" s="4"/>
      <c r="S17" s="4"/>
    </row>
    <row r="18" spans="1:19" ht="15.75" customHeight="1" x14ac:dyDescent="0.15">
      <c r="A18" s="14">
        <v>43979</v>
      </c>
      <c r="B18" s="4"/>
      <c r="C18" s="4" t="s">
        <v>245</v>
      </c>
      <c r="D18" s="4" t="s">
        <v>289</v>
      </c>
      <c r="E18" s="4">
        <v>1</v>
      </c>
      <c r="F18" s="4">
        <v>28.9</v>
      </c>
      <c r="G18" s="4">
        <v>10.35</v>
      </c>
      <c r="H18" s="4">
        <v>1</v>
      </c>
      <c r="I18" s="4" t="s">
        <v>323</v>
      </c>
      <c r="J18" s="4"/>
      <c r="K18" s="4"/>
      <c r="L18" s="4"/>
      <c r="M18" s="4" t="s">
        <v>324</v>
      </c>
      <c r="N18" s="13"/>
      <c r="O18" s="4"/>
      <c r="P18" s="4"/>
      <c r="Q18" s="4"/>
      <c r="R18" s="4"/>
      <c r="S18" s="4"/>
    </row>
    <row r="19" spans="1:19" ht="15.75" customHeight="1" x14ac:dyDescent="0.15">
      <c r="A19" s="14">
        <v>43979</v>
      </c>
      <c r="B19" s="4"/>
      <c r="C19" s="4" t="s">
        <v>245</v>
      </c>
      <c r="D19" s="4" t="s">
        <v>253</v>
      </c>
      <c r="E19" s="4">
        <v>1</v>
      </c>
      <c r="F19" s="4">
        <v>84.1</v>
      </c>
      <c r="G19" s="4">
        <v>35</v>
      </c>
      <c r="H19" s="4">
        <v>1</v>
      </c>
      <c r="I19" s="4" t="s">
        <v>323</v>
      </c>
      <c r="J19" s="4"/>
      <c r="K19" s="4"/>
      <c r="L19" s="4"/>
      <c r="M19" s="4" t="s">
        <v>242</v>
      </c>
      <c r="N19" s="13"/>
      <c r="O19" s="4"/>
      <c r="P19" s="4"/>
      <c r="Q19" s="4"/>
      <c r="R19" s="4"/>
      <c r="S19" s="4"/>
    </row>
    <row r="20" spans="1:19" ht="15.75" customHeight="1" x14ac:dyDescent="0.15">
      <c r="A20" s="14">
        <v>43979</v>
      </c>
      <c r="B20" s="4"/>
      <c r="C20" s="4" t="s">
        <v>292</v>
      </c>
      <c r="D20" s="4" t="s">
        <v>300</v>
      </c>
      <c r="E20" s="4"/>
      <c r="F20" s="4"/>
      <c r="G20" s="4"/>
      <c r="H20" s="4">
        <v>1</v>
      </c>
      <c r="I20" s="4" t="s">
        <v>303</v>
      </c>
      <c r="J20" s="4" t="s">
        <v>319</v>
      </c>
      <c r="K20" s="4"/>
      <c r="L20" s="4"/>
      <c r="M20" s="4" t="s">
        <v>242</v>
      </c>
      <c r="N20" s="13">
        <v>7.6999999999999999E-2</v>
      </c>
      <c r="O20" s="4">
        <v>15</v>
      </c>
      <c r="P20" s="4">
        <v>4</v>
      </c>
      <c r="Q20" s="4"/>
      <c r="R20" s="4"/>
      <c r="S20" s="4" t="s">
        <v>322</v>
      </c>
    </row>
    <row r="21" spans="1:19" ht="15.75" customHeight="1" x14ac:dyDescent="0.15">
      <c r="A21" s="14">
        <v>43979</v>
      </c>
      <c r="B21" s="4"/>
      <c r="C21" s="4" t="s">
        <v>245</v>
      </c>
      <c r="D21" s="4" t="s">
        <v>253</v>
      </c>
      <c r="E21" s="4">
        <v>1</v>
      </c>
      <c r="F21" s="4">
        <v>101.7</v>
      </c>
      <c r="G21" s="4">
        <v>39.4</v>
      </c>
      <c r="H21" s="4">
        <v>2</v>
      </c>
      <c r="I21" s="4" t="s">
        <v>303</v>
      </c>
      <c r="J21" s="4" t="s">
        <v>319</v>
      </c>
      <c r="K21" s="4"/>
      <c r="L21" s="4"/>
      <c r="M21" s="4" t="s">
        <v>242</v>
      </c>
      <c r="N21" s="13"/>
      <c r="O21" s="4"/>
      <c r="P21" s="4"/>
      <c r="Q21" s="4" t="s">
        <v>321</v>
      </c>
      <c r="R21" s="4"/>
      <c r="S21" s="4" t="s">
        <v>320</v>
      </c>
    </row>
    <row r="22" spans="1:19" ht="15.75" customHeight="1" x14ac:dyDescent="0.15">
      <c r="A22" s="14">
        <v>43979</v>
      </c>
      <c r="B22" s="4"/>
      <c r="C22" s="4" t="s">
        <v>245</v>
      </c>
      <c r="D22" s="4" t="s">
        <v>253</v>
      </c>
      <c r="E22" s="4">
        <v>1</v>
      </c>
      <c r="F22" s="4">
        <v>88</v>
      </c>
      <c r="G22" s="4">
        <v>36.1</v>
      </c>
      <c r="H22" s="4">
        <v>2</v>
      </c>
      <c r="I22" s="4" t="s">
        <v>303</v>
      </c>
      <c r="J22" s="4" t="s">
        <v>319</v>
      </c>
      <c r="K22" s="4"/>
      <c r="L22" s="4"/>
      <c r="M22" s="4" t="s">
        <v>242</v>
      </c>
      <c r="N22" s="13"/>
      <c r="O22" s="4"/>
      <c r="P22" s="4"/>
      <c r="Q22" s="4" t="s">
        <v>318</v>
      </c>
      <c r="R22" s="4"/>
      <c r="S22" s="4" t="s">
        <v>317</v>
      </c>
    </row>
    <row r="23" spans="1:19" ht="15.75" customHeight="1" x14ac:dyDescent="0.15">
      <c r="A23" s="14">
        <v>43979</v>
      </c>
      <c r="B23" s="4"/>
      <c r="C23" s="4" t="s">
        <v>245</v>
      </c>
      <c r="D23" s="4" t="s">
        <v>308</v>
      </c>
      <c r="E23" s="4">
        <v>1</v>
      </c>
      <c r="F23" s="4">
        <v>103.7</v>
      </c>
      <c r="G23" s="4">
        <v>43.7</v>
      </c>
      <c r="H23" s="4">
        <v>1</v>
      </c>
      <c r="I23" s="4" t="s">
        <v>303</v>
      </c>
      <c r="J23" s="4" t="s">
        <v>298</v>
      </c>
      <c r="K23" s="4"/>
      <c r="L23" s="4"/>
      <c r="M23" s="4" t="s">
        <v>242</v>
      </c>
      <c r="N23" s="13"/>
      <c r="O23" s="4"/>
      <c r="P23" s="4"/>
      <c r="Q23" s="4" t="s">
        <v>316</v>
      </c>
      <c r="R23" s="4"/>
      <c r="S23" s="4" t="s">
        <v>315</v>
      </c>
    </row>
    <row r="24" spans="1:19" ht="15.75" customHeight="1" x14ac:dyDescent="0.15">
      <c r="A24" s="14">
        <v>43979</v>
      </c>
      <c r="B24" s="4"/>
      <c r="C24" s="4" t="s">
        <v>245</v>
      </c>
      <c r="D24" s="4" t="s">
        <v>253</v>
      </c>
      <c r="E24" s="4">
        <v>1</v>
      </c>
      <c r="F24" s="4">
        <v>94.4</v>
      </c>
      <c r="G24" s="4">
        <v>38</v>
      </c>
      <c r="H24" s="4">
        <v>1</v>
      </c>
      <c r="I24" s="4" t="s">
        <v>303</v>
      </c>
      <c r="J24" s="4" t="s">
        <v>298</v>
      </c>
      <c r="K24" s="4"/>
      <c r="L24" s="4"/>
      <c r="M24" s="4" t="s">
        <v>242</v>
      </c>
      <c r="N24" s="13"/>
      <c r="O24" s="4"/>
      <c r="P24" s="4"/>
      <c r="Q24" s="4"/>
      <c r="R24" s="4"/>
      <c r="S24" s="4" t="s">
        <v>314</v>
      </c>
    </row>
    <row r="25" spans="1:19" ht="15.75" customHeight="1" x14ac:dyDescent="0.15">
      <c r="A25" s="14">
        <v>43979</v>
      </c>
      <c r="B25" s="4"/>
      <c r="C25" s="4" t="s">
        <v>245</v>
      </c>
      <c r="D25" s="4" t="s">
        <v>253</v>
      </c>
      <c r="E25" s="4">
        <v>1</v>
      </c>
      <c r="F25" s="4">
        <v>75</v>
      </c>
      <c r="G25" s="4">
        <v>34</v>
      </c>
      <c r="H25" s="4">
        <v>1</v>
      </c>
      <c r="I25" s="4" t="s">
        <v>303</v>
      </c>
      <c r="J25" s="4" t="s">
        <v>298</v>
      </c>
      <c r="K25" s="4"/>
      <c r="L25" s="4"/>
      <c r="M25" s="4" t="s">
        <v>242</v>
      </c>
      <c r="N25" s="13">
        <v>0.05</v>
      </c>
      <c r="O25" s="4"/>
      <c r="P25" s="4"/>
      <c r="Q25" s="4" t="s">
        <v>312</v>
      </c>
      <c r="R25" s="4"/>
      <c r="S25" s="4" t="s">
        <v>313</v>
      </c>
    </row>
    <row r="26" spans="1:19" ht="15.75" customHeight="1" x14ac:dyDescent="0.15">
      <c r="A26" s="14">
        <v>43979</v>
      </c>
      <c r="B26" s="4"/>
      <c r="C26" s="4" t="s">
        <v>245</v>
      </c>
      <c r="D26" s="4" t="s">
        <v>308</v>
      </c>
      <c r="E26" s="4">
        <v>1</v>
      </c>
      <c r="F26" s="4"/>
      <c r="G26" s="4"/>
      <c r="H26" s="4">
        <v>1</v>
      </c>
      <c r="I26" s="4" t="s">
        <v>303</v>
      </c>
      <c r="J26" s="4" t="s">
        <v>298</v>
      </c>
      <c r="K26" s="4"/>
      <c r="L26" s="4"/>
      <c r="M26" s="4" t="s">
        <v>242</v>
      </c>
      <c r="N26" s="13">
        <v>0.05</v>
      </c>
      <c r="O26" s="4"/>
      <c r="P26" s="4"/>
      <c r="Q26" s="4" t="s">
        <v>312</v>
      </c>
      <c r="R26" s="4"/>
      <c r="S26" s="4" t="s">
        <v>311</v>
      </c>
    </row>
    <row r="27" spans="1:19" ht="15.75" customHeight="1" x14ac:dyDescent="0.15">
      <c r="A27" s="14">
        <v>43979</v>
      </c>
      <c r="B27" s="4"/>
      <c r="C27" s="4" t="s">
        <v>245</v>
      </c>
      <c r="D27" s="4" t="s">
        <v>308</v>
      </c>
      <c r="E27" s="4">
        <v>1</v>
      </c>
      <c r="F27" s="4"/>
      <c r="G27" s="4"/>
      <c r="H27" s="4">
        <v>3</v>
      </c>
      <c r="I27" s="4" t="s">
        <v>303</v>
      </c>
      <c r="J27" s="4" t="s">
        <v>298</v>
      </c>
      <c r="K27" s="4"/>
      <c r="L27" s="4"/>
      <c r="M27" s="4" t="s">
        <v>242</v>
      </c>
      <c r="N27" s="13">
        <v>0.18</v>
      </c>
      <c r="O27" s="4"/>
      <c r="P27" s="4"/>
      <c r="Q27" s="4" t="s">
        <v>310</v>
      </c>
      <c r="R27" s="4"/>
      <c r="S27" s="4" t="s">
        <v>309</v>
      </c>
    </row>
    <row r="28" spans="1:19" ht="15.75" customHeight="1" x14ac:dyDescent="0.15">
      <c r="A28" s="14">
        <v>43979</v>
      </c>
      <c r="B28" s="4"/>
      <c r="C28" s="4" t="s">
        <v>245</v>
      </c>
      <c r="D28" s="4" t="s">
        <v>253</v>
      </c>
      <c r="E28" s="4">
        <v>1</v>
      </c>
      <c r="F28" s="4"/>
      <c r="G28" s="4"/>
      <c r="H28" s="4">
        <v>3</v>
      </c>
      <c r="I28" s="4" t="s">
        <v>303</v>
      </c>
      <c r="J28" s="4" t="s">
        <v>298</v>
      </c>
      <c r="K28" s="4"/>
      <c r="L28" s="4"/>
      <c r="M28" s="4" t="s">
        <v>242</v>
      </c>
      <c r="N28" s="13">
        <v>0.18</v>
      </c>
      <c r="O28" s="4"/>
      <c r="P28" s="4"/>
      <c r="Q28" s="4" t="s">
        <v>310</v>
      </c>
      <c r="R28" s="4"/>
      <c r="S28" s="4" t="s">
        <v>309</v>
      </c>
    </row>
    <row r="29" spans="1:19" ht="15.75" customHeight="1" x14ac:dyDescent="0.15">
      <c r="A29" s="14">
        <v>43979</v>
      </c>
      <c r="B29" s="4"/>
      <c r="C29" s="4" t="s">
        <v>245</v>
      </c>
      <c r="D29" s="4" t="s">
        <v>308</v>
      </c>
      <c r="E29" s="4">
        <v>1</v>
      </c>
      <c r="F29" s="4"/>
      <c r="G29" s="4"/>
      <c r="H29" s="4">
        <v>1</v>
      </c>
      <c r="I29" s="4" t="s">
        <v>303</v>
      </c>
      <c r="J29" s="4" t="s">
        <v>298</v>
      </c>
      <c r="K29" s="4"/>
      <c r="L29" s="4"/>
      <c r="M29" s="4" t="s">
        <v>242</v>
      </c>
      <c r="N29" s="13"/>
      <c r="O29" s="4"/>
      <c r="P29" s="4"/>
      <c r="Q29" s="4"/>
      <c r="R29" s="4"/>
      <c r="S29" s="4" t="s">
        <v>307</v>
      </c>
    </row>
    <row r="30" spans="1:19" ht="15.75" customHeight="1" x14ac:dyDescent="0.15">
      <c r="A30" s="14">
        <v>43979</v>
      </c>
      <c r="B30" s="4"/>
      <c r="C30" s="4" t="s">
        <v>245</v>
      </c>
      <c r="D30" s="4" t="s">
        <v>253</v>
      </c>
      <c r="E30" s="4">
        <v>1</v>
      </c>
      <c r="F30" s="4"/>
      <c r="G30" s="4"/>
      <c r="H30" s="4">
        <v>1</v>
      </c>
      <c r="I30" s="4" t="s">
        <v>303</v>
      </c>
      <c r="J30" s="4" t="s">
        <v>298</v>
      </c>
      <c r="K30" s="4"/>
      <c r="L30" s="4"/>
      <c r="M30" s="4" t="s">
        <v>242</v>
      </c>
      <c r="N30" s="13"/>
      <c r="O30" s="4"/>
      <c r="P30" s="4"/>
      <c r="Q30" s="4"/>
      <c r="R30" s="4"/>
      <c r="S30" s="4" t="s">
        <v>307</v>
      </c>
    </row>
    <row r="31" spans="1:19" ht="15.75" customHeight="1" x14ac:dyDescent="0.15">
      <c r="A31" s="14">
        <v>43979</v>
      </c>
      <c r="B31" s="4"/>
      <c r="C31" s="4" t="s">
        <v>245</v>
      </c>
      <c r="D31" s="4" t="s">
        <v>253</v>
      </c>
      <c r="E31" s="4">
        <v>1</v>
      </c>
      <c r="F31" s="4"/>
      <c r="G31" s="4"/>
      <c r="H31" s="4">
        <v>3</v>
      </c>
      <c r="I31" s="4" t="s">
        <v>306</v>
      </c>
      <c r="J31" s="4" t="s">
        <v>305</v>
      </c>
      <c r="K31" s="4"/>
      <c r="L31" s="4"/>
      <c r="M31" s="4" t="s">
        <v>242</v>
      </c>
      <c r="N31" s="13"/>
      <c r="O31" s="4"/>
      <c r="P31" s="4"/>
      <c r="Q31" s="4"/>
      <c r="R31" s="4"/>
      <c r="S31" s="4" t="s">
        <v>304</v>
      </c>
    </row>
    <row r="32" spans="1:19" ht="15.75" customHeight="1" x14ac:dyDescent="0.15">
      <c r="A32" s="14">
        <v>43979</v>
      </c>
      <c r="B32" s="4"/>
      <c r="C32" s="4" t="s">
        <v>245</v>
      </c>
      <c r="D32" s="4" t="s">
        <v>244</v>
      </c>
      <c r="E32" s="4"/>
      <c r="F32" s="4"/>
      <c r="G32" s="4"/>
      <c r="H32" s="4">
        <v>2</v>
      </c>
      <c r="I32" s="4" t="s">
        <v>303</v>
      </c>
      <c r="J32" s="4" t="s">
        <v>298</v>
      </c>
      <c r="K32" s="4"/>
      <c r="L32" s="4"/>
      <c r="M32" s="4" t="s">
        <v>242</v>
      </c>
      <c r="N32" s="13">
        <v>0.1</v>
      </c>
      <c r="O32" s="4">
        <v>15</v>
      </c>
      <c r="P32" s="4">
        <v>10</v>
      </c>
      <c r="Q32" s="4" t="s">
        <v>302</v>
      </c>
      <c r="R32" s="4">
        <v>24</v>
      </c>
      <c r="S32" s="4" t="s">
        <v>301</v>
      </c>
    </row>
    <row r="33" spans="1:19" ht="15.75" customHeight="1" x14ac:dyDescent="0.15">
      <c r="A33" s="14">
        <v>43985</v>
      </c>
      <c r="B33" s="4"/>
      <c r="C33" s="4" t="s">
        <v>245</v>
      </c>
      <c r="D33" s="4" t="s">
        <v>300</v>
      </c>
      <c r="E33" s="4"/>
      <c r="F33" s="4"/>
      <c r="G33" s="4"/>
      <c r="H33" s="4">
        <v>1</v>
      </c>
      <c r="I33" s="4" t="s">
        <v>299</v>
      </c>
      <c r="J33" s="4" t="s">
        <v>298</v>
      </c>
      <c r="K33" s="4" t="s">
        <v>297</v>
      </c>
      <c r="L33" s="4"/>
      <c r="M33" s="4" t="s">
        <v>242</v>
      </c>
      <c r="N33" s="13">
        <v>0.35</v>
      </c>
      <c r="O33" s="4"/>
      <c r="P33" s="4"/>
      <c r="Q33" s="4"/>
      <c r="R33" s="4"/>
      <c r="S33" s="4" t="s">
        <v>296</v>
      </c>
    </row>
    <row r="34" spans="1:19" ht="15.75" customHeight="1" x14ac:dyDescent="0.15">
      <c r="A34" s="14">
        <v>43985</v>
      </c>
      <c r="B34" s="4"/>
      <c r="C34" s="4" t="s">
        <v>245</v>
      </c>
      <c r="D34" s="4" t="s">
        <v>289</v>
      </c>
      <c r="E34" s="4">
        <v>5</v>
      </c>
      <c r="F34" s="4"/>
      <c r="G34" s="4"/>
      <c r="H34" s="4"/>
      <c r="I34" s="4"/>
      <c r="J34" s="4"/>
      <c r="K34" s="4"/>
      <c r="L34" s="4"/>
      <c r="M34" s="4"/>
      <c r="N34" s="13"/>
      <c r="O34" s="4"/>
      <c r="P34" s="4"/>
      <c r="Q34" s="4"/>
      <c r="R34" s="4"/>
      <c r="S34" s="4"/>
    </row>
    <row r="35" spans="1:19" ht="15.75" customHeight="1" x14ac:dyDescent="0.15">
      <c r="A35" s="14">
        <v>43985</v>
      </c>
      <c r="B35" s="4"/>
      <c r="C35" s="4" t="s">
        <v>292</v>
      </c>
      <c r="D35" s="4" t="s">
        <v>247</v>
      </c>
      <c r="E35" s="4">
        <v>3</v>
      </c>
      <c r="F35" s="4"/>
      <c r="G35" s="4"/>
      <c r="H35" s="4"/>
      <c r="I35" s="4"/>
      <c r="J35" s="4"/>
      <c r="K35" s="4"/>
      <c r="L35" s="4"/>
      <c r="M35" s="4"/>
      <c r="N35" s="13"/>
      <c r="O35" s="4"/>
      <c r="P35" s="4"/>
      <c r="Q35" s="4"/>
      <c r="R35" s="4"/>
      <c r="S35" s="4" t="s">
        <v>295</v>
      </c>
    </row>
    <row r="36" spans="1:19" ht="15.75" customHeight="1" x14ac:dyDescent="0.15">
      <c r="A36" s="14">
        <v>43985</v>
      </c>
      <c r="B36" s="4"/>
      <c r="C36" s="4" t="s">
        <v>245</v>
      </c>
      <c r="D36" s="4" t="s">
        <v>247</v>
      </c>
      <c r="E36" s="4">
        <v>2</v>
      </c>
      <c r="F36" s="4"/>
      <c r="G36" s="4"/>
      <c r="H36" s="4"/>
      <c r="I36" s="4"/>
      <c r="J36" s="4"/>
      <c r="K36" s="4"/>
      <c r="L36" s="4"/>
      <c r="M36" s="4"/>
      <c r="N36" s="13"/>
      <c r="O36" s="4"/>
      <c r="P36" s="4"/>
      <c r="Q36" s="4"/>
      <c r="R36" s="4"/>
      <c r="S36" s="4" t="s">
        <v>294</v>
      </c>
    </row>
    <row r="37" spans="1:19" ht="15.75" customHeight="1" x14ac:dyDescent="0.15">
      <c r="A37" s="14">
        <v>43985</v>
      </c>
      <c r="B37" s="4"/>
      <c r="C37" s="4" t="s">
        <v>248</v>
      </c>
      <c r="D37" s="4" t="s">
        <v>247</v>
      </c>
      <c r="E37" s="4">
        <v>2</v>
      </c>
      <c r="F37" s="4"/>
      <c r="G37" s="4"/>
      <c r="H37" s="4"/>
      <c r="I37" s="4"/>
      <c r="J37" s="4"/>
      <c r="K37" s="4"/>
      <c r="L37" s="4"/>
      <c r="M37" s="4"/>
      <c r="N37" s="13"/>
      <c r="O37" s="4"/>
      <c r="P37" s="4"/>
      <c r="Q37" s="4"/>
      <c r="R37" s="4"/>
      <c r="S37" s="4" t="s">
        <v>293</v>
      </c>
    </row>
    <row r="38" spans="1:19" ht="15.75" customHeight="1" x14ac:dyDescent="0.15">
      <c r="A38" s="14">
        <v>43997</v>
      </c>
      <c r="B38" s="4"/>
      <c r="C38" s="4" t="s">
        <v>245</v>
      </c>
      <c r="D38" s="4" t="s">
        <v>244</v>
      </c>
      <c r="E38" s="4">
        <v>45</v>
      </c>
      <c r="F38" s="4"/>
      <c r="G38" s="4"/>
      <c r="H38" s="4">
        <v>3</v>
      </c>
      <c r="I38" s="4" t="s">
        <v>280</v>
      </c>
      <c r="J38" s="4" t="s">
        <v>291</v>
      </c>
      <c r="K38" s="4"/>
      <c r="L38" s="4"/>
      <c r="M38" s="4" t="s">
        <v>242</v>
      </c>
      <c r="N38" s="13"/>
      <c r="O38" s="4"/>
      <c r="P38" s="4"/>
      <c r="Q38" s="4"/>
      <c r="R38" s="4">
        <v>26</v>
      </c>
      <c r="S38" s="4"/>
    </row>
    <row r="39" spans="1:19" ht="15.75" customHeight="1" x14ac:dyDescent="0.15">
      <c r="A39" s="14">
        <v>43997</v>
      </c>
      <c r="B39" s="4"/>
      <c r="C39" s="4" t="s">
        <v>245</v>
      </c>
      <c r="D39" s="4" t="s">
        <v>244</v>
      </c>
      <c r="E39" s="4">
        <v>23</v>
      </c>
      <c r="F39" s="4"/>
      <c r="G39" s="4"/>
      <c r="H39" s="4">
        <v>1</v>
      </c>
      <c r="I39" s="4" t="s">
        <v>265</v>
      </c>
      <c r="J39" s="4"/>
      <c r="K39" s="4"/>
      <c r="L39" s="4"/>
      <c r="M39" s="4" t="s">
        <v>242</v>
      </c>
      <c r="N39" s="13"/>
      <c r="O39" s="4"/>
      <c r="P39" s="4"/>
      <c r="Q39" s="4"/>
      <c r="R39" s="4">
        <v>27</v>
      </c>
      <c r="S39" s="4"/>
    </row>
    <row r="40" spans="1:19" ht="15.75" customHeight="1" x14ac:dyDescent="0.15">
      <c r="A40" s="14">
        <v>43997</v>
      </c>
      <c r="B40" s="4"/>
      <c r="C40" s="4" t="s">
        <v>292</v>
      </c>
      <c r="D40" s="4" t="s">
        <v>247</v>
      </c>
      <c r="E40" s="4">
        <v>1</v>
      </c>
      <c r="F40" s="4"/>
      <c r="G40" s="4"/>
      <c r="H40" s="4"/>
      <c r="I40" s="4"/>
      <c r="J40" s="4"/>
      <c r="K40" s="4"/>
      <c r="L40" s="4"/>
      <c r="M40" s="4"/>
      <c r="N40" s="13"/>
      <c r="O40" s="4"/>
      <c r="P40" s="4"/>
      <c r="Q40" s="4"/>
      <c r="R40" s="4"/>
      <c r="S40" s="4"/>
    </row>
    <row r="41" spans="1:19" ht="15.75" customHeight="1" x14ac:dyDescent="0.15">
      <c r="A41" s="14">
        <v>43997</v>
      </c>
      <c r="B41" s="4"/>
      <c r="C41" s="4" t="s">
        <v>245</v>
      </c>
      <c r="D41" s="4" t="s">
        <v>244</v>
      </c>
      <c r="E41" s="4">
        <v>3</v>
      </c>
      <c r="F41" s="4"/>
      <c r="G41" s="4"/>
      <c r="H41" s="4">
        <v>1</v>
      </c>
      <c r="I41" s="4" t="s">
        <v>280</v>
      </c>
      <c r="J41" s="4" t="s">
        <v>291</v>
      </c>
      <c r="K41" s="4"/>
      <c r="L41" s="4"/>
      <c r="M41" s="4" t="s">
        <v>242</v>
      </c>
      <c r="N41" s="13"/>
      <c r="O41" s="4"/>
      <c r="P41" s="4"/>
      <c r="Q41" s="4"/>
      <c r="R41" s="4">
        <v>29</v>
      </c>
      <c r="S41" s="4"/>
    </row>
    <row r="42" spans="1:19" ht="15.75" customHeight="1" x14ac:dyDescent="0.15">
      <c r="A42" s="14">
        <v>43997</v>
      </c>
      <c r="B42" s="4"/>
      <c r="C42" s="4" t="s">
        <v>245</v>
      </c>
      <c r="D42" s="4" t="s">
        <v>244</v>
      </c>
      <c r="E42" s="4">
        <v>7</v>
      </c>
      <c r="F42" s="4"/>
      <c r="G42" s="4"/>
      <c r="H42" s="4">
        <v>1</v>
      </c>
      <c r="I42" s="4" t="s">
        <v>264</v>
      </c>
      <c r="J42" s="4" t="s">
        <v>290</v>
      </c>
      <c r="K42" s="4"/>
      <c r="L42" s="4"/>
      <c r="M42" s="4" t="s">
        <v>242</v>
      </c>
      <c r="N42" s="13"/>
      <c r="O42" s="4"/>
      <c r="P42" s="4"/>
      <c r="Q42" s="4"/>
      <c r="R42" s="4">
        <v>29</v>
      </c>
      <c r="S42" s="4"/>
    </row>
    <row r="43" spans="1:19" ht="15.75" customHeight="1" x14ac:dyDescent="0.15">
      <c r="A43" s="14">
        <v>43997</v>
      </c>
      <c r="B43" s="4"/>
      <c r="C43" s="4" t="s">
        <v>245</v>
      </c>
      <c r="D43" s="4" t="s">
        <v>244</v>
      </c>
      <c r="E43" s="4">
        <v>35</v>
      </c>
      <c r="F43" s="4"/>
      <c r="G43" s="4"/>
      <c r="H43" s="4">
        <v>1</v>
      </c>
      <c r="I43" s="4" t="s">
        <v>277</v>
      </c>
      <c r="J43" s="4" t="s">
        <v>280</v>
      </c>
      <c r="K43" s="4"/>
      <c r="L43" s="4"/>
      <c r="M43" s="4" t="s">
        <v>242</v>
      </c>
      <c r="N43" s="13"/>
      <c r="O43" s="4"/>
      <c r="P43" s="4"/>
      <c r="Q43" s="4"/>
      <c r="R43" s="4">
        <v>26</v>
      </c>
      <c r="S43" s="4"/>
    </row>
    <row r="44" spans="1:19" ht="15.75" customHeight="1" x14ac:dyDescent="0.15">
      <c r="A44" s="14">
        <v>43997</v>
      </c>
      <c r="B44" s="4"/>
      <c r="C44" s="4" t="s">
        <v>245</v>
      </c>
      <c r="D44" s="4" t="s">
        <v>244</v>
      </c>
      <c r="E44" s="4">
        <v>70</v>
      </c>
      <c r="F44" s="4"/>
      <c r="G44" s="4"/>
      <c r="H44" s="4">
        <v>1</v>
      </c>
      <c r="I44" s="4" t="s">
        <v>255</v>
      </c>
      <c r="J44" s="4"/>
      <c r="K44" s="4"/>
      <c r="L44" s="4"/>
      <c r="M44" s="4" t="s">
        <v>242</v>
      </c>
      <c r="N44" s="13"/>
      <c r="O44" s="4"/>
      <c r="P44" s="4"/>
      <c r="Q44" s="4"/>
      <c r="R44" s="4">
        <v>28</v>
      </c>
      <c r="S44" s="4"/>
    </row>
    <row r="45" spans="1:19" ht="15.75" customHeight="1" x14ac:dyDescent="0.15">
      <c r="A45" s="14">
        <v>43997</v>
      </c>
      <c r="B45" s="4"/>
      <c r="C45" s="4" t="s">
        <v>245</v>
      </c>
      <c r="D45" s="4" t="s">
        <v>244</v>
      </c>
      <c r="E45" s="4">
        <v>63</v>
      </c>
      <c r="F45" s="4"/>
      <c r="G45" s="4"/>
      <c r="H45" s="4">
        <v>3</v>
      </c>
      <c r="I45" s="4" t="s">
        <v>255</v>
      </c>
      <c r="J45" s="4"/>
      <c r="K45" s="4"/>
      <c r="L45" s="4"/>
      <c r="M45" s="4" t="s">
        <v>242</v>
      </c>
      <c r="N45" s="13"/>
      <c r="O45" s="4"/>
      <c r="P45" s="4"/>
      <c r="Q45" s="4"/>
      <c r="R45" s="4">
        <v>28</v>
      </c>
      <c r="S45" s="4"/>
    </row>
    <row r="46" spans="1:19" ht="15.75" customHeight="1" x14ac:dyDescent="0.15">
      <c r="A46" s="14">
        <v>43997</v>
      </c>
      <c r="B46" s="4"/>
      <c r="C46" s="4" t="s">
        <v>245</v>
      </c>
      <c r="D46" s="4" t="s">
        <v>289</v>
      </c>
      <c r="E46" s="4">
        <v>1</v>
      </c>
      <c r="F46" s="4"/>
      <c r="G46" s="4"/>
      <c r="H46" s="4"/>
      <c r="I46" s="4"/>
      <c r="J46" s="4"/>
      <c r="K46" s="4"/>
      <c r="L46" s="4"/>
      <c r="M46" s="4"/>
      <c r="N46" s="13"/>
      <c r="O46" s="4"/>
      <c r="P46" s="4"/>
      <c r="Q46" s="4"/>
      <c r="R46" s="4"/>
      <c r="S46" s="4"/>
    </row>
    <row r="47" spans="1:19" ht="15.75" customHeight="1" x14ac:dyDescent="0.15">
      <c r="A47" s="14">
        <v>43997</v>
      </c>
      <c r="B47" s="4"/>
      <c r="C47" s="4" t="s">
        <v>245</v>
      </c>
      <c r="D47" s="4" t="s">
        <v>244</v>
      </c>
      <c r="E47" s="4">
        <v>95</v>
      </c>
      <c r="F47" s="4"/>
      <c r="G47" s="4"/>
      <c r="H47" s="4">
        <v>1</v>
      </c>
      <c r="I47" s="4" t="s">
        <v>255</v>
      </c>
      <c r="J47" s="4"/>
      <c r="K47" s="4"/>
      <c r="L47" s="4"/>
      <c r="M47" s="4" t="s">
        <v>242</v>
      </c>
      <c r="N47" s="13"/>
      <c r="O47" s="4"/>
      <c r="P47" s="4"/>
      <c r="Q47" s="4"/>
      <c r="R47" s="4">
        <v>27</v>
      </c>
      <c r="S47" s="4"/>
    </row>
    <row r="48" spans="1:19" ht="15.75" customHeight="1" x14ac:dyDescent="0.15">
      <c r="A48" s="14">
        <v>43997</v>
      </c>
      <c r="B48" s="4"/>
      <c r="C48" s="4" t="s">
        <v>245</v>
      </c>
      <c r="D48" s="4" t="s">
        <v>244</v>
      </c>
      <c r="E48" s="4">
        <v>123</v>
      </c>
      <c r="F48" s="4"/>
      <c r="G48" s="4"/>
      <c r="H48" s="4">
        <v>1</v>
      </c>
      <c r="I48" s="4" t="s">
        <v>255</v>
      </c>
      <c r="J48" s="4"/>
      <c r="K48" s="4"/>
      <c r="L48" s="4"/>
      <c r="M48" s="4" t="s">
        <v>242</v>
      </c>
      <c r="N48" s="13"/>
      <c r="O48" s="4"/>
      <c r="P48" s="4"/>
      <c r="Q48" s="4"/>
      <c r="R48" s="4">
        <v>29</v>
      </c>
      <c r="S48" s="4"/>
    </row>
    <row r="49" spans="1:19" ht="15.75" customHeight="1" x14ac:dyDescent="0.15">
      <c r="A49" s="14">
        <v>43997</v>
      </c>
      <c r="B49" s="4"/>
      <c r="C49" s="4" t="s">
        <v>245</v>
      </c>
      <c r="D49" s="4" t="s">
        <v>244</v>
      </c>
      <c r="E49" s="4">
        <v>91</v>
      </c>
      <c r="F49" s="4"/>
      <c r="G49" s="4"/>
      <c r="H49" s="4">
        <v>1</v>
      </c>
      <c r="I49" s="4" t="s">
        <v>255</v>
      </c>
      <c r="J49" s="4"/>
      <c r="K49" s="4"/>
      <c r="L49" s="4"/>
      <c r="M49" s="4" t="s">
        <v>242</v>
      </c>
      <c r="N49" s="13"/>
      <c r="O49" s="4"/>
      <c r="P49" s="4"/>
      <c r="Q49" s="4"/>
      <c r="R49" s="4">
        <v>30</v>
      </c>
      <c r="S49" s="4"/>
    </row>
    <row r="50" spans="1:19" ht="15.75" customHeight="1" x14ac:dyDescent="0.15">
      <c r="A50" s="14">
        <v>43997</v>
      </c>
      <c r="B50" s="4"/>
      <c r="C50" s="4" t="s">
        <v>245</v>
      </c>
      <c r="D50" s="4" t="s">
        <v>244</v>
      </c>
      <c r="E50" s="4">
        <v>8</v>
      </c>
      <c r="F50" s="4"/>
      <c r="G50" s="4"/>
      <c r="H50" s="4">
        <v>1</v>
      </c>
      <c r="I50" s="4" t="s">
        <v>259</v>
      </c>
      <c r="J50" s="4"/>
      <c r="K50" s="4"/>
      <c r="L50" s="4"/>
      <c r="M50" s="4" t="s">
        <v>242</v>
      </c>
      <c r="N50" s="13">
        <v>0.05</v>
      </c>
      <c r="O50" s="4"/>
      <c r="P50" s="4"/>
      <c r="Q50" s="4"/>
      <c r="R50" s="4">
        <v>27</v>
      </c>
      <c r="S50" s="4" t="s">
        <v>288</v>
      </c>
    </row>
    <row r="51" spans="1:19" ht="15.75" customHeight="1" x14ac:dyDescent="0.15">
      <c r="A51" s="14">
        <v>43997</v>
      </c>
      <c r="B51" s="4"/>
      <c r="C51" s="4" t="s">
        <v>245</v>
      </c>
      <c r="D51" s="4" t="s">
        <v>244</v>
      </c>
      <c r="E51" s="4">
        <v>142</v>
      </c>
      <c r="F51" s="4"/>
      <c r="G51" s="4"/>
      <c r="H51" s="4">
        <v>1</v>
      </c>
      <c r="I51" s="4" t="s">
        <v>255</v>
      </c>
      <c r="J51" s="4"/>
      <c r="K51" s="4"/>
      <c r="L51" s="4"/>
      <c r="M51" s="4" t="s">
        <v>242</v>
      </c>
      <c r="N51" s="13"/>
      <c r="O51" s="4"/>
      <c r="P51" s="4"/>
      <c r="Q51" s="4"/>
      <c r="R51" s="4">
        <v>28</v>
      </c>
      <c r="S51" s="4"/>
    </row>
    <row r="52" spans="1:19" ht="15.75" customHeight="1" x14ac:dyDescent="0.15">
      <c r="A52" s="7">
        <v>43997</v>
      </c>
      <c r="B52" s="4"/>
      <c r="C52" s="4" t="s">
        <v>245</v>
      </c>
      <c r="D52" s="4" t="s">
        <v>244</v>
      </c>
      <c r="E52" s="4">
        <v>179</v>
      </c>
      <c r="F52" s="4"/>
      <c r="G52" s="4"/>
      <c r="H52" s="4">
        <v>2</v>
      </c>
      <c r="I52" s="4" t="s">
        <v>277</v>
      </c>
      <c r="J52" s="4" t="s">
        <v>280</v>
      </c>
      <c r="K52" s="4"/>
      <c r="L52" s="4"/>
      <c r="M52" s="4" t="s">
        <v>242</v>
      </c>
      <c r="N52" s="13"/>
      <c r="O52" s="4"/>
      <c r="P52" s="4"/>
      <c r="Q52" s="4"/>
      <c r="R52" s="4">
        <v>29</v>
      </c>
      <c r="S52" s="4"/>
    </row>
    <row r="53" spans="1:19" ht="15.75" customHeight="1" x14ac:dyDescent="0.15">
      <c r="A53" s="7">
        <v>43997</v>
      </c>
      <c r="B53" s="4"/>
      <c r="C53" s="4" t="s">
        <v>245</v>
      </c>
      <c r="D53" s="4" t="s">
        <v>244</v>
      </c>
      <c r="E53" s="4">
        <v>164</v>
      </c>
      <c r="F53" s="4"/>
      <c r="G53" s="4"/>
      <c r="H53" s="4">
        <v>1</v>
      </c>
      <c r="I53" s="4" t="s">
        <v>274</v>
      </c>
      <c r="J53" s="4" t="s">
        <v>287</v>
      </c>
      <c r="K53" s="4"/>
      <c r="L53" s="4"/>
      <c r="M53" s="4" t="s">
        <v>242</v>
      </c>
      <c r="N53" s="13"/>
      <c r="O53" s="4"/>
      <c r="P53" s="4"/>
      <c r="Q53" s="4"/>
      <c r="R53" s="4">
        <v>30</v>
      </c>
      <c r="S53" s="4"/>
    </row>
    <row r="54" spans="1:19" ht="13" x14ac:dyDescent="0.15">
      <c r="A54" s="7">
        <v>43997</v>
      </c>
      <c r="B54" s="4"/>
      <c r="C54" s="4" t="s">
        <v>245</v>
      </c>
      <c r="D54" s="4" t="s">
        <v>244</v>
      </c>
      <c r="E54" s="4">
        <v>135</v>
      </c>
      <c r="F54" s="4"/>
      <c r="G54" s="4"/>
      <c r="H54" s="4">
        <v>1</v>
      </c>
      <c r="I54" s="4" t="s">
        <v>265</v>
      </c>
      <c r="J54" s="4"/>
      <c r="K54" s="4"/>
      <c r="L54" s="4"/>
      <c r="M54" s="4" t="s">
        <v>242</v>
      </c>
      <c r="N54" s="13"/>
      <c r="O54" s="4"/>
      <c r="P54" s="4"/>
      <c r="Q54" s="4"/>
      <c r="R54" s="4">
        <v>30</v>
      </c>
      <c r="S54" s="4"/>
    </row>
    <row r="55" spans="1:19" ht="13" x14ac:dyDescent="0.15">
      <c r="A55" s="7">
        <v>43997</v>
      </c>
      <c r="B55" s="4"/>
      <c r="C55" s="4" t="s">
        <v>245</v>
      </c>
      <c r="D55" s="4" t="s">
        <v>244</v>
      </c>
      <c r="E55" s="4">
        <v>191</v>
      </c>
      <c r="F55" s="4"/>
      <c r="G55" s="4"/>
      <c r="H55" s="4">
        <v>3</v>
      </c>
      <c r="I55" s="4" t="s">
        <v>265</v>
      </c>
      <c r="J55" s="4"/>
      <c r="K55" s="4"/>
      <c r="L55" s="4"/>
      <c r="M55" s="4" t="s">
        <v>242</v>
      </c>
      <c r="N55" s="13"/>
      <c r="O55" s="4"/>
      <c r="P55" s="4"/>
      <c r="Q55" s="4"/>
      <c r="R55" s="4">
        <v>30</v>
      </c>
      <c r="S55" s="4"/>
    </row>
    <row r="56" spans="1:19" ht="13" x14ac:dyDescent="0.15">
      <c r="A56" s="7">
        <v>43997</v>
      </c>
      <c r="B56" s="4"/>
      <c r="C56" s="4" t="s">
        <v>245</v>
      </c>
      <c r="D56" s="4" t="s">
        <v>244</v>
      </c>
      <c r="E56" s="4">
        <v>111</v>
      </c>
      <c r="F56" s="4"/>
      <c r="G56" s="4"/>
      <c r="H56" s="4">
        <v>3</v>
      </c>
      <c r="I56" s="4" t="s">
        <v>255</v>
      </c>
      <c r="J56" s="4"/>
      <c r="K56" s="4"/>
      <c r="L56" s="4"/>
      <c r="M56" s="4" t="s">
        <v>242</v>
      </c>
      <c r="N56" s="13"/>
      <c r="O56" s="4"/>
      <c r="P56" s="4"/>
      <c r="Q56" s="4"/>
      <c r="R56" s="4">
        <v>29</v>
      </c>
      <c r="S56" s="4"/>
    </row>
    <row r="57" spans="1:19" ht="13" x14ac:dyDescent="0.15">
      <c r="A57" s="7">
        <v>43997</v>
      </c>
      <c r="B57" s="4"/>
      <c r="C57" s="4" t="s">
        <v>245</v>
      </c>
      <c r="D57" s="4" t="s">
        <v>244</v>
      </c>
      <c r="E57" s="4">
        <v>46</v>
      </c>
      <c r="F57" s="4"/>
      <c r="G57" s="4"/>
      <c r="H57" s="4">
        <v>3</v>
      </c>
      <c r="I57" s="4" t="s">
        <v>255</v>
      </c>
      <c r="J57" s="4"/>
      <c r="K57" s="4"/>
      <c r="L57" s="4"/>
      <c r="M57" s="4" t="s">
        <v>242</v>
      </c>
      <c r="N57" s="13"/>
      <c r="O57" s="4"/>
      <c r="P57" s="4"/>
      <c r="Q57" s="4"/>
      <c r="R57" s="4">
        <v>28</v>
      </c>
      <c r="S57" s="4"/>
    </row>
    <row r="58" spans="1:19" ht="13" x14ac:dyDescent="0.15">
      <c r="A58" s="7">
        <v>43997</v>
      </c>
      <c r="B58" s="4"/>
      <c r="C58" s="4" t="s">
        <v>245</v>
      </c>
      <c r="D58" s="4" t="s">
        <v>244</v>
      </c>
      <c r="E58" s="4">
        <v>13</v>
      </c>
      <c r="F58" s="4"/>
      <c r="G58" s="4"/>
      <c r="H58" s="4">
        <v>1</v>
      </c>
      <c r="I58" s="4" t="s">
        <v>265</v>
      </c>
      <c r="J58" s="4"/>
      <c r="K58" s="4"/>
      <c r="L58" s="4"/>
      <c r="M58" s="4" t="s">
        <v>242</v>
      </c>
      <c r="N58" s="13"/>
      <c r="O58" s="4"/>
      <c r="P58" s="4"/>
      <c r="Q58" s="4"/>
      <c r="R58" s="4">
        <v>28</v>
      </c>
      <c r="S58" s="4"/>
    </row>
    <row r="59" spans="1:19" ht="13" x14ac:dyDescent="0.15">
      <c r="A59" s="7">
        <v>44012</v>
      </c>
      <c r="B59" s="4"/>
      <c r="C59" s="4" t="s">
        <v>245</v>
      </c>
      <c r="D59" s="4" t="s">
        <v>244</v>
      </c>
      <c r="E59" s="4">
        <v>3</v>
      </c>
      <c r="F59" s="4"/>
      <c r="G59" s="4"/>
      <c r="H59" s="4">
        <v>1</v>
      </c>
      <c r="I59" s="4" t="s">
        <v>255</v>
      </c>
      <c r="J59" s="4"/>
      <c r="K59" s="4"/>
      <c r="L59" s="4"/>
      <c r="M59" s="4" t="s">
        <v>242</v>
      </c>
      <c r="N59" s="13">
        <v>0.21</v>
      </c>
      <c r="O59" s="4"/>
      <c r="P59" s="4"/>
      <c r="Q59" s="4"/>
      <c r="R59" s="4" t="s">
        <v>286</v>
      </c>
      <c r="S59" s="4" t="s">
        <v>285</v>
      </c>
    </row>
    <row r="60" spans="1:19" ht="13" x14ac:dyDescent="0.15">
      <c r="A60" s="7">
        <v>44012</v>
      </c>
      <c r="B60" s="4"/>
      <c r="C60" s="4" t="s">
        <v>245</v>
      </c>
      <c r="D60" s="4" t="s">
        <v>244</v>
      </c>
      <c r="E60" s="4">
        <v>4</v>
      </c>
      <c r="F60" s="4"/>
      <c r="G60" s="4"/>
      <c r="H60" s="4">
        <v>1</v>
      </c>
      <c r="I60" s="4" t="s">
        <v>259</v>
      </c>
      <c r="J60" s="4"/>
      <c r="K60" s="4"/>
      <c r="L60" s="4"/>
      <c r="M60" s="4" t="s">
        <v>242</v>
      </c>
      <c r="N60" s="13">
        <v>0.27</v>
      </c>
      <c r="O60" s="4"/>
      <c r="P60" s="4"/>
      <c r="Q60" s="4"/>
      <c r="R60" s="4">
        <v>36</v>
      </c>
      <c r="S60" s="4" t="s">
        <v>284</v>
      </c>
    </row>
    <row r="61" spans="1:19" ht="13" x14ac:dyDescent="0.15">
      <c r="A61" s="7">
        <v>44012</v>
      </c>
      <c r="B61" s="4"/>
      <c r="C61" s="4" t="s">
        <v>245</v>
      </c>
      <c r="D61" s="4" t="s">
        <v>244</v>
      </c>
      <c r="E61" s="4">
        <v>27</v>
      </c>
      <c r="F61" s="4"/>
      <c r="G61" s="4"/>
      <c r="H61" s="4">
        <v>1</v>
      </c>
      <c r="I61" s="4" t="s">
        <v>283</v>
      </c>
      <c r="J61" s="4" t="s">
        <v>273</v>
      </c>
      <c r="K61" s="4"/>
      <c r="L61" s="4"/>
      <c r="M61" s="4" t="s">
        <v>242</v>
      </c>
      <c r="N61" s="13">
        <v>0.5</v>
      </c>
      <c r="O61" s="4"/>
      <c r="P61" s="4"/>
      <c r="Q61" s="4"/>
      <c r="R61" s="4">
        <v>35</v>
      </c>
      <c r="S61" s="4" t="s">
        <v>282</v>
      </c>
    </row>
    <row r="62" spans="1:19" ht="13" x14ac:dyDescent="0.15">
      <c r="A62" s="14">
        <v>44012</v>
      </c>
      <c r="B62" s="4"/>
      <c r="C62" s="4" t="s">
        <v>245</v>
      </c>
      <c r="D62" s="4" t="s">
        <v>244</v>
      </c>
      <c r="E62" s="4">
        <v>72</v>
      </c>
      <c r="F62" s="4"/>
      <c r="G62" s="4"/>
      <c r="H62" s="4">
        <v>2</v>
      </c>
      <c r="I62" s="4" t="s">
        <v>281</v>
      </c>
      <c r="J62" s="4" t="s">
        <v>243</v>
      </c>
      <c r="K62" s="4" t="s">
        <v>273</v>
      </c>
      <c r="L62" s="4"/>
      <c r="M62" s="4" t="s">
        <v>242</v>
      </c>
      <c r="N62" s="13">
        <v>0.35</v>
      </c>
      <c r="O62" s="4"/>
      <c r="P62" s="4"/>
      <c r="Q62" s="4"/>
      <c r="R62" s="4">
        <v>37</v>
      </c>
      <c r="S62" s="4"/>
    </row>
    <row r="63" spans="1:19" ht="13" x14ac:dyDescent="0.15">
      <c r="A63" s="7">
        <v>44012</v>
      </c>
      <c r="B63" s="4"/>
      <c r="C63" s="4" t="s">
        <v>245</v>
      </c>
      <c r="D63" s="4" t="s">
        <v>244</v>
      </c>
      <c r="E63" s="4">
        <v>3</v>
      </c>
      <c r="F63" s="4"/>
      <c r="G63" s="4"/>
      <c r="H63" s="4">
        <v>2</v>
      </c>
      <c r="I63" s="4" t="s">
        <v>277</v>
      </c>
      <c r="J63" s="4" t="s">
        <v>280</v>
      </c>
      <c r="K63" s="4"/>
      <c r="L63" s="4"/>
      <c r="M63" s="4" t="s">
        <v>242</v>
      </c>
      <c r="N63" s="13">
        <v>0.25</v>
      </c>
      <c r="O63" s="4"/>
      <c r="P63" s="4"/>
      <c r="Q63" s="4"/>
      <c r="R63" s="4">
        <v>36</v>
      </c>
      <c r="S63" s="4"/>
    </row>
    <row r="64" spans="1:19" ht="13" x14ac:dyDescent="0.15">
      <c r="A64" s="7">
        <v>44012</v>
      </c>
      <c r="B64" s="4"/>
      <c r="C64" s="4" t="s">
        <v>245</v>
      </c>
      <c r="D64" s="4" t="s">
        <v>244</v>
      </c>
      <c r="E64" s="4">
        <v>7</v>
      </c>
      <c r="F64" s="4"/>
      <c r="G64" s="4"/>
      <c r="H64" s="4">
        <v>2</v>
      </c>
      <c r="I64" s="4" t="s">
        <v>274</v>
      </c>
      <c r="J64" s="4" t="s">
        <v>273</v>
      </c>
      <c r="K64" s="4"/>
      <c r="L64" s="4"/>
      <c r="M64" s="4" t="s">
        <v>242</v>
      </c>
      <c r="N64" s="13">
        <v>0.21</v>
      </c>
      <c r="O64" s="4"/>
      <c r="P64" s="4"/>
      <c r="Q64" s="4"/>
      <c r="R64" s="4">
        <v>36</v>
      </c>
      <c r="S64" s="4"/>
    </row>
    <row r="65" spans="1:19" ht="13" x14ac:dyDescent="0.15">
      <c r="A65" s="7">
        <v>44012</v>
      </c>
      <c r="B65" s="4"/>
      <c r="C65" s="4" t="s">
        <v>245</v>
      </c>
      <c r="D65" s="4" t="s">
        <v>244</v>
      </c>
      <c r="E65" s="4">
        <v>17</v>
      </c>
      <c r="F65" s="4"/>
      <c r="G65" s="4"/>
      <c r="H65" s="4">
        <v>2</v>
      </c>
      <c r="I65" s="4" t="s">
        <v>274</v>
      </c>
      <c r="J65" s="4" t="s">
        <v>273</v>
      </c>
      <c r="K65" s="4"/>
      <c r="L65" s="4"/>
      <c r="M65" s="4" t="s">
        <v>242</v>
      </c>
      <c r="N65" s="13">
        <v>0.31</v>
      </c>
      <c r="O65" s="4"/>
      <c r="P65" s="4"/>
      <c r="Q65" s="4"/>
      <c r="R65" s="4">
        <v>36</v>
      </c>
      <c r="S65" s="4"/>
    </row>
    <row r="66" spans="1:19" ht="13" x14ac:dyDescent="0.15">
      <c r="A66" s="7">
        <v>44012</v>
      </c>
      <c r="B66" s="4"/>
      <c r="C66" s="4" t="s">
        <v>245</v>
      </c>
      <c r="D66" s="4" t="s">
        <v>244</v>
      </c>
      <c r="E66" s="4">
        <v>39</v>
      </c>
      <c r="F66" s="4"/>
      <c r="G66" s="4"/>
      <c r="H66" s="4">
        <v>3</v>
      </c>
      <c r="I66" s="4" t="s">
        <v>274</v>
      </c>
      <c r="J66" s="4" t="s">
        <v>273</v>
      </c>
      <c r="K66" s="4"/>
      <c r="L66" s="4"/>
      <c r="M66" s="4" t="s">
        <v>242</v>
      </c>
      <c r="N66" s="13">
        <v>0.33</v>
      </c>
      <c r="O66" s="4"/>
      <c r="P66" s="4"/>
      <c r="Q66" s="4"/>
      <c r="R66" s="4" t="s">
        <v>279</v>
      </c>
      <c r="S66" s="4" t="s">
        <v>278</v>
      </c>
    </row>
    <row r="67" spans="1:19" ht="13" x14ac:dyDescent="0.15">
      <c r="A67" s="7">
        <v>44012</v>
      </c>
      <c r="B67" s="4"/>
      <c r="C67" s="4" t="s">
        <v>245</v>
      </c>
      <c r="D67" s="4" t="s">
        <v>244</v>
      </c>
      <c r="E67" s="4">
        <v>350</v>
      </c>
      <c r="F67" s="4"/>
      <c r="G67" s="4"/>
      <c r="H67" s="4">
        <v>3</v>
      </c>
      <c r="I67" s="4" t="s">
        <v>277</v>
      </c>
      <c r="J67" s="4" t="s">
        <v>273</v>
      </c>
      <c r="K67" s="4" t="s">
        <v>243</v>
      </c>
      <c r="L67" s="4"/>
      <c r="M67" s="4" t="s">
        <v>242</v>
      </c>
      <c r="N67" s="13">
        <v>0.27</v>
      </c>
      <c r="O67" s="4"/>
      <c r="P67" s="4"/>
      <c r="Q67" s="4"/>
      <c r="R67" s="4">
        <v>39</v>
      </c>
      <c r="S67" s="4" t="s">
        <v>276</v>
      </c>
    </row>
    <row r="68" spans="1:19" ht="13" x14ac:dyDescent="0.15">
      <c r="A68" s="7">
        <v>44012</v>
      </c>
      <c r="B68" s="4"/>
      <c r="C68" s="4" t="s">
        <v>245</v>
      </c>
      <c r="D68" s="4" t="s">
        <v>244</v>
      </c>
      <c r="E68" s="4">
        <v>50</v>
      </c>
      <c r="F68" s="4"/>
      <c r="G68" s="4"/>
      <c r="H68" s="4">
        <v>3</v>
      </c>
      <c r="I68" s="4" t="s">
        <v>274</v>
      </c>
      <c r="J68" s="4" t="s">
        <v>273</v>
      </c>
      <c r="K68" s="4"/>
      <c r="L68" s="4"/>
      <c r="M68" s="4" t="s">
        <v>242</v>
      </c>
      <c r="N68" s="13">
        <v>0.21</v>
      </c>
      <c r="O68" s="4"/>
      <c r="P68" s="4"/>
      <c r="Q68" s="4"/>
      <c r="R68" s="4">
        <v>34</v>
      </c>
      <c r="S68" s="4"/>
    </row>
    <row r="69" spans="1:19" ht="13" x14ac:dyDescent="0.15">
      <c r="A69" s="14">
        <v>44012</v>
      </c>
      <c r="B69" s="4"/>
      <c r="C69" s="4" t="s">
        <v>245</v>
      </c>
      <c r="D69" s="4" t="s">
        <v>244</v>
      </c>
      <c r="E69" s="4">
        <v>47</v>
      </c>
      <c r="F69" s="4"/>
      <c r="G69" s="4"/>
      <c r="H69" s="4">
        <v>1</v>
      </c>
      <c r="I69" s="4" t="s">
        <v>255</v>
      </c>
      <c r="J69" s="4"/>
      <c r="K69" s="4"/>
      <c r="L69" s="4"/>
      <c r="M69" s="4" t="s">
        <v>242</v>
      </c>
      <c r="N69" s="13">
        <v>0.19</v>
      </c>
      <c r="O69" s="4"/>
      <c r="P69" s="4"/>
      <c r="Q69" s="4"/>
      <c r="R69" s="4">
        <v>38</v>
      </c>
      <c r="S69" s="4"/>
    </row>
    <row r="70" spans="1:19" ht="13" x14ac:dyDescent="0.15">
      <c r="A70" s="7">
        <v>44012</v>
      </c>
      <c r="B70" s="4"/>
      <c r="C70" s="4" t="s">
        <v>245</v>
      </c>
      <c r="D70" s="4" t="s">
        <v>244</v>
      </c>
      <c r="E70" s="4">
        <v>125</v>
      </c>
      <c r="F70" s="4"/>
      <c r="G70" s="4"/>
      <c r="H70" s="4">
        <v>2</v>
      </c>
      <c r="I70" s="4" t="s">
        <v>255</v>
      </c>
      <c r="J70" s="4"/>
      <c r="K70" s="4"/>
      <c r="L70" s="4"/>
      <c r="M70" s="4" t="s">
        <v>242</v>
      </c>
      <c r="N70" s="13">
        <v>0.27</v>
      </c>
      <c r="O70" s="4"/>
      <c r="P70" s="4"/>
      <c r="Q70" s="4"/>
      <c r="R70" s="4">
        <v>36</v>
      </c>
      <c r="S70" s="4"/>
    </row>
    <row r="71" spans="1:19" ht="13" x14ac:dyDescent="0.15">
      <c r="A71" s="7">
        <v>44012</v>
      </c>
      <c r="B71" s="4"/>
      <c r="C71" s="4" t="s">
        <v>245</v>
      </c>
      <c r="D71" s="4" t="s">
        <v>244</v>
      </c>
      <c r="E71" s="4">
        <v>250</v>
      </c>
      <c r="F71" s="4"/>
      <c r="G71" s="4"/>
      <c r="H71" s="4">
        <v>3</v>
      </c>
      <c r="I71" s="4" t="s">
        <v>274</v>
      </c>
      <c r="J71" s="4" t="s">
        <v>273</v>
      </c>
      <c r="K71" s="4"/>
      <c r="L71" s="4"/>
      <c r="M71" s="4" t="s">
        <v>242</v>
      </c>
      <c r="N71" s="13">
        <v>0.25</v>
      </c>
      <c r="O71" s="4"/>
      <c r="P71" s="4"/>
      <c r="Q71" s="4"/>
      <c r="R71" s="4">
        <v>36</v>
      </c>
      <c r="S71" s="4" t="s">
        <v>275</v>
      </c>
    </row>
    <row r="72" spans="1:19" ht="13" x14ac:dyDescent="0.15">
      <c r="A72" s="7">
        <v>44012</v>
      </c>
      <c r="B72" s="4"/>
      <c r="C72" s="4" t="s">
        <v>245</v>
      </c>
      <c r="D72" s="4" t="s">
        <v>244</v>
      </c>
      <c r="E72" s="4">
        <v>200</v>
      </c>
      <c r="F72" s="4"/>
      <c r="G72" s="4"/>
      <c r="H72" s="4">
        <v>3</v>
      </c>
      <c r="I72" s="4" t="s">
        <v>274</v>
      </c>
      <c r="J72" s="4" t="s">
        <v>273</v>
      </c>
      <c r="K72" s="4"/>
      <c r="L72" s="4"/>
      <c r="M72" s="4" t="s">
        <v>242</v>
      </c>
      <c r="N72" s="13">
        <v>0.21</v>
      </c>
      <c r="O72" s="4"/>
      <c r="P72" s="4"/>
      <c r="Q72" s="4"/>
      <c r="R72" s="4">
        <v>36</v>
      </c>
      <c r="S72" s="4"/>
    </row>
    <row r="73" spans="1:19" ht="13" x14ac:dyDescent="0.15">
      <c r="A73" s="7">
        <v>44012</v>
      </c>
      <c r="B73" s="4"/>
      <c r="C73" s="4" t="s">
        <v>245</v>
      </c>
      <c r="D73" s="4" t="s">
        <v>244</v>
      </c>
      <c r="E73" s="4">
        <v>68</v>
      </c>
      <c r="F73" s="4"/>
      <c r="G73" s="4"/>
      <c r="H73" s="4">
        <v>4</v>
      </c>
      <c r="I73" s="4" t="s">
        <v>274</v>
      </c>
      <c r="J73" s="4" t="s">
        <v>273</v>
      </c>
      <c r="K73" s="4"/>
      <c r="L73" s="4"/>
      <c r="M73" s="4" t="s">
        <v>242</v>
      </c>
      <c r="N73" s="13">
        <v>0.23</v>
      </c>
      <c r="O73" s="4"/>
      <c r="P73" s="4"/>
      <c r="Q73" s="4"/>
      <c r="R73" s="4">
        <v>36</v>
      </c>
      <c r="S73" s="4"/>
    </row>
    <row r="74" spans="1:19" ht="13" x14ac:dyDescent="0.15">
      <c r="A74" s="7">
        <v>44012</v>
      </c>
      <c r="B74" s="4"/>
      <c r="C74" s="4" t="s">
        <v>245</v>
      </c>
      <c r="D74" s="4" t="s">
        <v>244</v>
      </c>
      <c r="E74" s="4">
        <v>27</v>
      </c>
      <c r="F74" s="4"/>
      <c r="G74" s="4"/>
      <c r="H74" s="4">
        <v>2</v>
      </c>
      <c r="I74" s="4" t="s">
        <v>255</v>
      </c>
      <c r="J74" s="4"/>
      <c r="K74" s="4"/>
      <c r="L74" s="4"/>
      <c r="M74" s="4" t="s">
        <v>242</v>
      </c>
      <c r="N74" s="13">
        <v>0.27</v>
      </c>
      <c r="O74" s="4"/>
      <c r="P74" s="4"/>
      <c r="Q74" s="4"/>
      <c r="R74" s="4">
        <v>36</v>
      </c>
      <c r="S74" s="4"/>
    </row>
    <row r="75" spans="1:19" ht="13" x14ac:dyDescent="0.15">
      <c r="A75" s="7">
        <v>44012</v>
      </c>
      <c r="B75" s="4"/>
      <c r="C75" s="4" t="s">
        <v>245</v>
      </c>
      <c r="D75" s="4" t="s">
        <v>244</v>
      </c>
      <c r="E75" s="4">
        <v>90</v>
      </c>
      <c r="F75" s="4"/>
      <c r="G75" s="4"/>
      <c r="H75" s="4">
        <v>2</v>
      </c>
      <c r="I75" s="4" t="s">
        <v>255</v>
      </c>
      <c r="J75" s="4"/>
      <c r="K75" s="4"/>
      <c r="L75" s="4"/>
      <c r="M75" s="4" t="s">
        <v>242</v>
      </c>
      <c r="N75" s="13">
        <v>0.28999999999999998</v>
      </c>
      <c r="O75" s="4"/>
      <c r="P75" s="4"/>
      <c r="Q75" s="4"/>
      <c r="R75" s="4">
        <v>39</v>
      </c>
      <c r="S75" s="4"/>
    </row>
    <row r="76" spans="1:19" ht="13" x14ac:dyDescent="0.15">
      <c r="A76" s="7">
        <v>44012</v>
      </c>
      <c r="B76" s="4"/>
      <c r="C76" s="4" t="s">
        <v>245</v>
      </c>
      <c r="D76" s="4" t="s">
        <v>244</v>
      </c>
      <c r="E76" s="4">
        <v>125</v>
      </c>
      <c r="F76" s="4"/>
      <c r="G76" s="4"/>
      <c r="H76" s="4">
        <v>1</v>
      </c>
      <c r="I76" s="4" t="s">
        <v>255</v>
      </c>
      <c r="J76" s="4"/>
      <c r="K76" s="4"/>
      <c r="L76" s="4"/>
      <c r="M76" s="4" t="s">
        <v>242</v>
      </c>
      <c r="N76" s="13">
        <v>0.37</v>
      </c>
      <c r="O76" s="4"/>
      <c r="P76" s="4"/>
      <c r="Q76" s="4"/>
      <c r="R76" s="4">
        <v>39</v>
      </c>
      <c r="S76" s="4"/>
    </row>
    <row r="77" spans="1:19" ht="13" x14ac:dyDescent="0.15">
      <c r="A77" s="7">
        <v>44012</v>
      </c>
      <c r="B77" s="4"/>
      <c r="C77" s="4" t="s">
        <v>245</v>
      </c>
      <c r="D77" s="4" t="s">
        <v>244</v>
      </c>
      <c r="E77" s="4">
        <v>300</v>
      </c>
      <c r="F77" s="4"/>
      <c r="G77" s="4"/>
      <c r="H77" s="4">
        <v>3</v>
      </c>
      <c r="I77" s="4" t="s">
        <v>255</v>
      </c>
      <c r="J77" s="4"/>
      <c r="K77" s="4"/>
      <c r="L77" s="4"/>
      <c r="M77" s="4" t="s">
        <v>242</v>
      </c>
      <c r="N77" s="13">
        <v>0.25</v>
      </c>
      <c r="O77" s="4"/>
      <c r="P77" s="4"/>
      <c r="Q77" s="4"/>
      <c r="R77" s="4">
        <v>37</v>
      </c>
      <c r="S77" s="4" t="s">
        <v>272</v>
      </c>
    </row>
    <row r="78" spans="1:19" ht="13" x14ac:dyDescent="0.15">
      <c r="A78" s="7">
        <v>44027</v>
      </c>
      <c r="B78" s="4"/>
      <c r="C78" s="4" t="s">
        <v>245</v>
      </c>
      <c r="D78" s="4" t="s">
        <v>142</v>
      </c>
      <c r="E78" s="4">
        <v>113</v>
      </c>
      <c r="F78" s="4"/>
      <c r="G78" s="4"/>
      <c r="H78" s="4"/>
      <c r="I78" s="4"/>
      <c r="J78" s="4"/>
      <c r="K78" s="4"/>
      <c r="L78" s="4"/>
      <c r="M78" s="4"/>
      <c r="N78" s="13"/>
      <c r="O78" s="4"/>
      <c r="P78" s="4"/>
      <c r="Q78" s="4"/>
      <c r="R78" s="4" t="s">
        <v>271</v>
      </c>
      <c r="S78" s="4" t="s">
        <v>270</v>
      </c>
    </row>
    <row r="79" spans="1:19" ht="13" x14ac:dyDescent="0.15">
      <c r="A79" s="7">
        <v>44027</v>
      </c>
      <c r="B79" s="4"/>
      <c r="C79" s="4" t="s">
        <v>248</v>
      </c>
      <c r="D79" s="4" t="s">
        <v>247</v>
      </c>
      <c r="E79" s="4">
        <v>26</v>
      </c>
      <c r="F79" s="4"/>
      <c r="G79" s="4"/>
      <c r="H79" s="4"/>
      <c r="I79" s="4"/>
      <c r="J79" s="4"/>
      <c r="K79" s="4"/>
      <c r="L79" s="4"/>
      <c r="M79" s="4"/>
      <c r="N79" s="13"/>
      <c r="O79" s="4"/>
      <c r="P79" s="4"/>
      <c r="Q79" s="4"/>
      <c r="R79" s="4"/>
      <c r="S79" s="4" t="s">
        <v>269</v>
      </c>
    </row>
    <row r="80" spans="1:19" ht="13" x14ac:dyDescent="0.15">
      <c r="A80" s="7">
        <v>44027</v>
      </c>
      <c r="B80" s="4"/>
      <c r="C80" s="4" t="s">
        <v>245</v>
      </c>
      <c r="D80" s="4" t="s">
        <v>142</v>
      </c>
      <c r="E80" s="4">
        <v>3</v>
      </c>
      <c r="F80" s="4"/>
      <c r="G80" s="4"/>
      <c r="H80" s="4">
        <v>1</v>
      </c>
      <c r="I80" s="4" t="s">
        <v>268</v>
      </c>
      <c r="J80" s="4"/>
      <c r="K80" s="4"/>
      <c r="L80" s="4"/>
      <c r="M80" s="4" t="s">
        <v>267</v>
      </c>
      <c r="N80" s="13">
        <v>0.3</v>
      </c>
      <c r="O80" s="4"/>
      <c r="P80" s="4"/>
      <c r="Q80" s="4"/>
      <c r="R80" s="4">
        <v>40</v>
      </c>
      <c r="S80" s="4" t="s">
        <v>266</v>
      </c>
    </row>
    <row r="81" spans="1:19" ht="13" x14ac:dyDescent="0.15">
      <c r="A81" s="7">
        <v>44027</v>
      </c>
      <c r="B81" s="4"/>
      <c r="C81" s="4" t="s">
        <v>245</v>
      </c>
      <c r="D81" s="4" t="s">
        <v>142</v>
      </c>
      <c r="E81" s="15">
        <v>43862</v>
      </c>
      <c r="F81" s="4"/>
      <c r="G81" s="4"/>
      <c r="H81" s="4">
        <v>2</v>
      </c>
      <c r="I81" s="4" t="s">
        <v>264</v>
      </c>
      <c r="J81" s="4" t="s">
        <v>243</v>
      </c>
      <c r="K81" s="4"/>
      <c r="L81" s="4"/>
      <c r="M81" s="4" t="s">
        <v>242</v>
      </c>
      <c r="N81" s="13">
        <v>0.05</v>
      </c>
      <c r="O81" s="4"/>
      <c r="P81" s="4"/>
      <c r="Q81" s="4"/>
      <c r="R81" s="4">
        <v>41</v>
      </c>
      <c r="S81" s="4"/>
    </row>
    <row r="82" spans="1:19" ht="13" x14ac:dyDescent="0.15">
      <c r="A82" s="7">
        <v>44027</v>
      </c>
      <c r="B82" s="4"/>
      <c r="C82" s="4" t="s">
        <v>245</v>
      </c>
      <c r="D82" s="4" t="s">
        <v>142</v>
      </c>
      <c r="E82" s="4">
        <v>1</v>
      </c>
      <c r="F82" s="4"/>
      <c r="G82" s="4"/>
      <c r="H82" s="4">
        <v>1</v>
      </c>
      <c r="I82" s="4" t="s">
        <v>252</v>
      </c>
      <c r="J82" s="4"/>
      <c r="K82" s="4"/>
      <c r="L82" s="4"/>
      <c r="M82" s="4" t="s">
        <v>242</v>
      </c>
      <c r="N82" s="13">
        <v>0.15</v>
      </c>
      <c r="O82" s="4"/>
      <c r="P82" s="4"/>
      <c r="Q82" s="4"/>
      <c r="R82" s="4">
        <v>41</v>
      </c>
      <c r="S82" s="4"/>
    </row>
    <row r="83" spans="1:19" ht="13" x14ac:dyDescent="0.15">
      <c r="A83" s="7">
        <v>44027</v>
      </c>
      <c r="B83" s="4"/>
      <c r="C83" s="4" t="s">
        <v>245</v>
      </c>
      <c r="D83" s="4" t="s">
        <v>142</v>
      </c>
      <c r="E83" s="4">
        <v>4</v>
      </c>
      <c r="F83" s="4"/>
      <c r="G83" s="4"/>
      <c r="H83" s="4">
        <v>1</v>
      </c>
      <c r="I83" s="4" t="s">
        <v>252</v>
      </c>
      <c r="J83" s="4"/>
      <c r="K83" s="4"/>
      <c r="L83" s="4"/>
      <c r="M83" s="4" t="s">
        <v>242</v>
      </c>
      <c r="N83" s="13">
        <v>0.2</v>
      </c>
      <c r="O83" s="4"/>
      <c r="P83" s="4"/>
      <c r="Q83" s="4"/>
      <c r="R83" s="4">
        <v>40</v>
      </c>
      <c r="S83" s="4"/>
    </row>
    <row r="84" spans="1:19" ht="13" x14ac:dyDescent="0.15">
      <c r="A84" s="7">
        <v>44027</v>
      </c>
      <c r="B84" s="4"/>
      <c r="C84" s="4" t="s">
        <v>245</v>
      </c>
      <c r="D84" s="4" t="s">
        <v>142</v>
      </c>
      <c r="E84" s="15">
        <v>43866</v>
      </c>
      <c r="F84" s="4"/>
      <c r="G84" s="4"/>
      <c r="H84" s="4">
        <v>1</v>
      </c>
      <c r="I84" s="4" t="s">
        <v>265</v>
      </c>
      <c r="J84" s="4"/>
      <c r="K84" s="4"/>
      <c r="L84" s="4"/>
      <c r="M84" s="4" t="s">
        <v>242</v>
      </c>
      <c r="N84" s="13">
        <v>0.05</v>
      </c>
      <c r="O84" s="4"/>
      <c r="P84" s="4"/>
      <c r="Q84" s="4"/>
      <c r="R84" s="4">
        <v>40</v>
      </c>
      <c r="S84" s="4"/>
    </row>
    <row r="85" spans="1:19" ht="13" x14ac:dyDescent="0.15">
      <c r="A85" s="7">
        <v>44027</v>
      </c>
      <c r="B85" s="4"/>
      <c r="C85" s="4" t="s">
        <v>245</v>
      </c>
      <c r="D85" s="4" t="s">
        <v>142</v>
      </c>
      <c r="E85" s="15">
        <v>43832</v>
      </c>
      <c r="F85" s="4"/>
      <c r="G85" s="4"/>
      <c r="H85" s="4">
        <v>1</v>
      </c>
      <c r="I85" s="4" t="s">
        <v>265</v>
      </c>
      <c r="J85" s="4"/>
      <c r="K85" s="4"/>
      <c r="L85" s="4"/>
      <c r="M85" s="4" t="s">
        <v>242</v>
      </c>
      <c r="N85" s="13">
        <v>0.1</v>
      </c>
      <c r="O85" s="4"/>
      <c r="P85" s="4"/>
      <c r="Q85" s="4"/>
      <c r="R85" s="4">
        <v>31</v>
      </c>
      <c r="S85" s="4"/>
    </row>
    <row r="86" spans="1:19" ht="13" x14ac:dyDescent="0.15">
      <c r="A86" s="7">
        <v>44027</v>
      </c>
      <c r="B86" s="4"/>
      <c r="C86" s="4" t="s">
        <v>245</v>
      </c>
      <c r="D86" s="4" t="s">
        <v>244</v>
      </c>
      <c r="E86" s="4">
        <v>50</v>
      </c>
      <c r="F86" s="4"/>
      <c r="G86" s="4"/>
      <c r="H86" s="4">
        <v>3</v>
      </c>
      <c r="I86" s="4" t="s">
        <v>264</v>
      </c>
      <c r="J86" s="4" t="s">
        <v>250</v>
      </c>
      <c r="K86" s="4"/>
      <c r="L86" s="4"/>
      <c r="M86" s="4" t="s">
        <v>242</v>
      </c>
      <c r="N86" s="13">
        <v>0.2</v>
      </c>
      <c r="O86" s="4"/>
      <c r="P86" s="4"/>
      <c r="Q86" s="4"/>
      <c r="R86" s="4" t="s">
        <v>263</v>
      </c>
      <c r="S86" s="4"/>
    </row>
    <row r="87" spans="1:19" ht="13" x14ac:dyDescent="0.15">
      <c r="A87" s="7">
        <v>44041</v>
      </c>
      <c r="B87" s="4"/>
      <c r="C87" s="4" t="s">
        <v>245</v>
      </c>
      <c r="D87" s="4" t="s">
        <v>142</v>
      </c>
      <c r="E87" s="4">
        <v>2394</v>
      </c>
      <c r="F87" s="4"/>
      <c r="G87" s="4"/>
      <c r="H87" s="4"/>
      <c r="I87" s="4"/>
      <c r="J87" s="4"/>
      <c r="K87" s="4"/>
      <c r="L87" s="4"/>
      <c r="M87" s="4"/>
      <c r="N87" s="13"/>
      <c r="O87" s="4"/>
      <c r="P87" s="4"/>
      <c r="Q87" s="4"/>
      <c r="R87" s="4">
        <v>45</v>
      </c>
      <c r="S87" s="4" t="s">
        <v>262</v>
      </c>
    </row>
    <row r="88" spans="1:19" ht="13" x14ac:dyDescent="0.15">
      <c r="A88" s="14">
        <v>44041</v>
      </c>
      <c r="B88" s="4"/>
      <c r="C88" s="4" t="s">
        <v>245</v>
      </c>
      <c r="D88" s="4" t="s">
        <v>142</v>
      </c>
      <c r="E88" s="4">
        <v>1285</v>
      </c>
      <c r="F88" s="4"/>
      <c r="G88" s="4"/>
      <c r="H88" s="4"/>
      <c r="I88" s="4"/>
      <c r="J88" s="4"/>
      <c r="K88" s="4"/>
      <c r="L88" s="4"/>
      <c r="M88" s="4"/>
      <c r="N88" s="13"/>
      <c r="O88" s="4"/>
      <c r="P88" s="4"/>
      <c r="Q88" s="4"/>
      <c r="R88" s="4">
        <v>46</v>
      </c>
      <c r="S88" s="4" t="s">
        <v>261</v>
      </c>
    </row>
    <row r="89" spans="1:19" ht="13" x14ac:dyDescent="0.15">
      <c r="A89" s="7">
        <v>44041</v>
      </c>
      <c r="B89" s="4"/>
      <c r="C89" s="4" t="s">
        <v>248</v>
      </c>
      <c r="D89" s="4" t="s">
        <v>247</v>
      </c>
      <c r="E89" s="4">
        <v>16</v>
      </c>
      <c r="F89" s="4"/>
      <c r="G89" s="4"/>
      <c r="H89" s="4"/>
      <c r="I89" s="4"/>
      <c r="J89" s="4"/>
      <c r="K89" s="4"/>
      <c r="L89" s="4"/>
      <c r="M89" s="4"/>
      <c r="N89" s="13"/>
      <c r="O89" s="4"/>
      <c r="P89" s="4"/>
      <c r="Q89" s="4"/>
      <c r="R89" s="4"/>
      <c r="S89" s="4" t="s">
        <v>260</v>
      </c>
    </row>
    <row r="90" spans="1:19" ht="13" x14ac:dyDescent="0.15">
      <c r="A90" s="7">
        <v>44041</v>
      </c>
      <c r="B90" s="4"/>
      <c r="C90" s="4" t="s">
        <v>245</v>
      </c>
      <c r="D90" s="4" t="s">
        <v>244</v>
      </c>
      <c r="E90" s="4">
        <v>17</v>
      </c>
      <c r="F90" s="4"/>
      <c r="G90" s="4"/>
      <c r="H90" s="4">
        <v>1</v>
      </c>
      <c r="I90" s="4" t="s">
        <v>259</v>
      </c>
      <c r="J90" s="4"/>
      <c r="K90" s="4"/>
      <c r="L90" s="4"/>
      <c r="M90" s="4" t="s">
        <v>258</v>
      </c>
      <c r="N90" s="13">
        <v>0.5</v>
      </c>
      <c r="O90" s="4"/>
      <c r="P90" s="4"/>
      <c r="Q90" s="4"/>
      <c r="R90" s="4" t="s">
        <v>257</v>
      </c>
      <c r="S90" s="4"/>
    </row>
    <row r="91" spans="1:19" ht="13" x14ac:dyDescent="0.15">
      <c r="A91" s="7">
        <v>44041</v>
      </c>
      <c r="B91" s="4"/>
      <c r="C91" s="4" t="s">
        <v>245</v>
      </c>
      <c r="D91" s="4" t="s">
        <v>244</v>
      </c>
      <c r="E91" s="4">
        <v>1</v>
      </c>
      <c r="F91" s="4"/>
      <c r="G91" s="4"/>
      <c r="H91" s="4">
        <v>1</v>
      </c>
      <c r="I91" s="4" t="s">
        <v>252</v>
      </c>
      <c r="J91" s="4"/>
      <c r="K91" s="4"/>
      <c r="L91" s="4"/>
      <c r="M91" s="4" t="s">
        <v>242</v>
      </c>
      <c r="N91" s="13">
        <v>0.2</v>
      </c>
      <c r="O91" s="4"/>
      <c r="P91" s="4"/>
      <c r="Q91" s="4"/>
      <c r="R91" s="4">
        <v>41</v>
      </c>
      <c r="S91" s="4" t="s">
        <v>256</v>
      </c>
    </row>
    <row r="92" spans="1:19" ht="13" x14ac:dyDescent="0.15">
      <c r="A92" s="7">
        <v>44041</v>
      </c>
      <c r="B92" s="4"/>
      <c r="C92" s="4" t="s">
        <v>245</v>
      </c>
      <c r="D92" s="4" t="s">
        <v>244</v>
      </c>
      <c r="E92" s="4">
        <v>1</v>
      </c>
      <c r="F92" s="4"/>
      <c r="G92" s="4"/>
      <c r="H92" s="4">
        <v>1</v>
      </c>
      <c r="I92" s="4" t="s">
        <v>255</v>
      </c>
      <c r="J92" s="4"/>
      <c r="K92" s="4"/>
      <c r="L92" s="4"/>
      <c r="M92" s="4" t="s">
        <v>242</v>
      </c>
      <c r="N92" s="13">
        <v>0.2</v>
      </c>
      <c r="O92" s="4"/>
      <c r="P92" s="4"/>
      <c r="Q92" s="4"/>
      <c r="R92" s="4">
        <v>40</v>
      </c>
      <c r="S92" s="4"/>
    </row>
    <row r="93" spans="1:19" ht="13" x14ac:dyDescent="0.15">
      <c r="A93" s="7">
        <v>44041</v>
      </c>
      <c r="B93" s="4"/>
      <c r="C93" s="4" t="s">
        <v>245</v>
      </c>
      <c r="D93" s="4" t="s">
        <v>244</v>
      </c>
      <c r="E93" s="4">
        <v>1</v>
      </c>
      <c r="F93" s="4"/>
      <c r="G93" s="4"/>
      <c r="H93" s="4">
        <v>1</v>
      </c>
      <c r="I93" s="4" t="s">
        <v>252</v>
      </c>
      <c r="J93" s="4"/>
      <c r="K93" s="4"/>
      <c r="L93" s="4"/>
      <c r="M93" s="4" t="s">
        <v>242</v>
      </c>
      <c r="N93" s="13">
        <v>0.3</v>
      </c>
      <c r="O93" s="4"/>
      <c r="P93" s="4"/>
      <c r="Q93" s="4"/>
      <c r="R93" s="4">
        <v>34</v>
      </c>
      <c r="S93" s="4"/>
    </row>
    <row r="94" spans="1:19" ht="13" x14ac:dyDescent="0.15">
      <c r="A94" s="14">
        <v>44371</v>
      </c>
      <c r="B94" s="4" t="s">
        <v>254</v>
      </c>
      <c r="C94" s="4" t="s">
        <v>245</v>
      </c>
      <c r="D94" s="4" t="s">
        <v>253</v>
      </c>
      <c r="E94" s="4">
        <v>1</v>
      </c>
      <c r="F94" s="4">
        <v>78.400000000000006</v>
      </c>
      <c r="G94" s="4">
        <v>33.9</v>
      </c>
      <c r="H94" s="4">
        <v>2</v>
      </c>
      <c r="I94" s="4" t="s">
        <v>252</v>
      </c>
      <c r="J94" s="4"/>
      <c r="K94" s="4"/>
      <c r="L94" s="4"/>
      <c r="M94" s="4" t="s">
        <v>246</v>
      </c>
      <c r="N94" s="13"/>
      <c r="O94" s="4"/>
      <c r="P94" s="4"/>
      <c r="Q94" s="4"/>
      <c r="R94" s="4"/>
      <c r="S94" s="4" t="s">
        <v>251</v>
      </c>
    </row>
    <row r="95" spans="1:19" ht="13" x14ac:dyDescent="0.15">
      <c r="A95" s="14">
        <v>44371</v>
      </c>
      <c r="B95" s="4"/>
      <c r="C95" s="4" t="s">
        <v>245</v>
      </c>
      <c r="D95" s="4" t="s">
        <v>244</v>
      </c>
      <c r="E95" s="4">
        <v>3</v>
      </c>
      <c r="F95" s="4"/>
      <c r="G95" s="4"/>
      <c r="H95" s="4">
        <v>1</v>
      </c>
      <c r="I95" s="4" t="s">
        <v>250</v>
      </c>
      <c r="J95" s="4" t="s">
        <v>250</v>
      </c>
      <c r="K95" s="4"/>
      <c r="L95" s="4"/>
      <c r="M95" s="4" t="s">
        <v>242</v>
      </c>
      <c r="N95" s="13">
        <v>0.4</v>
      </c>
      <c r="O95" s="4"/>
      <c r="P95" s="4"/>
      <c r="Q95" s="4"/>
      <c r="R95" s="4"/>
      <c r="S95" s="4" t="s">
        <v>249</v>
      </c>
    </row>
    <row r="96" spans="1:19" ht="13" x14ac:dyDescent="0.15">
      <c r="A96" s="14">
        <v>44371</v>
      </c>
      <c r="B96" s="4"/>
      <c r="C96" s="4" t="s">
        <v>248</v>
      </c>
      <c r="D96" s="4" t="s">
        <v>247</v>
      </c>
      <c r="E96" s="4">
        <v>6</v>
      </c>
      <c r="F96" s="4"/>
      <c r="G96" s="4"/>
      <c r="H96" s="4"/>
      <c r="I96" s="4"/>
      <c r="J96" s="4"/>
      <c r="K96" s="4"/>
      <c r="L96" s="4"/>
      <c r="M96" s="4" t="s">
        <v>246</v>
      </c>
      <c r="N96" s="13"/>
      <c r="O96" s="4"/>
      <c r="P96" s="4"/>
      <c r="Q96" s="4"/>
      <c r="R96" s="4"/>
      <c r="S96" s="4"/>
    </row>
    <row r="97" spans="1:19" ht="13" x14ac:dyDescent="0.15">
      <c r="A97" s="14">
        <v>44371</v>
      </c>
      <c r="B97" s="4"/>
      <c r="C97" s="4" t="s">
        <v>245</v>
      </c>
      <c r="D97" s="4" t="s">
        <v>244</v>
      </c>
      <c r="E97" s="4">
        <v>10</v>
      </c>
      <c r="F97" s="4"/>
      <c r="G97" s="4"/>
      <c r="H97" s="4">
        <v>1</v>
      </c>
      <c r="I97" s="4" t="s">
        <v>243</v>
      </c>
      <c r="J97" s="4" t="s">
        <v>243</v>
      </c>
      <c r="K97" s="4"/>
      <c r="L97" s="4"/>
      <c r="M97" s="4" t="s">
        <v>242</v>
      </c>
      <c r="N97" s="13"/>
      <c r="O97" s="4"/>
      <c r="P97" s="4"/>
      <c r="Q97" s="4"/>
      <c r="R97" s="4"/>
      <c r="S97" s="4" t="s">
        <v>241</v>
      </c>
    </row>
    <row r="98" spans="1:19" ht="13" x14ac:dyDescent="0.15">
      <c r="A98" s="1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13"/>
      <c r="O98" s="4"/>
      <c r="P98" s="4"/>
      <c r="Q98" s="4"/>
      <c r="R98" s="4"/>
      <c r="S98" s="4"/>
    </row>
    <row r="99" spans="1:19" ht="13" x14ac:dyDescent="0.15">
      <c r="A99" s="1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13"/>
      <c r="O99" s="4"/>
      <c r="P99" s="4"/>
      <c r="Q99" s="4"/>
      <c r="R99" s="4"/>
      <c r="S99" s="4"/>
    </row>
    <row r="100" spans="1:19" ht="13" x14ac:dyDescent="0.15">
      <c r="A100" s="1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13"/>
      <c r="O100" s="4"/>
      <c r="P100" s="4"/>
      <c r="Q100" s="4"/>
      <c r="R100" s="4"/>
      <c r="S100" s="4"/>
    </row>
    <row r="101" spans="1:19" ht="13" x14ac:dyDescent="0.15">
      <c r="A101" s="1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13"/>
      <c r="O101" s="4"/>
      <c r="P101" s="4"/>
      <c r="Q101" s="4"/>
      <c r="R101" s="4"/>
      <c r="S101" s="4"/>
    </row>
    <row r="102" spans="1:19" ht="13" x14ac:dyDescent="0.15">
      <c r="A102" s="1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13"/>
      <c r="O102" s="4"/>
      <c r="P102" s="4"/>
      <c r="Q102" s="4"/>
      <c r="R102" s="4"/>
      <c r="S102" s="4"/>
    </row>
    <row r="103" spans="1:19" ht="13" x14ac:dyDescent="0.15">
      <c r="A103" s="1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13"/>
      <c r="O103" s="4"/>
      <c r="P103" s="4"/>
      <c r="Q103" s="4"/>
      <c r="R103" s="4"/>
      <c r="S103" s="4"/>
    </row>
    <row r="104" spans="1:19" ht="13" x14ac:dyDescent="0.15">
      <c r="A104" s="1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3"/>
      <c r="O104" s="4"/>
      <c r="P104" s="4"/>
      <c r="Q104" s="4"/>
      <c r="R104" s="4"/>
      <c r="S104" s="4"/>
    </row>
    <row r="105" spans="1:19" ht="13" x14ac:dyDescent="0.15">
      <c r="A105" s="1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13"/>
      <c r="O105" s="4"/>
      <c r="P105" s="4"/>
      <c r="Q105" s="4"/>
      <c r="R105" s="4"/>
      <c r="S105" s="4"/>
    </row>
    <row r="106" spans="1:19" ht="13" x14ac:dyDescent="0.15">
      <c r="A106" s="1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3"/>
      <c r="O106" s="4"/>
      <c r="P106" s="4"/>
      <c r="Q106" s="4"/>
      <c r="R106" s="4"/>
      <c r="S106" s="4"/>
    </row>
    <row r="107" spans="1:19" ht="13" x14ac:dyDescent="0.15">
      <c r="A107" s="1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13"/>
      <c r="O107" s="4"/>
      <c r="P107" s="4"/>
      <c r="Q107" s="4"/>
      <c r="R107" s="4"/>
      <c r="S107" s="4"/>
    </row>
    <row r="108" spans="1:19" ht="13" x14ac:dyDescent="0.15">
      <c r="A108" s="1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3"/>
      <c r="O108" s="4"/>
      <c r="P108" s="4"/>
      <c r="Q108" s="4"/>
      <c r="R108" s="4"/>
      <c r="S108" s="4"/>
    </row>
    <row r="109" spans="1:19" ht="13" x14ac:dyDescent="0.15">
      <c r="A109" s="1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13"/>
      <c r="O109" s="4"/>
      <c r="P109" s="4"/>
      <c r="Q109" s="4"/>
      <c r="R109" s="4"/>
      <c r="S109" s="4"/>
    </row>
    <row r="110" spans="1:19" ht="13" x14ac:dyDescent="0.15">
      <c r="A110" s="1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13"/>
      <c r="O110" s="4"/>
      <c r="P110" s="4"/>
      <c r="Q110" s="4"/>
      <c r="R110" s="4"/>
      <c r="S110" s="4"/>
    </row>
    <row r="111" spans="1:19" ht="13" x14ac:dyDescent="0.15">
      <c r="A111" s="1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13"/>
      <c r="O111" s="4"/>
      <c r="P111" s="4"/>
      <c r="Q111" s="4"/>
      <c r="R111" s="4"/>
      <c r="S111" s="4"/>
    </row>
    <row r="112" spans="1:19" ht="13" x14ac:dyDescent="0.15">
      <c r="A112" s="1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13"/>
      <c r="O112" s="4"/>
      <c r="P112" s="4"/>
      <c r="Q112" s="4"/>
      <c r="R112" s="4"/>
      <c r="S112" s="4"/>
    </row>
    <row r="113" spans="1:19" ht="13" x14ac:dyDescent="0.15">
      <c r="A113" s="1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13"/>
      <c r="O113" s="4"/>
      <c r="P113" s="4"/>
      <c r="Q113" s="4"/>
      <c r="R113" s="4"/>
      <c r="S113" s="4"/>
    </row>
    <row r="114" spans="1:19" ht="13" x14ac:dyDescent="0.15">
      <c r="A114" s="1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13"/>
      <c r="O114" s="4"/>
      <c r="P114" s="4"/>
      <c r="Q114" s="4"/>
      <c r="R114" s="4"/>
      <c r="S114" s="4"/>
    </row>
    <row r="115" spans="1:19" ht="13" x14ac:dyDescent="0.15">
      <c r="A115" s="1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13"/>
      <c r="O115" s="4"/>
      <c r="P115" s="4"/>
      <c r="Q115" s="4"/>
      <c r="R115" s="4"/>
      <c r="S115" s="4"/>
    </row>
    <row r="116" spans="1:19" ht="13" x14ac:dyDescent="0.15">
      <c r="A116" s="1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13"/>
      <c r="O116" s="4"/>
      <c r="P116" s="4"/>
      <c r="Q116" s="4"/>
      <c r="R116" s="4"/>
      <c r="S116" s="4"/>
    </row>
    <row r="117" spans="1:19" ht="13" x14ac:dyDescent="0.15">
      <c r="A117" s="1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13"/>
      <c r="O117" s="4"/>
      <c r="P117" s="4"/>
      <c r="Q117" s="4"/>
      <c r="R117" s="4"/>
      <c r="S117" s="4"/>
    </row>
    <row r="118" spans="1:19" ht="13" x14ac:dyDescent="0.15">
      <c r="A118" s="1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13"/>
      <c r="O118" s="4"/>
      <c r="P118" s="4"/>
      <c r="Q118" s="4"/>
      <c r="R118" s="4"/>
      <c r="S118" s="4"/>
    </row>
    <row r="119" spans="1:19" ht="13" x14ac:dyDescent="0.15">
      <c r="A119" s="1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13"/>
      <c r="O119" s="4"/>
      <c r="P119" s="4"/>
      <c r="Q119" s="4"/>
      <c r="R119" s="4"/>
      <c r="S119" s="4"/>
    </row>
    <row r="120" spans="1:19" ht="13" x14ac:dyDescent="0.15">
      <c r="A120" s="1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13"/>
      <c r="O120" s="4"/>
      <c r="P120" s="4"/>
      <c r="Q120" s="4"/>
      <c r="R120" s="4"/>
      <c r="S120" s="4"/>
    </row>
    <row r="121" spans="1:19" ht="13" x14ac:dyDescent="0.15">
      <c r="A121" s="1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13"/>
      <c r="O121" s="4"/>
      <c r="P121" s="4"/>
      <c r="Q121" s="4"/>
      <c r="R121" s="4"/>
      <c r="S121" s="4"/>
    </row>
    <row r="122" spans="1:19" ht="13" x14ac:dyDescent="0.15">
      <c r="A122" s="1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13"/>
      <c r="O122" s="4"/>
      <c r="P122" s="4"/>
      <c r="Q122" s="4"/>
      <c r="R122" s="4"/>
      <c r="S122" s="4"/>
    </row>
    <row r="123" spans="1:19" ht="13" x14ac:dyDescent="0.15">
      <c r="A123" s="1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13"/>
      <c r="O123" s="4"/>
      <c r="P123" s="4"/>
      <c r="Q123" s="4"/>
      <c r="R123" s="4"/>
      <c r="S123" s="4"/>
    </row>
    <row r="124" spans="1:19" ht="13" x14ac:dyDescent="0.15">
      <c r="A124" s="1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13"/>
      <c r="O124" s="4"/>
      <c r="P124" s="4"/>
      <c r="Q124" s="4"/>
      <c r="R124" s="4"/>
      <c r="S124" s="4"/>
    </row>
    <row r="125" spans="1:19" ht="13" x14ac:dyDescent="0.15">
      <c r="A125" s="1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13"/>
      <c r="O125" s="4"/>
      <c r="P125" s="4"/>
      <c r="Q125" s="4"/>
      <c r="R125" s="4"/>
      <c r="S125" s="4"/>
    </row>
    <row r="126" spans="1:19" ht="13" x14ac:dyDescent="0.15">
      <c r="A126" s="1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13"/>
      <c r="O126" s="4"/>
      <c r="P126" s="4"/>
      <c r="Q126" s="4"/>
      <c r="R126" s="4"/>
      <c r="S126" s="4"/>
    </row>
    <row r="127" spans="1:19" ht="13" x14ac:dyDescent="0.15">
      <c r="A127" s="1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13"/>
      <c r="O127" s="4"/>
      <c r="P127" s="4"/>
      <c r="Q127" s="4"/>
      <c r="R127" s="4"/>
      <c r="S127" s="4"/>
    </row>
    <row r="128" spans="1:19" ht="13" x14ac:dyDescent="0.15">
      <c r="A128" s="1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13"/>
      <c r="O128" s="4"/>
      <c r="P128" s="4"/>
      <c r="Q128" s="4"/>
      <c r="R128" s="4"/>
      <c r="S128" s="4"/>
    </row>
    <row r="129" spans="1:19" ht="13" x14ac:dyDescent="0.15">
      <c r="A129" s="1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13"/>
      <c r="O129" s="4"/>
      <c r="P129" s="4"/>
      <c r="Q129" s="4"/>
      <c r="R129" s="4"/>
      <c r="S129" s="4"/>
    </row>
    <row r="130" spans="1:19" ht="13" x14ac:dyDescent="0.15">
      <c r="A130" s="1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13"/>
      <c r="O130" s="4"/>
      <c r="P130" s="4"/>
      <c r="Q130" s="4"/>
      <c r="R130" s="4"/>
      <c r="S130" s="4"/>
    </row>
    <row r="131" spans="1:19" ht="13" x14ac:dyDescent="0.15">
      <c r="A131" s="1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13"/>
      <c r="O131" s="4"/>
      <c r="P131" s="4"/>
      <c r="Q131" s="4"/>
      <c r="R131" s="4"/>
      <c r="S131" s="4"/>
    </row>
    <row r="132" spans="1:19" ht="13" x14ac:dyDescent="0.15">
      <c r="A132" s="1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13"/>
      <c r="O132" s="4"/>
      <c r="P132" s="4"/>
      <c r="Q132" s="4"/>
      <c r="R132" s="4"/>
      <c r="S132" s="4"/>
    </row>
    <row r="133" spans="1:19" ht="13" x14ac:dyDescent="0.15">
      <c r="A133" s="1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13"/>
      <c r="O133" s="4"/>
      <c r="P133" s="4"/>
      <c r="Q133" s="4"/>
      <c r="R133" s="4"/>
      <c r="S133" s="4"/>
    </row>
    <row r="134" spans="1:19" ht="13" x14ac:dyDescent="0.15">
      <c r="A134" s="1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13"/>
      <c r="O134" s="4"/>
      <c r="P134" s="4"/>
      <c r="Q134" s="4"/>
      <c r="R134" s="4"/>
      <c r="S134" s="4"/>
    </row>
    <row r="135" spans="1:19" ht="13" x14ac:dyDescent="0.15">
      <c r="A135" s="1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13"/>
      <c r="O135" s="4"/>
      <c r="P135" s="4"/>
      <c r="Q135" s="4"/>
      <c r="R135" s="4"/>
      <c r="S135" s="4"/>
    </row>
    <row r="136" spans="1:19" ht="13" x14ac:dyDescent="0.15">
      <c r="A136" s="1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13"/>
      <c r="O136" s="4"/>
      <c r="P136" s="4"/>
      <c r="Q136" s="4"/>
      <c r="R136" s="4"/>
      <c r="S136" s="4"/>
    </row>
    <row r="137" spans="1:19" ht="13" x14ac:dyDescent="0.15">
      <c r="A137" s="1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13"/>
      <c r="O137" s="4"/>
      <c r="P137" s="4"/>
      <c r="Q137" s="4"/>
      <c r="R137" s="4"/>
      <c r="S137" s="4"/>
    </row>
    <row r="138" spans="1:19" ht="13" x14ac:dyDescent="0.15">
      <c r="A138" s="1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13"/>
      <c r="O138" s="4"/>
      <c r="P138" s="4"/>
      <c r="Q138" s="4"/>
      <c r="R138" s="4"/>
      <c r="S138" s="4"/>
    </row>
    <row r="139" spans="1:19" ht="13" x14ac:dyDescent="0.15">
      <c r="A139" s="1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13"/>
      <c r="O139" s="4"/>
      <c r="P139" s="4"/>
      <c r="Q139" s="4"/>
      <c r="R139" s="4"/>
      <c r="S139" s="4"/>
    </row>
    <row r="140" spans="1:19" ht="13" x14ac:dyDescent="0.15">
      <c r="A140" s="1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13"/>
      <c r="O140" s="4"/>
      <c r="P140" s="4"/>
      <c r="Q140" s="4"/>
      <c r="R140" s="4"/>
      <c r="S140" s="4"/>
    </row>
    <row r="141" spans="1:19" ht="13" x14ac:dyDescent="0.15">
      <c r="A141" s="1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13"/>
      <c r="O141" s="4"/>
      <c r="P141" s="4"/>
      <c r="Q141" s="4"/>
      <c r="R141" s="4"/>
      <c r="S141" s="4"/>
    </row>
    <row r="142" spans="1:19" ht="13" x14ac:dyDescent="0.15">
      <c r="A142" s="1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13"/>
      <c r="O142" s="4"/>
      <c r="P142" s="4"/>
      <c r="Q142" s="4"/>
      <c r="R142" s="4"/>
      <c r="S142" s="4"/>
    </row>
    <row r="143" spans="1:19" ht="13" x14ac:dyDescent="0.15">
      <c r="A143" s="1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13"/>
      <c r="O143" s="4"/>
      <c r="P143" s="4"/>
      <c r="Q143" s="4"/>
      <c r="R143" s="4"/>
      <c r="S143" s="4"/>
    </row>
    <row r="144" spans="1:19" ht="13" x14ac:dyDescent="0.15">
      <c r="A144" s="1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13"/>
      <c r="O144" s="4"/>
      <c r="P144" s="4"/>
      <c r="Q144" s="4"/>
      <c r="R144" s="4"/>
      <c r="S144" s="4"/>
    </row>
    <row r="145" spans="1:19" ht="13" x14ac:dyDescent="0.15">
      <c r="A145" s="1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13"/>
      <c r="O145" s="4"/>
      <c r="P145" s="4"/>
      <c r="Q145" s="4"/>
      <c r="R145" s="4"/>
      <c r="S145" s="4"/>
    </row>
    <row r="146" spans="1:19" ht="13" x14ac:dyDescent="0.15">
      <c r="A146" s="1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13"/>
      <c r="O146" s="4"/>
      <c r="P146" s="4"/>
      <c r="Q146" s="4"/>
      <c r="R146" s="4"/>
      <c r="S146" s="4"/>
    </row>
    <row r="147" spans="1:19" ht="13" x14ac:dyDescent="0.15">
      <c r="A147" s="1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13"/>
      <c r="O147" s="4"/>
      <c r="P147" s="4"/>
      <c r="Q147" s="4"/>
      <c r="R147" s="4"/>
      <c r="S147" s="4"/>
    </row>
    <row r="148" spans="1:19" ht="13" x14ac:dyDescent="0.15">
      <c r="A148" s="1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13"/>
      <c r="O148" s="4"/>
      <c r="P148" s="4"/>
      <c r="Q148" s="4"/>
      <c r="R148" s="4"/>
      <c r="S148" s="4"/>
    </row>
    <row r="149" spans="1:19" ht="13" x14ac:dyDescent="0.15">
      <c r="A149" s="1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13"/>
      <c r="O149" s="4"/>
      <c r="P149" s="4"/>
      <c r="Q149" s="4"/>
      <c r="R149" s="4"/>
      <c r="S149" s="4"/>
    </row>
    <row r="150" spans="1:19" ht="13" x14ac:dyDescent="0.15">
      <c r="A150" s="1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13"/>
      <c r="O150" s="4"/>
      <c r="P150" s="4"/>
      <c r="Q150" s="4"/>
      <c r="R150" s="4"/>
      <c r="S150" s="4"/>
    </row>
    <row r="151" spans="1:19" ht="13" x14ac:dyDescent="0.15">
      <c r="A151" s="1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13"/>
      <c r="O151" s="4"/>
      <c r="P151" s="4"/>
      <c r="Q151" s="4"/>
      <c r="R151" s="4"/>
      <c r="S151" s="4"/>
    </row>
    <row r="152" spans="1:19" ht="13" x14ac:dyDescent="0.15">
      <c r="A152" s="1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13"/>
      <c r="O152" s="4"/>
      <c r="P152" s="4"/>
      <c r="Q152" s="4"/>
      <c r="R152" s="4"/>
      <c r="S152" s="4"/>
    </row>
    <row r="153" spans="1:19" ht="13" x14ac:dyDescent="0.15">
      <c r="A153" s="1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13"/>
      <c r="O153" s="4"/>
      <c r="P153" s="4"/>
      <c r="Q153" s="4"/>
      <c r="R153" s="4"/>
      <c r="S153" s="4"/>
    </row>
    <row r="154" spans="1:19" ht="13" x14ac:dyDescent="0.15">
      <c r="A154" s="1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13"/>
      <c r="O154" s="4"/>
      <c r="P154" s="4"/>
      <c r="Q154" s="4"/>
      <c r="R154" s="4"/>
      <c r="S154" s="4"/>
    </row>
    <row r="155" spans="1:19" ht="13" x14ac:dyDescent="0.15">
      <c r="A155" s="1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13"/>
      <c r="O155" s="4"/>
      <c r="P155" s="4"/>
      <c r="Q155" s="4"/>
      <c r="R155" s="4"/>
      <c r="S155" s="4"/>
    </row>
    <row r="156" spans="1:19" ht="13" x14ac:dyDescent="0.15">
      <c r="A156" s="1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13"/>
      <c r="O156" s="4"/>
      <c r="P156" s="4"/>
      <c r="Q156" s="4"/>
      <c r="R156" s="4"/>
      <c r="S156" s="4"/>
    </row>
    <row r="157" spans="1:19" ht="13" x14ac:dyDescent="0.15">
      <c r="A157" s="1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13"/>
      <c r="O157" s="4"/>
      <c r="P157" s="4"/>
      <c r="Q157" s="4"/>
      <c r="R157" s="4"/>
      <c r="S157" s="4"/>
    </row>
    <row r="158" spans="1:19" ht="13" x14ac:dyDescent="0.15">
      <c r="A158" s="1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13"/>
      <c r="O158" s="4"/>
      <c r="P158" s="4"/>
      <c r="Q158" s="4"/>
      <c r="R158" s="4"/>
      <c r="S158" s="4"/>
    </row>
    <row r="159" spans="1:19" ht="13" x14ac:dyDescent="0.15">
      <c r="A159" s="1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13"/>
      <c r="O159" s="4"/>
      <c r="P159" s="4"/>
      <c r="Q159" s="4"/>
      <c r="R159" s="4"/>
      <c r="S159" s="4"/>
    </row>
    <row r="160" spans="1:19" ht="13" x14ac:dyDescent="0.15">
      <c r="A160" s="1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13"/>
      <c r="O160" s="4"/>
      <c r="P160" s="4"/>
      <c r="Q160" s="4"/>
      <c r="R160" s="4"/>
      <c r="S160" s="4"/>
    </row>
    <row r="161" spans="1:19" ht="13" x14ac:dyDescent="0.15">
      <c r="A161" s="1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13"/>
      <c r="O161" s="4"/>
      <c r="P161" s="4"/>
      <c r="Q161" s="4"/>
      <c r="R161" s="4"/>
      <c r="S161" s="4"/>
    </row>
    <row r="162" spans="1:19" ht="13" x14ac:dyDescent="0.15">
      <c r="A162" s="1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13"/>
      <c r="O162" s="4"/>
      <c r="P162" s="4"/>
      <c r="Q162" s="4"/>
      <c r="R162" s="4"/>
      <c r="S162" s="4"/>
    </row>
    <row r="163" spans="1:19" ht="13" x14ac:dyDescent="0.15">
      <c r="A163" s="1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13"/>
      <c r="O163" s="4"/>
      <c r="P163" s="4"/>
      <c r="Q163" s="4"/>
      <c r="R163" s="4"/>
      <c r="S163" s="4"/>
    </row>
    <row r="164" spans="1:19" ht="13" x14ac:dyDescent="0.15">
      <c r="A164" s="1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13"/>
      <c r="O164" s="4"/>
      <c r="P164" s="4"/>
      <c r="Q164" s="4"/>
      <c r="R164" s="4"/>
      <c r="S164" s="4"/>
    </row>
    <row r="165" spans="1:19" ht="13" x14ac:dyDescent="0.15">
      <c r="A165" s="1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13"/>
      <c r="O165" s="4"/>
      <c r="P165" s="4"/>
      <c r="Q165" s="4"/>
      <c r="R165" s="4"/>
      <c r="S165" s="4"/>
    </row>
    <row r="166" spans="1:19" ht="13" x14ac:dyDescent="0.15">
      <c r="A166" s="1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13"/>
      <c r="O166" s="4"/>
      <c r="P166" s="4"/>
      <c r="Q166" s="4"/>
      <c r="R166" s="4"/>
      <c r="S166" s="4"/>
    </row>
    <row r="167" spans="1:19" ht="13" x14ac:dyDescent="0.15">
      <c r="A167" s="1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13"/>
      <c r="O167" s="4"/>
      <c r="P167" s="4"/>
      <c r="Q167" s="4"/>
      <c r="R167" s="4"/>
      <c r="S167" s="4"/>
    </row>
    <row r="168" spans="1:19" ht="13" x14ac:dyDescent="0.15">
      <c r="A168" s="1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13"/>
      <c r="O168" s="4"/>
      <c r="P168" s="4"/>
      <c r="Q168" s="4"/>
      <c r="R168" s="4"/>
      <c r="S168" s="4"/>
    </row>
    <row r="169" spans="1:19" ht="13" x14ac:dyDescent="0.15">
      <c r="A169" s="12"/>
      <c r="N169" s="11"/>
    </row>
    <row r="170" spans="1:19" ht="13" x14ac:dyDescent="0.15">
      <c r="A170" s="12"/>
      <c r="N170" s="11"/>
    </row>
    <row r="171" spans="1:19" ht="13" x14ac:dyDescent="0.15">
      <c r="A171" s="12"/>
      <c r="N171" s="11"/>
    </row>
    <row r="172" spans="1:19" ht="13" x14ac:dyDescent="0.15">
      <c r="A172" s="12"/>
      <c r="N172" s="11"/>
    </row>
    <row r="173" spans="1:19" ht="13" x14ac:dyDescent="0.15">
      <c r="A173" s="12"/>
      <c r="N173" s="11"/>
    </row>
    <row r="174" spans="1:19" ht="13" x14ac:dyDescent="0.15">
      <c r="A174" s="12"/>
      <c r="N174" s="11"/>
    </row>
    <row r="175" spans="1:19" ht="13" x14ac:dyDescent="0.15">
      <c r="A175" s="12"/>
      <c r="N175" s="11"/>
    </row>
    <row r="176" spans="1:19" ht="13" x14ac:dyDescent="0.15">
      <c r="A176" s="12"/>
      <c r="N176" s="11"/>
    </row>
    <row r="177" spans="1:14" ht="13" x14ac:dyDescent="0.15">
      <c r="A177" s="12"/>
      <c r="N177" s="11"/>
    </row>
    <row r="178" spans="1:14" ht="13" x14ac:dyDescent="0.15">
      <c r="A178" s="12"/>
      <c r="N178" s="11"/>
    </row>
    <row r="179" spans="1:14" ht="13" x14ac:dyDescent="0.15">
      <c r="A179" s="12"/>
      <c r="N179" s="11"/>
    </row>
    <row r="180" spans="1:14" ht="13" x14ac:dyDescent="0.15">
      <c r="A180" s="12"/>
      <c r="N180" s="11"/>
    </row>
    <row r="181" spans="1:14" ht="13" x14ac:dyDescent="0.15">
      <c r="A181" s="12"/>
      <c r="N181" s="11"/>
    </row>
    <row r="182" spans="1:14" ht="13" x14ac:dyDescent="0.15">
      <c r="A182" s="12"/>
      <c r="N182" s="11"/>
    </row>
    <row r="183" spans="1:14" ht="13" x14ac:dyDescent="0.15">
      <c r="A183" s="12"/>
      <c r="N183" s="11"/>
    </row>
    <row r="184" spans="1:14" ht="13" x14ac:dyDescent="0.15">
      <c r="A184" s="12"/>
      <c r="N184" s="11"/>
    </row>
    <row r="185" spans="1:14" ht="13" x14ac:dyDescent="0.15">
      <c r="A185" s="12"/>
      <c r="N185" s="11"/>
    </row>
    <row r="186" spans="1:14" ht="13" x14ac:dyDescent="0.15">
      <c r="A186" s="12"/>
      <c r="N186" s="11"/>
    </row>
    <row r="187" spans="1:14" ht="13" x14ac:dyDescent="0.15">
      <c r="A187" s="12"/>
      <c r="N187" s="11"/>
    </row>
    <row r="188" spans="1:14" ht="13" x14ac:dyDescent="0.15">
      <c r="A188" s="12"/>
      <c r="N188" s="11"/>
    </row>
    <row r="189" spans="1:14" ht="13" x14ac:dyDescent="0.15">
      <c r="A189" s="12"/>
      <c r="N189" s="11"/>
    </row>
    <row r="190" spans="1:14" ht="13" x14ac:dyDescent="0.15">
      <c r="A190" s="12"/>
      <c r="N190" s="11"/>
    </row>
    <row r="191" spans="1:14" ht="13" x14ac:dyDescent="0.15">
      <c r="A191" s="12"/>
      <c r="N191" s="11"/>
    </row>
    <row r="192" spans="1:14" ht="13" x14ac:dyDescent="0.15">
      <c r="A192" s="12"/>
      <c r="N192" s="11"/>
    </row>
    <row r="193" spans="1:14" ht="13" x14ac:dyDescent="0.15">
      <c r="A193" s="12"/>
      <c r="N193" s="11"/>
    </row>
    <row r="194" spans="1:14" ht="13" x14ac:dyDescent="0.15">
      <c r="A194" s="12"/>
      <c r="N194" s="11"/>
    </row>
    <row r="195" spans="1:14" ht="13" x14ac:dyDescent="0.15">
      <c r="A195" s="12"/>
      <c r="N195" s="11"/>
    </row>
    <row r="196" spans="1:14" ht="13" x14ac:dyDescent="0.15">
      <c r="A196" s="12"/>
      <c r="N196" s="11"/>
    </row>
    <row r="197" spans="1:14" ht="13" x14ac:dyDescent="0.15">
      <c r="A197" s="12"/>
      <c r="N197" s="11"/>
    </row>
    <row r="198" spans="1:14" ht="13" x14ac:dyDescent="0.15">
      <c r="A198" s="12"/>
      <c r="N198" s="11"/>
    </row>
    <row r="199" spans="1:14" ht="13" x14ac:dyDescent="0.15">
      <c r="A199" s="12"/>
      <c r="N199" s="11"/>
    </row>
    <row r="200" spans="1:14" ht="13" x14ac:dyDescent="0.15">
      <c r="A200" s="12"/>
      <c r="N200" s="11"/>
    </row>
    <row r="201" spans="1:14" ht="13" x14ac:dyDescent="0.15">
      <c r="A201" s="12"/>
      <c r="N201" s="11"/>
    </row>
    <row r="202" spans="1:14" ht="13" x14ac:dyDescent="0.15">
      <c r="A202" s="12"/>
      <c r="N202" s="11"/>
    </row>
    <row r="203" spans="1:14" ht="13" x14ac:dyDescent="0.15">
      <c r="A203" s="12"/>
      <c r="N203" s="11"/>
    </row>
    <row r="204" spans="1:14" ht="13" x14ac:dyDescent="0.15">
      <c r="A204" s="12"/>
      <c r="N204" s="11"/>
    </row>
    <row r="205" spans="1:14" ht="13" x14ac:dyDescent="0.15">
      <c r="A205" s="12"/>
      <c r="N205" s="11"/>
    </row>
    <row r="206" spans="1:14" ht="13" x14ac:dyDescent="0.15">
      <c r="A206" s="12"/>
      <c r="N206" s="11"/>
    </row>
    <row r="207" spans="1:14" ht="13" x14ac:dyDescent="0.15">
      <c r="A207" s="12"/>
      <c r="N207" s="11"/>
    </row>
    <row r="208" spans="1:14" ht="13" x14ac:dyDescent="0.15">
      <c r="A208" s="12"/>
      <c r="N208" s="11"/>
    </row>
    <row r="209" spans="1:14" ht="13" x14ac:dyDescent="0.15">
      <c r="A209" s="12"/>
      <c r="N209" s="11"/>
    </row>
    <row r="210" spans="1:14" ht="13" x14ac:dyDescent="0.15">
      <c r="A210" s="12"/>
      <c r="N210" s="11"/>
    </row>
    <row r="211" spans="1:14" ht="13" x14ac:dyDescent="0.15">
      <c r="A211" s="12"/>
      <c r="N211" s="11"/>
    </row>
    <row r="212" spans="1:14" ht="13" x14ac:dyDescent="0.15">
      <c r="A212" s="12"/>
      <c r="N212" s="11"/>
    </row>
    <row r="213" spans="1:14" ht="13" x14ac:dyDescent="0.15">
      <c r="A213" s="12"/>
      <c r="N213" s="11"/>
    </row>
    <row r="214" spans="1:14" ht="13" x14ac:dyDescent="0.15">
      <c r="A214" s="12"/>
      <c r="N214" s="11"/>
    </row>
    <row r="215" spans="1:14" ht="13" x14ac:dyDescent="0.15">
      <c r="A215" s="12"/>
      <c r="N215" s="11"/>
    </row>
    <row r="216" spans="1:14" ht="13" x14ac:dyDescent="0.15">
      <c r="A216" s="12"/>
      <c r="N216" s="11"/>
    </row>
    <row r="217" spans="1:14" ht="13" x14ac:dyDescent="0.15">
      <c r="A217" s="12"/>
      <c r="N217" s="11"/>
    </row>
    <row r="218" spans="1:14" ht="13" x14ac:dyDescent="0.15">
      <c r="A218" s="12"/>
      <c r="N218" s="11"/>
    </row>
    <row r="219" spans="1:14" ht="13" x14ac:dyDescent="0.15">
      <c r="A219" s="12"/>
      <c r="N219" s="11"/>
    </row>
    <row r="220" spans="1:14" ht="13" x14ac:dyDescent="0.15">
      <c r="A220" s="12"/>
      <c r="N220" s="11"/>
    </row>
    <row r="221" spans="1:14" ht="13" x14ac:dyDescent="0.15">
      <c r="A221" s="12"/>
      <c r="N221" s="11"/>
    </row>
    <row r="222" spans="1:14" ht="13" x14ac:dyDescent="0.15">
      <c r="A222" s="12"/>
      <c r="N222" s="11"/>
    </row>
    <row r="223" spans="1:14" ht="13" x14ac:dyDescent="0.15">
      <c r="A223" s="12"/>
      <c r="N223" s="11"/>
    </row>
    <row r="224" spans="1:14" ht="13" x14ac:dyDescent="0.15">
      <c r="A224" s="12"/>
      <c r="N224" s="11"/>
    </row>
    <row r="225" spans="1:14" ht="13" x14ac:dyDescent="0.15">
      <c r="A225" s="12"/>
      <c r="N225" s="11"/>
    </row>
    <row r="226" spans="1:14" ht="13" x14ac:dyDescent="0.15">
      <c r="A226" s="12"/>
      <c r="N226" s="11"/>
    </row>
    <row r="227" spans="1:14" ht="13" x14ac:dyDescent="0.15">
      <c r="A227" s="12"/>
      <c r="N227" s="11"/>
    </row>
    <row r="228" spans="1:14" ht="13" x14ac:dyDescent="0.15">
      <c r="A228" s="12"/>
      <c r="N228" s="11"/>
    </row>
    <row r="229" spans="1:14" ht="13" x14ac:dyDescent="0.15">
      <c r="A229" s="12"/>
      <c r="N229" s="11"/>
    </row>
    <row r="230" spans="1:14" ht="13" x14ac:dyDescent="0.15">
      <c r="A230" s="12"/>
      <c r="N230" s="11"/>
    </row>
    <row r="231" spans="1:14" ht="13" x14ac:dyDescent="0.15">
      <c r="A231" s="12"/>
      <c r="N231" s="11"/>
    </row>
    <row r="232" spans="1:14" ht="13" x14ac:dyDescent="0.15">
      <c r="A232" s="12"/>
      <c r="N232" s="11"/>
    </row>
    <row r="233" spans="1:14" ht="13" x14ac:dyDescent="0.15">
      <c r="A233" s="12"/>
      <c r="N233" s="11"/>
    </row>
    <row r="234" spans="1:14" ht="13" x14ac:dyDescent="0.15">
      <c r="A234" s="12"/>
      <c r="N234" s="11"/>
    </row>
    <row r="235" spans="1:14" ht="13" x14ac:dyDescent="0.15">
      <c r="A235" s="12"/>
      <c r="N235" s="11"/>
    </row>
    <row r="236" spans="1:14" ht="13" x14ac:dyDescent="0.15">
      <c r="A236" s="12"/>
      <c r="N236" s="11"/>
    </row>
    <row r="237" spans="1:14" ht="13" x14ac:dyDescent="0.15">
      <c r="A237" s="12"/>
      <c r="N237" s="11"/>
    </row>
    <row r="238" spans="1:14" ht="13" x14ac:dyDescent="0.15">
      <c r="A238" s="12"/>
      <c r="N238" s="11"/>
    </row>
    <row r="239" spans="1:14" ht="13" x14ac:dyDescent="0.15">
      <c r="A239" s="12"/>
      <c r="N239" s="11"/>
    </row>
    <row r="240" spans="1:14" ht="13" x14ac:dyDescent="0.15">
      <c r="A240" s="12"/>
      <c r="N240" s="11"/>
    </row>
    <row r="241" spans="1:14" ht="13" x14ac:dyDescent="0.15">
      <c r="A241" s="12"/>
      <c r="N241" s="11"/>
    </row>
    <row r="242" spans="1:14" ht="13" x14ac:dyDescent="0.15">
      <c r="A242" s="12"/>
      <c r="N242" s="11"/>
    </row>
    <row r="243" spans="1:14" ht="13" x14ac:dyDescent="0.15">
      <c r="A243" s="12"/>
      <c r="N243" s="11"/>
    </row>
    <row r="244" spans="1:14" ht="13" x14ac:dyDescent="0.15">
      <c r="A244" s="12"/>
      <c r="N244" s="11"/>
    </row>
    <row r="245" spans="1:14" ht="13" x14ac:dyDescent="0.15">
      <c r="A245" s="12"/>
      <c r="N245" s="11"/>
    </row>
    <row r="246" spans="1:14" ht="13" x14ac:dyDescent="0.15">
      <c r="A246" s="12"/>
      <c r="N246" s="11"/>
    </row>
    <row r="247" spans="1:14" ht="13" x14ac:dyDescent="0.15">
      <c r="A247" s="12"/>
      <c r="N247" s="11"/>
    </row>
    <row r="248" spans="1:14" ht="13" x14ac:dyDescent="0.15">
      <c r="A248" s="12"/>
      <c r="N248" s="11"/>
    </row>
    <row r="249" spans="1:14" ht="13" x14ac:dyDescent="0.15">
      <c r="A249" s="12"/>
      <c r="N249" s="11"/>
    </row>
    <row r="250" spans="1:14" ht="13" x14ac:dyDescent="0.15">
      <c r="A250" s="12"/>
      <c r="N250" s="11"/>
    </row>
    <row r="251" spans="1:14" ht="13" x14ac:dyDescent="0.15">
      <c r="A251" s="12"/>
      <c r="N251" s="11"/>
    </row>
    <row r="252" spans="1:14" ht="13" x14ac:dyDescent="0.15">
      <c r="A252" s="12"/>
      <c r="N252" s="11"/>
    </row>
    <row r="253" spans="1:14" ht="13" x14ac:dyDescent="0.15">
      <c r="A253" s="12"/>
      <c r="N253" s="11"/>
    </row>
    <row r="254" spans="1:14" ht="13" x14ac:dyDescent="0.15">
      <c r="A254" s="12"/>
      <c r="N254" s="11"/>
    </row>
    <row r="255" spans="1:14" ht="13" x14ac:dyDescent="0.15">
      <c r="A255" s="12"/>
      <c r="N255" s="11"/>
    </row>
    <row r="256" spans="1:14" ht="13" x14ac:dyDescent="0.15">
      <c r="A256" s="12"/>
      <c r="N256" s="11"/>
    </row>
    <row r="257" spans="1:14" ht="13" x14ac:dyDescent="0.15">
      <c r="A257" s="12"/>
      <c r="N257" s="11"/>
    </row>
    <row r="258" spans="1:14" ht="13" x14ac:dyDescent="0.15">
      <c r="A258" s="12"/>
      <c r="N258" s="11"/>
    </row>
    <row r="259" spans="1:14" ht="13" x14ac:dyDescent="0.15">
      <c r="A259" s="12"/>
      <c r="N259" s="11"/>
    </row>
    <row r="260" spans="1:14" ht="13" x14ac:dyDescent="0.15">
      <c r="A260" s="12"/>
      <c r="N260" s="11"/>
    </row>
    <row r="261" spans="1:14" ht="13" x14ac:dyDescent="0.15">
      <c r="A261" s="12"/>
      <c r="N261" s="11"/>
    </row>
    <row r="262" spans="1:14" ht="13" x14ac:dyDescent="0.15">
      <c r="A262" s="12"/>
      <c r="N262" s="11"/>
    </row>
    <row r="263" spans="1:14" ht="13" x14ac:dyDescent="0.15">
      <c r="A263" s="12"/>
      <c r="N263" s="11"/>
    </row>
    <row r="264" spans="1:14" ht="13" x14ac:dyDescent="0.15">
      <c r="A264" s="12"/>
      <c r="N264" s="11"/>
    </row>
    <row r="265" spans="1:14" ht="13" x14ac:dyDescent="0.15">
      <c r="A265" s="12"/>
      <c r="N265" s="11"/>
    </row>
    <row r="266" spans="1:14" ht="13" x14ac:dyDescent="0.15">
      <c r="A266" s="12"/>
      <c r="N266" s="11"/>
    </row>
    <row r="267" spans="1:14" ht="13" x14ac:dyDescent="0.15">
      <c r="A267" s="12"/>
      <c r="N267" s="11"/>
    </row>
    <row r="268" spans="1:14" ht="13" x14ac:dyDescent="0.15">
      <c r="A268" s="12"/>
      <c r="N268" s="11"/>
    </row>
    <row r="269" spans="1:14" ht="13" x14ac:dyDescent="0.15">
      <c r="A269" s="12"/>
      <c r="N269" s="11"/>
    </row>
    <row r="270" spans="1:14" ht="13" x14ac:dyDescent="0.15">
      <c r="A270" s="12"/>
      <c r="N270" s="11"/>
    </row>
    <row r="271" spans="1:14" ht="13" x14ac:dyDescent="0.15">
      <c r="A271" s="12"/>
      <c r="N271" s="11"/>
    </row>
    <row r="272" spans="1:14" ht="13" x14ac:dyDescent="0.15">
      <c r="A272" s="12"/>
      <c r="N272" s="11"/>
    </row>
    <row r="273" spans="1:14" ht="13" x14ac:dyDescent="0.15">
      <c r="A273" s="12"/>
      <c r="N273" s="11"/>
    </row>
    <row r="274" spans="1:14" ht="13" x14ac:dyDescent="0.15">
      <c r="A274" s="12"/>
      <c r="N274" s="11"/>
    </row>
    <row r="275" spans="1:14" ht="13" x14ac:dyDescent="0.15">
      <c r="A275" s="12"/>
      <c r="N275" s="11"/>
    </row>
    <row r="276" spans="1:14" ht="13" x14ac:dyDescent="0.15">
      <c r="A276" s="12"/>
      <c r="N276" s="11"/>
    </row>
    <row r="277" spans="1:14" ht="13" x14ac:dyDescent="0.15">
      <c r="A277" s="12"/>
      <c r="N277" s="11"/>
    </row>
    <row r="278" spans="1:14" ht="13" x14ac:dyDescent="0.15">
      <c r="A278" s="12"/>
      <c r="N278" s="11"/>
    </row>
    <row r="279" spans="1:14" ht="13" x14ac:dyDescent="0.15">
      <c r="A279" s="12"/>
      <c r="N279" s="11"/>
    </row>
    <row r="280" spans="1:14" ht="13" x14ac:dyDescent="0.15">
      <c r="A280" s="12"/>
      <c r="N280" s="11"/>
    </row>
    <row r="281" spans="1:14" ht="13" x14ac:dyDescent="0.15">
      <c r="A281" s="12"/>
      <c r="N281" s="11"/>
    </row>
    <row r="282" spans="1:14" ht="13" x14ac:dyDescent="0.15">
      <c r="A282" s="12"/>
      <c r="N282" s="11"/>
    </row>
    <row r="283" spans="1:14" ht="13" x14ac:dyDescent="0.15">
      <c r="A283" s="12"/>
      <c r="N283" s="11"/>
    </row>
    <row r="284" spans="1:14" ht="13" x14ac:dyDescent="0.15">
      <c r="A284" s="12"/>
      <c r="N284" s="11"/>
    </row>
    <row r="285" spans="1:14" ht="13" x14ac:dyDescent="0.15">
      <c r="A285" s="12"/>
      <c r="N285" s="11"/>
    </row>
    <row r="286" spans="1:14" ht="13" x14ac:dyDescent="0.15">
      <c r="A286" s="12"/>
      <c r="N286" s="11"/>
    </row>
    <row r="287" spans="1:14" ht="13" x14ac:dyDescent="0.15">
      <c r="A287" s="12"/>
      <c r="N287" s="11"/>
    </row>
    <row r="288" spans="1:14" ht="13" x14ac:dyDescent="0.15">
      <c r="A288" s="12"/>
      <c r="N288" s="11"/>
    </row>
    <row r="289" spans="1:14" ht="13" x14ac:dyDescent="0.15">
      <c r="A289" s="12"/>
      <c r="N289" s="11"/>
    </row>
    <row r="290" spans="1:14" ht="13" x14ac:dyDescent="0.15">
      <c r="A290" s="12"/>
      <c r="N290" s="11"/>
    </row>
    <row r="291" spans="1:14" ht="13" x14ac:dyDescent="0.15">
      <c r="A291" s="12"/>
      <c r="N291" s="11"/>
    </row>
    <row r="292" spans="1:14" ht="13" x14ac:dyDescent="0.15">
      <c r="A292" s="12"/>
      <c r="N292" s="11"/>
    </row>
    <row r="293" spans="1:14" ht="13" x14ac:dyDescent="0.15">
      <c r="A293" s="12"/>
      <c r="N293" s="11"/>
    </row>
    <row r="294" spans="1:14" ht="13" x14ac:dyDescent="0.15">
      <c r="A294" s="12"/>
      <c r="N294" s="11"/>
    </row>
    <row r="295" spans="1:14" ht="13" x14ac:dyDescent="0.15">
      <c r="A295" s="12"/>
      <c r="N295" s="11"/>
    </row>
    <row r="296" spans="1:14" ht="13" x14ac:dyDescent="0.15">
      <c r="A296" s="12"/>
      <c r="N296" s="11"/>
    </row>
    <row r="297" spans="1:14" ht="13" x14ac:dyDescent="0.15">
      <c r="A297" s="12"/>
      <c r="N297" s="11"/>
    </row>
    <row r="298" spans="1:14" ht="13" x14ac:dyDescent="0.15">
      <c r="A298" s="12"/>
      <c r="N298" s="11"/>
    </row>
    <row r="299" spans="1:14" ht="13" x14ac:dyDescent="0.15">
      <c r="A299" s="12"/>
      <c r="N299" s="11"/>
    </row>
    <row r="300" spans="1:14" ht="13" x14ac:dyDescent="0.15">
      <c r="A300" s="12"/>
      <c r="N300" s="11"/>
    </row>
    <row r="301" spans="1:14" ht="13" x14ac:dyDescent="0.15">
      <c r="A301" s="12"/>
      <c r="N301" s="11"/>
    </row>
    <row r="302" spans="1:14" ht="13" x14ac:dyDescent="0.15">
      <c r="A302" s="12"/>
      <c r="N302" s="11"/>
    </row>
    <row r="303" spans="1:14" ht="13" x14ac:dyDescent="0.15">
      <c r="A303" s="12"/>
      <c r="N303" s="11"/>
    </row>
    <row r="304" spans="1:14" ht="13" x14ac:dyDescent="0.15">
      <c r="A304" s="12"/>
      <c r="N304" s="11"/>
    </row>
    <row r="305" spans="1:14" ht="13" x14ac:dyDescent="0.15">
      <c r="A305" s="12"/>
      <c r="N305" s="11"/>
    </row>
    <row r="306" spans="1:14" ht="13" x14ac:dyDescent="0.15">
      <c r="A306" s="12"/>
      <c r="N306" s="11"/>
    </row>
    <row r="307" spans="1:14" ht="13" x14ac:dyDescent="0.15">
      <c r="A307" s="12"/>
      <c r="N307" s="11"/>
    </row>
    <row r="308" spans="1:14" ht="13" x14ac:dyDescent="0.15">
      <c r="A308" s="12"/>
      <c r="N308" s="11"/>
    </row>
    <row r="309" spans="1:14" ht="13" x14ac:dyDescent="0.15">
      <c r="A309" s="12"/>
      <c r="N309" s="11"/>
    </row>
    <row r="310" spans="1:14" ht="13" x14ac:dyDescent="0.15">
      <c r="A310" s="12"/>
      <c r="N310" s="11"/>
    </row>
    <row r="311" spans="1:14" ht="13" x14ac:dyDescent="0.15">
      <c r="A311" s="12"/>
      <c r="N311" s="11"/>
    </row>
    <row r="312" spans="1:14" ht="13" x14ac:dyDescent="0.15">
      <c r="A312" s="12"/>
      <c r="N312" s="11"/>
    </row>
    <row r="313" spans="1:14" ht="13" x14ac:dyDescent="0.15">
      <c r="A313" s="12"/>
      <c r="N313" s="11"/>
    </row>
    <row r="314" spans="1:14" ht="13" x14ac:dyDescent="0.15">
      <c r="A314" s="12"/>
      <c r="N314" s="11"/>
    </row>
    <row r="315" spans="1:14" ht="13" x14ac:dyDescent="0.15">
      <c r="A315" s="12"/>
      <c r="N315" s="11"/>
    </row>
    <row r="316" spans="1:14" ht="13" x14ac:dyDescent="0.15">
      <c r="A316" s="12"/>
      <c r="N316" s="11"/>
    </row>
    <row r="317" spans="1:14" ht="13" x14ac:dyDescent="0.15">
      <c r="A317" s="12"/>
      <c r="N317" s="11"/>
    </row>
    <row r="318" spans="1:14" ht="13" x14ac:dyDescent="0.15">
      <c r="A318" s="12"/>
      <c r="N318" s="11"/>
    </row>
    <row r="319" spans="1:14" ht="13" x14ac:dyDescent="0.15">
      <c r="A319" s="12"/>
      <c r="N319" s="11"/>
    </row>
    <row r="320" spans="1:14" ht="13" x14ac:dyDescent="0.15">
      <c r="A320" s="12"/>
      <c r="N320" s="11"/>
    </row>
    <row r="321" spans="1:14" ht="13" x14ac:dyDescent="0.15">
      <c r="A321" s="12"/>
      <c r="N321" s="11"/>
    </row>
    <row r="322" spans="1:14" ht="13" x14ac:dyDescent="0.15">
      <c r="A322" s="12"/>
      <c r="N322" s="11"/>
    </row>
    <row r="323" spans="1:14" ht="13" x14ac:dyDescent="0.15">
      <c r="A323" s="12"/>
      <c r="N323" s="11"/>
    </row>
    <row r="324" spans="1:14" ht="13" x14ac:dyDescent="0.15">
      <c r="A324" s="12"/>
      <c r="N324" s="11"/>
    </row>
    <row r="325" spans="1:14" ht="13" x14ac:dyDescent="0.15">
      <c r="A325" s="12"/>
      <c r="N325" s="11"/>
    </row>
    <row r="326" spans="1:14" ht="13" x14ac:dyDescent="0.15">
      <c r="A326" s="12"/>
      <c r="N326" s="11"/>
    </row>
    <row r="327" spans="1:14" ht="13" x14ac:dyDescent="0.15">
      <c r="A327" s="12"/>
      <c r="N327" s="11"/>
    </row>
    <row r="328" spans="1:14" ht="13" x14ac:dyDescent="0.15">
      <c r="A328" s="12"/>
      <c r="N328" s="11"/>
    </row>
    <row r="329" spans="1:14" ht="13" x14ac:dyDescent="0.15">
      <c r="A329" s="12"/>
      <c r="N329" s="11"/>
    </row>
    <row r="330" spans="1:14" ht="13" x14ac:dyDescent="0.15">
      <c r="A330" s="12"/>
      <c r="N330" s="11"/>
    </row>
    <row r="331" spans="1:14" ht="13" x14ac:dyDescent="0.15">
      <c r="A331" s="12"/>
      <c r="N331" s="11"/>
    </row>
    <row r="332" spans="1:14" ht="13" x14ac:dyDescent="0.15">
      <c r="A332" s="12"/>
      <c r="N332" s="11"/>
    </row>
    <row r="333" spans="1:14" ht="13" x14ac:dyDescent="0.15">
      <c r="A333" s="12"/>
      <c r="N333" s="11"/>
    </row>
    <row r="334" spans="1:14" ht="13" x14ac:dyDescent="0.15">
      <c r="A334" s="12"/>
      <c r="N334" s="11"/>
    </row>
    <row r="335" spans="1:14" ht="13" x14ac:dyDescent="0.15">
      <c r="A335" s="12"/>
      <c r="N335" s="11"/>
    </row>
    <row r="336" spans="1:14" ht="13" x14ac:dyDescent="0.15">
      <c r="A336" s="12"/>
      <c r="N336" s="11"/>
    </row>
    <row r="337" spans="1:14" ht="13" x14ac:dyDescent="0.15">
      <c r="A337" s="12"/>
      <c r="N337" s="11"/>
    </row>
    <row r="338" spans="1:14" ht="13" x14ac:dyDescent="0.15">
      <c r="A338" s="12"/>
      <c r="N338" s="11"/>
    </row>
    <row r="339" spans="1:14" ht="13" x14ac:dyDescent="0.15">
      <c r="A339" s="12"/>
      <c r="N339" s="11"/>
    </row>
    <row r="340" spans="1:14" ht="13" x14ac:dyDescent="0.15">
      <c r="A340" s="12"/>
      <c r="N340" s="11"/>
    </row>
    <row r="341" spans="1:14" ht="13" x14ac:dyDescent="0.15">
      <c r="A341" s="12"/>
      <c r="N341" s="11"/>
    </row>
    <row r="342" spans="1:14" ht="13" x14ac:dyDescent="0.15">
      <c r="A342" s="12"/>
      <c r="N342" s="11"/>
    </row>
    <row r="343" spans="1:14" ht="13" x14ac:dyDescent="0.15">
      <c r="A343" s="12"/>
      <c r="N343" s="11"/>
    </row>
    <row r="344" spans="1:14" ht="13" x14ac:dyDescent="0.15">
      <c r="A344" s="12"/>
      <c r="N344" s="11"/>
    </row>
    <row r="345" spans="1:14" ht="13" x14ac:dyDescent="0.15">
      <c r="A345" s="12"/>
      <c r="N345" s="11"/>
    </row>
    <row r="346" spans="1:14" ht="13" x14ac:dyDescent="0.15">
      <c r="A346" s="12"/>
      <c r="N346" s="11"/>
    </row>
    <row r="347" spans="1:14" ht="13" x14ac:dyDescent="0.15">
      <c r="A347" s="12"/>
      <c r="N347" s="11"/>
    </row>
    <row r="348" spans="1:14" ht="13" x14ac:dyDescent="0.15">
      <c r="A348" s="12"/>
      <c r="N348" s="11"/>
    </row>
    <row r="349" spans="1:14" ht="13" x14ac:dyDescent="0.15">
      <c r="A349" s="12"/>
      <c r="N349" s="11"/>
    </row>
    <row r="350" spans="1:14" ht="13" x14ac:dyDescent="0.15">
      <c r="A350" s="12"/>
      <c r="N350" s="11"/>
    </row>
    <row r="351" spans="1:14" ht="13" x14ac:dyDescent="0.15">
      <c r="A351" s="12"/>
      <c r="N351" s="11"/>
    </row>
    <row r="352" spans="1:14" ht="13" x14ac:dyDescent="0.15">
      <c r="A352" s="12"/>
      <c r="N352" s="11"/>
    </row>
    <row r="353" spans="1:14" ht="13" x14ac:dyDescent="0.15">
      <c r="A353" s="12"/>
      <c r="N353" s="11"/>
    </row>
    <row r="354" spans="1:14" ht="13" x14ac:dyDescent="0.15">
      <c r="A354" s="12"/>
      <c r="N354" s="11"/>
    </row>
    <row r="355" spans="1:14" ht="13" x14ac:dyDescent="0.15">
      <c r="A355" s="12"/>
      <c r="N355" s="11"/>
    </row>
    <row r="356" spans="1:14" ht="13" x14ac:dyDescent="0.15">
      <c r="A356" s="12"/>
      <c r="N356" s="11"/>
    </row>
    <row r="357" spans="1:14" ht="13" x14ac:dyDescent="0.15">
      <c r="A357" s="12"/>
      <c r="N357" s="11"/>
    </row>
    <row r="358" spans="1:14" ht="13" x14ac:dyDescent="0.15">
      <c r="A358" s="12"/>
      <c r="N358" s="11"/>
    </row>
    <row r="359" spans="1:14" ht="13" x14ac:dyDescent="0.15">
      <c r="A359" s="12"/>
      <c r="N359" s="11"/>
    </row>
    <row r="360" spans="1:14" ht="13" x14ac:dyDescent="0.15">
      <c r="A360" s="12"/>
      <c r="N360" s="11"/>
    </row>
    <row r="361" spans="1:14" ht="13" x14ac:dyDescent="0.15">
      <c r="A361" s="12"/>
      <c r="N361" s="11"/>
    </row>
    <row r="362" spans="1:14" ht="13" x14ac:dyDescent="0.15">
      <c r="A362" s="12"/>
      <c r="N362" s="11"/>
    </row>
    <row r="363" spans="1:14" ht="13" x14ac:dyDescent="0.15">
      <c r="A363" s="12"/>
      <c r="N363" s="11"/>
    </row>
    <row r="364" spans="1:14" ht="13" x14ac:dyDescent="0.15">
      <c r="A364" s="12"/>
      <c r="N364" s="11"/>
    </row>
    <row r="365" spans="1:14" ht="13" x14ac:dyDescent="0.15">
      <c r="A365" s="12"/>
      <c r="N365" s="11"/>
    </row>
    <row r="366" spans="1:14" ht="13" x14ac:dyDescent="0.15">
      <c r="A366" s="12"/>
      <c r="N366" s="11"/>
    </row>
    <row r="367" spans="1:14" ht="13" x14ac:dyDescent="0.15">
      <c r="A367" s="12"/>
      <c r="N367" s="11"/>
    </row>
    <row r="368" spans="1:14" ht="13" x14ac:dyDescent="0.15">
      <c r="A368" s="12"/>
      <c r="N368" s="11"/>
    </row>
    <row r="369" spans="1:14" ht="13" x14ac:dyDescent="0.15">
      <c r="A369" s="12"/>
      <c r="N369" s="11"/>
    </row>
    <row r="370" spans="1:14" ht="13" x14ac:dyDescent="0.15">
      <c r="A370" s="12"/>
      <c r="N370" s="11"/>
    </row>
    <row r="371" spans="1:14" ht="13" x14ac:dyDescent="0.15">
      <c r="A371" s="12"/>
      <c r="N371" s="11"/>
    </row>
    <row r="372" spans="1:14" ht="13" x14ac:dyDescent="0.15">
      <c r="A372" s="12"/>
      <c r="N372" s="11"/>
    </row>
    <row r="373" spans="1:14" ht="13" x14ac:dyDescent="0.15">
      <c r="A373" s="12"/>
      <c r="N373" s="11"/>
    </row>
    <row r="374" spans="1:14" ht="13" x14ac:dyDescent="0.15">
      <c r="A374" s="12"/>
      <c r="N374" s="11"/>
    </row>
    <row r="375" spans="1:14" ht="13" x14ac:dyDescent="0.15">
      <c r="A375" s="12"/>
      <c r="N375" s="11"/>
    </row>
    <row r="376" spans="1:14" ht="13" x14ac:dyDescent="0.15">
      <c r="A376" s="12"/>
      <c r="N376" s="11"/>
    </row>
    <row r="377" spans="1:14" ht="13" x14ac:dyDescent="0.15">
      <c r="A377" s="12"/>
      <c r="N377" s="11"/>
    </row>
    <row r="378" spans="1:14" ht="13" x14ac:dyDescent="0.15">
      <c r="A378" s="12"/>
      <c r="N378" s="11"/>
    </row>
    <row r="379" spans="1:14" ht="13" x14ac:dyDescent="0.15">
      <c r="A379" s="12"/>
      <c r="N379" s="11"/>
    </row>
    <row r="380" spans="1:14" ht="13" x14ac:dyDescent="0.15">
      <c r="A380" s="12"/>
      <c r="N380" s="11"/>
    </row>
    <row r="381" spans="1:14" ht="13" x14ac:dyDescent="0.15">
      <c r="A381" s="12"/>
      <c r="N381" s="11"/>
    </row>
    <row r="382" spans="1:14" ht="13" x14ac:dyDescent="0.15">
      <c r="A382" s="12"/>
      <c r="N382" s="11"/>
    </row>
    <row r="383" spans="1:14" ht="13" x14ac:dyDescent="0.15">
      <c r="A383" s="12"/>
      <c r="N383" s="11"/>
    </row>
    <row r="384" spans="1:14" ht="13" x14ac:dyDescent="0.15">
      <c r="A384" s="12"/>
      <c r="N384" s="11"/>
    </row>
    <row r="385" spans="1:14" ht="13" x14ac:dyDescent="0.15">
      <c r="A385" s="12"/>
      <c r="N385" s="11"/>
    </row>
    <row r="386" spans="1:14" ht="13" x14ac:dyDescent="0.15">
      <c r="A386" s="12"/>
      <c r="N386" s="11"/>
    </row>
    <row r="387" spans="1:14" ht="13" x14ac:dyDescent="0.15">
      <c r="A387" s="12"/>
      <c r="N387" s="11"/>
    </row>
    <row r="388" spans="1:14" ht="13" x14ac:dyDescent="0.15">
      <c r="A388" s="12"/>
      <c r="N388" s="11"/>
    </row>
    <row r="389" spans="1:14" ht="13" x14ac:dyDescent="0.15">
      <c r="A389" s="12"/>
      <c r="N389" s="11"/>
    </row>
    <row r="390" spans="1:14" ht="13" x14ac:dyDescent="0.15">
      <c r="A390" s="12"/>
      <c r="N390" s="11"/>
    </row>
    <row r="391" spans="1:14" ht="13" x14ac:dyDescent="0.15">
      <c r="A391" s="12"/>
      <c r="N391" s="11"/>
    </row>
    <row r="392" spans="1:14" ht="13" x14ac:dyDescent="0.15">
      <c r="A392" s="12"/>
      <c r="N392" s="11"/>
    </row>
    <row r="393" spans="1:14" ht="13" x14ac:dyDescent="0.15">
      <c r="A393" s="12"/>
      <c r="N393" s="11"/>
    </row>
    <row r="394" spans="1:14" ht="13" x14ac:dyDescent="0.15">
      <c r="A394" s="12"/>
      <c r="N394" s="11"/>
    </row>
    <row r="395" spans="1:14" ht="13" x14ac:dyDescent="0.15">
      <c r="A395" s="12"/>
      <c r="N395" s="11"/>
    </row>
    <row r="396" spans="1:14" ht="13" x14ac:dyDescent="0.15">
      <c r="A396" s="12"/>
      <c r="N396" s="11"/>
    </row>
    <row r="397" spans="1:14" ht="13" x14ac:dyDescent="0.15">
      <c r="A397" s="12"/>
      <c r="N397" s="11"/>
    </row>
    <row r="398" spans="1:14" ht="13" x14ac:dyDescent="0.15">
      <c r="A398" s="12"/>
      <c r="N398" s="11"/>
    </row>
    <row r="399" spans="1:14" ht="13" x14ac:dyDescent="0.15">
      <c r="A399" s="12"/>
      <c r="N399" s="11"/>
    </row>
    <row r="400" spans="1:14" ht="13" x14ac:dyDescent="0.15">
      <c r="A400" s="12"/>
      <c r="N400" s="11"/>
    </row>
    <row r="401" spans="1:14" ht="13" x14ac:dyDescent="0.15">
      <c r="A401" s="12"/>
      <c r="N401" s="11"/>
    </row>
    <row r="402" spans="1:14" ht="13" x14ac:dyDescent="0.15">
      <c r="A402" s="12"/>
      <c r="N402" s="11"/>
    </row>
    <row r="403" spans="1:14" ht="13" x14ac:dyDescent="0.15">
      <c r="A403" s="12"/>
      <c r="N403" s="11"/>
    </row>
    <row r="404" spans="1:14" ht="13" x14ac:dyDescent="0.15">
      <c r="A404" s="12"/>
      <c r="N404" s="11"/>
    </row>
    <row r="405" spans="1:14" ht="13" x14ac:dyDescent="0.15">
      <c r="A405" s="12"/>
      <c r="N405" s="11"/>
    </row>
    <row r="406" spans="1:14" ht="13" x14ac:dyDescent="0.15">
      <c r="A406" s="12"/>
      <c r="N406" s="11"/>
    </row>
    <row r="407" spans="1:14" ht="13" x14ac:dyDescent="0.15">
      <c r="A407" s="12"/>
      <c r="N407" s="11"/>
    </row>
    <row r="408" spans="1:14" ht="13" x14ac:dyDescent="0.15">
      <c r="A408" s="12"/>
      <c r="N408" s="11"/>
    </row>
    <row r="409" spans="1:14" ht="13" x14ac:dyDescent="0.15">
      <c r="A409" s="12"/>
      <c r="N409" s="11"/>
    </row>
    <row r="410" spans="1:14" ht="13" x14ac:dyDescent="0.15">
      <c r="A410" s="12"/>
      <c r="N410" s="11"/>
    </row>
    <row r="411" spans="1:14" ht="13" x14ac:dyDescent="0.15">
      <c r="A411" s="12"/>
      <c r="N411" s="11"/>
    </row>
    <row r="412" spans="1:14" ht="13" x14ac:dyDescent="0.15">
      <c r="A412" s="12"/>
      <c r="N412" s="11"/>
    </row>
    <row r="413" spans="1:14" ht="13" x14ac:dyDescent="0.15">
      <c r="A413" s="12"/>
      <c r="N413" s="11"/>
    </row>
    <row r="414" spans="1:14" ht="13" x14ac:dyDescent="0.15">
      <c r="A414" s="12"/>
      <c r="N414" s="11"/>
    </row>
    <row r="415" spans="1:14" ht="13" x14ac:dyDescent="0.15">
      <c r="A415" s="12"/>
      <c r="N415" s="11"/>
    </row>
    <row r="416" spans="1:14" ht="13" x14ac:dyDescent="0.15">
      <c r="A416" s="12"/>
      <c r="N416" s="11"/>
    </row>
    <row r="417" spans="1:14" ht="13" x14ac:dyDescent="0.15">
      <c r="A417" s="12"/>
      <c r="N417" s="11"/>
    </row>
    <row r="418" spans="1:14" ht="13" x14ac:dyDescent="0.15">
      <c r="A418" s="12"/>
      <c r="N418" s="11"/>
    </row>
    <row r="419" spans="1:14" ht="13" x14ac:dyDescent="0.15">
      <c r="A419" s="12"/>
      <c r="N419" s="11"/>
    </row>
    <row r="420" spans="1:14" ht="13" x14ac:dyDescent="0.15">
      <c r="A420" s="12"/>
      <c r="N420" s="11"/>
    </row>
    <row r="421" spans="1:14" ht="13" x14ac:dyDescent="0.15">
      <c r="A421" s="12"/>
      <c r="N421" s="11"/>
    </row>
    <row r="422" spans="1:14" ht="13" x14ac:dyDescent="0.15">
      <c r="A422" s="12"/>
      <c r="N422" s="11"/>
    </row>
    <row r="423" spans="1:14" ht="13" x14ac:dyDescent="0.15">
      <c r="A423" s="12"/>
      <c r="N423" s="11"/>
    </row>
    <row r="424" spans="1:14" ht="13" x14ac:dyDescent="0.15">
      <c r="A424" s="12"/>
      <c r="N424" s="11"/>
    </row>
    <row r="425" spans="1:14" ht="13" x14ac:dyDescent="0.15">
      <c r="A425" s="12"/>
      <c r="N425" s="11"/>
    </row>
    <row r="426" spans="1:14" ht="13" x14ac:dyDescent="0.15">
      <c r="A426" s="12"/>
      <c r="N426" s="11"/>
    </row>
    <row r="427" spans="1:14" ht="13" x14ac:dyDescent="0.15">
      <c r="A427" s="12"/>
      <c r="N427" s="11"/>
    </row>
    <row r="428" spans="1:14" ht="13" x14ac:dyDescent="0.15">
      <c r="A428" s="12"/>
      <c r="N428" s="11"/>
    </row>
    <row r="429" spans="1:14" ht="13" x14ac:dyDescent="0.15">
      <c r="A429" s="12"/>
      <c r="N429" s="11"/>
    </row>
    <row r="430" spans="1:14" ht="13" x14ac:dyDescent="0.15">
      <c r="A430" s="12"/>
      <c r="N430" s="11"/>
    </row>
    <row r="431" spans="1:14" ht="13" x14ac:dyDescent="0.15">
      <c r="A431" s="12"/>
      <c r="N431" s="11"/>
    </row>
    <row r="432" spans="1:14" ht="13" x14ac:dyDescent="0.15">
      <c r="A432" s="12"/>
      <c r="N432" s="11"/>
    </row>
    <row r="433" spans="1:14" ht="13" x14ac:dyDescent="0.15">
      <c r="A433" s="12"/>
      <c r="N433" s="11"/>
    </row>
    <row r="434" spans="1:14" ht="13" x14ac:dyDescent="0.15">
      <c r="A434" s="12"/>
      <c r="N434" s="11"/>
    </row>
    <row r="435" spans="1:14" ht="13" x14ac:dyDescent="0.15">
      <c r="A435" s="12"/>
      <c r="N435" s="11"/>
    </row>
    <row r="436" spans="1:14" ht="13" x14ac:dyDescent="0.15">
      <c r="A436" s="12"/>
      <c r="N436" s="11"/>
    </row>
    <row r="437" spans="1:14" ht="13" x14ac:dyDescent="0.15">
      <c r="A437" s="12"/>
      <c r="N437" s="11"/>
    </row>
    <row r="438" spans="1:14" ht="13" x14ac:dyDescent="0.15">
      <c r="A438" s="12"/>
      <c r="N438" s="11"/>
    </row>
    <row r="439" spans="1:14" ht="13" x14ac:dyDescent="0.15">
      <c r="A439" s="12"/>
      <c r="N439" s="11"/>
    </row>
    <row r="440" spans="1:14" ht="13" x14ac:dyDescent="0.15">
      <c r="A440" s="12"/>
      <c r="N440" s="11"/>
    </row>
    <row r="441" spans="1:14" ht="13" x14ac:dyDescent="0.15">
      <c r="A441" s="12"/>
      <c r="N441" s="11"/>
    </row>
    <row r="442" spans="1:14" ht="13" x14ac:dyDescent="0.15">
      <c r="A442" s="12"/>
      <c r="N442" s="11"/>
    </row>
    <row r="443" spans="1:14" ht="13" x14ac:dyDescent="0.15">
      <c r="A443" s="12"/>
      <c r="N443" s="11"/>
    </row>
    <row r="444" spans="1:14" ht="13" x14ac:dyDescent="0.15">
      <c r="A444" s="12"/>
      <c r="N444" s="11"/>
    </row>
    <row r="445" spans="1:14" ht="13" x14ac:dyDescent="0.15">
      <c r="A445" s="12"/>
      <c r="N445" s="11"/>
    </row>
    <row r="446" spans="1:14" ht="13" x14ac:dyDescent="0.15">
      <c r="A446" s="12"/>
      <c r="N446" s="11"/>
    </row>
    <row r="447" spans="1:14" ht="13" x14ac:dyDescent="0.15">
      <c r="A447" s="12"/>
      <c r="N447" s="11"/>
    </row>
    <row r="448" spans="1:14" ht="13" x14ac:dyDescent="0.15">
      <c r="A448" s="12"/>
      <c r="N448" s="11"/>
    </row>
    <row r="449" spans="1:14" ht="13" x14ac:dyDescent="0.15">
      <c r="A449" s="12"/>
      <c r="N449" s="11"/>
    </row>
    <row r="450" spans="1:14" ht="13" x14ac:dyDescent="0.15">
      <c r="A450" s="12"/>
      <c r="N450" s="11"/>
    </row>
    <row r="451" spans="1:14" ht="13" x14ac:dyDescent="0.15">
      <c r="A451" s="12"/>
      <c r="N451" s="11"/>
    </row>
    <row r="452" spans="1:14" ht="13" x14ac:dyDescent="0.15">
      <c r="A452" s="12"/>
      <c r="N452" s="11"/>
    </row>
    <row r="453" spans="1:14" ht="13" x14ac:dyDescent="0.15">
      <c r="A453" s="12"/>
      <c r="N453" s="11"/>
    </row>
    <row r="454" spans="1:14" ht="13" x14ac:dyDescent="0.15">
      <c r="A454" s="12"/>
      <c r="N454" s="11"/>
    </row>
    <row r="455" spans="1:14" ht="13" x14ac:dyDescent="0.15">
      <c r="A455" s="12"/>
      <c r="N455" s="11"/>
    </row>
    <row r="456" spans="1:14" ht="13" x14ac:dyDescent="0.15">
      <c r="A456" s="12"/>
      <c r="N456" s="11"/>
    </row>
    <row r="457" spans="1:14" ht="13" x14ac:dyDescent="0.15">
      <c r="A457" s="12"/>
      <c r="N457" s="11"/>
    </row>
    <row r="458" spans="1:14" ht="13" x14ac:dyDescent="0.15">
      <c r="A458" s="12"/>
      <c r="N458" s="11"/>
    </row>
    <row r="459" spans="1:14" ht="13" x14ac:dyDescent="0.15">
      <c r="A459" s="12"/>
      <c r="N459" s="11"/>
    </row>
    <row r="460" spans="1:14" ht="13" x14ac:dyDescent="0.15">
      <c r="A460" s="12"/>
      <c r="N460" s="11"/>
    </row>
    <row r="461" spans="1:14" ht="13" x14ac:dyDescent="0.15">
      <c r="A461" s="12"/>
      <c r="N461" s="11"/>
    </row>
    <row r="462" spans="1:14" ht="13" x14ac:dyDescent="0.15">
      <c r="A462" s="12"/>
      <c r="N462" s="11"/>
    </row>
    <row r="463" spans="1:14" ht="13" x14ac:dyDescent="0.15">
      <c r="A463" s="12"/>
      <c r="N463" s="11"/>
    </row>
    <row r="464" spans="1:14" ht="13" x14ac:dyDescent="0.15">
      <c r="A464" s="12"/>
      <c r="N464" s="11"/>
    </row>
    <row r="465" spans="1:14" ht="13" x14ac:dyDescent="0.15">
      <c r="A465" s="12"/>
      <c r="N465" s="11"/>
    </row>
    <row r="466" spans="1:14" ht="13" x14ac:dyDescent="0.15">
      <c r="A466" s="12"/>
      <c r="N466" s="11"/>
    </row>
    <row r="467" spans="1:14" ht="13" x14ac:dyDescent="0.15">
      <c r="A467" s="12"/>
      <c r="N467" s="11"/>
    </row>
    <row r="468" spans="1:14" ht="13" x14ac:dyDescent="0.15">
      <c r="A468" s="12"/>
      <c r="N468" s="11"/>
    </row>
    <row r="469" spans="1:14" ht="13" x14ac:dyDescent="0.15">
      <c r="A469" s="12"/>
      <c r="N469" s="11"/>
    </row>
    <row r="470" spans="1:14" ht="13" x14ac:dyDescent="0.15">
      <c r="A470" s="12"/>
      <c r="N470" s="11"/>
    </row>
    <row r="471" spans="1:14" ht="13" x14ac:dyDescent="0.15">
      <c r="A471" s="12"/>
      <c r="N471" s="11"/>
    </row>
    <row r="472" spans="1:14" ht="13" x14ac:dyDescent="0.15">
      <c r="A472" s="12"/>
      <c r="N472" s="11"/>
    </row>
    <row r="473" spans="1:14" ht="13" x14ac:dyDescent="0.15">
      <c r="A473" s="12"/>
      <c r="N473" s="11"/>
    </row>
    <row r="474" spans="1:14" ht="13" x14ac:dyDescent="0.15">
      <c r="A474" s="12"/>
      <c r="N474" s="11"/>
    </row>
    <row r="475" spans="1:14" ht="13" x14ac:dyDescent="0.15">
      <c r="A475" s="12"/>
      <c r="N475" s="11"/>
    </row>
    <row r="476" spans="1:14" ht="13" x14ac:dyDescent="0.15">
      <c r="A476" s="12"/>
      <c r="N476" s="11"/>
    </row>
    <row r="477" spans="1:14" ht="13" x14ac:dyDescent="0.15">
      <c r="A477" s="12"/>
      <c r="N477" s="11"/>
    </row>
    <row r="478" spans="1:14" ht="13" x14ac:dyDescent="0.15">
      <c r="A478" s="12"/>
      <c r="N478" s="11"/>
    </row>
    <row r="479" spans="1:14" ht="13" x14ac:dyDescent="0.15">
      <c r="A479" s="12"/>
      <c r="N479" s="11"/>
    </row>
    <row r="480" spans="1:14" ht="13" x14ac:dyDescent="0.15">
      <c r="A480" s="12"/>
      <c r="N480" s="11"/>
    </row>
    <row r="481" spans="1:14" ht="13" x14ac:dyDescent="0.15">
      <c r="A481" s="12"/>
      <c r="N481" s="11"/>
    </row>
    <row r="482" spans="1:14" ht="13" x14ac:dyDescent="0.15">
      <c r="A482" s="12"/>
      <c r="N482" s="11"/>
    </row>
    <row r="483" spans="1:14" ht="13" x14ac:dyDescent="0.15">
      <c r="A483" s="12"/>
      <c r="N483" s="11"/>
    </row>
    <row r="484" spans="1:14" ht="13" x14ac:dyDescent="0.15">
      <c r="A484" s="12"/>
      <c r="N484" s="11"/>
    </row>
    <row r="485" spans="1:14" ht="13" x14ac:dyDescent="0.15">
      <c r="A485" s="12"/>
      <c r="N485" s="11"/>
    </row>
    <row r="486" spans="1:14" ht="13" x14ac:dyDescent="0.15">
      <c r="A486" s="12"/>
      <c r="N486" s="11"/>
    </row>
    <row r="487" spans="1:14" ht="13" x14ac:dyDescent="0.15">
      <c r="A487" s="12"/>
      <c r="N487" s="11"/>
    </row>
    <row r="488" spans="1:14" ht="13" x14ac:dyDescent="0.15">
      <c r="A488" s="12"/>
      <c r="N488" s="11"/>
    </row>
    <row r="489" spans="1:14" ht="13" x14ac:dyDescent="0.15">
      <c r="A489" s="12"/>
      <c r="N489" s="11"/>
    </row>
    <row r="490" spans="1:14" ht="13" x14ac:dyDescent="0.15">
      <c r="A490" s="12"/>
      <c r="N490" s="11"/>
    </row>
    <row r="491" spans="1:14" ht="13" x14ac:dyDescent="0.15">
      <c r="A491" s="12"/>
      <c r="N491" s="11"/>
    </row>
    <row r="492" spans="1:14" ht="13" x14ac:dyDescent="0.15">
      <c r="A492" s="12"/>
      <c r="N492" s="11"/>
    </row>
    <row r="493" spans="1:14" ht="13" x14ac:dyDescent="0.15">
      <c r="A493" s="12"/>
      <c r="N493" s="11"/>
    </row>
    <row r="494" spans="1:14" ht="13" x14ac:dyDescent="0.15">
      <c r="A494" s="12"/>
      <c r="N494" s="11"/>
    </row>
    <row r="495" spans="1:14" ht="13" x14ac:dyDescent="0.15">
      <c r="A495" s="12"/>
      <c r="N495" s="11"/>
    </row>
    <row r="496" spans="1:14" ht="13" x14ac:dyDescent="0.15">
      <c r="A496" s="12"/>
      <c r="N496" s="11"/>
    </row>
    <row r="497" spans="1:14" ht="13" x14ac:dyDescent="0.15">
      <c r="A497" s="12"/>
      <c r="N497" s="11"/>
    </row>
    <row r="498" spans="1:14" ht="13" x14ac:dyDescent="0.15">
      <c r="A498" s="12"/>
      <c r="N498" s="11"/>
    </row>
    <row r="499" spans="1:14" ht="13" x14ac:dyDescent="0.15">
      <c r="A499" s="12"/>
      <c r="N499" s="11"/>
    </row>
    <row r="500" spans="1:14" ht="13" x14ac:dyDescent="0.15">
      <c r="A500" s="12"/>
      <c r="N500" s="11"/>
    </row>
    <row r="501" spans="1:14" ht="13" x14ac:dyDescent="0.15">
      <c r="A501" s="12"/>
      <c r="N501" s="11"/>
    </row>
    <row r="502" spans="1:14" ht="13" x14ac:dyDescent="0.15">
      <c r="A502" s="12"/>
      <c r="N502" s="11"/>
    </row>
    <row r="503" spans="1:14" ht="13" x14ac:dyDescent="0.15">
      <c r="A503" s="12"/>
      <c r="N503" s="11"/>
    </row>
    <row r="504" spans="1:14" ht="13" x14ac:dyDescent="0.15">
      <c r="A504" s="12"/>
      <c r="N504" s="11"/>
    </row>
    <row r="505" spans="1:14" ht="13" x14ac:dyDescent="0.15">
      <c r="A505" s="12"/>
      <c r="N505" s="11"/>
    </row>
    <row r="506" spans="1:14" ht="13" x14ac:dyDescent="0.15">
      <c r="A506" s="12"/>
      <c r="N506" s="11"/>
    </row>
    <row r="507" spans="1:14" ht="13" x14ac:dyDescent="0.15">
      <c r="A507" s="12"/>
      <c r="N507" s="11"/>
    </row>
    <row r="508" spans="1:14" ht="13" x14ac:dyDescent="0.15">
      <c r="A508" s="12"/>
      <c r="N508" s="11"/>
    </row>
    <row r="509" spans="1:14" ht="13" x14ac:dyDescent="0.15">
      <c r="A509" s="12"/>
      <c r="N509" s="11"/>
    </row>
    <row r="510" spans="1:14" ht="13" x14ac:dyDescent="0.15">
      <c r="A510" s="12"/>
      <c r="N510" s="11"/>
    </row>
    <row r="511" spans="1:14" ht="13" x14ac:dyDescent="0.15">
      <c r="A511" s="12"/>
      <c r="N511" s="11"/>
    </row>
    <row r="512" spans="1:14" ht="13" x14ac:dyDescent="0.15">
      <c r="A512" s="12"/>
      <c r="N512" s="11"/>
    </row>
    <row r="513" spans="1:14" ht="13" x14ac:dyDescent="0.15">
      <c r="A513" s="12"/>
      <c r="N513" s="11"/>
    </row>
    <row r="514" spans="1:14" ht="13" x14ac:dyDescent="0.15">
      <c r="A514" s="12"/>
      <c r="N514" s="11"/>
    </row>
    <row r="515" spans="1:14" ht="13" x14ac:dyDescent="0.15">
      <c r="A515" s="12"/>
      <c r="N515" s="11"/>
    </row>
    <row r="516" spans="1:14" ht="13" x14ac:dyDescent="0.15">
      <c r="A516" s="12"/>
      <c r="N516" s="11"/>
    </row>
    <row r="517" spans="1:14" ht="13" x14ac:dyDescent="0.15">
      <c r="A517" s="12"/>
      <c r="N517" s="11"/>
    </row>
    <row r="518" spans="1:14" ht="13" x14ac:dyDescent="0.15">
      <c r="A518" s="12"/>
      <c r="N518" s="11"/>
    </row>
    <row r="519" spans="1:14" ht="13" x14ac:dyDescent="0.15">
      <c r="A519" s="12"/>
      <c r="N519" s="11"/>
    </row>
    <row r="520" spans="1:14" ht="13" x14ac:dyDescent="0.15">
      <c r="A520" s="12"/>
      <c r="N520" s="11"/>
    </row>
    <row r="521" spans="1:14" ht="13" x14ac:dyDescent="0.15">
      <c r="A521" s="12"/>
      <c r="N521" s="11"/>
    </row>
    <row r="522" spans="1:14" ht="13" x14ac:dyDescent="0.15">
      <c r="A522" s="12"/>
      <c r="N522" s="11"/>
    </row>
    <row r="523" spans="1:14" ht="13" x14ac:dyDescent="0.15">
      <c r="A523" s="12"/>
      <c r="N523" s="11"/>
    </row>
    <row r="524" spans="1:14" ht="13" x14ac:dyDescent="0.15">
      <c r="A524" s="12"/>
      <c r="N524" s="11"/>
    </row>
    <row r="525" spans="1:14" ht="13" x14ac:dyDescent="0.15">
      <c r="A525" s="12"/>
      <c r="N525" s="11"/>
    </row>
    <row r="526" spans="1:14" ht="13" x14ac:dyDescent="0.15">
      <c r="A526" s="12"/>
      <c r="N526" s="11"/>
    </row>
    <row r="527" spans="1:14" ht="13" x14ac:dyDescent="0.15">
      <c r="A527" s="12"/>
      <c r="N527" s="11"/>
    </row>
    <row r="528" spans="1:14" ht="13" x14ac:dyDescent="0.15">
      <c r="A528" s="12"/>
      <c r="N528" s="11"/>
    </row>
    <row r="529" spans="1:14" ht="13" x14ac:dyDescent="0.15">
      <c r="A529" s="12"/>
      <c r="N529" s="11"/>
    </row>
    <row r="530" spans="1:14" ht="13" x14ac:dyDescent="0.15">
      <c r="A530" s="12"/>
      <c r="N530" s="11"/>
    </row>
    <row r="531" spans="1:14" ht="13" x14ac:dyDescent="0.15">
      <c r="A531" s="12"/>
      <c r="N531" s="11"/>
    </row>
    <row r="532" spans="1:14" ht="13" x14ac:dyDescent="0.15">
      <c r="A532" s="12"/>
      <c r="N532" s="11"/>
    </row>
    <row r="533" spans="1:14" ht="13" x14ac:dyDescent="0.15">
      <c r="A533" s="12"/>
      <c r="N533" s="11"/>
    </row>
    <row r="534" spans="1:14" ht="13" x14ac:dyDescent="0.15">
      <c r="A534" s="12"/>
      <c r="N534" s="11"/>
    </row>
    <row r="535" spans="1:14" ht="13" x14ac:dyDescent="0.15">
      <c r="A535" s="12"/>
      <c r="N535" s="11"/>
    </row>
    <row r="536" spans="1:14" ht="13" x14ac:dyDescent="0.15">
      <c r="A536" s="12"/>
      <c r="N536" s="11"/>
    </row>
    <row r="537" spans="1:14" ht="13" x14ac:dyDescent="0.15">
      <c r="A537" s="12"/>
      <c r="N537" s="11"/>
    </row>
    <row r="538" spans="1:14" ht="13" x14ac:dyDescent="0.15">
      <c r="A538" s="12"/>
      <c r="N538" s="11"/>
    </row>
    <row r="539" spans="1:14" ht="13" x14ac:dyDescent="0.15">
      <c r="A539" s="12"/>
      <c r="N539" s="11"/>
    </row>
    <row r="540" spans="1:14" ht="13" x14ac:dyDescent="0.15">
      <c r="A540" s="12"/>
      <c r="N540" s="11"/>
    </row>
    <row r="541" spans="1:14" ht="13" x14ac:dyDescent="0.15">
      <c r="A541" s="12"/>
      <c r="N541" s="11"/>
    </row>
    <row r="542" spans="1:14" ht="13" x14ac:dyDescent="0.15">
      <c r="A542" s="12"/>
      <c r="N542" s="11"/>
    </row>
    <row r="543" spans="1:14" ht="13" x14ac:dyDescent="0.15">
      <c r="A543" s="12"/>
      <c r="N543" s="11"/>
    </row>
    <row r="544" spans="1:14" ht="13" x14ac:dyDescent="0.15">
      <c r="A544" s="12"/>
      <c r="N544" s="11"/>
    </row>
    <row r="545" spans="1:14" ht="13" x14ac:dyDescent="0.15">
      <c r="A545" s="12"/>
      <c r="N545" s="11"/>
    </row>
    <row r="546" spans="1:14" ht="13" x14ac:dyDescent="0.15">
      <c r="A546" s="12"/>
      <c r="N546" s="11"/>
    </row>
    <row r="547" spans="1:14" ht="13" x14ac:dyDescent="0.15">
      <c r="A547" s="12"/>
      <c r="N547" s="11"/>
    </row>
    <row r="548" spans="1:14" ht="13" x14ac:dyDescent="0.15">
      <c r="A548" s="12"/>
      <c r="N548" s="11"/>
    </row>
    <row r="549" spans="1:14" ht="13" x14ac:dyDescent="0.15">
      <c r="A549" s="12"/>
      <c r="N549" s="11"/>
    </row>
    <row r="550" spans="1:14" ht="13" x14ac:dyDescent="0.15">
      <c r="A550" s="12"/>
      <c r="N550" s="11"/>
    </row>
    <row r="551" spans="1:14" ht="13" x14ac:dyDescent="0.15">
      <c r="A551" s="12"/>
      <c r="N551" s="11"/>
    </row>
    <row r="552" spans="1:14" ht="13" x14ac:dyDescent="0.15">
      <c r="A552" s="12"/>
      <c r="N552" s="11"/>
    </row>
    <row r="553" spans="1:14" ht="13" x14ac:dyDescent="0.15">
      <c r="A553" s="12"/>
      <c r="N553" s="11"/>
    </row>
    <row r="554" spans="1:14" ht="13" x14ac:dyDescent="0.15">
      <c r="A554" s="12"/>
      <c r="N554" s="11"/>
    </row>
    <row r="555" spans="1:14" ht="13" x14ac:dyDescent="0.15">
      <c r="A555" s="12"/>
      <c r="N555" s="11"/>
    </row>
    <row r="556" spans="1:14" ht="13" x14ac:dyDescent="0.15">
      <c r="A556" s="12"/>
      <c r="N556" s="11"/>
    </row>
    <row r="557" spans="1:14" ht="13" x14ac:dyDescent="0.15">
      <c r="A557" s="12"/>
      <c r="N557" s="11"/>
    </row>
    <row r="558" spans="1:14" ht="13" x14ac:dyDescent="0.15">
      <c r="A558" s="12"/>
      <c r="N558" s="11"/>
    </row>
    <row r="559" spans="1:14" ht="13" x14ac:dyDescent="0.15">
      <c r="A559" s="12"/>
      <c r="N559" s="11"/>
    </row>
    <row r="560" spans="1:14" ht="13" x14ac:dyDescent="0.15">
      <c r="A560" s="12"/>
      <c r="N560" s="11"/>
    </row>
    <row r="561" spans="1:14" ht="13" x14ac:dyDescent="0.15">
      <c r="A561" s="12"/>
      <c r="N561" s="11"/>
    </row>
    <row r="562" spans="1:14" ht="13" x14ac:dyDescent="0.15">
      <c r="A562" s="12"/>
      <c r="N562" s="11"/>
    </row>
    <row r="563" spans="1:14" ht="13" x14ac:dyDescent="0.15">
      <c r="A563" s="12"/>
      <c r="N563" s="11"/>
    </row>
    <row r="564" spans="1:14" ht="13" x14ac:dyDescent="0.15">
      <c r="A564" s="12"/>
      <c r="N564" s="11"/>
    </row>
    <row r="565" spans="1:14" ht="13" x14ac:dyDescent="0.15">
      <c r="A565" s="12"/>
      <c r="N565" s="11"/>
    </row>
    <row r="566" spans="1:14" ht="13" x14ac:dyDescent="0.15">
      <c r="A566" s="12"/>
      <c r="N566" s="11"/>
    </row>
    <row r="567" spans="1:14" ht="13" x14ac:dyDescent="0.15">
      <c r="A567" s="12"/>
      <c r="N567" s="11"/>
    </row>
    <row r="568" spans="1:14" ht="13" x14ac:dyDescent="0.15">
      <c r="A568" s="12"/>
      <c r="N568" s="11"/>
    </row>
    <row r="569" spans="1:14" ht="13" x14ac:dyDescent="0.15">
      <c r="A569" s="12"/>
      <c r="N569" s="11"/>
    </row>
    <row r="570" spans="1:14" ht="13" x14ac:dyDescent="0.15">
      <c r="A570" s="12"/>
      <c r="N570" s="11"/>
    </row>
    <row r="571" spans="1:14" ht="13" x14ac:dyDescent="0.15">
      <c r="A571" s="12"/>
      <c r="N571" s="11"/>
    </row>
    <row r="572" spans="1:14" ht="13" x14ac:dyDescent="0.15">
      <c r="A572" s="12"/>
      <c r="N572" s="11"/>
    </row>
    <row r="573" spans="1:14" ht="13" x14ac:dyDescent="0.15">
      <c r="A573" s="12"/>
      <c r="N573" s="11"/>
    </row>
    <row r="574" spans="1:14" ht="13" x14ac:dyDescent="0.15">
      <c r="A574" s="12"/>
      <c r="N574" s="11"/>
    </row>
    <row r="575" spans="1:14" ht="13" x14ac:dyDescent="0.15">
      <c r="A575" s="12"/>
      <c r="N575" s="11"/>
    </row>
    <row r="576" spans="1:14" ht="13" x14ac:dyDescent="0.15">
      <c r="A576" s="12"/>
      <c r="N576" s="11"/>
    </row>
    <row r="577" spans="1:14" ht="13" x14ac:dyDescent="0.15">
      <c r="A577" s="12"/>
      <c r="N577" s="11"/>
    </row>
    <row r="578" spans="1:14" ht="13" x14ac:dyDescent="0.15">
      <c r="A578" s="12"/>
      <c r="N578" s="11"/>
    </row>
    <row r="579" spans="1:14" ht="13" x14ac:dyDescent="0.15">
      <c r="A579" s="12"/>
      <c r="N579" s="11"/>
    </row>
    <row r="580" spans="1:14" ht="13" x14ac:dyDescent="0.15">
      <c r="A580" s="12"/>
      <c r="N580" s="11"/>
    </row>
    <row r="581" spans="1:14" ht="13" x14ac:dyDescent="0.15">
      <c r="A581" s="12"/>
      <c r="N581" s="11"/>
    </row>
    <row r="582" spans="1:14" ht="13" x14ac:dyDescent="0.15">
      <c r="A582" s="12"/>
      <c r="N582" s="11"/>
    </row>
    <row r="583" spans="1:14" ht="13" x14ac:dyDescent="0.15">
      <c r="A583" s="12"/>
      <c r="N583" s="11"/>
    </row>
    <row r="584" spans="1:14" ht="13" x14ac:dyDescent="0.15">
      <c r="A584" s="12"/>
      <c r="N584" s="11"/>
    </row>
    <row r="585" spans="1:14" ht="13" x14ac:dyDescent="0.15">
      <c r="A585" s="12"/>
      <c r="N585" s="11"/>
    </row>
    <row r="586" spans="1:14" ht="13" x14ac:dyDescent="0.15">
      <c r="A586" s="12"/>
      <c r="N586" s="11"/>
    </row>
    <row r="587" spans="1:14" ht="13" x14ac:dyDescent="0.15">
      <c r="A587" s="12"/>
      <c r="N587" s="11"/>
    </row>
    <row r="588" spans="1:14" ht="13" x14ac:dyDescent="0.15">
      <c r="A588" s="12"/>
      <c r="N588" s="11"/>
    </row>
    <row r="589" spans="1:14" ht="13" x14ac:dyDescent="0.15">
      <c r="A589" s="12"/>
      <c r="N589" s="11"/>
    </row>
    <row r="590" spans="1:14" ht="13" x14ac:dyDescent="0.15">
      <c r="A590" s="12"/>
      <c r="N590" s="11"/>
    </row>
    <row r="591" spans="1:14" ht="13" x14ac:dyDescent="0.15">
      <c r="A591" s="12"/>
      <c r="N591" s="11"/>
    </row>
    <row r="592" spans="1:14" ht="13" x14ac:dyDescent="0.15">
      <c r="A592" s="12"/>
      <c r="N592" s="11"/>
    </row>
    <row r="593" spans="1:14" ht="13" x14ac:dyDescent="0.15">
      <c r="A593" s="12"/>
      <c r="N593" s="11"/>
    </row>
    <row r="594" spans="1:14" ht="13" x14ac:dyDescent="0.15">
      <c r="A594" s="12"/>
      <c r="N594" s="11"/>
    </row>
    <row r="595" spans="1:14" ht="13" x14ac:dyDescent="0.15">
      <c r="A595" s="12"/>
      <c r="N595" s="11"/>
    </row>
    <row r="596" spans="1:14" ht="13" x14ac:dyDescent="0.15">
      <c r="A596" s="12"/>
      <c r="N596" s="11"/>
    </row>
    <row r="597" spans="1:14" ht="13" x14ac:dyDescent="0.15">
      <c r="A597" s="12"/>
      <c r="N597" s="11"/>
    </row>
    <row r="598" spans="1:14" ht="13" x14ac:dyDescent="0.15">
      <c r="A598" s="12"/>
      <c r="N598" s="11"/>
    </row>
    <row r="599" spans="1:14" ht="13" x14ac:dyDescent="0.15">
      <c r="A599" s="12"/>
      <c r="N599" s="11"/>
    </row>
    <row r="600" spans="1:14" ht="13" x14ac:dyDescent="0.15">
      <c r="A600" s="12"/>
      <c r="N600" s="11"/>
    </row>
    <row r="601" spans="1:14" ht="13" x14ac:dyDescent="0.15">
      <c r="A601" s="12"/>
      <c r="N601" s="11"/>
    </row>
    <row r="602" spans="1:14" ht="13" x14ac:dyDescent="0.15">
      <c r="A602" s="12"/>
      <c r="N602" s="11"/>
    </row>
    <row r="603" spans="1:14" ht="13" x14ac:dyDescent="0.15">
      <c r="A603" s="12"/>
      <c r="N603" s="11"/>
    </row>
    <row r="604" spans="1:14" ht="13" x14ac:dyDescent="0.15">
      <c r="A604" s="12"/>
      <c r="N604" s="11"/>
    </row>
    <row r="605" spans="1:14" ht="13" x14ac:dyDescent="0.15">
      <c r="A605" s="12"/>
      <c r="N605" s="11"/>
    </row>
    <row r="606" spans="1:14" ht="13" x14ac:dyDescent="0.15">
      <c r="A606" s="12"/>
      <c r="N606" s="11"/>
    </row>
    <row r="607" spans="1:14" ht="13" x14ac:dyDescent="0.15">
      <c r="A607" s="12"/>
      <c r="N607" s="11"/>
    </row>
    <row r="608" spans="1:14" ht="13" x14ac:dyDescent="0.15">
      <c r="A608" s="12"/>
      <c r="N608" s="11"/>
    </row>
    <row r="609" spans="1:14" ht="13" x14ac:dyDescent="0.15">
      <c r="A609" s="12"/>
      <c r="N609" s="11"/>
    </row>
    <row r="610" spans="1:14" ht="13" x14ac:dyDescent="0.15">
      <c r="A610" s="12"/>
      <c r="N610" s="11"/>
    </row>
    <row r="611" spans="1:14" ht="13" x14ac:dyDescent="0.15">
      <c r="A611" s="12"/>
      <c r="N611" s="11"/>
    </row>
    <row r="612" spans="1:14" ht="13" x14ac:dyDescent="0.15">
      <c r="A612" s="12"/>
      <c r="N612" s="11"/>
    </row>
    <row r="613" spans="1:14" ht="13" x14ac:dyDescent="0.15">
      <c r="A613" s="12"/>
      <c r="N613" s="11"/>
    </row>
    <row r="614" spans="1:14" ht="13" x14ac:dyDescent="0.15">
      <c r="A614" s="12"/>
      <c r="N614" s="11"/>
    </row>
    <row r="615" spans="1:14" ht="13" x14ac:dyDescent="0.15">
      <c r="A615" s="12"/>
      <c r="N615" s="11"/>
    </row>
    <row r="616" spans="1:14" ht="13" x14ac:dyDescent="0.15">
      <c r="A616" s="12"/>
      <c r="N616" s="11"/>
    </row>
    <row r="617" spans="1:14" ht="13" x14ac:dyDescent="0.15">
      <c r="A617" s="12"/>
      <c r="N617" s="11"/>
    </row>
    <row r="618" spans="1:14" ht="13" x14ac:dyDescent="0.15">
      <c r="A618" s="12"/>
      <c r="N618" s="11"/>
    </row>
    <row r="619" spans="1:14" ht="13" x14ac:dyDescent="0.15">
      <c r="A619" s="12"/>
      <c r="N619" s="11"/>
    </row>
    <row r="620" spans="1:14" ht="13" x14ac:dyDescent="0.15">
      <c r="A620" s="12"/>
      <c r="N620" s="11"/>
    </row>
    <row r="621" spans="1:14" ht="13" x14ac:dyDescent="0.15">
      <c r="A621" s="12"/>
      <c r="N621" s="11"/>
    </row>
    <row r="622" spans="1:14" ht="13" x14ac:dyDescent="0.15">
      <c r="A622" s="12"/>
      <c r="N622" s="11"/>
    </row>
    <row r="623" spans="1:14" ht="13" x14ac:dyDescent="0.15">
      <c r="A623" s="12"/>
      <c r="N623" s="11"/>
    </row>
    <row r="624" spans="1:14" ht="13" x14ac:dyDescent="0.15">
      <c r="A624" s="12"/>
      <c r="N624" s="11"/>
    </row>
    <row r="625" spans="1:14" ht="13" x14ac:dyDescent="0.15">
      <c r="A625" s="12"/>
      <c r="N625" s="11"/>
    </row>
    <row r="626" spans="1:14" ht="13" x14ac:dyDescent="0.15">
      <c r="A626" s="12"/>
      <c r="N626" s="11"/>
    </row>
    <row r="627" spans="1:14" ht="13" x14ac:dyDescent="0.15">
      <c r="A627" s="12"/>
      <c r="N627" s="11"/>
    </row>
    <row r="628" spans="1:14" ht="13" x14ac:dyDescent="0.15">
      <c r="A628" s="12"/>
      <c r="N628" s="11"/>
    </row>
    <row r="629" spans="1:14" ht="13" x14ac:dyDescent="0.15">
      <c r="A629" s="12"/>
      <c r="N629" s="11"/>
    </row>
    <row r="630" spans="1:14" ht="13" x14ac:dyDescent="0.15">
      <c r="A630" s="12"/>
      <c r="N630" s="11"/>
    </row>
    <row r="631" spans="1:14" ht="13" x14ac:dyDescent="0.15">
      <c r="A631" s="12"/>
      <c r="N631" s="11"/>
    </row>
    <row r="632" spans="1:14" ht="13" x14ac:dyDescent="0.15">
      <c r="A632" s="12"/>
      <c r="N632" s="11"/>
    </row>
    <row r="633" spans="1:14" ht="13" x14ac:dyDescent="0.15">
      <c r="A633" s="12"/>
      <c r="N633" s="11"/>
    </row>
    <row r="634" spans="1:14" ht="13" x14ac:dyDescent="0.15">
      <c r="A634" s="12"/>
      <c r="N634" s="11"/>
    </row>
    <row r="635" spans="1:14" ht="13" x14ac:dyDescent="0.15">
      <c r="A635" s="12"/>
      <c r="N635" s="11"/>
    </row>
    <row r="636" spans="1:14" ht="13" x14ac:dyDescent="0.15">
      <c r="A636" s="12"/>
      <c r="N636" s="11"/>
    </row>
    <row r="637" spans="1:14" ht="13" x14ac:dyDescent="0.15">
      <c r="A637" s="12"/>
      <c r="N637" s="11"/>
    </row>
    <row r="638" spans="1:14" ht="13" x14ac:dyDescent="0.15">
      <c r="A638" s="12"/>
      <c r="N638" s="11"/>
    </row>
    <row r="639" spans="1:14" ht="13" x14ac:dyDescent="0.15">
      <c r="A639" s="12"/>
      <c r="N639" s="11"/>
    </row>
    <row r="640" spans="1:14" ht="13" x14ac:dyDescent="0.15">
      <c r="A640" s="12"/>
      <c r="N640" s="11"/>
    </row>
    <row r="641" spans="1:14" ht="13" x14ac:dyDescent="0.15">
      <c r="A641" s="12"/>
      <c r="N641" s="11"/>
    </row>
    <row r="642" spans="1:14" ht="13" x14ac:dyDescent="0.15">
      <c r="A642" s="12"/>
      <c r="N642" s="11"/>
    </row>
    <row r="643" spans="1:14" ht="13" x14ac:dyDescent="0.15">
      <c r="A643" s="12"/>
      <c r="N643" s="11"/>
    </row>
    <row r="644" spans="1:14" ht="13" x14ac:dyDescent="0.15">
      <c r="A644" s="12"/>
      <c r="N644" s="11"/>
    </row>
    <row r="645" spans="1:14" ht="13" x14ac:dyDescent="0.15">
      <c r="A645" s="12"/>
      <c r="N645" s="11"/>
    </row>
    <row r="646" spans="1:14" ht="13" x14ac:dyDescent="0.15">
      <c r="A646" s="12"/>
      <c r="N646" s="11"/>
    </row>
    <row r="647" spans="1:14" ht="13" x14ac:dyDescent="0.15">
      <c r="A647" s="12"/>
      <c r="N647" s="11"/>
    </row>
    <row r="648" spans="1:14" ht="13" x14ac:dyDescent="0.15">
      <c r="A648" s="12"/>
      <c r="N648" s="11"/>
    </row>
    <row r="649" spans="1:14" ht="13" x14ac:dyDescent="0.15">
      <c r="A649" s="12"/>
      <c r="N649" s="11"/>
    </row>
    <row r="650" spans="1:14" ht="13" x14ac:dyDescent="0.15">
      <c r="A650" s="12"/>
      <c r="N650" s="11"/>
    </row>
    <row r="651" spans="1:14" ht="13" x14ac:dyDescent="0.15">
      <c r="A651" s="12"/>
      <c r="N651" s="11"/>
    </row>
    <row r="652" spans="1:14" ht="13" x14ac:dyDescent="0.15">
      <c r="A652" s="12"/>
      <c r="N652" s="11"/>
    </row>
    <row r="653" spans="1:14" ht="13" x14ac:dyDescent="0.15">
      <c r="A653" s="12"/>
      <c r="N653" s="11"/>
    </row>
    <row r="654" spans="1:14" ht="13" x14ac:dyDescent="0.15">
      <c r="A654" s="12"/>
      <c r="N654" s="11"/>
    </row>
    <row r="655" spans="1:14" ht="13" x14ac:dyDescent="0.15">
      <c r="A655" s="12"/>
      <c r="N655" s="11"/>
    </row>
    <row r="656" spans="1:14" ht="13" x14ac:dyDescent="0.15">
      <c r="A656" s="12"/>
      <c r="N656" s="11"/>
    </row>
    <row r="657" spans="1:14" ht="13" x14ac:dyDescent="0.15">
      <c r="A657" s="12"/>
      <c r="N657" s="11"/>
    </row>
    <row r="658" spans="1:14" ht="13" x14ac:dyDescent="0.15">
      <c r="A658" s="12"/>
      <c r="N658" s="11"/>
    </row>
    <row r="659" spans="1:14" ht="13" x14ac:dyDescent="0.15">
      <c r="A659" s="12"/>
      <c r="N659" s="11"/>
    </row>
    <row r="660" spans="1:14" ht="13" x14ac:dyDescent="0.15">
      <c r="A660" s="12"/>
      <c r="N660" s="11"/>
    </row>
    <row r="661" spans="1:14" ht="13" x14ac:dyDescent="0.15">
      <c r="A661" s="12"/>
      <c r="N661" s="11"/>
    </row>
    <row r="662" spans="1:14" ht="13" x14ac:dyDescent="0.15">
      <c r="A662" s="12"/>
      <c r="N662" s="11"/>
    </row>
    <row r="663" spans="1:14" ht="13" x14ac:dyDescent="0.15">
      <c r="A663" s="12"/>
      <c r="N663" s="11"/>
    </row>
    <row r="664" spans="1:14" ht="13" x14ac:dyDescent="0.15">
      <c r="A664" s="12"/>
      <c r="N664" s="11"/>
    </row>
    <row r="665" spans="1:14" ht="13" x14ac:dyDescent="0.15">
      <c r="A665" s="12"/>
      <c r="N665" s="11"/>
    </row>
    <row r="666" spans="1:14" ht="13" x14ac:dyDescent="0.15">
      <c r="A666" s="12"/>
      <c r="N666" s="11"/>
    </row>
    <row r="667" spans="1:14" ht="13" x14ac:dyDescent="0.15">
      <c r="A667" s="12"/>
      <c r="N667" s="11"/>
    </row>
    <row r="668" spans="1:14" ht="13" x14ac:dyDescent="0.15">
      <c r="A668" s="12"/>
      <c r="N668" s="11"/>
    </row>
    <row r="669" spans="1:14" ht="13" x14ac:dyDescent="0.15">
      <c r="A669" s="12"/>
      <c r="N669" s="11"/>
    </row>
    <row r="670" spans="1:14" ht="13" x14ac:dyDescent="0.15">
      <c r="A670" s="12"/>
      <c r="N670" s="11"/>
    </row>
    <row r="671" spans="1:14" ht="13" x14ac:dyDescent="0.15">
      <c r="A671" s="12"/>
      <c r="N671" s="11"/>
    </row>
    <row r="672" spans="1:14" ht="13" x14ac:dyDescent="0.15">
      <c r="A672" s="12"/>
      <c r="N672" s="11"/>
    </row>
    <row r="673" spans="1:14" ht="13" x14ac:dyDescent="0.15">
      <c r="A673" s="12"/>
      <c r="N673" s="11"/>
    </row>
    <row r="674" spans="1:14" ht="13" x14ac:dyDescent="0.15">
      <c r="A674" s="12"/>
      <c r="N674" s="11"/>
    </row>
    <row r="675" spans="1:14" ht="13" x14ac:dyDescent="0.15">
      <c r="A675" s="12"/>
      <c r="N675" s="11"/>
    </row>
    <row r="676" spans="1:14" ht="13" x14ac:dyDescent="0.15">
      <c r="A676" s="12"/>
      <c r="N676" s="11"/>
    </row>
    <row r="677" spans="1:14" ht="13" x14ac:dyDescent="0.15">
      <c r="A677" s="12"/>
      <c r="N677" s="11"/>
    </row>
    <row r="678" spans="1:14" ht="13" x14ac:dyDescent="0.15">
      <c r="A678" s="12"/>
      <c r="N678" s="11"/>
    </row>
    <row r="679" spans="1:14" ht="13" x14ac:dyDescent="0.15">
      <c r="A679" s="12"/>
      <c r="N679" s="11"/>
    </row>
    <row r="680" spans="1:14" ht="13" x14ac:dyDescent="0.15">
      <c r="A680" s="12"/>
      <c r="N680" s="11"/>
    </row>
    <row r="681" spans="1:14" ht="13" x14ac:dyDescent="0.15">
      <c r="A681" s="12"/>
      <c r="N681" s="11"/>
    </row>
    <row r="682" spans="1:14" ht="13" x14ac:dyDescent="0.15">
      <c r="A682" s="12"/>
      <c r="N682" s="11"/>
    </row>
    <row r="683" spans="1:14" ht="13" x14ac:dyDescent="0.15">
      <c r="A683" s="12"/>
      <c r="N683" s="11"/>
    </row>
    <row r="684" spans="1:14" ht="13" x14ac:dyDescent="0.15">
      <c r="A684" s="12"/>
      <c r="N684" s="11"/>
    </row>
    <row r="685" spans="1:14" ht="13" x14ac:dyDescent="0.15">
      <c r="A685" s="12"/>
      <c r="N685" s="11"/>
    </row>
    <row r="686" spans="1:14" ht="13" x14ac:dyDescent="0.15">
      <c r="A686" s="12"/>
      <c r="N686" s="11"/>
    </row>
    <row r="687" spans="1:14" ht="13" x14ac:dyDescent="0.15">
      <c r="A687" s="12"/>
      <c r="N687" s="11"/>
    </row>
    <row r="688" spans="1:14" ht="13" x14ac:dyDescent="0.15">
      <c r="A688" s="12"/>
      <c r="N688" s="11"/>
    </row>
    <row r="689" spans="1:14" ht="13" x14ac:dyDescent="0.15">
      <c r="A689" s="12"/>
      <c r="N689" s="11"/>
    </row>
    <row r="690" spans="1:14" ht="13" x14ac:dyDescent="0.15">
      <c r="A690" s="12"/>
      <c r="N690" s="11"/>
    </row>
    <row r="691" spans="1:14" ht="13" x14ac:dyDescent="0.15">
      <c r="A691" s="12"/>
      <c r="N691" s="11"/>
    </row>
    <row r="692" spans="1:14" ht="13" x14ac:dyDescent="0.15">
      <c r="A692" s="12"/>
      <c r="N692" s="11"/>
    </row>
    <row r="693" spans="1:14" ht="13" x14ac:dyDescent="0.15">
      <c r="A693" s="12"/>
      <c r="N693" s="11"/>
    </row>
    <row r="694" spans="1:14" ht="13" x14ac:dyDescent="0.15">
      <c r="A694" s="12"/>
      <c r="N694" s="11"/>
    </row>
    <row r="695" spans="1:14" ht="13" x14ac:dyDescent="0.15">
      <c r="A695" s="12"/>
      <c r="N695" s="11"/>
    </row>
    <row r="696" spans="1:14" ht="13" x14ac:dyDescent="0.15">
      <c r="A696" s="12"/>
      <c r="N696" s="11"/>
    </row>
    <row r="697" spans="1:14" ht="13" x14ac:dyDescent="0.15">
      <c r="A697" s="12"/>
      <c r="N697" s="11"/>
    </row>
    <row r="698" spans="1:14" ht="13" x14ac:dyDescent="0.15">
      <c r="A698" s="12"/>
      <c r="N698" s="11"/>
    </row>
    <row r="699" spans="1:14" ht="13" x14ac:dyDescent="0.15">
      <c r="A699" s="12"/>
      <c r="N699" s="11"/>
    </row>
    <row r="700" spans="1:14" ht="13" x14ac:dyDescent="0.15">
      <c r="A700" s="12"/>
      <c r="N700" s="11"/>
    </row>
    <row r="701" spans="1:14" ht="13" x14ac:dyDescent="0.15">
      <c r="A701" s="12"/>
      <c r="N701" s="11"/>
    </row>
    <row r="702" spans="1:14" ht="13" x14ac:dyDescent="0.15">
      <c r="A702" s="12"/>
      <c r="N702" s="11"/>
    </row>
    <row r="703" spans="1:14" ht="13" x14ac:dyDescent="0.15">
      <c r="A703" s="12"/>
      <c r="N703" s="11"/>
    </row>
    <row r="704" spans="1:14" ht="13" x14ac:dyDescent="0.15">
      <c r="A704" s="12"/>
      <c r="N704" s="11"/>
    </row>
    <row r="705" spans="1:14" ht="13" x14ac:dyDescent="0.15">
      <c r="A705" s="12"/>
      <c r="N705" s="11"/>
    </row>
    <row r="706" spans="1:14" ht="13" x14ac:dyDescent="0.15">
      <c r="A706" s="12"/>
      <c r="N706" s="11"/>
    </row>
    <row r="707" spans="1:14" ht="13" x14ac:dyDescent="0.15">
      <c r="A707" s="12"/>
      <c r="N707" s="11"/>
    </row>
    <row r="708" spans="1:14" ht="13" x14ac:dyDescent="0.15">
      <c r="A708" s="12"/>
      <c r="N708" s="11"/>
    </row>
    <row r="709" spans="1:14" ht="13" x14ac:dyDescent="0.15">
      <c r="A709" s="12"/>
      <c r="N709" s="11"/>
    </row>
    <row r="710" spans="1:14" ht="13" x14ac:dyDescent="0.15">
      <c r="A710" s="12"/>
      <c r="N710" s="11"/>
    </row>
    <row r="711" spans="1:14" ht="13" x14ac:dyDescent="0.15">
      <c r="A711" s="12"/>
      <c r="N711" s="11"/>
    </row>
    <row r="712" spans="1:14" ht="13" x14ac:dyDescent="0.15">
      <c r="A712" s="12"/>
      <c r="N712" s="11"/>
    </row>
    <row r="713" spans="1:14" ht="13" x14ac:dyDescent="0.15">
      <c r="A713" s="12"/>
      <c r="N713" s="11"/>
    </row>
    <row r="714" spans="1:14" ht="13" x14ac:dyDescent="0.15">
      <c r="A714" s="12"/>
      <c r="N714" s="11"/>
    </row>
    <row r="715" spans="1:14" ht="13" x14ac:dyDescent="0.15">
      <c r="A715" s="12"/>
      <c r="N715" s="11"/>
    </row>
    <row r="716" spans="1:14" ht="13" x14ac:dyDescent="0.15">
      <c r="A716" s="12"/>
      <c r="N716" s="11"/>
    </row>
    <row r="717" spans="1:14" ht="13" x14ac:dyDescent="0.15">
      <c r="A717" s="12"/>
      <c r="N717" s="11"/>
    </row>
    <row r="718" spans="1:14" ht="13" x14ac:dyDescent="0.15">
      <c r="A718" s="12"/>
      <c r="N718" s="11"/>
    </row>
    <row r="719" spans="1:14" ht="13" x14ac:dyDescent="0.15">
      <c r="A719" s="12"/>
      <c r="N719" s="11"/>
    </row>
    <row r="720" spans="1:14" ht="13" x14ac:dyDescent="0.15">
      <c r="A720" s="12"/>
      <c r="N720" s="11"/>
    </row>
    <row r="721" spans="1:14" ht="13" x14ac:dyDescent="0.15">
      <c r="A721" s="12"/>
      <c r="N721" s="11"/>
    </row>
    <row r="722" spans="1:14" ht="13" x14ac:dyDescent="0.15">
      <c r="A722" s="12"/>
      <c r="N722" s="11"/>
    </row>
    <row r="723" spans="1:14" ht="13" x14ac:dyDescent="0.15">
      <c r="A723" s="12"/>
      <c r="N723" s="11"/>
    </row>
    <row r="724" spans="1:14" ht="13" x14ac:dyDescent="0.15">
      <c r="A724" s="12"/>
      <c r="N724" s="11"/>
    </row>
    <row r="725" spans="1:14" ht="13" x14ac:dyDescent="0.15">
      <c r="A725" s="12"/>
      <c r="N725" s="11"/>
    </row>
    <row r="726" spans="1:14" ht="13" x14ac:dyDescent="0.15">
      <c r="A726" s="12"/>
      <c r="N726" s="11"/>
    </row>
    <row r="727" spans="1:14" ht="13" x14ac:dyDescent="0.15">
      <c r="A727" s="12"/>
      <c r="N727" s="11"/>
    </row>
    <row r="728" spans="1:14" ht="13" x14ac:dyDescent="0.15">
      <c r="A728" s="12"/>
      <c r="N728" s="11"/>
    </row>
    <row r="729" spans="1:14" ht="13" x14ac:dyDescent="0.15">
      <c r="A729" s="12"/>
      <c r="N729" s="11"/>
    </row>
    <row r="730" spans="1:14" ht="13" x14ac:dyDescent="0.15">
      <c r="A730" s="12"/>
      <c r="N730" s="11"/>
    </row>
    <row r="731" spans="1:14" ht="13" x14ac:dyDescent="0.15">
      <c r="A731" s="12"/>
      <c r="N731" s="11"/>
    </row>
    <row r="732" spans="1:14" ht="13" x14ac:dyDescent="0.15">
      <c r="A732" s="12"/>
      <c r="N732" s="11"/>
    </row>
    <row r="733" spans="1:14" ht="13" x14ac:dyDescent="0.15">
      <c r="A733" s="12"/>
      <c r="N733" s="11"/>
    </row>
    <row r="734" spans="1:14" ht="13" x14ac:dyDescent="0.15">
      <c r="A734" s="12"/>
      <c r="N734" s="11"/>
    </row>
    <row r="735" spans="1:14" ht="13" x14ac:dyDescent="0.15">
      <c r="A735" s="12"/>
      <c r="N735" s="11"/>
    </row>
    <row r="736" spans="1:14" ht="13" x14ac:dyDescent="0.15">
      <c r="A736" s="12"/>
      <c r="N736" s="11"/>
    </row>
    <row r="737" spans="1:14" ht="13" x14ac:dyDescent="0.15">
      <c r="A737" s="12"/>
      <c r="N737" s="11"/>
    </row>
    <row r="738" spans="1:14" ht="13" x14ac:dyDescent="0.15">
      <c r="A738" s="12"/>
      <c r="N738" s="11"/>
    </row>
    <row r="739" spans="1:14" ht="13" x14ac:dyDescent="0.15">
      <c r="A739" s="12"/>
      <c r="N739" s="11"/>
    </row>
    <row r="740" spans="1:14" ht="13" x14ac:dyDescent="0.15">
      <c r="A740" s="12"/>
      <c r="N740" s="11"/>
    </row>
    <row r="741" spans="1:14" ht="13" x14ac:dyDescent="0.15">
      <c r="A741" s="12"/>
      <c r="N741" s="11"/>
    </row>
    <row r="742" spans="1:14" ht="13" x14ac:dyDescent="0.15">
      <c r="A742" s="12"/>
      <c r="N742" s="11"/>
    </row>
    <row r="743" spans="1:14" ht="13" x14ac:dyDescent="0.15">
      <c r="A743" s="12"/>
      <c r="N743" s="11"/>
    </row>
    <row r="744" spans="1:14" ht="13" x14ac:dyDescent="0.15">
      <c r="A744" s="12"/>
      <c r="N744" s="11"/>
    </row>
    <row r="745" spans="1:14" ht="13" x14ac:dyDescent="0.15">
      <c r="A745" s="12"/>
      <c r="N745" s="11"/>
    </row>
    <row r="746" spans="1:14" ht="13" x14ac:dyDescent="0.15">
      <c r="A746" s="12"/>
      <c r="N746" s="11"/>
    </row>
    <row r="747" spans="1:14" ht="13" x14ac:dyDescent="0.15">
      <c r="A747" s="12"/>
      <c r="N747" s="11"/>
    </row>
    <row r="748" spans="1:14" ht="13" x14ac:dyDescent="0.15">
      <c r="A748" s="12"/>
      <c r="N748" s="11"/>
    </row>
    <row r="749" spans="1:14" ht="13" x14ac:dyDescent="0.15">
      <c r="A749" s="12"/>
      <c r="N749" s="11"/>
    </row>
    <row r="750" spans="1:14" ht="13" x14ac:dyDescent="0.15">
      <c r="A750" s="12"/>
      <c r="N750" s="11"/>
    </row>
    <row r="751" spans="1:14" ht="13" x14ac:dyDescent="0.15">
      <c r="A751" s="12"/>
      <c r="N751" s="11"/>
    </row>
    <row r="752" spans="1:14" ht="13" x14ac:dyDescent="0.15">
      <c r="A752" s="12"/>
      <c r="N752" s="11"/>
    </row>
    <row r="753" spans="1:14" ht="13" x14ac:dyDescent="0.15">
      <c r="A753" s="12"/>
      <c r="N753" s="11"/>
    </row>
    <row r="754" spans="1:14" ht="13" x14ac:dyDescent="0.15">
      <c r="A754" s="12"/>
      <c r="N754" s="11"/>
    </row>
    <row r="755" spans="1:14" ht="13" x14ac:dyDescent="0.15">
      <c r="A755" s="12"/>
      <c r="N755" s="11"/>
    </row>
    <row r="756" spans="1:14" ht="13" x14ac:dyDescent="0.15">
      <c r="A756" s="12"/>
      <c r="N756" s="11"/>
    </row>
    <row r="757" spans="1:14" ht="13" x14ac:dyDescent="0.15">
      <c r="A757" s="12"/>
      <c r="N757" s="11"/>
    </row>
    <row r="758" spans="1:14" ht="13" x14ac:dyDescent="0.15">
      <c r="A758" s="12"/>
      <c r="N758" s="11"/>
    </row>
    <row r="759" spans="1:14" ht="13" x14ac:dyDescent="0.15">
      <c r="A759" s="12"/>
      <c r="N759" s="11"/>
    </row>
    <row r="760" spans="1:14" ht="13" x14ac:dyDescent="0.15">
      <c r="A760" s="12"/>
      <c r="N760" s="11"/>
    </row>
    <row r="761" spans="1:14" ht="13" x14ac:dyDescent="0.15">
      <c r="A761" s="12"/>
      <c r="N761" s="11"/>
    </row>
    <row r="762" spans="1:14" ht="13" x14ac:dyDescent="0.15">
      <c r="A762" s="12"/>
      <c r="N762" s="11"/>
    </row>
    <row r="763" spans="1:14" ht="13" x14ac:dyDescent="0.15">
      <c r="A763" s="12"/>
      <c r="N763" s="11"/>
    </row>
    <row r="764" spans="1:14" ht="13" x14ac:dyDescent="0.15">
      <c r="A764" s="12"/>
      <c r="N764" s="11"/>
    </row>
    <row r="765" spans="1:14" ht="13" x14ac:dyDescent="0.15">
      <c r="A765" s="12"/>
      <c r="N765" s="11"/>
    </row>
    <row r="766" spans="1:14" ht="13" x14ac:dyDescent="0.15">
      <c r="A766" s="12"/>
      <c r="N766" s="11"/>
    </row>
    <row r="767" spans="1:14" ht="13" x14ac:dyDescent="0.15">
      <c r="A767" s="12"/>
      <c r="N767" s="11"/>
    </row>
    <row r="768" spans="1:14" ht="13" x14ac:dyDescent="0.15">
      <c r="A768" s="12"/>
      <c r="N768" s="11"/>
    </row>
    <row r="769" spans="1:14" ht="13" x14ac:dyDescent="0.15">
      <c r="A769" s="12"/>
      <c r="N769" s="11"/>
    </row>
    <row r="770" spans="1:14" ht="13" x14ac:dyDescent="0.15">
      <c r="A770" s="12"/>
      <c r="N770" s="11"/>
    </row>
    <row r="771" spans="1:14" ht="13" x14ac:dyDescent="0.15">
      <c r="A771" s="12"/>
      <c r="N771" s="11"/>
    </row>
    <row r="772" spans="1:14" ht="13" x14ac:dyDescent="0.15">
      <c r="A772" s="12"/>
      <c r="N772" s="11"/>
    </row>
    <row r="773" spans="1:14" ht="13" x14ac:dyDescent="0.15">
      <c r="A773" s="12"/>
      <c r="N773" s="11"/>
    </row>
    <row r="774" spans="1:14" ht="13" x14ac:dyDescent="0.15">
      <c r="A774" s="12"/>
      <c r="N774" s="11"/>
    </row>
    <row r="775" spans="1:14" ht="13" x14ac:dyDescent="0.15">
      <c r="A775" s="12"/>
      <c r="N775" s="11"/>
    </row>
    <row r="776" spans="1:14" ht="13" x14ac:dyDescent="0.15">
      <c r="A776" s="12"/>
      <c r="N776" s="11"/>
    </row>
    <row r="777" spans="1:14" ht="13" x14ac:dyDescent="0.15">
      <c r="A777" s="12"/>
      <c r="N777" s="11"/>
    </row>
    <row r="778" spans="1:14" ht="13" x14ac:dyDescent="0.15">
      <c r="A778" s="12"/>
      <c r="N778" s="11"/>
    </row>
    <row r="779" spans="1:14" ht="13" x14ac:dyDescent="0.15">
      <c r="A779" s="12"/>
      <c r="N779" s="11"/>
    </row>
    <row r="780" spans="1:14" ht="13" x14ac:dyDescent="0.15">
      <c r="A780" s="12"/>
      <c r="N780" s="11"/>
    </row>
    <row r="781" spans="1:14" ht="13" x14ac:dyDescent="0.15">
      <c r="A781" s="12"/>
      <c r="N781" s="11"/>
    </row>
    <row r="782" spans="1:14" ht="13" x14ac:dyDescent="0.15">
      <c r="A782" s="12"/>
      <c r="N782" s="11"/>
    </row>
    <row r="783" spans="1:14" ht="13" x14ac:dyDescent="0.15">
      <c r="A783" s="12"/>
      <c r="N783" s="11"/>
    </row>
    <row r="784" spans="1:14" ht="13" x14ac:dyDescent="0.15">
      <c r="A784" s="12"/>
      <c r="N784" s="11"/>
    </row>
    <row r="785" spans="1:14" ht="13" x14ac:dyDescent="0.15">
      <c r="A785" s="12"/>
      <c r="N785" s="11"/>
    </row>
    <row r="786" spans="1:14" ht="13" x14ac:dyDescent="0.15">
      <c r="A786" s="12"/>
      <c r="N786" s="11"/>
    </row>
    <row r="787" spans="1:14" ht="13" x14ac:dyDescent="0.15">
      <c r="A787" s="12"/>
      <c r="N787" s="11"/>
    </row>
    <row r="788" spans="1:14" ht="13" x14ac:dyDescent="0.15">
      <c r="A788" s="12"/>
      <c r="N788" s="11"/>
    </row>
    <row r="789" spans="1:14" ht="13" x14ac:dyDescent="0.15">
      <c r="A789" s="12"/>
      <c r="N789" s="11"/>
    </row>
    <row r="790" spans="1:14" ht="13" x14ac:dyDescent="0.15">
      <c r="A790" s="12"/>
      <c r="N790" s="11"/>
    </row>
    <row r="791" spans="1:14" ht="13" x14ac:dyDescent="0.15">
      <c r="A791" s="12"/>
      <c r="N791" s="11"/>
    </row>
    <row r="792" spans="1:14" ht="13" x14ac:dyDescent="0.15">
      <c r="A792" s="12"/>
      <c r="N792" s="11"/>
    </row>
    <row r="793" spans="1:14" ht="13" x14ac:dyDescent="0.15">
      <c r="A793" s="12"/>
      <c r="N793" s="11"/>
    </row>
    <row r="794" spans="1:14" ht="13" x14ac:dyDescent="0.15">
      <c r="A794" s="12"/>
      <c r="N794" s="11"/>
    </row>
    <row r="795" spans="1:14" ht="13" x14ac:dyDescent="0.15">
      <c r="A795" s="12"/>
      <c r="N795" s="11"/>
    </row>
    <row r="796" spans="1:14" ht="13" x14ac:dyDescent="0.15">
      <c r="A796" s="12"/>
      <c r="N796" s="11"/>
    </row>
    <row r="797" spans="1:14" ht="13" x14ac:dyDescent="0.15">
      <c r="A797" s="12"/>
      <c r="N797" s="11"/>
    </row>
    <row r="798" spans="1:14" ht="13" x14ac:dyDescent="0.15">
      <c r="A798" s="12"/>
      <c r="N798" s="11"/>
    </row>
    <row r="799" spans="1:14" ht="13" x14ac:dyDescent="0.15">
      <c r="A799" s="12"/>
      <c r="N799" s="11"/>
    </row>
    <row r="800" spans="1:14" ht="13" x14ac:dyDescent="0.15">
      <c r="A800" s="12"/>
      <c r="N800" s="11"/>
    </row>
    <row r="801" spans="1:14" ht="13" x14ac:dyDescent="0.15">
      <c r="A801" s="12"/>
      <c r="N801" s="11"/>
    </row>
    <row r="802" spans="1:14" ht="13" x14ac:dyDescent="0.15">
      <c r="A802" s="12"/>
      <c r="N802" s="11"/>
    </row>
    <row r="803" spans="1:14" ht="13" x14ac:dyDescent="0.15">
      <c r="A803" s="12"/>
      <c r="N803" s="11"/>
    </row>
    <row r="804" spans="1:14" ht="13" x14ac:dyDescent="0.15">
      <c r="A804" s="12"/>
      <c r="N804" s="11"/>
    </row>
    <row r="805" spans="1:14" ht="13" x14ac:dyDescent="0.15">
      <c r="A805" s="12"/>
      <c r="N805" s="11"/>
    </row>
    <row r="806" spans="1:14" ht="13" x14ac:dyDescent="0.15">
      <c r="A806" s="12"/>
      <c r="N806" s="11"/>
    </row>
    <row r="807" spans="1:14" ht="13" x14ac:dyDescent="0.15">
      <c r="A807" s="12"/>
      <c r="N807" s="11"/>
    </row>
    <row r="808" spans="1:14" ht="13" x14ac:dyDescent="0.15">
      <c r="A808" s="12"/>
      <c r="N808" s="11"/>
    </row>
    <row r="809" spans="1:14" ht="13" x14ac:dyDescent="0.15">
      <c r="A809" s="12"/>
      <c r="N809" s="11"/>
    </row>
    <row r="810" spans="1:14" ht="13" x14ac:dyDescent="0.15">
      <c r="A810" s="12"/>
      <c r="N810" s="11"/>
    </row>
    <row r="811" spans="1:14" ht="13" x14ac:dyDescent="0.15">
      <c r="A811" s="12"/>
      <c r="N811" s="11"/>
    </row>
    <row r="812" spans="1:14" ht="13" x14ac:dyDescent="0.15">
      <c r="A812" s="12"/>
      <c r="N812" s="11"/>
    </row>
    <row r="813" spans="1:14" ht="13" x14ac:dyDescent="0.15">
      <c r="A813" s="12"/>
      <c r="N813" s="11"/>
    </row>
    <row r="814" spans="1:14" ht="13" x14ac:dyDescent="0.15">
      <c r="A814" s="12"/>
      <c r="N814" s="11"/>
    </row>
    <row r="815" spans="1:14" ht="13" x14ac:dyDescent="0.15">
      <c r="A815" s="12"/>
      <c r="N815" s="11"/>
    </row>
    <row r="816" spans="1:14" ht="13" x14ac:dyDescent="0.15">
      <c r="A816" s="12"/>
      <c r="N816" s="11"/>
    </row>
    <row r="817" spans="1:14" ht="13" x14ac:dyDescent="0.15">
      <c r="A817" s="12"/>
      <c r="N817" s="11"/>
    </row>
    <row r="818" spans="1:14" ht="13" x14ac:dyDescent="0.15">
      <c r="A818" s="12"/>
      <c r="N818" s="11"/>
    </row>
    <row r="819" spans="1:14" ht="13" x14ac:dyDescent="0.15">
      <c r="A819" s="12"/>
      <c r="N819" s="11"/>
    </row>
    <row r="820" spans="1:14" ht="13" x14ac:dyDescent="0.15">
      <c r="A820" s="12"/>
      <c r="N820" s="11"/>
    </row>
    <row r="821" spans="1:14" ht="13" x14ac:dyDescent="0.15">
      <c r="A821" s="12"/>
      <c r="N821" s="11"/>
    </row>
    <row r="822" spans="1:14" ht="13" x14ac:dyDescent="0.15">
      <c r="A822" s="12"/>
      <c r="N822" s="11"/>
    </row>
    <row r="823" spans="1:14" ht="13" x14ac:dyDescent="0.15">
      <c r="A823" s="12"/>
      <c r="N823" s="11"/>
    </row>
    <row r="824" spans="1:14" ht="13" x14ac:dyDescent="0.15">
      <c r="A824" s="12"/>
      <c r="N824" s="11"/>
    </row>
    <row r="825" spans="1:14" ht="13" x14ac:dyDescent="0.15">
      <c r="A825" s="12"/>
      <c r="N825" s="11"/>
    </row>
    <row r="826" spans="1:14" ht="13" x14ac:dyDescent="0.15">
      <c r="A826" s="12"/>
      <c r="N826" s="11"/>
    </row>
    <row r="827" spans="1:14" ht="13" x14ac:dyDescent="0.15">
      <c r="A827" s="12"/>
      <c r="N827" s="11"/>
    </row>
    <row r="828" spans="1:14" ht="13" x14ac:dyDescent="0.15">
      <c r="A828" s="12"/>
      <c r="N828" s="11"/>
    </row>
    <row r="829" spans="1:14" ht="13" x14ac:dyDescent="0.15">
      <c r="A829" s="12"/>
      <c r="N829" s="11"/>
    </row>
    <row r="830" spans="1:14" ht="13" x14ac:dyDescent="0.15">
      <c r="A830" s="12"/>
      <c r="N830" s="11"/>
    </row>
    <row r="831" spans="1:14" ht="13" x14ac:dyDescent="0.15">
      <c r="A831" s="12"/>
      <c r="N831" s="11"/>
    </row>
    <row r="832" spans="1:14" ht="13" x14ac:dyDescent="0.15">
      <c r="A832" s="12"/>
      <c r="N832" s="11"/>
    </row>
    <row r="833" spans="1:14" ht="13" x14ac:dyDescent="0.15">
      <c r="A833" s="12"/>
      <c r="N833" s="11"/>
    </row>
    <row r="834" spans="1:14" ht="13" x14ac:dyDescent="0.15">
      <c r="A834" s="12"/>
      <c r="N834" s="11"/>
    </row>
    <row r="835" spans="1:14" ht="13" x14ac:dyDescent="0.15">
      <c r="A835" s="12"/>
      <c r="N835" s="11"/>
    </row>
    <row r="836" spans="1:14" ht="13" x14ac:dyDescent="0.15">
      <c r="A836" s="12"/>
      <c r="N836" s="11"/>
    </row>
    <row r="837" spans="1:14" ht="13" x14ac:dyDescent="0.15">
      <c r="A837" s="12"/>
      <c r="N837" s="11"/>
    </row>
    <row r="838" spans="1:14" ht="13" x14ac:dyDescent="0.15">
      <c r="A838" s="12"/>
      <c r="N838" s="11"/>
    </row>
    <row r="839" spans="1:14" ht="13" x14ac:dyDescent="0.15">
      <c r="A839" s="12"/>
      <c r="N839" s="11"/>
    </row>
    <row r="840" spans="1:14" ht="13" x14ac:dyDescent="0.15">
      <c r="A840" s="12"/>
      <c r="N840" s="11"/>
    </row>
    <row r="841" spans="1:14" ht="13" x14ac:dyDescent="0.15">
      <c r="A841" s="12"/>
      <c r="N841" s="11"/>
    </row>
    <row r="842" spans="1:14" ht="13" x14ac:dyDescent="0.15">
      <c r="A842" s="12"/>
      <c r="N842" s="11"/>
    </row>
    <row r="843" spans="1:14" ht="13" x14ac:dyDescent="0.15">
      <c r="A843" s="12"/>
      <c r="N843" s="11"/>
    </row>
    <row r="844" spans="1:14" ht="13" x14ac:dyDescent="0.15">
      <c r="A844" s="12"/>
      <c r="N844" s="11"/>
    </row>
    <row r="845" spans="1:14" ht="13" x14ac:dyDescent="0.15">
      <c r="A845" s="12"/>
      <c r="N845" s="11"/>
    </row>
    <row r="846" spans="1:14" ht="13" x14ac:dyDescent="0.15">
      <c r="A846" s="12"/>
      <c r="N846" s="11"/>
    </row>
    <row r="847" spans="1:14" ht="13" x14ac:dyDescent="0.15">
      <c r="A847" s="12"/>
      <c r="N847" s="11"/>
    </row>
    <row r="848" spans="1:14" ht="13" x14ac:dyDescent="0.15">
      <c r="A848" s="12"/>
      <c r="N848" s="11"/>
    </row>
    <row r="849" spans="1:14" ht="13" x14ac:dyDescent="0.15">
      <c r="A849" s="12"/>
      <c r="N849" s="11"/>
    </row>
    <row r="850" spans="1:14" ht="13" x14ac:dyDescent="0.15">
      <c r="A850" s="12"/>
      <c r="N850" s="11"/>
    </row>
    <row r="851" spans="1:14" ht="13" x14ac:dyDescent="0.15">
      <c r="A851" s="12"/>
      <c r="N851" s="11"/>
    </row>
    <row r="852" spans="1:14" ht="13" x14ac:dyDescent="0.15">
      <c r="A852" s="12"/>
      <c r="N852" s="11"/>
    </row>
    <row r="853" spans="1:14" ht="13" x14ac:dyDescent="0.15">
      <c r="A853" s="12"/>
      <c r="N853" s="11"/>
    </row>
    <row r="854" spans="1:14" ht="13" x14ac:dyDescent="0.15">
      <c r="A854" s="12"/>
      <c r="N854" s="11"/>
    </row>
    <row r="855" spans="1:14" ht="13" x14ac:dyDescent="0.15">
      <c r="A855" s="12"/>
      <c r="N855" s="11"/>
    </row>
    <row r="856" spans="1:14" ht="13" x14ac:dyDescent="0.15">
      <c r="A856" s="12"/>
      <c r="N856" s="11"/>
    </row>
    <row r="857" spans="1:14" ht="13" x14ac:dyDescent="0.15">
      <c r="A857" s="12"/>
      <c r="N857" s="11"/>
    </row>
    <row r="858" spans="1:14" ht="13" x14ac:dyDescent="0.15">
      <c r="A858" s="12"/>
      <c r="N858" s="11"/>
    </row>
    <row r="859" spans="1:14" ht="13" x14ac:dyDescent="0.15">
      <c r="A859" s="12"/>
      <c r="N859" s="11"/>
    </row>
    <row r="860" spans="1:14" ht="13" x14ac:dyDescent="0.15">
      <c r="A860" s="12"/>
      <c r="N860" s="11"/>
    </row>
    <row r="861" spans="1:14" ht="13" x14ac:dyDescent="0.15">
      <c r="A861" s="12"/>
      <c r="N861" s="11"/>
    </row>
    <row r="862" spans="1:14" ht="13" x14ac:dyDescent="0.15">
      <c r="A862" s="12"/>
      <c r="N862" s="11"/>
    </row>
    <row r="863" spans="1:14" ht="13" x14ac:dyDescent="0.15">
      <c r="A863" s="12"/>
      <c r="N863" s="11"/>
    </row>
    <row r="864" spans="1:14" ht="13" x14ac:dyDescent="0.15">
      <c r="A864" s="12"/>
      <c r="N864" s="11"/>
    </row>
    <row r="865" spans="1:14" ht="13" x14ac:dyDescent="0.15">
      <c r="A865" s="12"/>
      <c r="N865" s="11"/>
    </row>
    <row r="866" spans="1:14" ht="13" x14ac:dyDescent="0.15">
      <c r="A866" s="12"/>
      <c r="N866" s="11"/>
    </row>
    <row r="867" spans="1:14" ht="13" x14ac:dyDescent="0.15">
      <c r="A867" s="12"/>
      <c r="N867" s="11"/>
    </row>
    <row r="868" spans="1:14" ht="13" x14ac:dyDescent="0.15">
      <c r="A868" s="12"/>
      <c r="N868" s="11"/>
    </row>
    <row r="869" spans="1:14" ht="13" x14ac:dyDescent="0.15">
      <c r="A869" s="12"/>
      <c r="N869" s="11"/>
    </row>
    <row r="870" spans="1:14" ht="13" x14ac:dyDescent="0.15">
      <c r="A870" s="12"/>
      <c r="N870" s="11"/>
    </row>
    <row r="871" spans="1:14" ht="13" x14ac:dyDescent="0.15">
      <c r="A871" s="12"/>
      <c r="N871" s="11"/>
    </row>
    <row r="872" spans="1:14" ht="13" x14ac:dyDescent="0.15">
      <c r="A872" s="12"/>
      <c r="N872" s="11"/>
    </row>
    <row r="873" spans="1:14" ht="13" x14ac:dyDescent="0.15">
      <c r="A873" s="12"/>
      <c r="N873" s="11"/>
    </row>
    <row r="874" spans="1:14" ht="13" x14ac:dyDescent="0.15">
      <c r="A874" s="12"/>
      <c r="N874" s="11"/>
    </row>
    <row r="875" spans="1:14" ht="13" x14ac:dyDescent="0.15">
      <c r="A875" s="12"/>
      <c r="N875" s="11"/>
    </row>
    <row r="876" spans="1:14" ht="13" x14ac:dyDescent="0.15">
      <c r="A876" s="12"/>
      <c r="N876" s="11"/>
    </row>
    <row r="877" spans="1:14" ht="13" x14ac:dyDescent="0.15">
      <c r="A877" s="12"/>
      <c r="N877" s="11"/>
    </row>
    <row r="878" spans="1:14" ht="13" x14ac:dyDescent="0.15">
      <c r="A878" s="12"/>
      <c r="N878" s="11"/>
    </row>
    <row r="879" spans="1:14" ht="13" x14ac:dyDescent="0.15">
      <c r="A879" s="12"/>
      <c r="N879" s="11"/>
    </row>
    <row r="880" spans="1:14" ht="13" x14ac:dyDescent="0.15">
      <c r="A880" s="12"/>
      <c r="N880" s="11"/>
    </row>
    <row r="881" spans="1:14" ht="13" x14ac:dyDescent="0.15">
      <c r="A881" s="12"/>
      <c r="N881" s="11"/>
    </row>
    <row r="882" spans="1:14" ht="13" x14ac:dyDescent="0.15">
      <c r="A882" s="12"/>
      <c r="N882" s="11"/>
    </row>
    <row r="883" spans="1:14" ht="13" x14ac:dyDescent="0.15">
      <c r="A883" s="12"/>
      <c r="N883" s="11"/>
    </row>
    <row r="884" spans="1:14" ht="13" x14ac:dyDescent="0.15">
      <c r="A884" s="12"/>
      <c r="N884" s="11"/>
    </row>
    <row r="885" spans="1:14" ht="13" x14ac:dyDescent="0.15">
      <c r="A885" s="12"/>
      <c r="N885" s="11"/>
    </row>
    <row r="886" spans="1:14" ht="13" x14ac:dyDescent="0.15">
      <c r="A886" s="12"/>
      <c r="N886" s="11"/>
    </row>
    <row r="887" spans="1:14" ht="13" x14ac:dyDescent="0.15">
      <c r="A887" s="12"/>
      <c r="N887" s="11"/>
    </row>
    <row r="888" spans="1:14" ht="13" x14ac:dyDescent="0.15">
      <c r="A888" s="12"/>
      <c r="N888" s="11"/>
    </row>
    <row r="889" spans="1:14" ht="13" x14ac:dyDescent="0.15">
      <c r="A889" s="12"/>
      <c r="N889" s="11"/>
    </row>
    <row r="890" spans="1:14" ht="13" x14ac:dyDescent="0.15">
      <c r="A890" s="12"/>
      <c r="N890" s="11"/>
    </row>
    <row r="891" spans="1:14" ht="13" x14ac:dyDescent="0.15">
      <c r="A891" s="12"/>
      <c r="N891" s="11"/>
    </row>
    <row r="892" spans="1:14" ht="13" x14ac:dyDescent="0.15">
      <c r="A892" s="12"/>
      <c r="N892" s="11"/>
    </row>
    <row r="893" spans="1:14" ht="13" x14ac:dyDescent="0.15">
      <c r="A893" s="12"/>
      <c r="N893" s="11"/>
    </row>
    <row r="894" spans="1:14" ht="13" x14ac:dyDescent="0.15">
      <c r="A894" s="12"/>
      <c r="N894" s="11"/>
    </row>
    <row r="895" spans="1:14" ht="13" x14ac:dyDescent="0.15">
      <c r="A895" s="12"/>
      <c r="N895" s="11"/>
    </row>
    <row r="896" spans="1:14" ht="13" x14ac:dyDescent="0.15">
      <c r="A896" s="12"/>
      <c r="N896" s="11"/>
    </row>
    <row r="897" spans="1:14" ht="13" x14ac:dyDescent="0.15">
      <c r="A897" s="12"/>
      <c r="N897" s="11"/>
    </row>
    <row r="898" spans="1:14" ht="13" x14ac:dyDescent="0.15">
      <c r="A898" s="12"/>
      <c r="N898" s="11"/>
    </row>
    <row r="899" spans="1:14" ht="13" x14ac:dyDescent="0.15">
      <c r="A899" s="12"/>
      <c r="N899" s="11"/>
    </row>
    <row r="900" spans="1:14" ht="13" x14ac:dyDescent="0.15">
      <c r="A900" s="12"/>
      <c r="N900" s="11"/>
    </row>
    <row r="901" spans="1:14" ht="13" x14ac:dyDescent="0.15">
      <c r="A901" s="12"/>
      <c r="N901" s="11"/>
    </row>
    <row r="902" spans="1:14" ht="13" x14ac:dyDescent="0.15">
      <c r="A902" s="12"/>
      <c r="N902" s="11"/>
    </row>
    <row r="903" spans="1:14" ht="13" x14ac:dyDescent="0.15">
      <c r="A903" s="12"/>
      <c r="N903" s="11"/>
    </row>
    <row r="904" spans="1:14" ht="13" x14ac:dyDescent="0.15">
      <c r="A904" s="12"/>
      <c r="N904" s="11"/>
    </row>
    <row r="905" spans="1:14" ht="13" x14ac:dyDescent="0.15">
      <c r="A905" s="12"/>
      <c r="N905" s="11"/>
    </row>
    <row r="906" spans="1:14" ht="13" x14ac:dyDescent="0.15">
      <c r="A906" s="12"/>
      <c r="N906" s="11"/>
    </row>
    <row r="907" spans="1:14" ht="13" x14ac:dyDescent="0.15">
      <c r="A907" s="12"/>
      <c r="N907" s="11"/>
    </row>
    <row r="908" spans="1:14" ht="13" x14ac:dyDescent="0.15">
      <c r="A908" s="12"/>
      <c r="N908" s="11"/>
    </row>
    <row r="909" spans="1:14" ht="13" x14ac:dyDescent="0.15">
      <c r="A909" s="12"/>
      <c r="N909" s="11"/>
    </row>
    <row r="910" spans="1:14" ht="13" x14ac:dyDescent="0.15">
      <c r="A910" s="12"/>
      <c r="N910" s="11"/>
    </row>
    <row r="911" spans="1:14" ht="13" x14ac:dyDescent="0.15">
      <c r="A911" s="12"/>
      <c r="N911" s="11"/>
    </row>
    <row r="912" spans="1:14" ht="13" x14ac:dyDescent="0.15">
      <c r="A912" s="12"/>
      <c r="N912" s="11"/>
    </row>
    <row r="913" spans="1:14" ht="13" x14ac:dyDescent="0.15">
      <c r="A913" s="12"/>
      <c r="N913" s="11"/>
    </row>
    <row r="914" spans="1:14" ht="13" x14ac:dyDescent="0.15">
      <c r="A914" s="12"/>
      <c r="N914" s="11"/>
    </row>
    <row r="915" spans="1:14" ht="13" x14ac:dyDescent="0.15">
      <c r="A915" s="12"/>
      <c r="N915" s="11"/>
    </row>
    <row r="916" spans="1:14" ht="13" x14ac:dyDescent="0.15">
      <c r="A916" s="12"/>
      <c r="N916" s="11"/>
    </row>
    <row r="917" spans="1:14" ht="13" x14ac:dyDescent="0.15">
      <c r="A917" s="12"/>
      <c r="N917" s="11"/>
    </row>
    <row r="918" spans="1:14" ht="13" x14ac:dyDescent="0.15">
      <c r="A918" s="12"/>
      <c r="N918" s="11"/>
    </row>
    <row r="919" spans="1:14" ht="13" x14ac:dyDescent="0.15">
      <c r="A919" s="12"/>
      <c r="N919" s="11"/>
    </row>
    <row r="920" spans="1:14" ht="13" x14ac:dyDescent="0.15">
      <c r="A920" s="12"/>
      <c r="N920" s="11"/>
    </row>
    <row r="921" spans="1:14" ht="13" x14ac:dyDescent="0.15">
      <c r="A921" s="12"/>
      <c r="N921" s="11"/>
    </row>
    <row r="922" spans="1:14" ht="13" x14ac:dyDescent="0.15">
      <c r="A922" s="12"/>
      <c r="N922" s="11"/>
    </row>
    <row r="923" spans="1:14" ht="13" x14ac:dyDescent="0.15">
      <c r="A923" s="12"/>
      <c r="N923" s="11"/>
    </row>
    <row r="924" spans="1:14" ht="13" x14ac:dyDescent="0.15">
      <c r="A924" s="12"/>
      <c r="N924" s="11"/>
    </row>
    <row r="925" spans="1:14" ht="13" x14ac:dyDescent="0.15">
      <c r="A925" s="12"/>
      <c r="N925" s="11"/>
    </row>
    <row r="926" spans="1:14" ht="13" x14ac:dyDescent="0.15">
      <c r="A926" s="12"/>
      <c r="N926" s="11"/>
    </row>
    <row r="927" spans="1:14" ht="13" x14ac:dyDescent="0.15">
      <c r="A927" s="12"/>
      <c r="N927" s="11"/>
    </row>
    <row r="928" spans="1:14" ht="13" x14ac:dyDescent="0.15">
      <c r="A928" s="12"/>
      <c r="N928" s="11"/>
    </row>
    <row r="929" spans="1:14" ht="13" x14ac:dyDescent="0.15">
      <c r="A929" s="12"/>
      <c r="N929" s="11"/>
    </row>
    <row r="930" spans="1:14" ht="13" x14ac:dyDescent="0.15">
      <c r="A930" s="12"/>
      <c r="N930" s="11"/>
    </row>
    <row r="931" spans="1:14" ht="13" x14ac:dyDescent="0.15">
      <c r="A931" s="12"/>
      <c r="N931" s="11"/>
    </row>
    <row r="932" spans="1:14" ht="13" x14ac:dyDescent="0.15">
      <c r="A932" s="12"/>
      <c r="N932" s="11"/>
    </row>
    <row r="933" spans="1:14" ht="13" x14ac:dyDescent="0.15">
      <c r="A933" s="12"/>
      <c r="N933" s="11"/>
    </row>
    <row r="934" spans="1:14" ht="13" x14ac:dyDescent="0.15">
      <c r="A934" s="12"/>
      <c r="N934" s="11"/>
    </row>
    <row r="935" spans="1:14" ht="13" x14ac:dyDescent="0.15">
      <c r="A935" s="12"/>
      <c r="N935" s="11"/>
    </row>
    <row r="936" spans="1:14" ht="13" x14ac:dyDescent="0.15">
      <c r="A936" s="12"/>
      <c r="N936" s="11"/>
    </row>
    <row r="937" spans="1:14" ht="13" x14ac:dyDescent="0.15">
      <c r="A937" s="12"/>
      <c r="N937" s="11"/>
    </row>
    <row r="938" spans="1:14" ht="13" x14ac:dyDescent="0.15">
      <c r="A938" s="12"/>
      <c r="N938" s="11"/>
    </row>
    <row r="939" spans="1:14" ht="13" x14ac:dyDescent="0.15">
      <c r="A939" s="12"/>
      <c r="N939" s="11"/>
    </row>
    <row r="940" spans="1:14" ht="13" x14ac:dyDescent="0.15">
      <c r="A940" s="12"/>
      <c r="N940" s="11"/>
    </row>
    <row r="941" spans="1:14" ht="13" x14ac:dyDescent="0.15">
      <c r="A941" s="12"/>
      <c r="N941" s="11"/>
    </row>
    <row r="942" spans="1:14" ht="13" x14ac:dyDescent="0.15">
      <c r="A942" s="12"/>
      <c r="N942" s="11"/>
    </row>
    <row r="943" spans="1:14" ht="13" x14ac:dyDescent="0.15">
      <c r="A943" s="12"/>
      <c r="N943" s="11"/>
    </row>
    <row r="944" spans="1:14" ht="13" x14ac:dyDescent="0.15">
      <c r="A944" s="12"/>
      <c r="N944" s="11"/>
    </row>
    <row r="945" spans="1:14" ht="13" x14ac:dyDescent="0.15">
      <c r="A945" s="12"/>
      <c r="N945" s="11"/>
    </row>
    <row r="946" spans="1:14" ht="13" x14ac:dyDescent="0.15">
      <c r="A946" s="12"/>
      <c r="N946" s="11"/>
    </row>
    <row r="947" spans="1:14" ht="13" x14ac:dyDescent="0.15">
      <c r="A947" s="12"/>
      <c r="N947" s="11"/>
    </row>
    <row r="948" spans="1:14" ht="13" x14ac:dyDescent="0.15">
      <c r="A948" s="12"/>
      <c r="N948" s="11"/>
    </row>
    <row r="949" spans="1:14" ht="13" x14ac:dyDescent="0.15">
      <c r="A949" s="12"/>
      <c r="N949" s="11"/>
    </row>
    <row r="950" spans="1:14" ht="13" x14ac:dyDescent="0.15">
      <c r="A950" s="12"/>
      <c r="N950" s="11"/>
    </row>
    <row r="951" spans="1:14" ht="13" x14ac:dyDescent="0.15">
      <c r="A951" s="12"/>
      <c r="N951" s="11"/>
    </row>
    <row r="952" spans="1:14" ht="13" x14ac:dyDescent="0.15">
      <c r="A952" s="12"/>
      <c r="N952" s="11"/>
    </row>
    <row r="953" spans="1:14" ht="13" x14ac:dyDescent="0.15">
      <c r="A953" s="12"/>
      <c r="N953" s="11"/>
    </row>
    <row r="954" spans="1:14" ht="13" x14ac:dyDescent="0.15">
      <c r="A954" s="12"/>
      <c r="N954" s="11"/>
    </row>
    <row r="955" spans="1:14" ht="13" x14ac:dyDescent="0.15">
      <c r="A955" s="12"/>
      <c r="N955" s="11"/>
    </row>
    <row r="956" spans="1:14" ht="13" x14ac:dyDescent="0.15">
      <c r="A956" s="12"/>
      <c r="N956" s="11"/>
    </row>
    <row r="957" spans="1:14" ht="13" x14ac:dyDescent="0.15">
      <c r="A957" s="12"/>
      <c r="N957" s="11"/>
    </row>
    <row r="958" spans="1:14" ht="13" x14ac:dyDescent="0.15">
      <c r="A958" s="12"/>
      <c r="N958" s="11"/>
    </row>
    <row r="959" spans="1:14" ht="13" x14ac:dyDescent="0.15">
      <c r="A959" s="12"/>
      <c r="N959" s="11"/>
    </row>
    <row r="960" spans="1:14" ht="13" x14ac:dyDescent="0.15">
      <c r="A960" s="12"/>
      <c r="N960" s="11"/>
    </row>
    <row r="961" spans="1:14" ht="13" x14ac:dyDescent="0.15">
      <c r="A961" s="12"/>
      <c r="N961" s="11"/>
    </row>
    <row r="962" spans="1:14" ht="13" x14ac:dyDescent="0.15">
      <c r="A962" s="12"/>
      <c r="N962" s="11"/>
    </row>
    <row r="963" spans="1:14" ht="13" x14ac:dyDescent="0.15">
      <c r="A963" s="12"/>
      <c r="N963" s="11"/>
    </row>
    <row r="964" spans="1:14" ht="13" x14ac:dyDescent="0.15">
      <c r="A964" s="12"/>
      <c r="N964" s="11"/>
    </row>
    <row r="965" spans="1:14" ht="13" x14ac:dyDescent="0.15">
      <c r="A965" s="12"/>
      <c r="N965" s="11"/>
    </row>
    <row r="966" spans="1:14" ht="13" x14ac:dyDescent="0.15">
      <c r="A966" s="12"/>
      <c r="N966" s="11"/>
    </row>
    <row r="967" spans="1:14" ht="13" x14ac:dyDescent="0.15">
      <c r="A967" s="12"/>
      <c r="N967" s="11"/>
    </row>
    <row r="968" spans="1:14" ht="13" x14ac:dyDescent="0.15">
      <c r="A968" s="12"/>
      <c r="N968" s="11"/>
    </row>
    <row r="969" spans="1:14" ht="13" x14ac:dyDescent="0.15">
      <c r="A969" s="12"/>
      <c r="N969" s="11"/>
    </row>
    <row r="970" spans="1:14" ht="13" x14ac:dyDescent="0.15">
      <c r="A970" s="12"/>
      <c r="N970" s="11"/>
    </row>
    <row r="971" spans="1:14" ht="13" x14ac:dyDescent="0.15">
      <c r="A971" s="12"/>
      <c r="N971" s="11"/>
    </row>
    <row r="972" spans="1:14" ht="13" x14ac:dyDescent="0.15">
      <c r="A972" s="12"/>
      <c r="N972" s="11"/>
    </row>
    <row r="973" spans="1:14" ht="13" x14ac:dyDescent="0.15">
      <c r="A973" s="12"/>
      <c r="N973" s="11"/>
    </row>
    <row r="974" spans="1:14" ht="13" x14ac:dyDescent="0.15">
      <c r="A974" s="12"/>
      <c r="N974" s="11"/>
    </row>
    <row r="975" spans="1:14" ht="13" x14ac:dyDescent="0.15">
      <c r="A975" s="12"/>
      <c r="N975" s="11"/>
    </row>
    <row r="976" spans="1:14" ht="13" x14ac:dyDescent="0.15">
      <c r="A976" s="12"/>
      <c r="N976" s="11"/>
    </row>
    <row r="977" spans="1:14" ht="13" x14ac:dyDescent="0.15">
      <c r="A977" s="12"/>
      <c r="N977" s="11"/>
    </row>
    <row r="978" spans="1:14" ht="13" x14ac:dyDescent="0.15">
      <c r="A978" s="12"/>
      <c r="N978" s="11"/>
    </row>
    <row r="979" spans="1:14" ht="13" x14ac:dyDescent="0.15">
      <c r="A979" s="12"/>
      <c r="N979" s="11"/>
    </row>
    <row r="980" spans="1:14" ht="13" x14ac:dyDescent="0.15">
      <c r="A980" s="12"/>
      <c r="N980" s="11"/>
    </row>
    <row r="981" spans="1:14" ht="13" x14ac:dyDescent="0.15">
      <c r="A981" s="12"/>
      <c r="N981" s="11"/>
    </row>
    <row r="982" spans="1:14" ht="13" x14ac:dyDescent="0.15">
      <c r="A982" s="12"/>
      <c r="N982" s="11"/>
    </row>
    <row r="983" spans="1:14" ht="13" x14ac:dyDescent="0.15">
      <c r="A983" s="12"/>
      <c r="N983" s="11"/>
    </row>
    <row r="984" spans="1:14" ht="13" x14ac:dyDescent="0.15">
      <c r="A984" s="12"/>
      <c r="N984" s="11"/>
    </row>
    <row r="985" spans="1:14" ht="13" x14ac:dyDescent="0.15">
      <c r="A985" s="12"/>
      <c r="N985" s="11"/>
    </row>
    <row r="986" spans="1:14" ht="13" x14ac:dyDescent="0.15">
      <c r="A986" s="12"/>
      <c r="N986" s="11"/>
    </row>
    <row r="987" spans="1:14" ht="13" x14ac:dyDescent="0.15">
      <c r="A987" s="12"/>
      <c r="N987" s="11"/>
    </row>
    <row r="988" spans="1:14" ht="13" x14ac:dyDescent="0.15">
      <c r="A988" s="12"/>
      <c r="N988" s="11"/>
    </row>
    <row r="989" spans="1:14" ht="13" x14ac:dyDescent="0.15">
      <c r="A989" s="12"/>
      <c r="N989" s="11"/>
    </row>
    <row r="990" spans="1:14" ht="13" x14ac:dyDescent="0.15">
      <c r="A990" s="12"/>
      <c r="N990" s="11"/>
    </row>
    <row r="991" spans="1:14" ht="13" x14ac:dyDescent="0.15">
      <c r="A991" s="12"/>
      <c r="N991" s="11"/>
    </row>
    <row r="992" spans="1:14" ht="13" x14ac:dyDescent="0.15">
      <c r="A992" s="12"/>
      <c r="N992" s="11"/>
    </row>
    <row r="993" spans="1:14" ht="13" x14ac:dyDescent="0.15">
      <c r="A993" s="12"/>
      <c r="N993" s="11"/>
    </row>
    <row r="994" spans="1:14" ht="13" x14ac:dyDescent="0.15">
      <c r="A994" s="12"/>
      <c r="N994" s="11"/>
    </row>
    <row r="995" spans="1:14" ht="13" x14ac:dyDescent="0.15">
      <c r="A995" s="12"/>
      <c r="N995" s="11"/>
    </row>
    <row r="996" spans="1:14" ht="13" x14ac:dyDescent="0.15">
      <c r="A996" s="12"/>
      <c r="N996" s="11"/>
    </row>
    <row r="997" spans="1:14" ht="13" x14ac:dyDescent="0.15">
      <c r="A997" s="12"/>
      <c r="N997" s="11"/>
    </row>
    <row r="998" spans="1:14" ht="13" x14ac:dyDescent="0.15">
      <c r="A998" s="12"/>
      <c r="N998" s="11"/>
    </row>
    <row r="999" spans="1:14" ht="13" x14ac:dyDescent="0.15">
      <c r="A999" s="12"/>
      <c r="N999" s="11"/>
    </row>
    <row r="1000" spans="1:14" ht="13" x14ac:dyDescent="0.15">
      <c r="A1000" s="12"/>
      <c r="N1000" s="11"/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70C3-8D01-0E46-A0BD-C00B22914578}">
  <sheetPr>
    <tabColor rgb="FF4A86E8"/>
    <outlinePr summaryBelow="0" summaryRight="0"/>
    <pageSetUpPr fitToPage="1"/>
  </sheetPr>
  <dimension ref="A1:K1000"/>
  <sheetViews>
    <sheetView workbookViewId="0">
      <pane ySplit="1" topLeftCell="A2" activePane="bottomLeft" state="frozen"/>
      <selection pane="bottomLeft" activeCell="J69" sqref="J69"/>
    </sheetView>
  </sheetViews>
  <sheetFormatPr baseColWidth="10" defaultColWidth="14.5" defaultRowHeight="15.75" customHeight="1" x14ac:dyDescent="0.15"/>
  <cols>
    <col min="1" max="10" width="14.5" style="6"/>
    <col min="11" max="11" width="50.5" style="6" customWidth="1"/>
    <col min="12" max="16384" width="14.5" style="6"/>
  </cols>
  <sheetData>
    <row r="1" spans="1:11" ht="15.75" customHeight="1" x14ac:dyDescent="0.15">
      <c r="A1" s="4" t="s">
        <v>107</v>
      </c>
      <c r="B1" s="5" t="s">
        <v>108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  <c r="I1" s="4" t="s">
        <v>115</v>
      </c>
      <c r="J1" s="4" t="s">
        <v>116</v>
      </c>
      <c r="K1" s="4" t="s">
        <v>117</v>
      </c>
    </row>
    <row r="2" spans="1:11" ht="15.75" customHeight="1" x14ac:dyDescent="0.15">
      <c r="A2" s="7">
        <v>43979</v>
      </c>
      <c r="B2" s="5" t="s">
        <v>118</v>
      </c>
      <c r="C2" s="4" t="s">
        <v>119</v>
      </c>
      <c r="D2" s="4" t="s">
        <v>120</v>
      </c>
      <c r="E2" s="4">
        <v>726026</v>
      </c>
      <c r="F2" s="4">
        <v>4355551</v>
      </c>
      <c r="G2" s="4">
        <v>18.8</v>
      </c>
      <c r="H2" s="4">
        <v>24.3</v>
      </c>
      <c r="I2" s="4">
        <v>38</v>
      </c>
      <c r="J2" s="4"/>
      <c r="K2" s="4"/>
    </row>
    <row r="3" spans="1:11" ht="15.75" customHeight="1" x14ac:dyDescent="0.15">
      <c r="A3" s="7">
        <v>43979</v>
      </c>
      <c r="B3" s="5" t="s">
        <v>121</v>
      </c>
      <c r="C3" s="4" t="s">
        <v>119</v>
      </c>
      <c r="D3" s="4" t="s">
        <v>122</v>
      </c>
      <c r="E3" s="4">
        <v>726073</v>
      </c>
      <c r="F3" s="4">
        <v>4355628</v>
      </c>
      <c r="G3" s="4">
        <v>6.4</v>
      </c>
      <c r="H3" s="4">
        <v>22</v>
      </c>
      <c r="I3" s="4">
        <v>36</v>
      </c>
      <c r="J3" s="4"/>
      <c r="K3" s="4"/>
    </row>
    <row r="4" spans="1:11" ht="15.75" customHeight="1" x14ac:dyDescent="0.15">
      <c r="A4" s="7">
        <v>43979</v>
      </c>
      <c r="B4" s="5" t="s">
        <v>123</v>
      </c>
      <c r="C4" s="4" t="s">
        <v>119</v>
      </c>
      <c r="D4" s="4" t="s">
        <v>124</v>
      </c>
      <c r="E4" s="4">
        <v>726080</v>
      </c>
      <c r="F4" s="8">
        <v>4355526</v>
      </c>
      <c r="G4" s="4">
        <v>12.1</v>
      </c>
      <c r="H4" s="4">
        <v>25.5</v>
      </c>
      <c r="I4" s="4">
        <v>21.1</v>
      </c>
      <c r="J4" s="4"/>
      <c r="K4" s="4"/>
    </row>
    <row r="5" spans="1:11" ht="15.75" customHeight="1" x14ac:dyDescent="0.15">
      <c r="A5" s="7">
        <v>43979</v>
      </c>
      <c r="B5" s="5" t="s">
        <v>125</v>
      </c>
      <c r="C5" s="4" t="s">
        <v>119</v>
      </c>
      <c r="D5" s="4" t="s">
        <v>126</v>
      </c>
      <c r="E5" s="4">
        <v>726102</v>
      </c>
      <c r="F5" s="8">
        <v>4355463</v>
      </c>
      <c r="G5" s="4">
        <v>11.7</v>
      </c>
      <c r="H5" s="4">
        <v>16.100000000000001</v>
      </c>
      <c r="I5" s="4">
        <v>25.4</v>
      </c>
      <c r="J5" s="4"/>
      <c r="K5" s="4"/>
    </row>
    <row r="6" spans="1:11" ht="15.75" customHeight="1" x14ac:dyDescent="0.15">
      <c r="A6" s="7">
        <v>43979</v>
      </c>
      <c r="B6" s="5" t="s">
        <v>127</v>
      </c>
      <c r="C6" s="4" t="s">
        <v>119</v>
      </c>
      <c r="D6" s="4" t="s">
        <v>128</v>
      </c>
      <c r="E6" s="4">
        <v>726108</v>
      </c>
      <c r="F6" s="8">
        <v>4355450</v>
      </c>
      <c r="G6" s="4">
        <v>15.5</v>
      </c>
      <c r="H6" s="4">
        <v>15.5</v>
      </c>
      <c r="I6" s="4">
        <v>23.8</v>
      </c>
      <c r="J6" s="4"/>
      <c r="K6" s="4"/>
    </row>
    <row r="7" spans="1:11" ht="15.75" customHeight="1" x14ac:dyDescent="0.15">
      <c r="A7" s="7">
        <v>43979</v>
      </c>
      <c r="B7" s="5" t="s">
        <v>129</v>
      </c>
      <c r="C7" s="4" t="s">
        <v>119</v>
      </c>
      <c r="D7" s="4" t="s">
        <v>130</v>
      </c>
      <c r="E7" s="4">
        <v>726149</v>
      </c>
      <c r="F7" s="4">
        <v>4355347</v>
      </c>
      <c r="G7" s="4">
        <v>24</v>
      </c>
      <c r="H7" s="4">
        <v>10.8</v>
      </c>
      <c r="I7" s="4">
        <v>16.899999999999999</v>
      </c>
      <c r="J7" s="4"/>
      <c r="K7" s="4" t="s">
        <v>131</v>
      </c>
    </row>
    <row r="8" spans="1:11" ht="15.75" customHeight="1" x14ac:dyDescent="0.15">
      <c r="A8" s="7">
        <v>43979</v>
      </c>
      <c r="B8" s="5" t="s">
        <v>132</v>
      </c>
      <c r="C8" s="4" t="s">
        <v>119</v>
      </c>
      <c r="D8" s="4" t="s">
        <v>133</v>
      </c>
      <c r="E8" s="4">
        <v>726187</v>
      </c>
      <c r="F8" s="8">
        <v>4355311</v>
      </c>
      <c r="G8" s="4">
        <v>16.399999999999999</v>
      </c>
      <c r="H8" s="4">
        <v>15.1</v>
      </c>
      <c r="I8" s="4">
        <v>23.9</v>
      </c>
      <c r="J8" s="4"/>
      <c r="K8" s="4"/>
    </row>
    <row r="9" spans="1:11" ht="15.75" customHeight="1" x14ac:dyDescent="0.15">
      <c r="A9" s="7">
        <v>43979</v>
      </c>
      <c r="B9" s="5" t="s">
        <v>134</v>
      </c>
      <c r="C9" s="4" t="s">
        <v>119</v>
      </c>
      <c r="D9" s="4" t="s">
        <v>135</v>
      </c>
      <c r="E9" s="4">
        <v>726194</v>
      </c>
      <c r="F9" s="8">
        <v>4355283</v>
      </c>
      <c r="G9" s="4">
        <v>21.6</v>
      </c>
      <c r="H9" s="4">
        <v>14.4</v>
      </c>
      <c r="I9" s="4">
        <v>22.4</v>
      </c>
      <c r="J9" s="4"/>
      <c r="K9" s="4"/>
    </row>
    <row r="10" spans="1:11" ht="15.75" customHeight="1" x14ac:dyDescent="0.15">
      <c r="A10" s="7">
        <v>43979</v>
      </c>
      <c r="B10" s="5" t="s">
        <v>136</v>
      </c>
      <c r="C10" s="4" t="s">
        <v>119</v>
      </c>
      <c r="D10" s="4" t="s">
        <v>137</v>
      </c>
      <c r="E10" s="4">
        <v>726257</v>
      </c>
      <c r="F10" s="8">
        <v>4355305</v>
      </c>
      <c r="G10" s="4">
        <v>25.1</v>
      </c>
      <c r="H10" s="4">
        <v>15.7</v>
      </c>
      <c r="I10" s="4">
        <v>24.8</v>
      </c>
      <c r="J10" s="4"/>
      <c r="K10" s="4"/>
    </row>
    <row r="11" spans="1:11" ht="15.75" customHeight="1" x14ac:dyDescent="0.15">
      <c r="A11" s="7">
        <v>43979</v>
      </c>
      <c r="B11" s="5" t="s">
        <v>138</v>
      </c>
      <c r="C11" s="4" t="s">
        <v>119</v>
      </c>
      <c r="D11" s="4" t="s">
        <v>139</v>
      </c>
      <c r="E11" s="4">
        <v>726377</v>
      </c>
      <c r="F11" s="4">
        <v>4355318</v>
      </c>
      <c r="G11" s="4">
        <v>19.2</v>
      </c>
      <c r="H11" s="4">
        <v>25</v>
      </c>
      <c r="I11" s="4">
        <v>39.5</v>
      </c>
      <c r="J11" s="4"/>
      <c r="K11" s="4"/>
    </row>
    <row r="12" spans="1:11" ht="15.75" customHeight="1" x14ac:dyDescent="0.15">
      <c r="A12" s="7">
        <v>43979</v>
      </c>
      <c r="B12" s="5" t="s">
        <v>140</v>
      </c>
      <c r="C12" s="4" t="s">
        <v>119</v>
      </c>
      <c r="D12" s="4" t="s">
        <v>141</v>
      </c>
      <c r="E12" s="4">
        <v>726308</v>
      </c>
      <c r="F12" s="8">
        <v>4355361</v>
      </c>
      <c r="G12" s="4">
        <v>27.6</v>
      </c>
      <c r="H12" s="4">
        <v>124</v>
      </c>
      <c r="I12" s="4">
        <v>184</v>
      </c>
      <c r="J12" s="4" t="s">
        <v>142</v>
      </c>
      <c r="K12" s="4" t="s">
        <v>143</v>
      </c>
    </row>
    <row r="13" spans="1:11" ht="15.75" customHeight="1" x14ac:dyDescent="0.15">
      <c r="A13" s="7">
        <v>43979</v>
      </c>
      <c r="B13" s="5" t="s">
        <v>144</v>
      </c>
      <c r="C13" s="4" t="s">
        <v>119</v>
      </c>
      <c r="D13" s="4" t="s">
        <v>145</v>
      </c>
      <c r="E13" s="4">
        <v>726336</v>
      </c>
      <c r="F13" s="4">
        <v>4355234</v>
      </c>
      <c r="G13" s="4">
        <v>11.4</v>
      </c>
      <c r="H13" s="4">
        <v>15.9</v>
      </c>
      <c r="I13" s="4">
        <v>24.4</v>
      </c>
      <c r="J13" s="4"/>
      <c r="K13" s="4" t="s">
        <v>146</v>
      </c>
    </row>
    <row r="14" spans="1:11" ht="15.75" customHeight="1" x14ac:dyDescent="0.15">
      <c r="A14" s="7">
        <v>43979</v>
      </c>
      <c r="B14" s="5" t="s">
        <v>147</v>
      </c>
      <c r="C14" s="4" t="s">
        <v>148</v>
      </c>
      <c r="D14" s="4" t="s">
        <v>149</v>
      </c>
      <c r="E14" s="4">
        <v>726194</v>
      </c>
      <c r="F14" s="4">
        <v>4355464</v>
      </c>
      <c r="G14" s="4">
        <v>9.9</v>
      </c>
      <c r="H14" s="4">
        <v>24.8</v>
      </c>
      <c r="I14" s="4">
        <v>39.5</v>
      </c>
      <c r="J14" s="4"/>
      <c r="K14" s="4" t="s">
        <v>150</v>
      </c>
    </row>
    <row r="15" spans="1:11" ht="15.75" customHeight="1" x14ac:dyDescent="0.15">
      <c r="A15" s="7">
        <v>43979</v>
      </c>
      <c r="B15" s="5" t="s">
        <v>151</v>
      </c>
      <c r="C15" s="4" t="s">
        <v>119</v>
      </c>
      <c r="D15" s="4" t="s">
        <v>152</v>
      </c>
      <c r="E15" s="4">
        <v>726206</v>
      </c>
      <c r="F15" s="4">
        <v>4355645</v>
      </c>
      <c r="G15" s="4">
        <v>28.8</v>
      </c>
      <c r="H15" s="4">
        <v>37.299999999999997</v>
      </c>
      <c r="I15" s="4">
        <v>57.1</v>
      </c>
      <c r="J15" s="4"/>
      <c r="K15" s="4"/>
    </row>
    <row r="16" spans="1:11" ht="15.75" customHeight="1" x14ac:dyDescent="0.15">
      <c r="A16" s="7">
        <v>43979</v>
      </c>
      <c r="B16" s="5" t="s">
        <v>151</v>
      </c>
      <c r="C16" s="4" t="s">
        <v>119</v>
      </c>
      <c r="D16" s="4" t="s">
        <v>153</v>
      </c>
      <c r="E16" s="4">
        <v>726213</v>
      </c>
      <c r="F16" s="4">
        <v>4355659</v>
      </c>
      <c r="G16" s="4">
        <v>27.6</v>
      </c>
      <c r="H16" s="4">
        <v>21.2</v>
      </c>
      <c r="I16" s="4">
        <v>33.200000000000003</v>
      </c>
      <c r="J16" s="4"/>
      <c r="K16" s="4" t="s">
        <v>154</v>
      </c>
    </row>
    <row r="17" spans="1:11" ht="15.75" customHeight="1" x14ac:dyDescent="0.15">
      <c r="A17" s="7">
        <v>43985</v>
      </c>
      <c r="B17" s="5" t="s">
        <v>155</v>
      </c>
      <c r="C17" s="4" t="s">
        <v>119</v>
      </c>
      <c r="D17" s="4" t="s">
        <v>122</v>
      </c>
      <c r="E17" s="4"/>
      <c r="F17" s="4"/>
      <c r="G17" s="4">
        <v>8.1</v>
      </c>
      <c r="H17" s="4">
        <v>28.4</v>
      </c>
      <c r="I17" s="4">
        <v>45.1</v>
      </c>
      <c r="J17" s="4"/>
      <c r="K17" s="4" t="s">
        <v>156</v>
      </c>
    </row>
    <row r="18" spans="1:11" ht="15.75" customHeight="1" x14ac:dyDescent="0.15">
      <c r="A18" s="7">
        <v>43985</v>
      </c>
      <c r="B18" s="5" t="s">
        <v>157</v>
      </c>
      <c r="C18" s="4" t="s">
        <v>119</v>
      </c>
      <c r="D18" s="4" t="s">
        <v>124</v>
      </c>
      <c r="E18" s="4"/>
      <c r="F18" s="4"/>
      <c r="G18" s="4">
        <v>17.100000000000001</v>
      </c>
      <c r="H18" s="4">
        <v>17.3</v>
      </c>
      <c r="I18" s="4">
        <v>27.8</v>
      </c>
      <c r="J18" s="4"/>
      <c r="K18" s="4"/>
    </row>
    <row r="19" spans="1:11" ht="15.75" customHeight="1" x14ac:dyDescent="0.15">
      <c r="A19" s="7">
        <v>43985</v>
      </c>
      <c r="B19" s="5" t="s">
        <v>155</v>
      </c>
      <c r="C19" s="4" t="s">
        <v>119</v>
      </c>
      <c r="D19" s="4" t="s">
        <v>120</v>
      </c>
      <c r="E19" s="4">
        <v>726187</v>
      </c>
      <c r="F19" s="8">
        <v>4355311</v>
      </c>
      <c r="G19" s="4">
        <v>14.2</v>
      </c>
      <c r="H19" s="4">
        <v>9.5</v>
      </c>
      <c r="I19" s="4">
        <v>14.4</v>
      </c>
      <c r="J19" s="4"/>
      <c r="K19" s="4" t="s">
        <v>158</v>
      </c>
    </row>
    <row r="20" spans="1:11" ht="15.75" customHeight="1" x14ac:dyDescent="0.15">
      <c r="A20" s="7">
        <v>43985</v>
      </c>
      <c r="B20" s="5" t="s">
        <v>159</v>
      </c>
      <c r="C20" s="4" t="s">
        <v>148</v>
      </c>
      <c r="D20" s="4" t="s">
        <v>160</v>
      </c>
      <c r="E20" s="4">
        <v>726572</v>
      </c>
      <c r="F20" s="4">
        <v>4355869</v>
      </c>
      <c r="G20" s="4">
        <v>8.9</v>
      </c>
      <c r="H20" s="4">
        <v>30.5</v>
      </c>
      <c r="I20" s="4">
        <v>47.8</v>
      </c>
      <c r="J20" s="4"/>
      <c r="K20" s="4"/>
    </row>
    <row r="21" spans="1:11" ht="15.75" customHeight="1" x14ac:dyDescent="0.15">
      <c r="A21" s="7">
        <v>43985</v>
      </c>
      <c r="B21" s="5" t="s">
        <v>161</v>
      </c>
      <c r="C21" s="4" t="s">
        <v>162</v>
      </c>
      <c r="D21" s="4" t="s">
        <v>163</v>
      </c>
      <c r="E21" s="4">
        <v>728068</v>
      </c>
      <c r="F21" s="4">
        <v>4354662</v>
      </c>
      <c r="G21" s="4">
        <v>9.6</v>
      </c>
      <c r="H21" s="4">
        <v>18.3</v>
      </c>
      <c r="I21" s="4">
        <v>27.7</v>
      </c>
      <c r="J21" s="4"/>
      <c r="K21" s="4"/>
    </row>
    <row r="22" spans="1:11" ht="15.75" customHeight="1" x14ac:dyDescent="0.15">
      <c r="A22" s="7">
        <v>43985</v>
      </c>
      <c r="B22" s="5" t="s">
        <v>164</v>
      </c>
      <c r="C22" s="4" t="s">
        <v>119</v>
      </c>
      <c r="D22" s="4" t="s">
        <v>165</v>
      </c>
      <c r="E22" s="4">
        <v>728273</v>
      </c>
      <c r="F22" s="4">
        <v>4354799</v>
      </c>
      <c r="G22" s="4">
        <v>10.1</v>
      </c>
      <c r="H22" s="4">
        <v>30.1</v>
      </c>
      <c r="I22" s="4">
        <v>46.8</v>
      </c>
      <c r="J22" s="4" t="s">
        <v>142</v>
      </c>
      <c r="K22" s="4" t="s">
        <v>166</v>
      </c>
    </row>
    <row r="23" spans="1:11" ht="15.75" customHeight="1" x14ac:dyDescent="0.15">
      <c r="A23" s="7">
        <v>43985</v>
      </c>
      <c r="B23" s="5" t="s">
        <v>167</v>
      </c>
      <c r="C23" s="4" t="s">
        <v>119</v>
      </c>
      <c r="D23" s="4" t="s">
        <v>168</v>
      </c>
      <c r="E23" s="4">
        <v>728412</v>
      </c>
      <c r="F23" s="4">
        <v>4354770</v>
      </c>
      <c r="G23" s="4">
        <v>10.1</v>
      </c>
      <c r="H23" s="4">
        <v>26.7</v>
      </c>
      <c r="I23" s="4">
        <v>41</v>
      </c>
      <c r="J23" s="4" t="s">
        <v>142</v>
      </c>
      <c r="K23" s="4" t="s">
        <v>166</v>
      </c>
    </row>
    <row r="24" spans="1:11" ht="15.75" customHeight="1" x14ac:dyDescent="0.15">
      <c r="A24" s="7">
        <v>43997</v>
      </c>
      <c r="B24" s="5" t="s">
        <v>169</v>
      </c>
      <c r="C24" s="4" t="s">
        <v>119</v>
      </c>
      <c r="D24" s="4" t="s">
        <v>122</v>
      </c>
      <c r="E24" s="4"/>
      <c r="F24" s="4"/>
      <c r="G24" s="4">
        <v>10</v>
      </c>
      <c r="H24" s="4"/>
      <c r="I24" s="4">
        <v>30</v>
      </c>
      <c r="J24" s="4"/>
      <c r="K24" s="4" t="s">
        <v>170</v>
      </c>
    </row>
    <row r="25" spans="1:11" ht="15.75" customHeight="1" x14ac:dyDescent="0.15">
      <c r="A25" s="7">
        <v>43997</v>
      </c>
      <c r="B25" s="5" t="s">
        <v>171</v>
      </c>
      <c r="C25" s="4" t="s">
        <v>119</v>
      </c>
      <c r="D25" s="4" t="s">
        <v>145</v>
      </c>
      <c r="E25" s="4"/>
      <c r="F25" s="4"/>
      <c r="G25" s="4">
        <v>10.1</v>
      </c>
      <c r="H25" s="4"/>
      <c r="I25" s="4">
        <v>30</v>
      </c>
      <c r="J25" s="4"/>
      <c r="K25" s="4"/>
    </row>
    <row r="26" spans="1:11" ht="15.75" customHeight="1" x14ac:dyDescent="0.15">
      <c r="A26" s="7">
        <v>43997</v>
      </c>
      <c r="B26" s="5" t="s">
        <v>172</v>
      </c>
      <c r="C26" s="4" t="s">
        <v>162</v>
      </c>
      <c r="D26" s="4" t="s">
        <v>163</v>
      </c>
      <c r="E26" s="4"/>
      <c r="F26" s="4"/>
      <c r="G26" s="4">
        <v>9.1</v>
      </c>
      <c r="H26" s="4"/>
      <c r="I26" s="4">
        <v>50</v>
      </c>
      <c r="J26" s="4"/>
      <c r="K26" s="4"/>
    </row>
    <row r="27" spans="1:11" ht="15.75" customHeight="1" x14ac:dyDescent="0.15">
      <c r="A27" s="7">
        <v>43997</v>
      </c>
      <c r="B27" s="5" t="s">
        <v>161</v>
      </c>
      <c r="C27" s="4" t="s">
        <v>148</v>
      </c>
      <c r="D27" s="4" t="s">
        <v>149</v>
      </c>
      <c r="E27" s="4"/>
      <c r="F27" s="4"/>
      <c r="G27" s="4">
        <v>9.3000000000000007</v>
      </c>
      <c r="H27" s="4"/>
      <c r="I27" s="4">
        <v>40</v>
      </c>
      <c r="J27" s="4"/>
      <c r="K27" s="4"/>
    </row>
    <row r="28" spans="1:11" ht="15.75" customHeight="1" x14ac:dyDescent="0.15">
      <c r="A28" s="7">
        <v>44012</v>
      </c>
      <c r="B28" s="5" t="s">
        <v>173</v>
      </c>
      <c r="C28" s="4" t="s">
        <v>119</v>
      </c>
      <c r="D28" s="4" t="s">
        <v>122</v>
      </c>
      <c r="E28" s="4"/>
      <c r="F28" s="4"/>
      <c r="G28" s="4">
        <v>13.3</v>
      </c>
      <c r="H28" s="4"/>
      <c r="I28" s="4">
        <v>80</v>
      </c>
      <c r="J28" s="4"/>
      <c r="K28" s="4" t="s">
        <v>174</v>
      </c>
    </row>
    <row r="29" spans="1:11" ht="15.75" customHeight="1" x14ac:dyDescent="0.15">
      <c r="A29" s="7">
        <v>44012</v>
      </c>
      <c r="B29" s="5" t="s">
        <v>175</v>
      </c>
      <c r="C29" s="4" t="s">
        <v>119</v>
      </c>
      <c r="D29" s="4" t="s">
        <v>176</v>
      </c>
      <c r="E29" s="4"/>
      <c r="F29" s="4"/>
      <c r="G29" s="4">
        <v>16.600000000000001</v>
      </c>
      <c r="H29" s="4"/>
      <c r="I29" s="4">
        <v>80</v>
      </c>
      <c r="J29" s="4"/>
      <c r="K29" s="4"/>
    </row>
    <row r="30" spans="1:11" ht="15.75" customHeight="1" x14ac:dyDescent="0.15">
      <c r="A30" s="7">
        <v>44012</v>
      </c>
      <c r="B30" s="5" t="s">
        <v>177</v>
      </c>
      <c r="C30" s="4" t="s">
        <v>119</v>
      </c>
      <c r="D30" s="4" t="s">
        <v>178</v>
      </c>
      <c r="E30" s="4"/>
      <c r="F30" s="4"/>
      <c r="G30" s="4">
        <v>17.100000000000001</v>
      </c>
      <c r="H30" s="4"/>
      <c r="I30" s="4">
        <v>70</v>
      </c>
      <c r="J30" s="4"/>
      <c r="K30" s="4"/>
    </row>
    <row r="31" spans="1:11" ht="15.75" customHeight="1" x14ac:dyDescent="0.15">
      <c r="A31" s="7">
        <v>44012</v>
      </c>
      <c r="B31" s="5" t="s">
        <v>179</v>
      </c>
      <c r="C31" s="4" t="s">
        <v>119</v>
      </c>
      <c r="D31" s="4" t="s">
        <v>180</v>
      </c>
      <c r="E31" s="4"/>
      <c r="F31" s="4"/>
      <c r="G31" s="4">
        <v>16</v>
      </c>
      <c r="H31" s="4"/>
      <c r="I31" s="4">
        <v>70</v>
      </c>
      <c r="J31" s="4"/>
      <c r="K31" s="4"/>
    </row>
    <row r="32" spans="1:11" ht="15.75" customHeight="1" x14ac:dyDescent="0.15">
      <c r="A32" s="7">
        <v>44012</v>
      </c>
      <c r="B32" s="5" t="s">
        <v>181</v>
      </c>
      <c r="C32" s="4" t="s">
        <v>119</v>
      </c>
      <c r="D32" s="4" t="s">
        <v>182</v>
      </c>
      <c r="E32" s="4"/>
      <c r="F32" s="4"/>
      <c r="G32" s="4">
        <v>15.7</v>
      </c>
      <c r="H32" s="4"/>
      <c r="I32" s="4">
        <v>60</v>
      </c>
      <c r="J32" s="4"/>
      <c r="K32" s="4"/>
    </row>
    <row r="33" spans="1:11" ht="15.75" customHeight="1" x14ac:dyDescent="0.15">
      <c r="A33" s="7">
        <v>44012</v>
      </c>
      <c r="B33" s="5" t="s">
        <v>183</v>
      </c>
      <c r="C33" s="4" t="s">
        <v>119</v>
      </c>
      <c r="D33" s="4" t="s">
        <v>184</v>
      </c>
      <c r="E33" s="4"/>
      <c r="F33" s="4"/>
      <c r="G33" s="4">
        <v>19.5</v>
      </c>
      <c r="H33" s="4"/>
      <c r="I33" s="4">
        <v>50</v>
      </c>
      <c r="J33" s="4"/>
      <c r="K33" s="4"/>
    </row>
    <row r="34" spans="1:11" ht="15.75" customHeight="1" x14ac:dyDescent="0.15">
      <c r="A34" s="7">
        <v>44012</v>
      </c>
      <c r="B34" s="5" t="s">
        <v>185</v>
      </c>
      <c r="C34" s="4" t="s">
        <v>119</v>
      </c>
      <c r="D34" s="4" t="s">
        <v>186</v>
      </c>
      <c r="E34" s="4"/>
      <c r="F34" s="4"/>
      <c r="G34" s="4">
        <v>20.5</v>
      </c>
      <c r="H34" s="4"/>
      <c r="I34" s="4">
        <v>40</v>
      </c>
      <c r="J34" s="4"/>
      <c r="K34" s="4"/>
    </row>
    <row r="35" spans="1:11" ht="15.75" customHeight="1" x14ac:dyDescent="0.15">
      <c r="A35" s="7">
        <v>44012</v>
      </c>
      <c r="B35" s="5" t="s">
        <v>187</v>
      </c>
      <c r="C35" s="4" t="s">
        <v>119</v>
      </c>
      <c r="D35" s="4" t="s">
        <v>188</v>
      </c>
      <c r="E35" s="4"/>
      <c r="F35" s="4"/>
      <c r="G35" s="4">
        <v>19.5</v>
      </c>
      <c r="H35" s="4"/>
      <c r="I35" s="4">
        <v>40</v>
      </c>
      <c r="J35" s="4"/>
      <c r="K35" s="4"/>
    </row>
    <row r="36" spans="1:11" ht="15.75" customHeight="1" x14ac:dyDescent="0.15">
      <c r="A36" s="7">
        <v>44012</v>
      </c>
      <c r="B36" s="5" t="s">
        <v>189</v>
      </c>
      <c r="C36" s="4" t="s">
        <v>119</v>
      </c>
      <c r="D36" s="4" t="s">
        <v>190</v>
      </c>
      <c r="E36" s="4"/>
      <c r="F36" s="4"/>
      <c r="G36" s="4">
        <v>18.2</v>
      </c>
      <c r="H36" s="4"/>
      <c r="I36" s="4">
        <v>40</v>
      </c>
      <c r="J36" s="4"/>
      <c r="K36" s="4"/>
    </row>
    <row r="37" spans="1:11" ht="15.75" customHeight="1" x14ac:dyDescent="0.15">
      <c r="A37" s="7">
        <v>44012</v>
      </c>
      <c r="B37" s="5" t="s">
        <v>125</v>
      </c>
      <c r="C37" s="4" t="s">
        <v>119</v>
      </c>
      <c r="D37" s="4" t="s">
        <v>191</v>
      </c>
      <c r="E37" s="4"/>
      <c r="F37" s="4"/>
      <c r="G37" s="4">
        <v>19</v>
      </c>
      <c r="H37" s="4"/>
      <c r="I37" s="4">
        <v>50</v>
      </c>
      <c r="J37" s="4"/>
      <c r="K37" s="4"/>
    </row>
    <row r="38" spans="1:11" ht="15.75" customHeight="1" x14ac:dyDescent="0.15">
      <c r="A38" s="7">
        <v>44012</v>
      </c>
      <c r="B38" s="5" t="s">
        <v>192</v>
      </c>
      <c r="C38" s="4" t="s">
        <v>119</v>
      </c>
      <c r="D38" s="4" t="s">
        <v>193</v>
      </c>
      <c r="E38" s="4"/>
      <c r="F38" s="4"/>
      <c r="G38" s="4">
        <v>18</v>
      </c>
      <c r="H38" s="4"/>
      <c r="I38" s="4">
        <v>50</v>
      </c>
      <c r="J38" s="4"/>
      <c r="K38" s="4"/>
    </row>
    <row r="39" spans="1:11" ht="15.75" customHeight="1" x14ac:dyDescent="0.15">
      <c r="A39" s="7">
        <v>44012</v>
      </c>
      <c r="B39" s="5" t="s">
        <v>194</v>
      </c>
      <c r="C39" s="4" t="s">
        <v>119</v>
      </c>
      <c r="D39" s="4" t="s">
        <v>195</v>
      </c>
      <c r="E39" s="4"/>
      <c r="F39" s="4"/>
      <c r="G39" s="4">
        <v>19.8</v>
      </c>
      <c r="H39" s="4"/>
      <c r="I39" s="4">
        <v>60</v>
      </c>
      <c r="J39" s="4"/>
      <c r="K39" s="4"/>
    </row>
    <row r="40" spans="1:11" ht="15.75" customHeight="1" x14ac:dyDescent="0.15">
      <c r="A40" s="7">
        <v>44012</v>
      </c>
      <c r="B40" s="5" t="s">
        <v>196</v>
      </c>
      <c r="C40" s="4" t="s">
        <v>119</v>
      </c>
      <c r="D40" s="4" t="s">
        <v>197</v>
      </c>
      <c r="E40" s="4"/>
      <c r="F40" s="4"/>
      <c r="G40" s="4">
        <v>20</v>
      </c>
      <c r="H40" s="4"/>
      <c r="I40" s="4">
        <v>50</v>
      </c>
      <c r="J40" s="4"/>
      <c r="K40" s="4"/>
    </row>
    <row r="41" spans="1:11" ht="15.75" customHeight="1" x14ac:dyDescent="0.15">
      <c r="A41" s="7">
        <v>44012</v>
      </c>
      <c r="B41" s="5" t="s">
        <v>198</v>
      </c>
      <c r="C41" s="4" t="s">
        <v>119</v>
      </c>
      <c r="D41" s="4" t="s">
        <v>199</v>
      </c>
      <c r="E41" s="4"/>
      <c r="F41" s="4"/>
      <c r="G41" s="4">
        <v>20.3</v>
      </c>
      <c r="H41" s="4"/>
      <c r="I41" s="4">
        <v>50</v>
      </c>
      <c r="J41" s="4"/>
      <c r="K41" s="4"/>
    </row>
    <row r="42" spans="1:11" ht="15.75" customHeight="1" x14ac:dyDescent="0.15">
      <c r="A42" s="7">
        <v>44012</v>
      </c>
      <c r="B42" s="5" t="s">
        <v>171</v>
      </c>
      <c r="C42" s="4" t="s">
        <v>119</v>
      </c>
      <c r="D42" s="4" t="s">
        <v>200</v>
      </c>
      <c r="E42" s="4"/>
      <c r="F42" s="4"/>
      <c r="G42" s="4">
        <v>21.5</v>
      </c>
      <c r="H42" s="4"/>
      <c r="I42" s="4">
        <v>50</v>
      </c>
      <c r="J42" s="4"/>
      <c r="K42" s="4"/>
    </row>
    <row r="43" spans="1:11" ht="15.75" customHeight="1" x14ac:dyDescent="0.15">
      <c r="A43" s="7">
        <v>44012</v>
      </c>
      <c r="B43" s="5" t="s">
        <v>201</v>
      </c>
      <c r="C43" s="4" t="s">
        <v>119</v>
      </c>
      <c r="D43" s="4" t="s">
        <v>202</v>
      </c>
      <c r="E43" s="4"/>
      <c r="F43" s="4"/>
      <c r="G43" s="4">
        <v>21.4</v>
      </c>
      <c r="H43" s="4"/>
      <c r="I43" s="4">
        <v>50</v>
      </c>
      <c r="J43" s="4"/>
      <c r="K43" s="4"/>
    </row>
    <row r="44" spans="1:11" ht="15.75" customHeight="1" x14ac:dyDescent="0.15">
      <c r="A44" s="7">
        <v>44012</v>
      </c>
      <c r="B44" s="5" t="s">
        <v>203</v>
      </c>
      <c r="C44" s="4" t="s">
        <v>119</v>
      </c>
      <c r="D44" s="4" t="s">
        <v>204</v>
      </c>
      <c r="E44" s="4"/>
      <c r="F44" s="4"/>
      <c r="G44" s="4">
        <v>23.1</v>
      </c>
      <c r="H44" s="4"/>
      <c r="I44" s="4">
        <v>60</v>
      </c>
      <c r="J44" s="4"/>
      <c r="K44" s="4"/>
    </row>
    <row r="45" spans="1:11" ht="15.75" customHeight="1" x14ac:dyDescent="0.15">
      <c r="A45" s="7">
        <v>44012</v>
      </c>
      <c r="B45" s="5" t="s">
        <v>205</v>
      </c>
      <c r="C45" s="4" t="s">
        <v>119</v>
      </c>
      <c r="D45" s="4" t="s">
        <v>206</v>
      </c>
      <c r="E45" s="4"/>
      <c r="F45" s="4"/>
      <c r="G45" s="4">
        <v>21.9</v>
      </c>
      <c r="H45" s="4"/>
      <c r="I45" s="4">
        <v>40</v>
      </c>
      <c r="J45" s="4"/>
      <c r="K45" s="4"/>
    </row>
    <row r="46" spans="1:11" ht="15.75" customHeight="1" x14ac:dyDescent="0.15">
      <c r="A46" s="7">
        <v>44012</v>
      </c>
      <c r="B46" s="5" t="s">
        <v>207</v>
      </c>
      <c r="C46" s="4" t="s">
        <v>119</v>
      </c>
      <c r="D46" s="4" t="s">
        <v>208</v>
      </c>
      <c r="E46" s="4"/>
      <c r="F46" s="4"/>
      <c r="G46" s="4">
        <v>20.7</v>
      </c>
      <c r="H46" s="4"/>
      <c r="I46" s="4">
        <v>50</v>
      </c>
      <c r="J46" s="4"/>
      <c r="K46" s="4"/>
    </row>
    <row r="47" spans="1:11" ht="15.75" customHeight="1" x14ac:dyDescent="0.15">
      <c r="A47" s="7">
        <v>44012</v>
      </c>
      <c r="B47" s="5" t="s">
        <v>209</v>
      </c>
      <c r="C47" s="4" t="s">
        <v>119</v>
      </c>
      <c r="D47" s="4" t="s">
        <v>210</v>
      </c>
      <c r="E47" s="4"/>
      <c r="F47" s="4"/>
      <c r="G47" s="4">
        <v>24.5</v>
      </c>
      <c r="H47" s="4"/>
      <c r="I47" s="4">
        <v>60</v>
      </c>
      <c r="J47" s="4"/>
      <c r="K47" s="4"/>
    </row>
    <row r="48" spans="1:11" ht="15.75" customHeight="1" x14ac:dyDescent="0.15">
      <c r="A48" s="7">
        <v>44012</v>
      </c>
      <c r="B48" s="5" t="s">
        <v>211</v>
      </c>
      <c r="C48" s="4" t="s">
        <v>119</v>
      </c>
      <c r="D48" s="4" t="s">
        <v>149</v>
      </c>
      <c r="E48" s="4"/>
      <c r="F48" s="4"/>
      <c r="G48" s="4">
        <v>17.399999999999999</v>
      </c>
      <c r="H48" s="4"/>
      <c r="I48" s="4">
        <v>40</v>
      </c>
      <c r="J48" s="4"/>
      <c r="K48" s="4"/>
    </row>
    <row r="49" spans="1:11" ht="15.75" customHeight="1" x14ac:dyDescent="0.15">
      <c r="A49" s="7">
        <v>44012</v>
      </c>
      <c r="B49" s="5" t="s">
        <v>212</v>
      </c>
      <c r="C49" s="4" t="s">
        <v>148</v>
      </c>
      <c r="D49" s="4" t="s">
        <v>160</v>
      </c>
      <c r="E49" s="4"/>
      <c r="F49" s="4"/>
      <c r="G49" s="4">
        <v>13.3</v>
      </c>
      <c r="H49" s="4"/>
      <c r="I49" s="4">
        <v>120</v>
      </c>
      <c r="J49" s="4"/>
      <c r="K49" s="4"/>
    </row>
    <row r="50" spans="1:11" ht="15.75" customHeight="1" x14ac:dyDescent="0.15">
      <c r="A50" s="7">
        <v>44012</v>
      </c>
      <c r="B50" s="5" t="s">
        <v>213</v>
      </c>
      <c r="C50" s="4" t="s">
        <v>162</v>
      </c>
      <c r="D50" s="4" t="s">
        <v>163</v>
      </c>
      <c r="E50" s="4"/>
      <c r="F50" s="4"/>
      <c r="G50" s="4">
        <v>12.5</v>
      </c>
      <c r="H50" s="4"/>
      <c r="I50" s="4">
        <v>40</v>
      </c>
      <c r="J50" s="4"/>
      <c r="K50" s="4"/>
    </row>
    <row r="51" spans="1:11" ht="15.75" customHeight="1" x14ac:dyDescent="0.15">
      <c r="A51" s="7">
        <v>44027</v>
      </c>
      <c r="B51" s="5" t="s">
        <v>214</v>
      </c>
      <c r="C51" s="4" t="s">
        <v>119</v>
      </c>
      <c r="D51" s="4" t="s">
        <v>122</v>
      </c>
      <c r="E51" s="4"/>
      <c r="F51" s="4"/>
      <c r="G51" s="4">
        <v>18.899999999999999</v>
      </c>
      <c r="H51" s="4">
        <v>70</v>
      </c>
      <c r="I51" s="4">
        <v>129.9</v>
      </c>
      <c r="J51" s="4"/>
      <c r="K51" s="4" t="s">
        <v>215</v>
      </c>
    </row>
    <row r="52" spans="1:11" ht="15.75" customHeight="1" x14ac:dyDescent="0.15">
      <c r="A52" s="7">
        <v>44027</v>
      </c>
      <c r="B52" s="5" t="s">
        <v>181</v>
      </c>
      <c r="C52" s="4" t="s">
        <v>119</v>
      </c>
      <c r="D52" s="4" t="s">
        <v>152</v>
      </c>
      <c r="E52" s="4"/>
      <c r="F52" s="4"/>
      <c r="G52" s="4">
        <v>21.1</v>
      </c>
      <c r="H52" s="4">
        <v>60</v>
      </c>
      <c r="I52" s="4">
        <v>124.1</v>
      </c>
      <c r="J52" s="4"/>
      <c r="K52" s="4"/>
    </row>
    <row r="53" spans="1:11" ht="15.75" customHeight="1" x14ac:dyDescent="0.15">
      <c r="A53" s="7">
        <v>44027</v>
      </c>
      <c r="B53" s="5" t="s">
        <v>187</v>
      </c>
      <c r="C53" s="4" t="s">
        <v>119</v>
      </c>
      <c r="D53" s="4" t="s">
        <v>216</v>
      </c>
      <c r="E53" s="4"/>
      <c r="F53" s="4"/>
      <c r="G53" s="4">
        <v>20.9</v>
      </c>
      <c r="H53" s="4">
        <v>70</v>
      </c>
      <c r="I53" s="4">
        <v>132.6</v>
      </c>
      <c r="J53" s="4"/>
      <c r="K53" s="4"/>
    </row>
    <row r="54" spans="1:11" ht="13" x14ac:dyDescent="0.15">
      <c r="A54" s="7">
        <v>44027</v>
      </c>
      <c r="B54" s="5" t="s">
        <v>217</v>
      </c>
      <c r="C54" s="4" t="s">
        <v>119</v>
      </c>
      <c r="D54" s="4" t="s">
        <v>182</v>
      </c>
      <c r="E54" s="4"/>
      <c r="F54" s="4"/>
      <c r="G54" s="4">
        <v>19.399999999999999</v>
      </c>
      <c r="H54" s="4">
        <v>40</v>
      </c>
      <c r="I54" s="4">
        <v>79.599999999999994</v>
      </c>
      <c r="J54" s="4" t="s">
        <v>142</v>
      </c>
      <c r="K54" s="4" t="s">
        <v>218</v>
      </c>
    </row>
    <row r="55" spans="1:11" ht="13" x14ac:dyDescent="0.15">
      <c r="A55" s="7">
        <v>44027</v>
      </c>
      <c r="B55" s="5" t="s">
        <v>125</v>
      </c>
      <c r="C55" s="4" t="s">
        <v>119</v>
      </c>
      <c r="D55" s="4" t="s">
        <v>219</v>
      </c>
      <c r="E55" s="4"/>
      <c r="F55" s="4"/>
      <c r="G55" s="4">
        <v>20.2</v>
      </c>
      <c r="H55" s="4">
        <v>60</v>
      </c>
      <c r="I55" s="4">
        <v>116.5</v>
      </c>
      <c r="J55" s="4"/>
      <c r="K55" s="4"/>
    </row>
    <row r="56" spans="1:11" ht="13" x14ac:dyDescent="0.15">
      <c r="A56" s="7">
        <v>44027</v>
      </c>
      <c r="B56" s="5" t="s">
        <v>220</v>
      </c>
      <c r="C56" s="4" t="s">
        <v>119</v>
      </c>
      <c r="D56" s="4" t="s">
        <v>221</v>
      </c>
      <c r="E56" s="4"/>
      <c r="F56" s="4"/>
      <c r="G56" s="4">
        <v>23.8</v>
      </c>
      <c r="H56" s="4">
        <v>50</v>
      </c>
      <c r="I56" s="4">
        <v>100.9</v>
      </c>
      <c r="J56" s="4"/>
      <c r="K56" s="4"/>
    </row>
    <row r="57" spans="1:11" ht="13" x14ac:dyDescent="0.15">
      <c r="A57" s="7">
        <v>44027</v>
      </c>
      <c r="B57" s="5" t="s">
        <v>222</v>
      </c>
      <c r="C57" s="4" t="s">
        <v>119</v>
      </c>
      <c r="D57" s="4" t="s">
        <v>223</v>
      </c>
      <c r="E57" s="4"/>
      <c r="F57" s="4"/>
      <c r="G57" s="4">
        <v>22.6</v>
      </c>
      <c r="H57" s="4">
        <v>60</v>
      </c>
      <c r="I57" s="4">
        <v>101.2</v>
      </c>
      <c r="J57" s="4"/>
      <c r="K57" s="4"/>
    </row>
    <row r="58" spans="1:11" ht="13" x14ac:dyDescent="0.15">
      <c r="A58" s="7">
        <v>44027</v>
      </c>
      <c r="B58" s="5" t="s">
        <v>224</v>
      </c>
      <c r="C58" s="4" t="s">
        <v>119</v>
      </c>
      <c r="D58" s="4" t="s">
        <v>225</v>
      </c>
      <c r="E58" s="4"/>
      <c r="F58" s="4"/>
      <c r="G58" s="4">
        <v>22</v>
      </c>
      <c r="H58" s="4">
        <v>60</v>
      </c>
      <c r="I58" s="4">
        <v>100.3</v>
      </c>
      <c r="J58" s="4"/>
      <c r="K58" s="4"/>
    </row>
    <row r="59" spans="1:11" ht="13" x14ac:dyDescent="0.15">
      <c r="A59" s="7">
        <v>44027</v>
      </c>
      <c r="B59" s="5" t="s">
        <v>226</v>
      </c>
      <c r="C59" s="4" t="s">
        <v>119</v>
      </c>
      <c r="D59" s="4" t="s">
        <v>227</v>
      </c>
      <c r="E59" s="4"/>
      <c r="F59" s="4"/>
      <c r="G59" s="4">
        <v>23.6</v>
      </c>
      <c r="H59" s="4">
        <v>40</v>
      </c>
      <c r="I59" s="4">
        <v>82.3</v>
      </c>
      <c r="J59" s="4"/>
      <c r="K59" s="4"/>
    </row>
    <row r="60" spans="1:11" ht="13" x14ac:dyDescent="0.15">
      <c r="A60" s="7">
        <v>44027</v>
      </c>
      <c r="B60" s="5" t="s">
        <v>228</v>
      </c>
      <c r="C60" s="4" t="s">
        <v>119</v>
      </c>
      <c r="D60" s="4" t="s">
        <v>195</v>
      </c>
      <c r="E60" s="4"/>
      <c r="F60" s="4"/>
      <c r="G60" s="4"/>
      <c r="H60" s="4"/>
      <c r="I60" s="4"/>
      <c r="J60" s="4" t="s">
        <v>142</v>
      </c>
      <c r="K60" s="4" t="s">
        <v>229</v>
      </c>
    </row>
    <row r="61" spans="1:11" ht="13" x14ac:dyDescent="0.15">
      <c r="A61" s="7">
        <v>44027</v>
      </c>
      <c r="B61" s="5" t="s">
        <v>230</v>
      </c>
      <c r="C61" s="4" t="s">
        <v>119</v>
      </c>
      <c r="D61" s="4" t="s">
        <v>197</v>
      </c>
      <c r="E61" s="4"/>
      <c r="F61" s="4"/>
      <c r="G61" s="4">
        <v>23</v>
      </c>
      <c r="H61" s="4">
        <v>30</v>
      </c>
      <c r="I61" s="4">
        <v>61.9</v>
      </c>
      <c r="J61" s="4"/>
      <c r="K61" s="4"/>
    </row>
    <row r="62" spans="1:11" ht="13" x14ac:dyDescent="0.15">
      <c r="A62" s="7">
        <v>44027</v>
      </c>
      <c r="B62" s="5" t="s">
        <v>127</v>
      </c>
      <c r="C62" s="4" t="s">
        <v>119</v>
      </c>
      <c r="D62" s="4" t="s">
        <v>149</v>
      </c>
      <c r="E62" s="4"/>
      <c r="F62" s="4"/>
      <c r="G62" s="4">
        <v>21</v>
      </c>
      <c r="H62" s="4">
        <v>40</v>
      </c>
      <c r="I62" s="4">
        <v>87.4</v>
      </c>
      <c r="J62" s="4"/>
      <c r="K62" s="4"/>
    </row>
    <row r="63" spans="1:11" ht="13" x14ac:dyDescent="0.15">
      <c r="A63" s="7">
        <v>44027</v>
      </c>
      <c r="B63" s="5" t="s">
        <v>231</v>
      </c>
      <c r="C63" s="4" t="s">
        <v>148</v>
      </c>
      <c r="D63" s="4" t="s">
        <v>160</v>
      </c>
      <c r="E63" s="4"/>
      <c r="F63" s="4"/>
      <c r="G63" s="4">
        <v>15.8</v>
      </c>
      <c r="H63" s="4">
        <v>90</v>
      </c>
      <c r="I63" s="4">
        <v>151.5</v>
      </c>
      <c r="J63" s="4"/>
      <c r="K63" s="4"/>
    </row>
    <row r="64" spans="1:11" ht="13" x14ac:dyDescent="0.15">
      <c r="A64" s="7">
        <v>44027</v>
      </c>
      <c r="B64" s="5" t="s">
        <v>232</v>
      </c>
      <c r="C64" s="4" t="s">
        <v>162</v>
      </c>
      <c r="D64" s="4" t="s">
        <v>163</v>
      </c>
      <c r="E64" s="4"/>
      <c r="F64" s="4"/>
      <c r="G64" s="4">
        <v>16.7</v>
      </c>
      <c r="H64" s="4">
        <v>20</v>
      </c>
      <c r="I64" s="4">
        <v>38.799999999999997</v>
      </c>
      <c r="J64" s="4"/>
      <c r="K64" s="4"/>
    </row>
    <row r="65" spans="1:11" ht="13" x14ac:dyDescent="0.15">
      <c r="A65" s="7">
        <v>44041</v>
      </c>
      <c r="B65" s="5" t="s">
        <v>233</v>
      </c>
      <c r="C65" s="4" t="s">
        <v>119</v>
      </c>
      <c r="D65" s="4" t="s">
        <v>122</v>
      </c>
      <c r="E65" s="4"/>
      <c r="F65" s="4"/>
      <c r="G65" s="4">
        <v>19.399999999999999</v>
      </c>
      <c r="H65" s="4"/>
      <c r="I65" s="4">
        <v>180</v>
      </c>
      <c r="J65" s="4"/>
      <c r="K65" s="4"/>
    </row>
    <row r="66" spans="1:11" ht="13" x14ac:dyDescent="0.15">
      <c r="A66" s="7">
        <v>44041</v>
      </c>
      <c r="B66" s="5" t="s">
        <v>234</v>
      </c>
      <c r="C66" s="4" t="s">
        <v>119</v>
      </c>
      <c r="D66" s="4" t="s">
        <v>152</v>
      </c>
      <c r="E66" s="4"/>
      <c r="F66" s="4"/>
      <c r="G66" s="4">
        <v>21.1</v>
      </c>
      <c r="H66" s="4"/>
      <c r="I66" s="4">
        <v>170</v>
      </c>
      <c r="J66" s="4"/>
      <c r="K66" s="4"/>
    </row>
    <row r="67" spans="1:11" ht="13" x14ac:dyDescent="0.15">
      <c r="A67" s="7">
        <v>44041</v>
      </c>
      <c r="B67" s="5" t="s">
        <v>235</v>
      </c>
      <c r="C67" s="4" t="s">
        <v>119</v>
      </c>
      <c r="D67" s="4" t="s">
        <v>149</v>
      </c>
      <c r="E67" s="4"/>
      <c r="F67" s="4"/>
      <c r="G67" s="4">
        <v>21.5</v>
      </c>
      <c r="H67" s="4"/>
      <c r="I67" s="4">
        <v>150</v>
      </c>
      <c r="J67" s="4"/>
      <c r="K67" s="4"/>
    </row>
    <row r="68" spans="1:11" ht="13" x14ac:dyDescent="0.15">
      <c r="A68" s="7">
        <v>44041</v>
      </c>
      <c r="B68" s="5" t="s">
        <v>236</v>
      </c>
      <c r="C68" s="4" t="s">
        <v>148</v>
      </c>
      <c r="D68" s="4" t="s">
        <v>160</v>
      </c>
      <c r="E68" s="4"/>
      <c r="F68" s="4"/>
      <c r="G68" s="4">
        <v>16.399999999999999</v>
      </c>
      <c r="H68" s="4"/>
      <c r="I68" s="4">
        <v>200</v>
      </c>
      <c r="J68" s="4"/>
      <c r="K68" s="4"/>
    </row>
    <row r="69" spans="1:11" ht="13" x14ac:dyDescent="0.15">
      <c r="A69" s="7">
        <v>44041</v>
      </c>
      <c r="B69" s="5" t="s">
        <v>237</v>
      </c>
      <c r="C69" s="4" t="s">
        <v>162</v>
      </c>
      <c r="D69" s="4" t="s">
        <v>163</v>
      </c>
      <c r="E69" s="4"/>
      <c r="F69" s="4"/>
      <c r="G69" s="4">
        <v>21</v>
      </c>
      <c r="H69" s="4"/>
      <c r="I69" s="4">
        <v>50</v>
      </c>
      <c r="J69" s="4"/>
      <c r="K69" s="4"/>
    </row>
    <row r="70" spans="1:11" ht="13" x14ac:dyDescent="0.15">
      <c r="A70" s="7">
        <v>44371</v>
      </c>
      <c r="B70" s="5" t="s">
        <v>238</v>
      </c>
      <c r="C70" s="4" t="s">
        <v>119</v>
      </c>
      <c r="D70" s="4" t="s">
        <v>239</v>
      </c>
      <c r="E70" s="4"/>
      <c r="F70" s="4"/>
      <c r="G70" s="4">
        <v>12</v>
      </c>
      <c r="H70" s="4">
        <v>39.700000000000003</v>
      </c>
      <c r="I70" s="4">
        <v>25.6</v>
      </c>
      <c r="J70" s="4"/>
      <c r="K70" s="4"/>
    </row>
    <row r="71" spans="1:11" ht="13" x14ac:dyDescent="0.15">
      <c r="A71" s="7">
        <v>44371</v>
      </c>
      <c r="B71" s="9" t="s">
        <v>240</v>
      </c>
      <c r="C71" s="4" t="s">
        <v>148</v>
      </c>
      <c r="D71" s="4" t="s">
        <v>160</v>
      </c>
      <c r="E71" s="4"/>
      <c r="F71" s="4"/>
      <c r="G71" s="4">
        <v>15.8</v>
      </c>
      <c r="H71" s="4">
        <v>125</v>
      </c>
      <c r="I71" s="4">
        <v>186</v>
      </c>
      <c r="J71" s="4"/>
      <c r="K71" s="4"/>
    </row>
    <row r="72" spans="1:11" ht="13" x14ac:dyDescent="0.1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</row>
    <row r="73" spans="1:11" ht="13" x14ac:dyDescent="0.1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</row>
    <row r="74" spans="1:11" ht="13" x14ac:dyDescent="0.1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</row>
    <row r="75" spans="1:11" ht="13" x14ac:dyDescent="0.1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</row>
    <row r="76" spans="1:11" ht="13" x14ac:dyDescent="0.1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</row>
    <row r="77" spans="1:11" ht="13" x14ac:dyDescent="0.1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</row>
    <row r="78" spans="1:11" ht="13" x14ac:dyDescent="0.1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</row>
    <row r="79" spans="1:11" ht="13" x14ac:dyDescent="0.1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</row>
    <row r="80" spans="1:11" ht="13" x14ac:dyDescent="0.1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</row>
    <row r="81" spans="1:11" ht="13" x14ac:dyDescent="0.1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</row>
    <row r="82" spans="1:11" ht="13" x14ac:dyDescent="0.1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</row>
    <row r="83" spans="1:11" ht="13" x14ac:dyDescent="0.1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</row>
    <row r="84" spans="1:11" ht="13" x14ac:dyDescent="0.1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</row>
    <row r="85" spans="1:11" ht="13" x14ac:dyDescent="0.1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</row>
    <row r="86" spans="1:11" ht="13" x14ac:dyDescent="0.1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</row>
    <row r="87" spans="1:11" ht="13" x14ac:dyDescent="0.1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</row>
    <row r="88" spans="1:11" ht="13" x14ac:dyDescent="0.1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</row>
    <row r="89" spans="1:11" ht="13" x14ac:dyDescent="0.1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</row>
    <row r="90" spans="1:11" ht="13" x14ac:dyDescent="0.1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</row>
    <row r="91" spans="1:11" ht="13" x14ac:dyDescent="0.1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</row>
    <row r="92" spans="1:11" ht="13" x14ac:dyDescent="0.1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</row>
    <row r="93" spans="1:11" ht="13" x14ac:dyDescent="0.1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</row>
    <row r="94" spans="1:11" ht="13" x14ac:dyDescent="0.1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</row>
    <row r="95" spans="1:11" ht="13" x14ac:dyDescent="0.1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</row>
    <row r="96" spans="1:11" ht="13" x14ac:dyDescent="0.1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</row>
    <row r="97" spans="1:11" ht="13" x14ac:dyDescent="0.1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</row>
    <row r="98" spans="1:11" ht="13" x14ac:dyDescent="0.1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</row>
    <row r="99" spans="1:11" ht="13" x14ac:dyDescent="0.1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</row>
    <row r="100" spans="1:11" ht="13" x14ac:dyDescent="0.1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3" x14ac:dyDescent="0.1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3" x14ac:dyDescent="0.1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3" x14ac:dyDescent="0.1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3" x14ac:dyDescent="0.1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3" x14ac:dyDescent="0.1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3" x14ac:dyDescent="0.15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3" x14ac:dyDescent="0.15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3" x14ac:dyDescent="0.15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3" x14ac:dyDescent="0.15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3" x14ac:dyDescent="0.15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3" x14ac:dyDescent="0.15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3" x14ac:dyDescent="0.15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3" x14ac:dyDescent="0.15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3" x14ac:dyDescent="0.15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3" x14ac:dyDescent="0.1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3" x14ac:dyDescent="0.15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3" x14ac:dyDescent="0.15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3" x14ac:dyDescent="0.15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3" x14ac:dyDescent="0.15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3" x14ac:dyDescent="0.15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3" x14ac:dyDescent="0.15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3" x14ac:dyDescent="0.15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3" x14ac:dyDescent="0.15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3" x14ac:dyDescent="0.1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3" x14ac:dyDescent="0.1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3" x14ac:dyDescent="0.15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3" x14ac:dyDescent="0.15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3" x14ac:dyDescent="0.15">
      <c r="B128" s="10"/>
    </row>
    <row r="129" spans="2:2" ht="13" x14ac:dyDescent="0.15">
      <c r="B129" s="10"/>
    </row>
    <row r="130" spans="2:2" ht="13" x14ac:dyDescent="0.15">
      <c r="B130" s="10"/>
    </row>
    <row r="131" spans="2:2" ht="13" x14ac:dyDescent="0.15">
      <c r="B131" s="10"/>
    </row>
    <row r="132" spans="2:2" ht="13" x14ac:dyDescent="0.15">
      <c r="B132" s="10"/>
    </row>
    <row r="133" spans="2:2" ht="13" x14ac:dyDescent="0.15">
      <c r="B133" s="10"/>
    </row>
    <row r="134" spans="2:2" ht="13" x14ac:dyDescent="0.15">
      <c r="B134" s="10"/>
    </row>
    <row r="135" spans="2:2" ht="13" x14ac:dyDescent="0.15">
      <c r="B135" s="10"/>
    </row>
    <row r="136" spans="2:2" ht="13" x14ac:dyDescent="0.15">
      <c r="B136" s="10"/>
    </row>
    <row r="137" spans="2:2" ht="13" x14ac:dyDescent="0.15">
      <c r="B137" s="10"/>
    </row>
    <row r="138" spans="2:2" ht="13" x14ac:dyDescent="0.15">
      <c r="B138" s="10"/>
    </row>
    <row r="139" spans="2:2" ht="13" x14ac:dyDescent="0.15">
      <c r="B139" s="10"/>
    </row>
    <row r="140" spans="2:2" ht="13" x14ac:dyDescent="0.15">
      <c r="B140" s="10"/>
    </row>
    <row r="141" spans="2:2" ht="13" x14ac:dyDescent="0.15">
      <c r="B141" s="10"/>
    </row>
    <row r="142" spans="2:2" ht="13" x14ac:dyDescent="0.15">
      <c r="B142" s="10"/>
    </row>
    <row r="143" spans="2:2" ht="13" x14ac:dyDescent="0.15">
      <c r="B143" s="10"/>
    </row>
    <row r="144" spans="2:2" ht="13" x14ac:dyDescent="0.15">
      <c r="B144" s="10"/>
    </row>
    <row r="145" spans="2:2" ht="13" x14ac:dyDescent="0.15">
      <c r="B145" s="10"/>
    </row>
    <row r="146" spans="2:2" ht="13" x14ac:dyDescent="0.15">
      <c r="B146" s="10"/>
    </row>
    <row r="147" spans="2:2" ht="13" x14ac:dyDescent="0.15">
      <c r="B147" s="10"/>
    </row>
    <row r="148" spans="2:2" ht="13" x14ac:dyDescent="0.15">
      <c r="B148" s="10"/>
    </row>
    <row r="149" spans="2:2" ht="13" x14ac:dyDescent="0.15">
      <c r="B149" s="10"/>
    </row>
    <row r="150" spans="2:2" ht="13" x14ac:dyDescent="0.15">
      <c r="B150" s="10"/>
    </row>
    <row r="151" spans="2:2" ht="13" x14ac:dyDescent="0.15">
      <c r="B151" s="10"/>
    </row>
    <row r="152" spans="2:2" ht="13" x14ac:dyDescent="0.15">
      <c r="B152" s="10"/>
    </row>
    <row r="153" spans="2:2" ht="13" x14ac:dyDescent="0.15">
      <c r="B153" s="10"/>
    </row>
    <row r="154" spans="2:2" ht="13" x14ac:dyDescent="0.15">
      <c r="B154" s="10"/>
    </row>
    <row r="155" spans="2:2" ht="13" x14ac:dyDescent="0.15">
      <c r="B155" s="10"/>
    </row>
    <row r="156" spans="2:2" ht="13" x14ac:dyDescent="0.15">
      <c r="B156" s="10"/>
    </row>
    <row r="157" spans="2:2" ht="13" x14ac:dyDescent="0.15">
      <c r="B157" s="10"/>
    </row>
    <row r="158" spans="2:2" ht="13" x14ac:dyDescent="0.15">
      <c r="B158" s="10"/>
    </row>
    <row r="159" spans="2:2" ht="13" x14ac:dyDescent="0.15">
      <c r="B159" s="10"/>
    </row>
    <row r="160" spans="2:2" ht="13" x14ac:dyDescent="0.15">
      <c r="B160" s="10"/>
    </row>
    <row r="161" spans="2:2" ht="13" x14ac:dyDescent="0.15">
      <c r="B161" s="10"/>
    </row>
    <row r="162" spans="2:2" ht="13" x14ac:dyDescent="0.15">
      <c r="B162" s="10"/>
    </row>
    <row r="163" spans="2:2" ht="13" x14ac:dyDescent="0.15">
      <c r="B163" s="10"/>
    </row>
    <row r="164" spans="2:2" ht="13" x14ac:dyDescent="0.15">
      <c r="B164" s="10"/>
    </row>
    <row r="165" spans="2:2" ht="13" x14ac:dyDescent="0.15">
      <c r="B165" s="10"/>
    </row>
    <row r="166" spans="2:2" ht="13" x14ac:dyDescent="0.15">
      <c r="B166" s="10"/>
    </row>
    <row r="167" spans="2:2" ht="13" x14ac:dyDescent="0.15">
      <c r="B167" s="10"/>
    </row>
    <row r="168" spans="2:2" ht="13" x14ac:dyDescent="0.15">
      <c r="B168" s="10"/>
    </row>
    <row r="169" spans="2:2" ht="13" x14ac:dyDescent="0.15">
      <c r="B169" s="10"/>
    </row>
    <row r="170" spans="2:2" ht="13" x14ac:dyDescent="0.15">
      <c r="B170" s="10"/>
    </row>
    <row r="171" spans="2:2" ht="13" x14ac:dyDescent="0.15">
      <c r="B171" s="10"/>
    </row>
    <row r="172" spans="2:2" ht="13" x14ac:dyDescent="0.15">
      <c r="B172" s="10"/>
    </row>
    <row r="173" spans="2:2" ht="13" x14ac:dyDescent="0.15">
      <c r="B173" s="10"/>
    </row>
    <row r="174" spans="2:2" ht="13" x14ac:dyDescent="0.15">
      <c r="B174" s="10"/>
    </row>
    <row r="175" spans="2:2" ht="13" x14ac:dyDescent="0.15">
      <c r="B175" s="10"/>
    </row>
    <row r="176" spans="2:2" ht="13" x14ac:dyDescent="0.15">
      <c r="B176" s="10"/>
    </row>
    <row r="177" spans="2:2" ht="13" x14ac:dyDescent="0.15">
      <c r="B177" s="10"/>
    </row>
    <row r="178" spans="2:2" ht="13" x14ac:dyDescent="0.15">
      <c r="B178" s="10"/>
    </row>
    <row r="179" spans="2:2" ht="13" x14ac:dyDescent="0.15">
      <c r="B179" s="10"/>
    </row>
    <row r="180" spans="2:2" ht="13" x14ac:dyDescent="0.15">
      <c r="B180" s="10"/>
    </row>
    <row r="181" spans="2:2" ht="13" x14ac:dyDescent="0.15">
      <c r="B181" s="10"/>
    </row>
    <row r="182" spans="2:2" ht="13" x14ac:dyDescent="0.15">
      <c r="B182" s="10"/>
    </row>
    <row r="183" spans="2:2" ht="13" x14ac:dyDescent="0.15">
      <c r="B183" s="10"/>
    </row>
    <row r="184" spans="2:2" ht="13" x14ac:dyDescent="0.15">
      <c r="B184" s="10"/>
    </row>
    <row r="185" spans="2:2" ht="13" x14ac:dyDescent="0.15">
      <c r="B185" s="10"/>
    </row>
    <row r="186" spans="2:2" ht="13" x14ac:dyDescent="0.15">
      <c r="B186" s="10"/>
    </row>
    <row r="187" spans="2:2" ht="13" x14ac:dyDescent="0.15">
      <c r="B187" s="10"/>
    </row>
    <row r="188" spans="2:2" ht="13" x14ac:dyDescent="0.15">
      <c r="B188" s="10"/>
    </row>
    <row r="189" spans="2:2" ht="13" x14ac:dyDescent="0.15">
      <c r="B189" s="10"/>
    </row>
    <row r="190" spans="2:2" ht="13" x14ac:dyDescent="0.15">
      <c r="B190" s="10"/>
    </row>
    <row r="191" spans="2:2" ht="13" x14ac:dyDescent="0.15">
      <c r="B191" s="10"/>
    </row>
    <row r="192" spans="2:2" ht="13" x14ac:dyDescent="0.15">
      <c r="B192" s="10"/>
    </row>
    <row r="193" spans="2:2" ht="13" x14ac:dyDescent="0.15">
      <c r="B193" s="10"/>
    </row>
    <row r="194" spans="2:2" ht="13" x14ac:dyDescent="0.15">
      <c r="B194" s="10"/>
    </row>
    <row r="195" spans="2:2" ht="13" x14ac:dyDescent="0.15">
      <c r="B195" s="10"/>
    </row>
    <row r="196" spans="2:2" ht="13" x14ac:dyDescent="0.15">
      <c r="B196" s="10"/>
    </row>
    <row r="197" spans="2:2" ht="13" x14ac:dyDescent="0.15">
      <c r="B197" s="10"/>
    </row>
    <row r="198" spans="2:2" ht="13" x14ac:dyDescent="0.15">
      <c r="B198" s="10"/>
    </row>
    <row r="199" spans="2:2" ht="13" x14ac:dyDescent="0.15">
      <c r="B199" s="10"/>
    </row>
    <row r="200" spans="2:2" ht="13" x14ac:dyDescent="0.15">
      <c r="B200" s="10"/>
    </row>
    <row r="201" spans="2:2" ht="13" x14ac:dyDescent="0.15">
      <c r="B201" s="10"/>
    </row>
    <row r="202" spans="2:2" ht="13" x14ac:dyDescent="0.15">
      <c r="B202" s="10"/>
    </row>
    <row r="203" spans="2:2" ht="13" x14ac:dyDescent="0.15">
      <c r="B203" s="10"/>
    </row>
    <row r="204" spans="2:2" ht="13" x14ac:dyDescent="0.15">
      <c r="B204" s="10"/>
    </row>
    <row r="205" spans="2:2" ht="13" x14ac:dyDescent="0.15">
      <c r="B205" s="10"/>
    </row>
    <row r="206" spans="2:2" ht="13" x14ac:dyDescent="0.15">
      <c r="B206" s="10"/>
    </row>
    <row r="207" spans="2:2" ht="13" x14ac:dyDescent="0.15">
      <c r="B207" s="10"/>
    </row>
    <row r="208" spans="2:2" ht="13" x14ac:dyDescent="0.15">
      <c r="B208" s="10"/>
    </row>
    <row r="209" spans="2:2" ht="13" x14ac:dyDescent="0.15">
      <c r="B209" s="10"/>
    </row>
    <row r="210" spans="2:2" ht="13" x14ac:dyDescent="0.15">
      <c r="B210" s="10"/>
    </row>
    <row r="211" spans="2:2" ht="13" x14ac:dyDescent="0.15">
      <c r="B211" s="10"/>
    </row>
    <row r="212" spans="2:2" ht="13" x14ac:dyDescent="0.15">
      <c r="B212" s="10"/>
    </row>
    <row r="213" spans="2:2" ht="13" x14ac:dyDescent="0.15">
      <c r="B213" s="10"/>
    </row>
    <row r="214" spans="2:2" ht="13" x14ac:dyDescent="0.15">
      <c r="B214" s="10"/>
    </row>
    <row r="215" spans="2:2" ht="13" x14ac:dyDescent="0.15">
      <c r="B215" s="10"/>
    </row>
    <row r="216" spans="2:2" ht="13" x14ac:dyDescent="0.15">
      <c r="B216" s="10"/>
    </row>
    <row r="217" spans="2:2" ht="13" x14ac:dyDescent="0.15">
      <c r="B217" s="10"/>
    </row>
    <row r="218" spans="2:2" ht="13" x14ac:dyDescent="0.15">
      <c r="B218" s="10"/>
    </row>
    <row r="219" spans="2:2" ht="13" x14ac:dyDescent="0.15">
      <c r="B219" s="10"/>
    </row>
    <row r="220" spans="2:2" ht="13" x14ac:dyDescent="0.15">
      <c r="B220" s="10"/>
    </row>
    <row r="221" spans="2:2" ht="13" x14ac:dyDescent="0.15">
      <c r="B221" s="10"/>
    </row>
    <row r="222" spans="2:2" ht="13" x14ac:dyDescent="0.15">
      <c r="B222" s="10"/>
    </row>
    <row r="223" spans="2:2" ht="13" x14ac:dyDescent="0.15">
      <c r="B223" s="10"/>
    </row>
    <row r="224" spans="2:2" ht="13" x14ac:dyDescent="0.15">
      <c r="B224" s="10"/>
    </row>
    <row r="225" spans="2:2" ht="13" x14ac:dyDescent="0.15">
      <c r="B225" s="10"/>
    </row>
    <row r="226" spans="2:2" ht="13" x14ac:dyDescent="0.15">
      <c r="B226" s="10"/>
    </row>
    <row r="227" spans="2:2" ht="13" x14ac:dyDescent="0.15">
      <c r="B227" s="10"/>
    </row>
    <row r="228" spans="2:2" ht="13" x14ac:dyDescent="0.15">
      <c r="B228" s="10"/>
    </row>
    <row r="229" spans="2:2" ht="13" x14ac:dyDescent="0.15">
      <c r="B229" s="10"/>
    </row>
    <row r="230" spans="2:2" ht="13" x14ac:dyDescent="0.15">
      <c r="B230" s="10"/>
    </row>
    <row r="231" spans="2:2" ht="13" x14ac:dyDescent="0.15">
      <c r="B231" s="10"/>
    </row>
    <row r="232" spans="2:2" ht="13" x14ac:dyDescent="0.15">
      <c r="B232" s="10"/>
    </row>
    <row r="233" spans="2:2" ht="13" x14ac:dyDescent="0.15">
      <c r="B233" s="10"/>
    </row>
    <row r="234" spans="2:2" ht="13" x14ac:dyDescent="0.15">
      <c r="B234" s="10"/>
    </row>
    <row r="235" spans="2:2" ht="13" x14ac:dyDescent="0.15">
      <c r="B235" s="10"/>
    </row>
    <row r="236" spans="2:2" ht="13" x14ac:dyDescent="0.15">
      <c r="B236" s="10"/>
    </row>
    <row r="237" spans="2:2" ht="13" x14ac:dyDescent="0.15">
      <c r="B237" s="10"/>
    </row>
    <row r="238" spans="2:2" ht="13" x14ac:dyDescent="0.15">
      <c r="B238" s="10"/>
    </row>
    <row r="239" spans="2:2" ht="13" x14ac:dyDescent="0.15">
      <c r="B239" s="10"/>
    </row>
    <row r="240" spans="2:2" ht="13" x14ac:dyDescent="0.15">
      <c r="B240" s="10"/>
    </row>
    <row r="241" spans="2:2" ht="13" x14ac:dyDescent="0.15">
      <c r="B241" s="10"/>
    </row>
    <row r="242" spans="2:2" ht="13" x14ac:dyDescent="0.15">
      <c r="B242" s="10"/>
    </row>
    <row r="243" spans="2:2" ht="13" x14ac:dyDescent="0.15">
      <c r="B243" s="10"/>
    </row>
    <row r="244" spans="2:2" ht="13" x14ac:dyDescent="0.15">
      <c r="B244" s="10"/>
    </row>
    <row r="245" spans="2:2" ht="13" x14ac:dyDescent="0.15">
      <c r="B245" s="10"/>
    </row>
    <row r="246" spans="2:2" ht="13" x14ac:dyDescent="0.15">
      <c r="B246" s="10"/>
    </row>
    <row r="247" spans="2:2" ht="13" x14ac:dyDescent="0.15">
      <c r="B247" s="10"/>
    </row>
    <row r="248" spans="2:2" ht="13" x14ac:dyDescent="0.15">
      <c r="B248" s="10"/>
    </row>
    <row r="249" spans="2:2" ht="13" x14ac:dyDescent="0.15">
      <c r="B249" s="10"/>
    </row>
    <row r="250" spans="2:2" ht="13" x14ac:dyDescent="0.15">
      <c r="B250" s="10"/>
    </row>
    <row r="251" spans="2:2" ht="13" x14ac:dyDescent="0.15">
      <c r="B251" s="10"/>
    </row>
    <row r="252" spans="2:2" ht="13" x14ac:dyDescent="0.15">
      <c r="B252" s="10"/>
    </row>
    <row r="253" spans="2:2" ht="13" x14ac:dyDescent="0.15">
      <c r="B253" s="10"/>
    </row>
    <row r="254" spans="2:2" ht="13" x14ac:dyDescent="0.15">
      <c r="B254" s="10"/>
    </row>
    <row r="255" spans="2:2" ht="13" x14ac:dyDescent="0.15">
      <c r="B255" s="10"/>
    </row>
    <row r="256" spans="2:2" ht="13" x14ac:dyDescent="0.15">
      <c r="B256" s="10"/>
    </row>
    <row r="257" spans="2:2" ht="13" x14ac:dyDescent="0.15">
      <c r="B257" s="10"/>
    </row>
    <row r="258" spans="2:2" ht="13" x14ac:dyDescent="0.15">
      <c r="B258" s="10"/>
    </row>
    <row r="259" spans="2:2" ht="13" x14ac:dyDescent="0.15">
      <c r="B259" s="10"/>
    </row>
    <row r="260" spans="2:2" ht="13" x14ac:dyDescent="0.15">
      <c r="B260" s="10"/>
    </row>
    <row r="261" spans="2:2" ht="13" x14ac:dyDescent="0.15">
      <c r="B261" s="10"/>
    </row>
    <row r="262" spans="2:2" ht="13" x14ac:dyDescent="0.15">
      <c r="B262" s="10"/>
    </row>
    <row r="263" spans="2:2" ht="13" x14ac:dyDescent="0.15">
      <c r="B263" s="10"/>
    </row>
    <row r="264" spans="2:2" ht="13" x14ac:dyDescent="0.15">
      <c r="B264" s="10"/>
    </row>
    <row r="265" spans="2:2" ht="13" x14ac:dyDescent="0.15">
      <c r="B265" s="10"/>
    </row>
    <row r="266" spans="2:2" ht="13" x14ac:dyDescent="0.15">
      <c r="B266" s="10"/>
    </row>
    <row r="267" spans="2:2" ht="13" x14ac:dyDescent="0.15">
      <c r="B267" s="10"/>
    </row>
    <row r="268" spans="2:2" ht="13" x14ac:dyDescent="0.15">
      <c r="B268" s="10"/>
    </row>
    <row r="269" spans="2:2" ht="13" x14ac:dyDescent="0.15">
      <c r="B269" s="10"/>
    </row>
    <row r="270" spans="2:2" ht="13" x14ac:dyDescent="0.15">
      <c r="B270" s="10"/>
    </row>
    <row r="271" spans="2:2" ht="13" x14ac:dyDescent="0.15">
      <c r="B271" s="10"/>
    </row>
    <row r="272" spans="2:2" ht="13" x14ac:dyDescent="0.15">
      <c r="B272" s="10"/>
    </row>
    <row r="273" spans="2:2" ht="13" x14ac:dyDescent="0.15">
      <c r="B273" s="10"/>
    </row>
    <row r="274" spans="2:2" ht="13" x14ac:dyDescent="0.15">
      <c r="B274" s="10"/>
    </row>
    <row r="275" spans="2:2" ht="13" x14ac:dyDescent="0.15">
      <c r="B275" s="10"/>
    </row>
    <row r="276" spans="2:2" ht="13" x14ac:dyDescent="0.15">
      <c r="B276" s="10"/>
    </row>
    <row r="277" spans="2:2" ht="13" x14ac:dyDescent="0.15">
      <c r="B277" s="10"/>
    </row>
    <row r="278" spans="2:2" ht="13" x14ac:dyDescent="0.15">
      <c r="B278" s="10"/>
    </row>
    <row r="279" spans="2:2" ht="13" x14ac:dyDescent="0.15">
      <c r="B279" s="10"/>
    </row>
    <row r="280" spans="2:2" ht="13" x14ac:dyDescent="0.15">
      <c r="B280" s="10"/>
    </row>
    <row r="281" spans="2:2" ht="13" x14ac:dyDescent="0.15">
      <c r="B281" s="10"/>
    </row>
    <row r="282" spans="2:2" ht="13" x14ac:dyDescent="0.15">
      <c r="B282" s="10"/>
    </row>
    <row r="283" spans="2:2" ht="13" x14ac:dyDescent="0.15">
      <c r="B283" s="10"/>
    </row>
    <row r="284" spans="2:2" ht="13" x14ac:dyDescent="0.15">
      <c r="B284" s="10"/>
    </row>
    <row r="285" spans="2:2" ht="13" x14ac:dyDescent="0.15">
      <c r="B285" s="10"/>
    </row>
    <row r="286" spans="2:2" ht="13" x14ac:dyDescent="0.15">
      <c r="B286" s="10"/>
    </row>
    <row r="287" spans="2:2" ht="13" x14ac:dyDescent="0.15">
      <c r="B287" s="10"/>
    </row>
    <row r="288" spans="2:2" ht="13" x14ac:dyDescent="0.15">
      <c r="B288" s="10"/>
    </row>
    <row r="289" spans="2:2" ht="13" x14ac:dyDescent="0.15">
      <c r="B289" s="10"/>
    </row>
    <row r="290" spans="2:2" ht="13" x14ac:dyDescent="0.15">
      <c r="B290" s="10"/>
    </row>
    <row r="291" spans="2:2" ht="13" x14ac:dyDescent="0.15">
      <c r="B291" s="10"/>
    </row>
    <row r="292" spans="2:2" ht="13" x14ac:dyDescent="0.15">
      <c r="B292" s="10"/>
    </row>
    <row r="293" spans="2:2" ht="13" x14ac:dyDescent="0.15">
      <c r="B293" s="10"/>
    </row>
    <row r="294" spans="2:2" ht="13" x14ac:dyDescent="0.15">
      <c r="B294" s="10"/>
    </row>
    <row r="295" spans="2:2" ht="13" x14ac:dyDescent="0.15">
      <c r="B295" s="10"/>
    </row>
    <row r="296" spans="2:2" ht="13" x14ac:dyDescent="0.15">
      <c r="B296" s="10"/>
    </row>
    <row r="297" spans="2:2" ht="13" x14ac:dyDescent="0.15">
      <c r="B297" s="10"/>
    </row>
    <row r="298" spans="2:2" ht="13" x14ac:dyDescent="0.15">
      <c r="B298" s="10"/>
    </row>
    <row r="299" spans="2:2" ht="13" x14ac:dyDescent="0.15">
      <c r="B299" s="10"/>
    </row>
    <row r="300" spans="2:2" ht="13" x14ac:dyDescent="0.15">
      <c r="B300" s="10"/>
    </row>
    <row r="301" spans="2:2" ht="13" x14ac:dyDescent="0.15">
      <c r="B301" s="10"/>
    </row>
    <row r="302" spans="2:2" ht="13" x14ac:dyDescent="0.15">
      <c r="B302" s="10"/>
    </row>
    <row r="303" spans="2:2" ht="13" x14ac:dyDescent="0.15">
      <c r="B303" s="10"/>
    </row>
    <row r="304" spans="2:2" ht="13" x14ac:dyDescent="0.15">
      <c r="B304" s="10"/>
    </row>
    <row r="305" spans="2:2" ht="13" x14ac:dyDescent="0.15">
      <c r="B305" s="10"/>
    </row>
    <row r="306" spans="2:2" ht="13" x14ac:dyDescent="0.15">
      <c r="B306" s="10"/>
    </row>
    <row r="307" spans="2:2" ht="13" x14ac:dyDescent="0.15">
      <c r="B307" s="10"/>
    </row>
    <row r="308" spans="2:2" ht="13" x14ac:dyDescent="0.15">
      <c r="B308" s="10"/>
    </row>
    <row r="309" spans="2:2" ht="13" x14ac:dyDescent="0.15">
      <c r="B309" s="10"/>
    </row>
    <row r="310" spans="2:2" ht="13" x14ac:dyDescent="0.15">
      <c r="B310" s="10"/>
    </row>
    <row r="311" spans="2:2" ht="13" x14ac:dyDescent="0.15">
      <c r="B311" s="10"/>
    </row>
    <row r="312" spans="2:2" ht="13" x14ac:dyDescent="0.15">
      <c r="B312" s="10"/>
    </row>
    <row r="313" spans="2:2" ht="13" x14ac:dyDescent="0.15">
      <c r="B313" s="10"/>
    </row>
    <row r="314" spans="2:2" ht="13" x14ac:dyDescent="0.15">
      <c r="B314" s="10"/>
    </row>
    <row r="315" spans="2:2" ht="13" x14ac:dyDescent="0.15">
      <c r="B315" s="10"/>
    </row>
    <row r="316" spans="2:2" ht="13" x14ac:dyDescent="0.15">
      <c r="B316" s="10"/>
    </row>
    <row r="317" spans="2:2" ht="13" x14ac:dyDescent="0.15">
      <c r="B317" s="10"/>
    </row>
    <row r="318" spans="2:2" ht="13" x14ac:dyDescent="0.15">
      <c r="B318" s="10"/>
    </row>
    <row r="319" spans="2:2" ht="13" x14ac:dyDescent="0.15">
      <c r="B319" s="10"/>
    </row>
    <row r="320" spans="2:2" ht="13" x14ac:dyDescent="0.15">
      <c r="B320" s="10"/>
    </row>
    <row r="321" spans="2:2" ht="13" x14ac:dyDescent="0.15">
      <c r="B321" s="10"/>
    </row>
    <row r="322" spans="2:2" ht="13" x14ac:dyDescent="0.15">
      <c r="B322" s="10"/>
    </row>
    <row r="323" spans="2:2" ht="13" x14ac:dyDescent="0.15">
      <c r="B323" s="10"/>
    </row>
    <row r="324" spans="2:2" ht="13" x14ac:dyDescent="0.15">
      <c r="B324" s="10"/>
    </row>
    <row r="325" spans="2:2" ht="13" x14ac:dyDescent="0.15">
      <c r="B325" s="10"/>
    </row>
    <row r="326" spans="2:2" ht="13" x14ac:dyDescent="0.15">
      <c r="B326" s="10"/>
    </row>
    <row r="327" spans="2:2" ht="13" x14ac:dyDescent="0.15">
      <c r="B327" s="10"/>
    </row>
    <row r="328" spans="2:2" ht="13" x14ac:dyDescent="0.15">
      <c r="B328" s="10"/>
    </row>
    <row r="329" spans="2:2" ht="13" x14ac:dyDescent="0.15">
      <c r="B329" s="10"/>
    </row>
    <row r="330" spans="2:2" ht="13" x14ac:dyDescent="0.15">
      <c r="B330" s="10"/>
    </row>
    <row r="331" spans="2:2" ht="13" x14ac:dyDescent="0.15">
      <c r="B331" s="10"/>
    </row>
    <row r="332" spans="2:2" ht="13" x14ac:dyDescent="0.15">
      <c r="B332" s="10"/>
    </row>
    <row r="333" spans="2:2" ht="13" x14ac:dyDescent="0.15">
      <c r="B333" s="10"/>
    </row>
    <row r="334" spans="2:2" ht="13" x14ac:dyDescent="0.15">
      <c r="B334" s="10"/>
    </row>
    <row r="335" spans="2:2" ht="13" x14ac:dyDescent="0.15">
      <c r="B335" s="10"/>
    </row>
    <row r="336" spans="2:2" ht="13" x14ac:dyDescent="0.15">
      <c r="B336" s="10"/>
    </row>
    <row r="337" spans="2:2" ht="13" x14ac:dyDescent="0.15">
      <c r="B337" s="10"/>
    </row>
    <row r="338" spans="2:2" ht="13" x14ac:dyDescent="0.15">
      <c r="B338" s="10"/>
    </row>
    <row r="339" spans="2:2" ht="13" x14ac:dyDescent="0.15">
      <c r="B339" s="10"/>
    </row>
    <row r="340" spans="2:2" ht="13" x14ac:dyDescent="0.15">
      <c r="B340" s="10"/>
    </row>
    <row r="341" spans="2:2" ht="13" x14ac:dyDescent="0.15">
      <c r="B341" s="10"/>
    </row>
    <row r="342" spans="2:2" ht="13" x14ac:dyDescent="0.15">
      <c r="B342" s="10"/>
    </row>
    <row r="343" spans="2:2" ht="13" x14ac:dyDescent="0.15">
      <c r="B343" s="10"/>
    </row>
    <row r="344" spans="2:2" ht="13" x14ac:dyDescent="0.15">
      <c r="B344" s="10"/>
    </row>
    <row r="345" spans="2:2" ht="13" x14ac:dyDescent="0.15">
      <c r="B345" s="10"/>
    </row>
    <row r="346" spans="2:2" ht="13" x14ac:dyDescent="0.15">
      <c r="B346" s="10"/>
    </row>
    <row r="347" spans="2:2" ht="13" x14ac:dyDescent="0.15">
      <c r="B347" s="10"/>
    </row>
    <row r="348" spans="2:2" ht="13" x14ac:dyDescent="0.15">
      <c r="B348" s="10"/>
    </row>
    <row r="349" spans="2:2" ht="13" x14ac:dyDescent="0.15">
      <c r="B349" s="10"/>
    </row>
    <row r="350" spans="2:2" ht="13" x14ac:dyDescent="0.15">
      <c r="B350" s="10"/>
    </row>
    <row r="351" spans="2:2" ht="13" x14ac:dyDescent="0.15">
      <c r="B351" s="10"/>
    </row>
    <row r="352" spans="2:2" ht="13" x14ac:dyDescent="0.15">
      <c r="B352" s="10"/>
    </row>
    <row r="353" spans="2:2" ht="13" x14ac:dyDescent="0.15">
      <c r="B353" s="10"/>
    </row>
    <row r="354" spans="2:2" ht="13" x14ac:dyDescent="0.15">
      <c r="B354" s="10"/>
    </row>
    <row r="355" spans="2:2" ht="13" x14ac:dyDescent="0.15">
      <c r="B355" s="10"/>
    </row>
    <row r="356" spans="2:2" ht="13" x14ac:dyDescent="0.15">
      <c r="B356" s="10"/>
    </row>
    <row r="357" spans="2:2" ht="13" x14ac:dyDescent="0.15">
      <c r="B357" s="10"/>
    </row>
    <row r="358" spans="2:2" ht="13" x14ac:dyDescent="0.15">
      <c r="B358" s="10"/>
    </row>
    <row r="359" spans="2:2" ht="13" x14ac:dyDescent="0.15">
      <c r="B359" s="10"/>
    </row>
    <row r="360" spans="2:2" ht="13" x14ac:dyDescent="0.15">
      <c r="B360" s="10"/>
    </row>
    <row r="361" spans="2:2" ht="13" x14ac:dyDescent="0.15">
      <c r="B361" s="10"/>
    </row>
    <row r="362" spans="2:2" ht="13" x14ac:dyDescent="0.15">
      <c r="B362" s="10"/>
    </row>
    <row r="363" spans="2:2" ht="13" x14ac:dyDescent="0.15">
      <c r="B363" s="10"/>
    </row>
    <row r="364" spans="2:2" ht="13" x14ac:dyDescent="0.15">
      <c r="B364" s="10"/>
    </row>
    <row r="365" spans="2:2" ht="13" x14ac:dyDescent="0.15">
      <c r="B365" s="10"/>
    </row>
    <row r="366" spans="2:2" ht="13" x14ac:dyDescent="0.15">
      <c r="B366" s="10"/>
    </row>
    <row r="367" spans="2:2" ht="13" x14ac:dyDescent="0.15">
      <c r="B367" s="10"/>
    </row>
    <row r="368" spans="2:2" ht="13" x14ac:dyDescent="0.15">
      <c r="B368" s="10"/>
    </row>
    <row r="369" spans="2:2" ht="13" x14ac:dyDescent="0.15">
      <c r="B369" s="10"/>
    </row>
    <row r="370" spans="2:2" ht="13" x14ac:dyDescent="0.15">
      <c r="B370" s="10"/>
    </row>
    <row r="371" spans="2:2" ht="13" x14ac:dyDescent="0.15">
      <c r="B371" s="10"/>
    </row>
    <row r="372" spans="2:2" ht="13" x14ac:dyDescent="0.15">
      <c r="B372" s="10"/>
    </row>
    <row r="373" spans="2:2" ht="13" x14ac:dyDescent="0.15">
      <c r="B373" s="10"/>
    </row>
    <row r="374" spans="2:2" ht="13" x14ac:dyDescent="0.15">
      <c r="B374" s="10"/>
    </row>
    <row r="375" spans="2:2" ht="13" x14ac:dyDescent="0.15">
      <c r="B375" s="10"/>
    </row>
    <row r="376" spans="2:2" ht="13" x14ac:dyDescent="0.15">
      <c r="B376" s="10"/>
    </row>
    <row r="377" spans="2:2" ht="13" x14ac:dyDescent="0.15">
      <c r="B377" s="10"/>
    </row>
    <row r="378" spans="2:2" ht="13" x14ac:dyDescent="0.15">
      <c r="B378" s="10"/>
    </row>
    <row r="379" spans="2:2" ht="13" x14ac:dyDescent="0.15">
      <c r="B379" s="10"/>
    </row>
    <row r="380" spans="2:2" ht="13" x14ac:dyDescent="0.15">
      <c r="B380" s="10"/>
    </row>
    <row r="381" spans="2:2" ht="13" x14ac:dyDescent="0.15">
      <c r="B381" s="10"/>
    </row>
    <row r="382" spans="2:2" ht="13" x14ac:dyDescent="0.15">
      <c r="B382" s="10"/>
    </row>
    <row r="383" spans="2:2" ht="13" x14ac:dyDescent="0.15">
      <c r="B383" s="10"/>
    </row>
    <row r="384" spans="2:2" ht="13" x14ac:dyDescent="0.15">
      <c r="B384" s="10"/>
    </row>
    <row r="385" spans="2:2" ht="13" x14ac:dyDescent="0.15">
      <c r="B385" s="10"/>
    </row>
    <row r="386" spans="2:2" ht="13" x14ac:dyDescent="0.15">
      <c r="B386" s="10"/>
    </row>
    <row r="387" spans="2:2" ht="13" x14ac:dyDescent="0.15">
      <c r="B387" s="10"/>
    </row>
    <row r="388" spans="2:2" ht="13" x14ac:dyDescent="0.15">
      <c r="B388" s="10"/>
    </row>
    <row r="389" spans="2:2" ht="13" x14ac:dyDescent="0.15">
      <c r="B389" s="10"/>
    </row>
    <row r="390" spans="2:2" ht="13" x14ac:dyDescent="0.15">
      <c r="B390" s="10"/>
    </row>
    <row r="391" spans="2:2" ht="13" x14ac:dyDescent="0.15">
      <c r="B391" s="10"/>
    </row>
    <row r="392" spans="2:2" ht="13" x14ac:dyDescent="0.15">
      <c r="B392" s="10"/>
    </row>
    <row r="393" spans="2:2" ht="13" x14ac:dyDescent="0.15">
      <c r="B393" s="10"/>
    </row>
    <row r="394" spans="2:2" ht="13" x14ac:dyDescent="0.15">
      <c r="B394" s="10"/>
    </row>
    <row r="395" spans="2:2" ht="13" x14ac:dyDescent="0.15">
      <c r="B395" s="10"/>
    </row>
    <row r="396" spans="2:2" ht="13" x14ac:dyDescent="0.15">
      <c r="B396" s="10"/>
    </row>
    <row r="397" spans="2:2" ht="13" x14ac:dyDescent="0.15">
      <c r="B397" s="10"/>
    </row>
    <row r="398" spans="2:2" ht="13" x14ac:dyDescent="0.15">
      <c r="B398" s="10"/>
    </row>
    <row r="399" spans="2:2" ht="13" x14ac:dyDescent="0.15">
      <c r="B399" s="10"/>
    </row>
    <row r="400" spans="2:2" ht="13" x14ac:dyDescent="0.15">
      <c r="B400" s="10"/>
    </row>
    <row r="401" spans="2:2" ht="13" x14ac:dyDescent="0.15">
      <c r="B401" s="10"/>
    </row>
    <row r="402" spans="2:2" ht="13" x14ac:dyDescent="0.15">
      <c r="B402" s="10"/>
    </row>
    <row r="403" spans="2:2" ht="13" x14ac:dyDescent="0.15">
      <c r="B403" s="10"/>
    </row>
    <row r="404" spans="2:2" ht="13" x14ac:dyDescent="0.15">
      <c r="B404" s="10"/>
    </row>
    <row r="405" spans="2:2" ht="13" x14ac:dyDescent="0.15">
      <c r="B405" s="10"/>
    </row>
    <row r="406" spans="2:2" ht="13" x14ac:dyDescent="0.15">
      <c r="B406" s="10"/>
    </row>
    <row r="407" spans="2:2" ht="13" x14ac:dyDescent="0.15">
      <c r="B407" s="10"/>
    </row>
    <row r="408" spans="2:2" ht="13" x14ac:dyDescent="0.15">
      <c r="B408" s="10"/>
    </row>
    <row r="409" spans="2:2" ht="13" x14ac:dyDescent="0.15">
      <c r="B409" s="10"/>
    </row>
    <row r="410" spans="2:2" ht="13" x14ac:dyDescent="0.15">
      <c r="B410" s="10"/>
    </row>
    <row r="411" spans="2:2" ht="13" x14ac:dyDescent="0.15">
      <c r="B411" s="10"/>
    </row>
    <row r="412" spans="2:2" ht="13" x14ac:dyDescent="0.15">
      <c r="B412" s="10"/>
    </row>
    <row r="413" spans="2:2" ht="13" x14ac:dyDescent="0.15">
      <c r="B413" s="10"/>
    </row>
    <row r="414" spans="2:2" ht="13" x14ac:dyDescent="0.15">
      <c r="B414" s="10"/>
    </row>
    <row r="415" spans="2:2" ht="13" x14ac:dyDescent="0.15">
      <c r="B415" s="10"/>
    </row>
    <row r="416" spans="2:2" ht="13" x14ac:dyDescent="0.15">
      <c r="B416" s="10"/>
    </row>
    <row r="417" spans="2:2" ht="13" x14ac:dyDescent="0.15">
      <c r="B417" s="10"/>
    </row>
    <row r="418" spans="2:2" ht="13" x14ac:dyDescent="0.15">
      <c r="B418" s="10"/>
    </row>
    <row r="419" spans="2:2" ht="13" x14ac:dyDescent="0.15">
      <c r="B419" s="10"/>
    </row>
    <row r="420" spans="2:2" ht="13" x14ac:dyDescent="0.15">
      <c r="B420" s="10"/>
    </row>
    <row r="421" spans="2:2" ht="13" x14ac:dyDescent="0.15">
      <c r="B421" s="10"/>
    </row>
    <row r="422" spans="2:2" ht="13" x14ac:dyDescent="0.15">
      <c r="B422" s="10"/>
    </row>
    <row r="423" spans="2:2" ht="13" x14ac:dyDescent="0.15">
      <c r="B423" s="10"/>
    </row>
    <row r="424" spans="2:2" ht="13" x14ac:dyDescent="0.15">
      <c r="B424" s="10"/>
    </row>
    <row r="425" spans="2:2" ht="13" x14ac:dyDescent="0.15">
      <c r="B425" s="10"/>
    </row>
    <row r="426" spans="2:2" ht="13" x14ac:dyDescent="0.15">
      <c r="B426" s="10"/>
    </row>
    <row r="427" spans="2:2" ht="13" x14ac:dyDescent="0.15">
      <c r="B427" s="10"/>
    </row>
    <row r="428" spans="2:2" ht="13" x14ac:dyDescent="0.15">
      <c r="B428" s="10"/>
    </row>
    <row r="429" spans="2:2" ht="13" x14ac:dyDescent="0.15">
      <c r="B429" s="10"/>
    </row>
    <row r="430" spans="2:2" ht="13" x14ac:dyDescent="0.15">
      <c r="B430" s="10"/>
    </row>
    <row r="431" spans="2:2" ht="13" x14ac:dyDescent="0.15">
      <c r="B431" s="10"/>
    </row>
    <row r="432" spans="2:2" ht="13" x14ac:dyDescent="0.15">
      <c r="B432" s="10"/>
    </row>
    <row r="433" spans="2:2" ht="13" x14ac:dyDescent="0.15">
      <c r="B433" s="10"/>
    </row>
    <row r="434" spans="2:2" ht="13" x14ac:dyDescent="0.15">
      <c r="B434" s="10"/>
    </row>
    <row r="435" spans="2:2" ht="13" x14ac:dyDescent="0.15">
      <c r="B435" s="10"/>
    </row>
    <row r="436" spans="2:2" ht="13" x14ac:dyDescent="0.15">
      <c r="B436" s="10"/>
    </row>
    <row r="437" spans="2:2" ht="13" x14ac:dyDescent="0.15">
      <c r="B437" s="10"/>
    </row>
    <row r="438" spans="2:2" ht="13" x14ac:dyDescent="0.15">
      <c r="B438" s="10"/>
    </row>
    <row r="439" spans="2:2" ht="13" x14ac:dyDescent="0.15">
      <c r="B439" s="10"/>
    </row>
    <row r="440" spans="2:2" ht="13" x14ac:dyDescent="0.15">
      <c r="B440" s="10"/>
    </row>
    <row r="441" spans="2:2" ht="13" x14ac:dyDescent="0.15">
      <c r="B441" s="10"/>
    </row>
    <row r="442" spans="2:2" ht="13" x14ac:dyDescent="0.15">
      <c r="B442" s="10"/>
    </row>
    <row r="443" spans="2:2" ht="13" x14ac:dyDescent="0.15">
      <c r="B443" s="10"/>
    </row>
    <row r="444" spans="2:2" ht="13" x14ac:dyDescent="0.15">
      <c r="B444" s="10"/>
    </row>
    <row r="445" spans="2:2" ht="13" x14ac:dyDescent="0.15">
      <c r="B445" s="10"/>
    </row>
    <row r="446" spans="2:2" ht="13" x14ac:dyDescent="0.15">
      <c r="B446" s="10"/>
    </row>
    <row r="447" spans="2:2" ht="13" x14ac:dyDescent="0.15">
      <c r="B447" s="10"/>
    </row>
    <row r="448" spans="2:2" ht="13" x14ac:dyDescent="0.15">
      <c r="B448" s="10"/>
    </row>
    <row r="449" spans="2:2" ht="13" x14ac:dyDescent="0.15">
      <c r="B449" s="10"/>
    </row>
    <row r="450" spans="2:2" ht="13" x14ac:dyDescent="0.15">
      <c r="B450" s="10"/>
    </row>
    <row r="451" spans="2:2" ht="13" x14ac:dyDescent="0.15">
      <c r="B451" s="10"/>
    </row>
    <row r="452" spans="2:2" ht="13" x14ac:dyDescent="0.15">
      <c r="B452" s="10"/>
    </row>
    <row r="453" spans="2:2" ht="13" x14ac:dyDescent="0.15">
      <c r="B453" s="10"/>
    </row>
    <row r="454" spans="2:2" ht="13" x14ac:dyDescent="0.15">
      <c r="B454" s="10"/>
    </row>
    <row r="455" spans="2:2" ht="13" x14ac:dyDescent="0.15">
      <c r="B455" s="10"/>
    </row>
    <row r="456" spans="2:2" ht="13" x14ac:dyDescent="0.15">
      <c r="B456" s="10"/>
    </row>
    <row r="457" spans="2:2" ht="13" x14ac:dyDescent="0.15">
      <c r="B457" s="10"/>
    </row>
    <row r="458" spans="2:2" ht="13" x14ac:dyDescent="0.15">
      <c r="B458" s="10"/>
    </row>
    <row r="459" spans="2:2" ht="13" x14ac:dyDescent="0.15">
      <c r="B459" s="10"/>
    </row>
    <row r="460" spans="2:2" ht="13" x14ac:dyDescent="0.15">
      <c r="B460" s="10"/>
    </row>
    <row r="461" spans="2:2" ht="13" x14ac:dyDescent="0.15">
      <c r="B461" s="10"/>
    </row>
    <row r="462" spans="2:2" ht="13" x14ac:dyDescent="0.15">
      <c r="B462" s="10"/>
    </row>
    <row r="463" spans="2:2" ht="13" x14ac:dyDescent="0.15">
      <c r="B463" s="10"/>
    </row>
    <row r="464" spans="2:2" ht="13" x14ac:dyDescent="0.15">
      <c r="B464" s="10"/>
    </row>
    <row r="465" spans="2:2" ht="13" x14ac:dyDescent="0.15">
      <c r="B465" s="10"/>
    </row>
    <row r="466" spans="2:2" ht="13" x14ac:dyDescent="0.15">
      <c r="B466" s="10"/>
    </row>
    <row r="467" spans="2:2" ht="13" x14ac:dyDescent="0.15">
      <c r="B467" s="10"/>
    </row>
    <row r="468" spans="2:2" ht="13" x14ac:dyDescent="0.15">
      <c r="B468" s="10"/>
    </row>
    <row r="469" spans="2:2" ht="13" x14ac:dyDescent="0.15">
      <c r="B469" s="10"/>
    </row>
    <row r="470" spans="2:2" ht="13" x14ac:dyDescent="0.15">
      <c r="B470" s="10"/>
    </row>
    <row r="471" spans="2:2" ht="13" x14ac:dyDescent="0.15">
      <c r="B471" s="10"/>
    </row>
    <row r="472" spans="2:2" ht="13" x14ac:dyDescent="0.15">
      <c r="B472" s="10"/>
    </row>
    <row r="473" spans="2:2" ht="13" x14ac:dyDescent="0.15">
      <c r="B473" s="10"/>
    </row>
    <row r="474" spans="2:2" ht="13" x14ac:dyDescent="0.15">
      <c r="B474" s="10"/>
    </row>
    <row r="475" spans="2:2" ht="13" x14ac:dyDescent="0.15">
      <c r="B475" s="10"/>
    </row>
    <row r="476" spans="2:2" ht="13" x14ac:dyDescent="0.15">
      <c r="B476" s="10"/>
    </row>
    <row r="477" spans="2:2" ht="13" x14ac:dyDescent="0.15">
      <c r="B477" s="10"/>
    </row>
    <row r="478" spans="2:2" ht="13" x14ac:dyDescent="0.15">
      <c r="B478" s="10"/>
    </row>
    <row r="479" spans="2:2" ht="13" x14ac:dyDescent="0.15">
      <c r="B479" s="10"/>
    </row>
    <row r="480" spans="2:2" ht="13" x14ac:dyDescent="0.15">
      <c r="B480" s="10"/>
    </row>
    <row r="481" spans="2:2" ht="13" x14ac:dyDescent="0.15">
      <c r="B481" s="10"/>
    </row>
    <row r="482" spans="2:2" ht="13" x14ac:dyDescent="0.15">
      <c r="B482" s="10"/>
    </row>
    <row r="483" spans="2:2" ht="13" x14ac:dyDescent="0.15">
      <c r="B483" s="10"/>
    </row>
    <row r="484" spans="2:2" ht="13" x14ac:dyDescent="0.15">
      <c r="B484" s="10"/>
    </row>
    <row r="485" spans="2:2" ht="13" x14ac:dyDescent="0.15">
      <c r="B485" s="10"/>
    </row>
    <row r="486" spans="2:2" ht="13" x14ac:dyDescent="0.15">
      <c r="B486" s="10"/>
    </row>
    <row r="487" spans="2:2" ht="13" x14ac:dyDescent="0.15">
      <c r="B487" s="10"/>
    </row>
    <row r="488" spans="2:2" ht="13" x14ac:dyDescent="0.15">
      <c r="B488" s="10"/>
    </row>
    <row r="489" spans="2:2" ht="13" x14ac:dyDescent="0.15">
      <c r="B489" s="10"/>
    </row>
    <row r="490" spans="2:2" ht="13" x14ac:dyDescent="0.15">
      <c r="B490" s="10"/>
    </row>
    <row r="491" spans="2:2" ht="13" x14ac:dyDescent="0.15">
      <c r="B491" s="10"/>
    </row>
    <row r="492" spans="2:2" ht="13" x14ac:dyDescent="0.15">
      <c r="B492" s="10"/>
    </row>
    <row r="493" spans="2:2" ht="13" x14ac:dyDescent="0.15">
      <c r="B493" s="10"/>
    </row>
    <row r="494" spans="2:2" ht="13" x14ac:dyDescent="0.15">
      <c r="B494" s="10"/>
    </row>
    <row r="495" spans="2:2" ht="13" x14ac:dyDescent="0.15">
      <c r="B495" s="10"/>
    </row>
    <row r="496" spans="2:2" ht="13" x14ac:dyDescent="0.15">
      <c r="B496" s="10"/>
    </row>
    <row r="497" spans="2:2" ht="13" x14ac:dyDescent="0.15">
      <c r="B497" s="10"/>
    </row>
    <row r="498" spans="2:2" ht="13" x14ac:dyDescent="0.15">
      <c r="B498" s="10"/>
    </row>
    <row r="499" spans="2:2" ht="13" x14ac:dyDescent="0.15">
      <c r="B499" s="10"/>
    </row>
    <row r="500" spans="2:2" ht="13" x14ac:dyDescent="0.15">
      <c r="B500" s="10"/>
    </row>
    <row r="501" spans="2:2" ht="13" x14ac:dyDescent="0.15">
      <c r="B501" s="10"/>
    </row>
    <row r="502" spans="2:2" ht="13" x14ac:dyDescent="0.15">
      <c r="B502" s="10"/>
    </row>
    <row r="503" spans="2:2" ht="13" x14ac:dyDescent="0.15">
      <c r="B503" s="10"/>
    </row>
    <row r="504" spans="2:2" ht="13" x14ac:dyDescent="0.15">
      <c r="B504" s="10"/>
    </row>
    <row r="505" spans="2:2" ht="13" x14ac:dyDescent="0.15">
      <c r="B505" s="10"/>
    </row>
    <row r="506" spans="2:2" ht="13" x14ac:dyDescent="0.15">
      <c r="B506" s="10"/>
    </row>
    <row r="507" spans="2:2" ht="13" x14ac:dyDescent="0.15">
      <c r="B507" s="10"/>
    </row>
    <row r="508" spans="2:2" ht="13" x14ac:dyDescent="0.15">
      <c r="B508" s="10"/>
    </row>
    <row r="509" spans="2:2" ht="13" x14ac:dyDescent="0.15">
      <c r="B509" s="10"/>
    </row>
    <row r="510" spans="2:2" ht="13" x14ac:dyDescent="0.15">
      <c r="B510" s="10"/>
    </row>
    <row r="511" spans="2:2" ht="13" x14ac:dyDescent="0.15">
      <c r="B511" s="10"/>
    </row>
    <row r="512" spans="2:2" ht="13" x14ac:dyDescent="0.15">
      <c r="B512" s="10"/>
    </row>
    <row r="513" spans="2:2" ht="13" x14ac:dyDescent="0.15">
      <c r="B513" s="10"/>
    </row>
    <row r="514" spans="2:2" ht="13" x14ac:dyDescent="0.15">
      <c r="B514" s="10"/>
    </row>
    <row r="515" spans="2:2" ht="13" x14ac:dyDescent="0.15">
      <c r="B515" s="10"/>
    </row>
    <row r="516" spans="2:2" ht="13" x14ac:dyDescent="0.15">
      <c r="B516" s="10"/>
    </row>
    <row r="517" spans="2:2" ht="13" x14ac:dyDescent="0.15">
      <c r="B517" s="10"/>
    </row>
    <row r="518" spans="2:2" ht="13" x14ac:dyDescent="0.15">
      <c r="B518" s="10"/>
    </row>
    <row r="519" spans="2:2" ht="13" x14ac:dyDescent="0.15">
      <c r="B519" s="10"/>
    </row>
    <row r="520" spans="2:2" ht="13" x14ac:dyDescent="0.15">
      <c r="B520" s="10"/>
    </row>
    <row r="521" spans="2:2" ht="13" x14ac:dyDescent="0.15">
      <c r="B521" s="10"/>
    </row>
    <row r="522" spans="2:2" ht="13" x14ac:dyDescent="0.15">
      <c r="B522" s="10"/>
    </row>
    <row r="523" spans="2:2" ht="13" x14ac:dyDescent="0.15">
      <c r="B523" s="10"/>
    </row>
    <row r="524" spans="2:2" ht="13" x14ac:dyDescent="0.15">
      <c r="B524" s="10"/>
    </row>
    <row r="525" spans="2:2" ht="13" x14ac:dyDescent="0.15">
      <c r="B525" s="10"/>
    </row>
    <row r="526" spans="2:2" ht="13" x14ac:dyDescent="0.15">
      <c r="B526" s="10"/>
    </row>
    <row r="527" spans="2:2" ht="13" x14ac:dyDescent="0.15">
      <c r="B527" s="10"/>
    </row>
    <row r="528" spans="2:2" ht="13" x14ac:dyDescent="0.15">
      <c r="B528" s="10"/>
    </row>
    <row r="529" spans="2:2" ht="13" x14ac:dyDescent="0.15">
      <c r="B529" s="10"/>
    </row>
    <row r="530" spans="2:2" ht="13" x14ac:dyDescent="0.15">
      <c r="B530" s="10"/>
    </row>
    <row r="531" spans="2:2" ht="13" x14ac:dyDescent="0.15">
      <c r="B531" s="10"/>
    </row>
    <row r="532" spans="2:2" ht="13" x14ac:dyDescent="0.15">
      <c r="B532" s="10"/>
    </row>
    <row r="533" spans="2:2" ht="13" x14ac:dyDescent="0.15">
      <c r="B533" s="10"/>
    </row>
    <row r="534" spans="2:2" ht="13" x14ac:dyDescent="0.15">
      <c r="B534" s="10"/>
    </row>
    <row r="535" spans="2:2" ht="13" x14ac:dyDescent="0.15">
      <c r="B535" s="10"/>
    </row>
    <row r="536" spans="2:2" ht="13" x14ac:dyDescent="0.15">
      <c r="B536" s="10"/>
    </row>
    <row r="537" spans="2:2" ht="13" x14ac:dyDescent="0.15">
      <c r="B537" s="10"/>
    </row>
    <row r="538" spans="2:2" ht="13" x14ac:dyDescent="0.15">
      <c r="B538" s="10"/>
    </row>
    <row r="539" spans="2:2" ht="13" x14ac:dyDescent="0.15">
      <c r="B539" s="10"/>
    </row>
    <row r="540" spans="2:2" ht="13" x14ac:dyDescent="0.15">
      <c r="B540" s="10"/>
    </row>
    <row r="541" spans="2:2" ht="13" x14ac:dyDescent="0.15">
      <c r="B541" s="10"/>
    </row>
    <row r="542" spans="2:2" ht="13" x14ac:dyDescent="0.15">
      <c r="B542" s="10"/>
    </row>
    <row r="543" spans="2:2" ht="13" x14ac:dyDescent="0.15">
      <c r="B543" s="10"/>
    </row>
    <row r="544" spans="2:2" ht="13" x14ac:dyDescent="0.15">
      <c r="B544" s="10"/>
    </row>
    <row r="545" spans="2:2" ht="13" x14ac:dyDescent="0.15">
      <c r="B545" s="10"/>
    </row>
    <row r="546" spans="2:2" ht="13" x14ac:dyDescent="0.15">
      <c r="B546" s="10"/>
    </row>
    <row r="547" spans="2:2" ht="13" x14ac:dyDescent="0.15">
      <c r="B547" s="10"/>
    </row>
    <row r="548" spans="2:2" ht="13" x14ac:dyDescent="0.15">
      <c r="B548" s="10"/>
    </row>
    <row r="549" spans="2:2" ht="13" x14ac:dyDescent="0.15">
      <c r="B549" s="10"/>
    </row>
    <row r="550" spans="2:2" ht="13" x14ac:dyDescent="0.15">
      <c r="B550" s="10"/>
    </row>
    <row r="551" spans="2:2" ht="13" x14ac:dyDescent="0.15">
      <c r="B551" s="10"/>
    </row>
    <row r="552" spans="2:2" ht="13" x14ac:dyDescent="0.15">
      <c r="B552" s="10"/>
    </row>
    <row r="553" spans="2:2" ht="13" x14ac:dyDescent="0.15">
      <c r="B553" s="10"/>
    </row>
    <row r="554" spans="2:2" ht="13" x14ac:dyDescent="0.15">
      <c r="B554" s="10"/>
    </row>
    <row r="555" spans="2:2" ht="13" x14ac:dyDescent="0.15">
      <c r="B555" s="10"/>
    </row>
    <row r="556" spans="2:2" ht="13" x14ac:dyDescent="0.15">
      <c r="B556" s="10"/>
    </row>
    <row r="557" spans="2:2" ht="13" x14ac:dyDescent="0.15">
      <c r="B557" s="10"/>
    </row>
    <row r="558" spans="2:2" ht="13" x14ac:dyDescent="0.15">
      <c r="B558" s="10"/>
    </row>
    <row r="559" spans="2:2" ht="13" x14ac:dyDescent="0.15">
      <c r="B559" s="10"/>
    </row>
    <row r="560" spans="2:2" ht="13" x14ac:dyDescent="0.15">
      <c r="B560" s="10"/>
    </row>
    <row r="561" spans="2:2" ht="13" x14ac:dyDescent="0.15">
      <c r="B561" s="10"/>
    </row>
    <row r="562" spans="2:2" ht="13" x14ac:dyDescent="0.15">
      <c r="B562" s="10"/>
    </row>
    <row r="563" spans="2:2" ht="13" x14ac:dyDescent="0.15">
      <c r="B563" s="10"/>
    </row>
    <row r="564" spans="2:2" ht="13" x14ac:dyDescent="0.15">
      <c r="B564" s="10"/>
    </row>
    <row r="565" spans="2:2" ht="13" x14ac:dyDescent="0.15">
      <c r="B565" s="10"/>
    </row>
    <row r="566" spans="2:2" ht="13" x14ac:dyDescent="0.15">
      <c r="B566" s="10"/>
    </row>
    <row r="567" spans="2:2" ht="13" x14ac:dyDescent="0.15">
      <c r="B567" s="10"/>
    </row>
    <row r="568" spans="2:2" ht="13" x14ac:dyDescent="0.15">
      <c r="B568" s="10"/>
    </row>
    <row r="569" spans="2:2" ht="13" x14ac:dyDescent="0.15">
      <c r="B569" s="10"/>
    </row>
    <row r="570" spans="2:2" ht="13" x14ac:dyDescent="0.15">
      <c r="B570" s="10"/>
    </row>
    <row r="571" spans="2:2" ht="13" x14ac:dyDescent="0.15">
      <c r="B571" s="10"/>
    </row>
    <row r="572" spans="2:2" ht="13" x14ac:dyDescent="0.15">
      <c r="B572" s="10"/>
    </row>
    <row r="573" spans="2:2" ht="13" x14ac:dyDescent="0.15">
      <c r="B573" s="10"/>
    </row>
    <row r="574" spans="2:2" ht="13" x14ac:dyDescent="0.15">
      <c r="B574" s="10"/>
    </row>
    <row r="575" spans="2:2" ht="13" x14ac:dyDescent="0.15">
      <c r="B575" s="10"/>
    </row>
    <row r="576" spans="2:2" ht="13" x14ac:dyDescent="0.15">
      <c r="B576" s="10"/>
    </row>
    <row r="577" spans="2:2" ht="13" x14ac:dyDescent="0.15">
      <c r="B577" s="10"/>
    </row>
    <row r="578" spans="2:2" ht="13" x14ac:dyDescent="0.15">
      <c r="B578" s="10"/>
    </row>
    <row r="579" spans="2:2" ht="13" x14ac:dyDescent="0.15">
      <c r="B579" s="10"/>
    </row>
    <row r="580" spans="2:2" ht="13" x14ac:dyDescent="0.15">
      <c r="B580" s="10"/>
    </row>
    <row r="581" spans="2:2" ht="13" x14ac:dyDescent="0.15">
      <c r="B581" s="10"/>
    </row>
    <row r="582" spans="2:2" ht="13" x14ac:dyDescent="0.15">
      <c r="B582" s="10"/>
    </row>
    <row r="583" spans="2:2" ht="13" x14ac:dyDescent="0.15">
      <c r="B583" s="10"/>
    </row>
    <row r="584" spans="2:2" ht="13" x14ac:dyDescent="0.15">
      <c r="B584" s="10"/>
    </row>
    <row r="585" spans="2:2" ht="13" x14ac:dyDescent="0.15">
      <c r="B585" s="10"/>
    </row>
    <row r="586" spans="2:2" ht="13" x14ac:dyDescent="0.15">
      <c r="B586" s="10"/>
    </row>
    <row r="587" spans="2:2" ht="13" x14ac:dyDescent="0.15">
      <c r="B587" s="10"/>
    </row>
    <row r="588" spans="2:2" ht="13" x14ac:dyDescent="0.15">
      <c r="B588" s="10"/>
    </row>
    <row r="589" spans="2:2" ht="13" x14ac:dyDescent="0.15">
      <c r="B589" s="10"/>
    </row>
    <row r="590" spans="2:2" ht="13" x14ac:dyDescent="0.15">
      <c r="B590" s="10"/>
    </row>
    <row r="591" spans="2:2" ht="13" x14ac:dyDescent="0.15">
      <c r="B591" s="10"/>
    </row>
    <row r="592" spans="2:2" ht="13" x14ac:dyDescent="0.15">
      <c r="B592" s="10"/>
    </row>
    <row r="593" spans="2:2" ht="13" x14ac:dyDescent="0.15">
      <c r="B593" s="10"/>
    </row>
    <row r="594" spans="2:2" ht="13" x14ac:dyDescent="0.15">
      <c r="B594" s="10"/>
    </row>
    <row r="595" spans="2:2" ht="13" x14ac:dyDescent="0.15">
      <c r="B595" s="10"/>
    </row>
    <row r="596" spans="2:2" ht="13" x14ac:dyDescent="0.15">
      <c r="B596" s="10"/>
    </row>
    <row r="597" spans="2:2" ht="13" x14ac:dyDescent="0.15">
      <c r="B597" s="10"/>
    </row>
    <row r="598" spans="2:2" ht="13" x14ac:dyDescent="0.15">
      <c r="B598" s="10"/>
    </row>
    <row r="599" spans="2:2" ht="13" x14ac:dyDescent="0.15">
      <c r="B599" s="10"/>
    </row>
    <row r="600" spans="2:2" ht="13" x14ac:dyDescent="0.15">
      <c r="B600" s="10"/>
    </row>
    <row r="601" spans="2:2" ht="13" x14ac:dyDescent="0.15">
      <c r="B601" s="10"/>
    </row>
    <row r="602" spans="2:2" ht="13" x14ac:dyDescent="0.15">
      <c r="B602" s="10"/>
    </row>
    <row r="603" spans="2:2" ht="13" x14ac:dyDescent="0.15">
      <c r="B603" s="10"/>
    </row>
    <row r="604" spans="2:2" ht="13" x14ac:dyDescent="0.15">
      <c r="B604" s="10"/>
    </row>
    <row r="605" spans="2:2" ht="13" x14ac:dyDescent="0.15">
      <c r="B605" s="10"/>
    </row>
    <row r="606" spans="2:2" ht="13" x14ac:dyDescent="0.15">
      <c r="B606" s="10"/>
    </row>
    <row r="607" spans="2:2" ht="13" x14ac:dyDescent="0.15">
      <c r="B607" s="10"/>
    </row>
    <row r="608" spans="2:2" ht="13" x14ac:dyDescent="0.15">
      <c r="B608" s="10"/>
    </row>
    <row r="609" spans="2:2" ht="13" x14ac:dyDescent="0.15">
      <c r="B609" s="10"/>
    </row>
    <row r="610" spans="2:2" ht="13" x14ac:dyDescent="0.15">
      <c r="B610" s="10"/>
    </row>
    <row r="611" spans="2:2" ht="13" x14ac:dyDescent="0.15">
      <c r="B611" s="10"/>
    </row>
    <row r="612" spans="2:2" ht="13" x14ac:dyDescent="0.15">
      <c r="B612" s="10"/>
    </row>
    <row r="613" spans="2:2" ht="13" x14ac:dyDescent="0.15">
      <c r="B613" s="10"/>
    </row>
    <row r="614" spans="2:2" ht="13" x14ac:dyDescent="0.15">
      <c r="B614" s="10"/>
    </row>
    <row r="615" spans="2:2" ht="13" x14ac:dyDescent="0.15">
      <c r="B615" s="10"/>
    </row>
    <row r="616" spans="2:2" ht="13" x14ac:dyDescent="0.15">
      <c r="B616" s="10"/>
    </row>
    <row r="617" spans="2:2" ht="13" x14ac:dyDescent="0.15">
      <c r="B617" s="10"/>
    </row>
    <row r="618" spans="2:2" ht="13" x14ac:dyDescent="0.15">
      <c r="B618" s="10"/>
    </row>
    <row r="619" spans="2:2" ht="13" x14ac:dyDescent="0.15">
      <c r="B619" s="10"/>
    </row>
    <row r="620" spans="2:2" ht="13" x14ac:dyDescent="0.15">
      <c r="B620" s="10"/>
    </row>
    <row r="621" spans="2:2" ht="13" x14ac:dyDescent="0.15">
      <c r="B621" s="10"/>
    </row>
    <row r="622" spans="2:2" ht="13" x14ac:dyDescent="0.15">
      <c r="B622" s="10"/>
    </row>
    <row r="623" spans="2:2" ht="13" x14ac:dyDescent="0.15">
      <c r="B623" s="10"/>
    </row>
    <row r="624" spans="2:2" ht="13" x14ac:dyDescent="0.15">
      <c r="B624" s="10"/>
    </row>
    <row r="625" spans="2:2" ht="13" x14ac:dyDescent="0.15">
      <c r="B625" s="10"/>
    </row>
    <row r="626" spans="2:2" ht="13" x14ac:dyDescent="0.15">
      <c r="B626" s="10"/>
    </row>
    <row r="627" spans="2:2" ht="13" x14ac:dyDescent="0.15">
      <c r="B627" s="10"/>
    </row>
    <row r="628" spans="2:2" ht="13" x14ac:dyDescent="0.15">
      <c r="B628" s="10"/>
    </row>
    <row r="629" spans="2:2" ht="13" x14ac:dyDescent="0.15">
      <c r="B629" s="10"/>
    </row>
    <row r="630" spans="2:2" ht="13" x14ac:dyDescent="0.15">
      <c r="B630" s="10"/>
    </row>
    <row r="631" spans="2:2" ht="13" x14ac:dyDescent="0.15">
      <c r="B631" s="10"/>
    </row>
    <row r="632" spans="2:2" ht="13" x14ac:dyDescent="0.15">
      <c r="B632" s="10"/>
    </row>
    <row r="633" spans="2:2" ht="13" x14ac:dyDescent="0.15">
      <c r="B633" s="10"/>
    </row>
    <row r="634" spans="2:2" ht="13" x14ac:dyDescent="0.15">
      <c r="B634" s="10"/>
    </row>
    <row r="635" spans="2:2" ht="13" x14ac:dyDescent="0.15">
      <c r="B635" s="10"/>
    </row>
    <row r="636" spans="2:2" ht="13" x14ac:dyDescent="0.15">
      <c r="B636" s="10"/>
    </row>
    <row r="637" spans="2:2" ht="13" x14ac:dyDescent="0.15">
      <c r="B637" s="10"/>
    </row>
    <row r="638" spans="2:2" ht="13" x14ac:dyDescent="0.15">
      <c r="B638" s="10"/>
    </row>
    <row r="639" spans="2:2" ht="13" x14ac:dyDescent="0.15">
      <c r="B639" s="10"/>
    </row>
    <row r="640" spans="2:2" ht="13" x14ac:dyDescent="0.15">
      <c r="B640" s="10"/>
    </row>
    <row r="641" spans="2:2" ht="13" x14ac:dyDescent="0.15">
      <c r="B641" s="10"/>
    </row>
    <row r="642" spans="2:2" ht="13" x14ac:dyDescent="0.15">
      <c r="B642" s="10"/>
    </row>
    <row r="643" spans="2:2" ht="13" x14ac:dyDescent="0.15">
      <c r="B643" s="10"/>
    </row>
    <row r="644" spans="2:2" ht="13" x14ac:dyDescent="0.15">
      <c r="B644" s="10"/>
    </row>
    <row r="645" spans="2:2" ht="13" x14ac:dyDescent="0.15">
      <c r="B645" s="10"/>
    </row>
    <row r="646" spans="2:2" ht="13" x14ac:dyDescent="0.15">
      <c r="B646" s="10"/>
    </row>
    <row r="647" spans="2:2" ht="13" x14ac:dyDescent="0.15">
      <c r="B647" s="10"/>
    </row>
    <row r="648" spans="2:2" ht="13" x14ac:dyDescent="0.15">
      <c r="B648" s="10"/>
    </row>
    <row r="649" spans="2:2" ht="13" x14ac:dyDescent="0.15">
      <c r="B649" s="10"/>
    </row>
    <row r="650" spans="2:2" ht="13" x14ac:dyDescent="0.15">
      <c r="B650" s="10"/>
    </row>
    <row r="651" spans="2:2" ht="13" x14ac:dyDescent="0.15">
      <c r="B651" s="10"/>
    </row>
    <row r="652" spans="2:2" ht="13" x14ac:dyDescent="0.15">
      <c r="B652" s="10"/>
    </row>
    <row r="653" spans="2:2" ht="13" x14ac:dyDescent="0.15">
      <c r="B653" s="10"/>
    </row>
    <row r="654" spans="2:2" ht="13" x14ac:dyDescent="0.15">
      <c r="B654" s="10"/>
    </row>
    <row r="655" spans="2:2" ht="13" x14ac:dyDescent="0.15">
      <c r="B655" s="10"/>
    </row>
    <row r="656" spans="2:2" ht="13" x14ac:dyDescent="0.15">
      <c r="B656" s="10"/>
    </row>
    <row r="657" spans="2:2" ht="13" x14ac:dyDescent="0.15">
      <c r="B657" s="10"/>
    </row>
    <row r="658" spans="2:2" ht="13" x14ac:dyDescent="0.15">
      <c r="B658" s="10"/>
    </row>
    <row r="659" spans="2:2" ht="13" x14ac:dyDescent="0.15">
      <c r="B659" s="10"/>
    </row>
    <row r="660" spans="2:2" ht="13" x14ac:dyDescent="0.15">
      <c r="B660" s="10"/>
    </row>
    <row r="661" spans="2:2" ht="13" x14ac:dyDescent="0.15">
      <c r="B661" s="10"/>
    </row>
    <row r="662" spans="2:2" ht="13" x14ac:dyDescent="0.15">
      <c r="B662" s="10"/>
    </row>
    <row r="663" spans="2:2" ht="13" x14ac:dyDescent="0.15">
      <c r="B663" s="10"/>
    </row>
    <row r="664" spans="2:2" ht="13" x14ac:dyDescent="0.15">
      <c r="B664" s="10"/>
    </row>
    <row r="665" spans="2:2" ht="13" x14ac:dyDescent="0.15">
      <c r="B665" s="10"/>
    </row>
    <row r="666" spans="2:2" ht="13" x14ac:dyDescent="0.15">
      <c r="B666" s="10"/>
    </row>
    <row r="667" spans="2:2" ht="13" x14ac:dyDescent="0.15">
      <c r="B667" s="10"/>
    </row>
    <row r="668" spans="2:2" ht="13" x14ac:dyDescent="0.15">
      <c r="B668" s="10"/>
    </row>
    <row r="669" spans="2:2" ht="13" x14ac:dyDescent="0.15">
      <c r="B669" s="10"/>
    </row>
    <row r="670" spans="2:2" ht="13" x14ac:dyDescent="0.15">
      <c r="B670" s="10"/>
    </row>
    <row r="671" spans="2:2" ht="13" x14ac:dyDescent="0.15">
      <c r="B671" s="10"/>
    </row>
    <row r="672" spans="2:2" ht="13" x14ac:dyDescent="0.15">
      <c r="B672" s="10"/>
    </row>
    <row r="673" spans="2:2" ht="13" x14ac:dyDescent="0.15">
      <c r="B673" s="10"/>
    </row>
    <row r="674" spans="2:2" ht="13" x14ac:dyDescent="0.15">
      <c r="B674" s="10"/>
    </row>
    <row r="675" spans="2:2" ht="13" x14ac:dyDescent="0.15">
      <c r="B675" s="10"/>
    </row>
    <row r="676" spans="2:2" ht="13" x14ac:dyDescent="0.15">
      <c r="B676" s="10"/>
    </row>
    <row r="677" spans="2:2" ht="13" x14ac:dyDescent="0.15">
      <c r="B677" s="10"/>
    </row>
    <row r="678" spans="2:2" ht="13" x14ac:dyDescent="0.15">
      <c r="B678" s="10"/>
    </row>
    <row r="679" spans="2:2" ht="13" x14ac:dyDescent="0.15">
      <c r="B679" s="10"/>
    </row>
    <row r="680" spans="2:2" ht="13" x14ac:dyDescent="0.15">
      <c r="B680" s="10"/>
    </row>
    <row r="681" spans="2:2" ht="13" x14ac:dyDescent="0.15">
      <c r="B681" s="10"/>
    </row>
    <row r="682" spans="2:2" ht="13" x14ac:dyDescent="0.15">
      <c r="B682" s="10"/>
    </row>
    <row r="683" spans="2:2" ht="13" x14ac:dyDescent="0.15">
      <c r="B683" s="10"/>
    </row>
    <row r="684" spans="2:2" ht="13" x14ac:dyDescent="0.15">
      <c r="B684" s="10"/>
    </row>
    <row r="685" spans="2:2" ht="13" x14ac:dyDescent="0.15">
      <c r="B685" s="10"/>
    </row>
    <row r="686" spans="2:2" ht="13" x14ac:dyDescent="0.15">
      <c r="B686" s="10"/>
    </row>
    <row r="687" spans="2:2" ht="13" x14ac:dyDescent="0.15">
      <c r="B687" s="10"/>
    </row>
    <row r="688" spans="2:2" ht="13" x14ac:dyDescent="0.15">
      <c r="B688" s="10"/>
    </row>
    <row r="689" spans="2:2" ht="13" x14ac:dyDescent="0.15">
      <c r="B689" s="10"/>
    </row>
    <row r="690" spans="2:2" ht="13" x14ac:dyDescent="0.15">
      <c r="B690" s="10"/>
    </row>
    <row r="691" spans="2:2" ht="13" x14ac:dyDescent="0.15">
      <c r="B691" s="10"/>
    </row>
    <row r="692" spans="2:2" ht="13" x14ac:dyDescent="0.15">
      <c r="B692" s="10"/>
    </row>
    <row r="693" spans="2:2" ht="13" x14ac:dyDescent="0.15">
      <c r="B693" s="10"/>
    </row>
    <row r="694" spans="2:2" ht="13" x14ac:dyDescent="0.15">
      <c r="B694" s="10"/>
    </row>
    <row r="695" spans="2:2" ht="13" x14ac:dyDescent="0.15">
      <c r="B695" s="10"/>
    </row>
    <row r="696" spans="2:2" ht="13" x14ac:dyDescent="0.15">
      <c r="B696" s="10"/>
    </row>
    <row r="697" spans="2:2" ht="13" x14ac:dyDescent="0.15">
      <c r="B697" s="10"/>
    </row>
    <row r="698" spans="2:2" ht="13" x14ac:dyDescent="0.15">
      <c r="B698" s="10"/>
    </row>
    <row r="699" spans="2:2" ht="13" x14ac:dyDescent="0.15">
      <c r="B699" s="10"/>
    </row>
    <row r="700" spans="2:2" ht="13" x14ac:dyDescent="0.15">
      <c r="B700" s="10"/>
    </row>
    <row r="701" spans="2:2" ht="13" x14ac:dyDescent="0.15">
      <c r="B701" s="10"/>
    </row>
    <row r="702" spans="2:2" ht="13" x14ac:dyDescent="0.15">
      <c r="B702" s="10"/>
    </row>
    <row r="703" spans="2:2" ht="13" x14ac:dyDescent="0.15">
      <c r="B703" s="10"/>
    </row>
    <row r="704" spans="2:2" ht="13" x14ac:dyDescent="0.15">
      <c r="B704" s="10"/>
    </row>
    <row r="705" spans="2:2" ht="13" x14ac:dyDescent="0.15">
      <c r="B705" s="10"/>
    </row>
    <row r="706" spans="2:2" ht="13" x14ac:dyDescent="0.15">
      <c r="B706" s="10"/>
    </row>
    <row r="707" spans="2:2" ht="13" x14ac:dyDescent="0.15">
      <c r="B707" s="10"/>
    </row>
    <row r="708" spans="2:2" ht="13" x14ac:dyDescent="0.15">
      <c r="B708" s="10"/>
    </row>
    <row r="709" spans="2:2" ht="13" x14ac:dyDescent="0.15">
      <c r="B709" s="10"/>
    </row>
    <row r="710" spans="2:2" ht="13" x14ac:dyDescent="0.15">
      <c r="B710" s="10"/>
    </row>
    <row r="711" spans="2:2" ht="13" x14ac:dyDescent="0.15">
      <c r="B711" s="10"/>
    </row>
    <row r="712" spans="2:2" ht="13" x14ac:dyDescent="0.15">
      <c r="B712" s="10"/>
    </row>
    <row r="713" spans="2:2" ht="13" x14ac:dyDescent="0.15">
      <c r="B713" s="10"/>
    </row>
    <row r="714" spans="2:2" ht="13" x14ac:dyDescent="0.15">
      <c r="B714" s="10"/>
    </row>
    <row r="715" spans="2:2" ht="13" x14ac:dyDescent="0.15">
      <c r="B715" s="10"/>
    </row>
    <row r="716" spans="2:2" ht="13" x14ac:dyDescent="0.15">
      <c r="B716" s="10"/>
    </row>
    <row r="717" spans="2:2" ht="13" x14ac:dyDescent="0.15">
      <c r="B717" s="10"/>
    </row>
    <row r="718" spans="2:2" ht="13" x14ac:dyDescent="0.15">
      <c r="B718" s="10"/>
    </row>
    <row r="719" spans="2:2" ht="13" x14ac:dyDescent="0.15">
      <c r="B719" s="10"/>
    </row>
    <row r="720" spans="2:2" ht="13" x14ac:dyDescent="0.15">
      <c r="B720" s="10"/>
    </row>
    <row r="721" spans="2:2" ht="13" x14ac:dyDescent="0.15">
      <c r="B721" s="10"/>
    </row>
    <row r="722" spans="2:2" ht="13" x14ac:dyDescent="0.15">
      <c r="B722" s="10"/>
    </row>
    <row r="723" spans="2:2" ht="13" x14ac:dyDescent="0.15">
      <c r="B723" s="10"/>
    </row>
    <row r="724" spans="2:2" ht="13" x14ac:dyDescent="0.15">
      <c r="B724" s="10"/>
    </row>
    <row r="725" spans="2:2" ht="13" x14ac:dyDescent="0.15">
      <c r="B725" s="10"/>
    </row>
    <row r="726" spans="2:2" ht="13" x14ac:dyDescent="0.15">
      <c r="B726" s="10"/>
    </row>
    <row r="727" spans="2:2" ht="13" x14ac:dyDescent="0.15">
      <c r="B727" s="10"/>
    </row>
    <row r="728" spans="2:2" ht="13" x14ac:dyDescent="0.15">
      <c r="B728" s="10"/>
    </row>
    <row r="729" spans="2:2" ht="13" x14ac:dyDescent="0.15">
      <c r="B729" s="10"/>
    </row>
    <row r="730" spans="2:2" ht="13" x14ac:dyDescent="0.15">
      <c r="B730" s="10"/>
    </row>
    <row r="731" spans="2:2" ht="13" x14ac:dyDescent="0.15">
      <c r="B731" s="10"/>
    </row>
    <row r="732" spans="2:2" ht="13" x14ac:dyDescent="0.15">
      <c r="B732" s="10"/>
    </row>
    <row r="733" spans="2:2" ht="13" x14ac:dyDescent="0.15">
      <c r="B733" s="10"/>
    </row>
    <row r="734" spans="2:2" ht="13" x14ac:dyDescent="0.15">
      <c r="B734" s="10"/>
    </row>
    <row r="735" spans="2:2" ht="13" x14ac:dyDescent="0.15">
      <c r="B735" s="10"/>
    </row>
    <row r="736" spans="2:2" ht="13" x14ac:dyDescent="0.15">
      <c r="B736" s="10"/>
    </row>
    <row r="737" spans="2:2" ht="13" x14ac:dyDescent="0.15">
      <c r="B737" s="10"/>
    </row>
    <row r="738" spans="2:2" ht="13" x14ac:dyDescent="0.15">
      <c r="B738" s="10"/>
    </row>
    <row r="739" spans="2:2" ht="13" x14ac:dyDescent="0.15">
      <c r="B739" s="10"/>
    </row>
    <row r="740" spans="2:2" ht="13" x14ac:dyDescent="0.15">
      <c r="B740" s="10"/>
    </row>
    <row r="741" spans="2:2" ht="13" x14ac:dyDescent="0.15">
      <c r="B741" s="10"/>
    </row>
    <row r="742" spans="2:2" ht="13" x14ac:dyDescent="0.15">
      <c r="B742" s="10"/>
    </row>
    <row r="743" spans="2:2" ht="13" x14ac:dyDescent="0.15">
      <c r="B743" s="10"/>
    </row>
    <row r="744" spans="2:2" ht="13" x14ac:dyDescent="0.15">
      <c r="B744" s="10"/>
    </row>
    <row r="745" spans="2:2" ht="13" x14ac:dyDescent="0.15">
      <c r="B745" s="10"/>
    </row>
    <row r="746" spans="2:2" ht="13" x14ac:dyDescent="0.15">
      <c r="B746" s="10"/>
    </row>
    <row r="747" spans="2:2" ht="13" x14ac:dyDescent="0.15">
      <c r="B747" s="10"/>
    </row>
    <row r="748" spans="2:2" ht="13" x14ac:dyDescent="0.15">
      <c r="B748" s="10"/>
    </row>
    <row r="749" spans="2:2" ht="13" x14ac:dyDescent="0.15">
      <c r="B749" s="10"/>
    </row>
    <row r="750" spans="2:2" ht="13" x14ac:dyDescent="0.15">
      <c r="B750" s="10"/>
    </row>
    <row r="751" spans="2:2" ht="13" x14ac:dyDescent="0.15">
      <c r="B751" s="10"/>
    </row>
    <row r="752" spans="2:2" ht="13" x14ac:dyDescent="0.15">
      <c r="B752" s="10"/>
    </row>
    <row r="753" spans="2:2" ht="13" x14ac:dyDescent="0.15">
      <c r="B753" s="10"/>
    </row>
    <row r="754" spans="2:2" ht="13" x14ac:dyDescent="0.15">
      <c r="B754" s="10"/>
    </row>
    <row r="755" spans="2:2" ht="13" x14ac:dyDescent="0.15">
      <c r="B755" s="10"/>
    </row>
    <row r="756" spans="2:2" ht="13" x14ac:dyDescent="0.15">
      <c r="B756" s="10"/>
    </row>
    <row r="757" spans="2:2" ht="13" x14ac:dyDescent="0.15">
      <c r="B757" s="10"/>
    </row>
    <row r="758" spans="2:2" ht="13" x14ac:dyDescent="0.15">
      <c r="B758" s="10"/>
    </row>
    <row r="759" spans="2:2" ht="13" x14ac:dyDescent="0.15">
      <c r="B759" s="10"/>
    </row>
    <row r="760" spans="2:2" ht="13" x14ac:dyDescent="0.15">
      <c r="B760" s="10"/>
    </row>
    <row r="761" spans="2:2" ht="13" x14ac:dyDescent="0.15">
      <c r="B761" s="10"/>
    </row>
    <row r="762" spans="2:2" ht="13" x14ac:dyDescent="0.15">
      <c r="B762" s="10"/>
    </row>
    <row r="763" spans="2:2" ht="13" x14ac:dyDescent="0.15">
      <c r="B763" s="10"/>
    </row>
    <row r="764" spans="2:2" ht="13" x14ac:dyDescent="0.15">
      <c r="B764" s="10"/>
    </row>
    <row r="765" spans="2:2" ht="13" x14ac:dyDescent="0.15">
      <c r="B765" s="10"/>
    </row>
    <row r="766" spans="2:2" ht="13" x14ac:dyDescent="0.15">
      <c r="B766" s="10"/>
    </row>
    <row r="767" spans="2:2" ht="13" x14ac:dyDescent="0.15">
      <c r="B767" s="10"/>
    </row>
    <row r="768" spans="2:2" ht="13" x14ac:dyDescent="0.15">
      <c r="B768" s="10"/>
    </row>
    <row r="769" spans="2:2" ht="13" x14ac:dyDescent="0.15">
      <c r="B769" s="10"/>
    </row>
    <row r="770" spans="2:2" ht="13" x14ac:dyDescent="0.15">
      <c r="B770" s="10"/>
    </row>
    <row r="771" spans="2:2" ht="13" x14ac:dyDescent="0.15">
      <c r="B771" s="10"/>
    </row>
    <row r="772" spans="2:2" ht="13" x14ac:dyDescent="0.15">
      <c r="B772" s="10"/>
    </row>
    <row r="773" spans="2:2" ht="13" x14ac:dyDescent="0.15">
      <c r="B773" s="10"/>
    </row>
    <row r="774" spans="2:2" ht="13" x14ac:dyDescent="0.15">
      <c r="B774" s="10"/>
    </row>
    <row r="775" spans="2:2" ht="13" x14ac:dyDescent="0.15">
      <c r="B775" s="10"/>
    </row>
    <row r="776" spans="2:2" ht="13" x14ac:dyDescent="0.15">
      <c r="B776" s="10"/>
    </row>
    <row r="777" spans="2:2" ht="13" x14ac:dyDescent="0.15">
      <c r="B777" s="10"/>
    </row>
    <row r="778" spans="2:2" ht="13" x14ac:dyDescent="0.15">
      <c r="B778" s="10"/>
    </row>
    <row r="779" spans="2:2" ht="13" x14ac:dyDescent="0.15">
      <c r="B779" s="10"/>
    </row>
    <row r="780" spans="2:2" ht="13" x14ac:dyDescent="0.15">
      <c r="B780" s="10"/>
    </row>
    <row r="781" spans="2:2" ht="13" x14ac:dyDescent="0.15">
      <c r="B781" s="10"/>
    </row>
    <row r="782" spans="2:2" ht="13" x14ac:dyDescent="0.15">
      <c r="B782" s="10"/>
    </row>
    <row r="783" spans="2:2" ht="13" x14ac:dyDescent="0.15">
      <c r="B783" s="10"/>
    </row>
    <row r="784" spans="2:2" ht="13" x14ac:dyDescent="0.15">
      <c r="B784" s="10"/>
    </row>
    <row r="785" spans="2:2" ht="13" x14ac:dyDescent="0.15">
      <c r="B785" s="10"/>
    </row>
    <row r="786" spans="2:2" ht="13" x14ac:dyDescent="0.15">
      <c r="B786" s="10"/>
    </row>
    <row r="787" spans="2:2" ht="13" x14ac:dyDescent="0.15">
      <c r="B787" s="10"/>
    </row>
    <row r="788" spans="2:2" ht="13" x14ac:dyDescent="0.15">
      <c r="B788" s="10"/>
    </row>
    <row r="789" spans="2:2" ht="13" x14ac:dyDescent="0.15">
      <c r="B789" s="10"/>
    </row>
    <row r="790" spans="2:2" ht="13" x14ac:dyDescent="0.15">
      <c r="B790" s="10"/>
    </row>
    <row r="791" spans="2:2" ht="13" x14ac:dyDescent="0.15">
      <c r="B791" s="10"/>
    </row>
    <row r="792" spans="2:2" ht="13" x14ac:dyDescent="0.15">
      <c r="B792" s="10"/>
    </row>
    <row r="793" spans="2:2" ht="13" x14ac:dyDescent="0.15">
      <c r="B793" s="10"/>
    </row>
    <row r="794" spans="2:2" ht="13" x14ac:dyDescent="0.15">
      <c r="B794" s="10"/>
    </row>
    <row r="795" spans="2:2" ht="13" x14ac:dyDescent="0.15">
      <c r="B795" s="10"/>
    </row>
    <row r="796" spans="2:2" ht="13" x14ac:dyDescent="0.15">
      <c r="B796" s="10"/>
    </row>
    <row r="797" spans="2:2" ht="13" x14ac:dyDescent="0.15">
      <c r="B797" s="10"/>
    </row>
    <row r="798" spans="2:2" ht="13" x14ac:dyDescent="0.15">
      <c r="B798" s="10"/>
    </row>
    <row r="799" spans="2:2" ht="13" x14ac:dyDescent="0.15">
      <c r="B799" s="10"/>
    </row>
    <row r="800" spans="2:2" ht="13" x14ac:dyDescent="0.15">
      <c r="B800" s="10"/>
    </row>
    <row r="801" spans="2:2" ht="13" x14ac:dyDescent="0.15">
      <c r="B801" s="10"/>
    </row>
    <row r="802" spans="2:2" ht="13" x14ac:dyDescent="0.15">
      <c r="B802" s="10"/>
    </row>
    <row r="803" spans="2:2" ht="13" x14ac:dyDescent="0.15">
      <c r="B803" s="10"/>
    </row>
    <row r="804" spans="2:2" ht="13" x14ac:dyDescent="0.15">
      <c r="B804" s="10"/>
    </row>
    <row r="805" spans="2:2" ht="13" x14ac:dyDescent="0.15">
      <c r="B805" s="10"/>
    </row>
    <row r="806" spans="2:2" ht="13" x14ac:dyDescent="0.15">
      <c r="B806" s="10"/>
    </row>
    <row r="807" spans="2:2" ht="13" x14ac:dyDescent="0.15">
      <c r="B807" s="10"/>
    </row>
    <row r="808" spans="2:2" ht="13" x14ac:dyDescent="0.15">
      <c r="B808" s="10"/>
    </row>
    <row r="809" spans="2:2" ht="13" x14ac:dyDescent="0.15">
      <c r="B809" s="10"/>
    </row>
    <row r="810" spans="2:2" ht="13" x14ac:dyDescent="0.15">
      <c r="B810" s="10"/>
    </row>
    <row r="811" spans="2:2" ht="13" x14ac:dyDescent="0.15">
      <c r="B811" s="10"/>
    </row>
    <row r="812" spans="2:2" ht="13" x14ac:dyDescent="0.15">
      <c r="B812" s="10"/>
    </row>
    <row r="813" spans="2:2" ht="13" x14ac:dyDescent="0.15">
      <c r="B813" s="10"/>
    </row>
    <row r="814" spans="2:2" ht="13" x14ac:dyDescent="0.15">
      <c r="B814" s="10"/>
    </row>
    <row r="815" spans="2:2" ht="13" x14ac:dyDescent="0.15">
      <c r="B815" s="10"/>
    </row>
    <row r="816" spans="2:2" ht="13" x14ac:dyDescent="0.15">
      <c r="B816" s="10"/>
    </row>
    <row r="817" spans="2:2" ht="13" x14ac:dyDescent="0.15">
      <c r="B817" s="10"/>
    </row>
    <row r="818" spans="2:2" ht="13" x14ac:dyDescent="0.15">
      <c r="B818" s="10"/>
    </row>
    <row r="819" spans="2:2" ht="13" x14ac:dyDescent="0.15">
      <c r="B819" s="10"/>
    </row>
    <row r="820" spans="2:2" ht="13" x14ac:dyDescent="0.15">
      <c r="B820" s="10"/>
    </row>
    <row r="821" spans="2:2" ht="13" x14ac:dyDescent="0.15">
      <c r="B821" s="10"/>
    </row>
    <row r="822" spans="2:2" ht="13" x14ac:dyDescent="0.15">
      <c r="B822" s="10"/>
    </row>
    <row r="823" spans="2:2" ht="13" x14ac:dyDescent="0.15">
      <c r="B823" s="10"/>
    </row>
    <row r="824" spans="2:2" ht="13" x14ac:dyDescent="0.15">
      <c r="B824" s="10"/>
    </row>
    <row r="825" spans="2:2" ht="13" x14ac:dyDescent="0.15">
      <c r="B825" s="10"/>
    </row>
    <row r="826" spans="2:2" ht="13" x14ac:dyDescent="0.15">
      <c r="B826" s="10"/>
    </row>
    <row r="827" spans="2:2" ht="13" x14ac:dyDescent="0.15">
      <c r="B827" s="10"/>
    </row>
    <row r="828" spans="2:2" ht="13" x14ac:dyDescent="0.15">
      <c r="B828" s="10"/>
    </row>
    <row r="829" spans="2:2" ht="13" x14ac:dyDescent="0.15">
      <c r="B829" s="10"/>
    </row>
    <row r="830" spans="2:2" ht="13" x14ac:dyDescent="0.15">
      <c r="B830" s="10"/>
    </row>
    <row r="831" spans="2:2" ht="13" x14ac:dyDescent="0.15">
      <c r="B831" s="10"/>
    </row>
    <row r="832" spans="2:2" ht="13" x14ac:dyDescent="0.15">
      <c r="B832" s="10"/>
    </row>
    <row r="833" spans="2:2" ht="13" x14ac:dyDescent="0.15">
      <c r="B833" s="10"/>
    </row>
    <row r="834" spans="2:2" ht="13" x14ac:dyDescent="0.15">
      <c r="B834" s="10"/>
    </row>
    <row r="835" spans="2:2" ht="13" x14ac:dyDescent="0.15">
      <c r="B835" s="10"/>
    </row>
    <row r="836" spans="2:2" ht="13" x14ac:dyDescent="0.15">
      <c r="B836" s="10"/>
    </row>
    <row r="837" spans="2:2" ht="13" x14ac:dyDescent="0.15">
      <c r="B837" s="10"/>
    </row>
    <row r="838" spans="2:2" ht="13" x14ac:dyDescent="0.15">
      <c r="B838" s="10"/>
    </row>
    <row r="839" spans="2:2" ht="13" x14ac:dyDescent="0.15">
      <c r="B839" s="10"/>
    </row>
    <row r="840" spans="2:2" ht="13" x14ac:dyDescent="0.15">
      <c r="B840" s="10"/>
    </row>
    <row r="841" spans="2:2" ht="13" x14ac:dyDescent="0.15">
      <c r="B841" s="10"/>
    </row>
    <row r="842" spans="2:2" ht="13" x14ac:dyDescent="0.15">
      <c r="B842" s="10"/>
    </row>
    <row r="843" spans="2:2" ht="13" x14ac:dyDescent="0.15">
      <c r="B843" s="10"/>
    </row>
    <row r="844" spans="2:2" ht="13" x14ac:dyDescent="0.15">
      <c r="B844" s="10"/>
    </row>
    <row r="845" spans="2:2" ht="13" x14ac:dyDescent="0.15">
      <c r="B845" s="10"/>
    </row>
    <row r="846" spans="2:2" ht="13" x14ac:dyDescent="0.15">
      <c r="B846" s="10"/>
    </row>
    <row r="847" spans="2:2" ht="13" x14ac:dyDescent="0.15">
      <c r="B847" s="10"/>
    </row>
    <row r="848" spans="2:2" ht="13" x14ac:dyDescent="0.15">
      <c r="B848" s="10"/>
    </row>
    <row r="849" spans="2:2" ht="13" x14ac:dyDescent="0.15">
      <c r="B849" s="10"/>
    </row>
    <row r="850" spans="2:2" ht="13" x14ac:dyDescent="0.15">
      <c r="B850" s="10"/>
    </row>
    <row r="851" spans="2:2" ht="13" x14ac:dyDescent="0.15">
      <c r="B851" s="10"/>
    </row>
    <row r="852" spans="2:2" ht="13" x14ac:dyDescent="0.15">
      <c r="B852" s="10"/>
    </row>
    <row r="853" spans="2:2" ht="13" x14ac:dyDescent="0.15">
      <c r="B853" s="10"/>
    </row>
    <row r="854" spans="2:2" ht="13" x14ac:dyDescent="0.15">
      <c r="B854" s="10"/>
    </row>
    <row r="855" spans="2:2" ht="13" x14ac:dyDescent="0.15">
      <c r="B855" s="10"/>
    </row>
    <row r="856" spans="2:2" ht="13" x14ac:dyDescent="0.15">
      <c r="B856" s="10"/>
    </row>
    <row r="857" spans="2:2" ht="13" x14ac:dyDescent="0.15">
      <c r="B857" s="10"/>
    </row>
    <row r="858" spans="2:2" ht="13" x14ac:dyDescent="0.15">
      <c r="B858" s="10"/>
    </row>
    <row r="859" spans="2:2" ht="13" x14ac:dyDescent="0.15">
      <c r="B859" s="10"/>
    </row>
    <row r="860" spans="2:2" ht="13" x14ac:dyDescent="0.15">
      <c r="B860" s="10"/>
    </row>
    <row r="861" spans="2:2" ht="13" x14ac:dyDescent="0.15">
      <c r="B861" s="10"/>
    </row>
    <row r="862" spans="2:2" ht="13" x14ac:dyDescent="0.15">
      <c r="B862" s="10"/>
    </row>
    <row r="863" spans="2:2" ht="13" x14ac:dyDescent="0.15">
      <c r="B863" s="10"/>
    </row>
    <row r="864" spans="2:2" ht="13" x14ac:dyDescent="0.15">
      <c r="B864" s="10"/>
    </row>
    <row r="865" spans="2:2" ht="13" x14ac:dyDescent="0.15">
      <c r="B865" s="10"/>
    </row>
    <row r="866" spans="2:2" ht="13" x14ac:dyDescent="0.15">
      <c r="B866" s="10"/>
    </row>
    <row r="867" spans="2:2" ht="13" x14ac:dyDescent="0.15">
      <c r="B867" s="10"/>
    </row>
    <row r="868" spans="2:2" ht="13" x14ac:dyDescent="0.15">
      <c r="B868" s="10"/>
    </row>
    <row r="869" spans="2:2" ht="13" x14ac:dyDescent="0.15">
      <c r="B869" s="10"/>
    </row>
    <row r="870" spans="2:2" ht="13" x14ac:dyDescent="0.15">
      <c r="B870" s="10"/>
    </row>
    <row r="871" spans="2:2" ht="13" x14ac:dyDescent="0.15">
      <c r="B871" s="10"/>
    </row>
    <row r="872" spans="2:2" ht="13" x14ac:dyDescent="0.15">
      <c r="B872" s="10"/>
    </row>
    <row r="873" spans="2:2" ht="13" x14ac:dyDescent="0.15">
      <c r="B873" s="10"/>
    </row>
    <row r="874" spans="2:2" ht="13" x14ac:dyDescent="0.15">
      <c r="B874" s="10"/>
    </row>
    <row r="875" spans="2:2" ht="13" x14ac:dyDescent="0.15">
      <c r="B875" s="10"/>
    </row>
    <row r="876" spans="2:2" ht="13" x14ac:dyDescent="0.15">
      <c r="B876" s="10"/>
    </row>
    <row r="877" spans="2:2" ht="13" x14ac:dyDescent="0.15">
      <c r="B877" s="10"/>
    </row>
    <row r="878" spans="2:2" ht="13" x14ac:dyDescent="0.15">
      <c r="B878" s="10"/>
    </row>
    <row r="879" spans="2:2" ht="13" x14ac:dyDescent="0.15">
      <c r="B879" s="10"/>
    </row>
    <row r="880" spans="2:2" ht="13" x14ac:dyDescent="0.15">
      <c r="B880" s="10"/>
    </row>
    <row r="881" spans="2:2" ht="13" x14ac:dyDescent="0.15">
      <c r="B881" s="10"/>
    </row>
    <row r="882" spans="2:2" ht="13" x14ac:dyDescent="0.15">
      <c r="B882" s="10"/>
    </row>
    <row r="883" spans="2:2" ht="13" x14ac:dyDescent="0.15">
      <c r="B883" s="10"/>
    </row>
    <row r="884" spans="2:2" ht="13" x14ac:dyDescent="0.15">
      <c r="B884" s="10"/>
    </row>
    <row r="885" spans="2:2" ht="13" x14ac:dyDescent="0.15">
      <c r="B885" s="10"/>
    </row>
    <row r="886" spans="2:2" ht="13" x14ac:dyDescent="0.15">
      <c r="B886" s="10"/>
    </row>
    <row r="887" spans="2:2" ht="13" x14ac:dyDescent="0.15">
      <c r="B887" s="10"/>
    </row>
    <row r="888" spans="2:2" ht="13" x14ac:dyDescent="0.15">
      <c r="B888" s="10"/>
    </row>
    <row r="889" spans="2:2" ht="13" x14ac:dyDescent="0.15">
      <c r="B889" s="10"/>
    </row>
    <row r="890" spans="2:2" ht="13" x14ac:dyDescent="0.15">
      <c r="B890" s="10"/>
    </row>
    <row r="891" spans="2:2" ht="13" x14ac:dyDescent="0.15">
      <c r="B891" s="10"/>
    </row>
    <row r="892" spans="2:2" ht="13" x14ac:dyDescent="0.15">
      <c r="B892" s="10"/>
    </row>
    <row r="893" spans="2:2" ht="13" x14ac:dyDescent="0.15">
      <c r="B893" s="10"/>
    </row>
    <row r="894" spans="2:2" ht="13" x14ac:dyDescent="0.15">
      <c r="B894" s="10"/>
    </row>
    <row r="895" spans="2:2" ht="13" x14ac:dyDescent="0.15">
      <c r="B895" s="10"/>
    </row>
    <row r="896" spans="2:2" ht="13" x14ac:dyDescent="0.15">
      <c r="B896" s="10"/>
    </row>
    <row r="897" spans="2:2" ht="13" x14ac:dyDescent="0.15">
      <c r="B897" s="10"/>
    </row>
    <row r="898" spans="2:2" ht="13" x14ac:dyDescent="0.15">
      <c r="B898" s="10"/>
    </row>
    <row r="899" spans="2:2" ht="13" x14ac:dyDescent="0.15">
      <c r="B899" s="10"/>
    </row>
    <row r="900" spans="2:2" ht="13" x14ac:dyDescent="0.15">
      <c r="B900" s="10"/>
    </row>
    <row r="901" spans="2:2" ht="13" x14ac:dyDescent="0.15">
      <c r="B901" s="10"/>
    </row>
    <row r="902" spans="2:2" ht="13" x14ac:dyDescent="0.15">
      <c r="B902" s="10"/>
    </row>
    <row r="903" spans="2:2" ht="13" x14ac:dyDescent="0.15">
      <c r="B903" s="10"/>
    </row>
    <row r="904" spans="2:2" ht="13" x14ac:dyDescent="0.15">
      <c r="B904" s="10"/>
    </row>
    <row r="905" spans="2:2" ht="13" x14ac:dyDescent="0.15">
      <c r="B905" s="10"/>
    </row>
    <row r="906" spans="2:2" ht="13" x14ac:dyDescent="0.15">
      <c r="B906" s="10"/>
    </row>
    <row r="907" spans="2:2" ht="13" x14ac:dyDescent="0.15">
      <c r="B907" s="10"/>
    </row>
    <row r="908" spans="2:2" ht="13" x14ac:dyDescent="0.15">
      <c r="B908" s="10"/>
    </row>
    <row r="909" spans="2:2" ht="13" x14ac:dyDescent="0.15">
      <c r="B909" s="10"/>
    </row>
    <row r="910" spans="2:2" ht="13" x14ac:dyDescent="0.15">
      <c r="B910" s="10"/>
    </row>
    <row r="911" spans="2:2" ht="13" x14ac:dyDescent="0.15">
      <c r="B911" s="10"/>
    </row>
    <row r="912" spans="2:2" ht="13" x14ac:dyDescent="0.15">
      <c r="B912" s="10"/>
    </row>
    <row r="913" spans="2:2" ht="13" x14ac:dyDescent="0.15">
      <c r="B913" s="10"/>
    </row>
    <row r="914" spans="2:2" ht="13" x14ac:dyDescent="0.15">
      <c r="B914" s="10"/>
    </row>
    <row r="915" spans="2:2" ht="13" x14ac:dyDescent="0.15">
      <c r="B915" s="10"/>
    </row>
    <row r="916" spans="2:2" ht="13" x14ac:dyDescent="0.15">
      <c r="B916" s="10"/>
    </row>
    <row r="917" spans="2:2" ht="13" x14ac:dyDescent="0.15">
      <c r="B917" s="10"/>
    </row>
    <row r="918" spans="2:2" ht="13" x14ac:dyDescent="0.15">
      <c r="B918" s="10"/>
    </row>
    <row r="919" spans="2:2" ht="13" x14ac:dyDescent="0.15">
      <c r="B919" s="10"/>
    </row>
    <row r="920" spans="2:2" ht="13" x14ac:dyDescent="0.15">
      <c r="B920" s="10"/>
    </row>
    <row r="921" spans="2:2" ht="13" x14ac:dyDescent="0.15">
      <c r="B921" s="10"/>
    </row>
    <row r="922" spans="2:2" ht="13" x14ac:dyDescent="0.15">
      <c r="B922" s="10"/>
    </row>
    <row r="923" spans="2:2" ht="13" x14ac:dyDescent="0.15">
      <c r="B923" s="10"/>
    </row>
    <row r="924" spans="2:2" ht="13" x14ac:dyDescent="0.15">
      <c r="B924" s="10"/>
    </row>
    <row r="925" spans="2:2" ht="13" x14ac:dyDescent="0.15">
      <c r="B925" s="10"/>
    </row>
    <row r="926" spans="2:2" ht="13" x14ac:dyDescent="0.15">
      <c r="B926" s="10"/>
    </row>
    <row r="927" spans="2:2" ht="13" x14ac:dyDescent="0.15">
      <c r="B927" s="10"/>
    </row>
    <row r="928" spans="2:2" ht="13" x14ac:dyDescent="0.15">
      <c r="B928" s="10"/>
    </row>
    <row r="929" spans="2:2" ht="13" x14ac:dyDescent="0.15">
      <c r="B929" s="10"/>
    </row>
    <row r="930" spans="2:2" ht="13" x14ac:dyDescent="0.15">
      <c r="B930" s="10"/>
    </row>
    <row r="931" spans="2:2" ht="13" x14ac:dyDescent="0.15">
      <c r="B931" s="10"/>
    </row>
    <row r="932" spans="2:2" ht="13" x14ac:dyDescent="0.15">
      <c r="B932" s="10"/>
    </row>
    <row r="933" spans="2:2" ht="13" x14ac:dyDescent="0.15">
      <c r="B933" s="10"/>
    </row>
    <row r="934" spans="2:2" ht="13" x14ac:dyDescent="0.15">
      <c r="B934" s="10"/>
    </row>
    <row r="935" spans="2:2" ht="13" x14ac:dyDescent="0.15">
      <c r="B935" s="10"/>
    </row>
    <row r="936" spans="2:2" ht="13" x14ac:dyDescent="0.15">
      <c r="B936" s="10"/>
    </row>
    <row r="937" spans="2:2" ht="13" x14ac:dyDescent="0.15">
      <c r="B937" s="10"/>
    </row>
    <row r="938" spans="2:2" ht="13" x14ac:dyDescent="0.15">
      <c r="B938" s="10"/>
    </row>
    <row r="939" spans="2:2" ht="13" x14ac:dyDescent="0.15">
      <c r="B939" s="10"/>
    </row>
    <row r="940" spans="2:2" ht="13" x14ac:dyDescent="0.15">
      <c r="B940" s="10"/>
    </row>
    <row r="941" spans="2:2" ht="13" x14ac:dyDescent="0.15">
      <c r="B941" s="10"/>
    </row>
    <row r="942" spans="2:2" ht="13" x14ac:dyDescent="0.15">
      <c r="B942" s="10"/>
    </row>
    <row r="943" spans="2:2" ht="13" x14ac:dyDescent="0.15">
      <c r="B943" s="10"/>
    </row>
    <row r="944" spans="2:2" ht="13" x14ac:dyDescent="0.15">
      <c r="B944" s="10"/>
    </row>
    <row r="945" spans="2:2" ht="13" x14ac:dyDescent="0.15">
      <c r="B945" s="10"/>
    </row>
    <row r="946" spans="2:2" ht="13" x14ac:dyDescent="0.15">
      <c r="B946" s="10"/>
    </row>
    <row r="947" spans="2:2" ht="13" x14ac:dyDescent="0.15">
      <c r="B947" s="10"/>
    </row>
    <row r="948" spans="2:2" ht="13" x14ac:dyDescent="0.15">
      <c r="B948" s="10"/>
    </row>
    <row r="949" spans="2:2" ht="13" x14ac:dyDescent="0.15">
      <c r="B949" s="10"/>
    </row>
    <row r="950" spans="2:2" ht="13" x14ac:dyDescent="0.15">
      <c r="B950" s="10"/>
    </row>
    <row r="951" spans="2:2" ht="13" x14ac:dyDescent="0.15">
      <c r="B951" s="10"/>
    </row>
    <row r="952" spans="2:2" ht="13" x14ac:dyDescent="0.15">
      <c r="B952" s="10"/>
    </row>
    <row r="953" spans="2:2" ht="13" x14ac:dyDescent="0.15">
      <c r="B953" s="10"/>
    </row>
    <row r="954" spans="2:2" ht="13" x14ac:dyDescent="0.15">
      <c r="B954" s="10"/>
    </row>
    <row r="955" spans="2:2" ht="13" x14ac:dyDescent="0.15">
      <c r="B955" s="10"/>
    </row>
    <row r="956" spans="2:2" ht="13" x14ac:dyDescent="0.15">
      <c r="B956" s="10"/>
    </row>
    <row r="957" spans="2:2" ht="13" x14ac:dyDescent="0.15">
      <c r="B957" s="10"/>
    </row>
    <row r="958" spans="2:2" ht="13" x14ac:dyDescent="0.15">
      <c r="B958" s="10"/>
    </row>
    <row r="959" spans="2:2" ht="13" x14ac:dyDescent="0.15">
      <c r="B959" s="10"/>
    </row>
    <row r="960" spans="2:2" ht="13" x14ac:dyDescent="0.15">
      <c r="B960" s="10"/>
    </row>
    <row r="961" spans="2:2" ht="13" x14ac:dyDescent="0.15">
      <c r="B961" s="10"/>
    </row>
    <row r="962" spans="2:2" ht="13" x14ac:dyDescent="0.15">
      <c r="B962" s="10"/>
    </row>
    <row r="963" spans="2:2" ht="13" x14ac:dyDescent="0.15">
      <c r="B963" s="10"/>
    </row>
    <row r="964" spans="2:2" ht="13" x14ac:dyDescent="0.15">
      <c r="B964" s="10"/>
    </row>
    <row r="965" spans="2:2" ht="13" x14ac:dyDescent="0.15">
      <c r="B965" s="10"/>
    </row>
    <row r="966" spans="2:2" ht="13" x14ac:dyDescent="0.15">
      <c r="B966" s="10"/>
    </row>
    <row r="967" spans="2:2" ht="13" x14ac:dyDescent="0.15">
      <c r="B967" s="10"/>
    </row>
    <row r="968" spans="2:2" ht="13" x14ac:dyDescent="0.15">
      <c r="B968" s="10"/>
    </row>
    <row r="969" spans="2:2" ht="13" x14ac:dyDescent="0.15">
      <c r="B969" s="10"/>
    </row>
    <row r="970" spans="2:2" ht="13" x14ac:dyDescent="0.15">
      <c r="B970" s="10"/>
    </row>
    <row r="971" spans="2:2" ht="13" x14ac:dyDescent="0.15">
      <c r="B971" s="10"/>
    </row>
    <row r="972" spans="2:2" ht="13" x14ac:dyDescent="0.15">
      <c r="B972" s="10"/>
    </row>
    <row r="973" spans="2:2" ht="13" x14ac:dyDescent="0.15">
      <c r="B973" s="10"/>
    </row>
    <row r="974" spans="2:2" ht="13" x14ac:dyDescent="0.15">
      <c r="B974" s="10"/>
    </row>
    <row r="975" spans="2:2" ht="13" x14ac:dyDescent="0.15">
      <c r="B975" s="10"/>
    </row>
    <row r="976" spans="2:2" ht="13" x14ac:dyDescent="0.15">
      <c r="B976" s="10"/>
    </row>
    <row r="977" spans="2:2" ht="13" x14ac:dyDescent="0.15">
      <c r="B977" s="10"/>
    </row>
    <row r="978" spans="2:2" ht="13" x14ac:dyDescent="0.15">
      <c r="B978" s="10"/>
    </row>
    <row r="979" spans="2:2" ht="13" x14ac:dyDescent="0.15">
      <c r="B979" s="10"/>
    </row>
    <row r="980" spans="2:2" ht="13" x14ac:dyDescent="0.15">
      <c r="B980" s="10"/>
    </row>
    <row r="981" spans="2:2" ht="13" x14ac:dyDescent="0.15">
      <c r="B981" s="10"/>
    </row>
    <row r="982" spans="2:2" ht="13" x14ac:dyDescent="0.15">
      <c r="B982" s="10"/>
    </row>
    <row r="983" spans="2:2" ht="13" x14ac:dyDescent="0.15">
      <c r="B983" s="10"/>
    </row>
    <row r="984" spans="2:2" ht="13" x14ac:dyDescent="0.15">
      <c r="B984" s="10"/>
    </row>
    <row r="985" spans="2:2" ht="13" x14ac:dyDescent="0.15">
      <c r="B985" s="10"/>
    </row>
    <row r="986" spans="2:2" ht="13" x14ac:dyDescent="0.15">
      <c r="B986" s="10"/>
    </row>
    <row r="987" spans="2:2" ht="13" x14ac:dyDescent="0.15">
      <c r="B987" s="10"/>
    </row>
    <row r="988" spans="2:2" ht="13" x14ac:dyDescent="0.15">
      <c r="B988" s="10"/>
    </row>
    <row r="989" spans="2:2" ht="13" x14ac:dyDescent="0.15">
      <c r="B989" s="10"/>
    </row>
    <row r="990" spans="2:2" ht="13" x14ac:dyDescent="0.15">
      <c r="B990" s="10"/>
    </row>
    <row r="991" spans="2:2" ht="13" x14ac:dyDescent="0.15">
      <c r="B991" s="10"/>
    </row>
    <row r="992" spans="2:2" ht="13" x14ac:dyDescent="0.15">
      <c r="B992" s="10"/>
    </row>
    <row r="993" spans="2:2" ht="13" x14ac:dyDescent="0.15">
      <c r="B993" s="10"/>
    </row>
    <row r="994" spans="2:2" ht="13" x14ac:dyDescent="0.15">
      <c r="B994" s="10"/>
    </row>
    <row r="995" spans="2:2" ht="13" x14ac:dyDescent="0.15">
      <c r="B995" s="10"/>
    </row>
    <row r="996" spans="2:2" ht="13" x14ac:dyDescent="0.15">
      <c r="B996" s="10"/>
    </row>
    <row r="997" spans="2:2" ht="13" x14ac:dyDescent="0.15">
      <c r="B997" s="10"/>
    </row>
    <row r="998" spans="2:2" ht="13" x14ac:dyDescent="0.15">
      <c r="B998" s="10"/>
    </row>
    <row r="999" spans="2:2" ht="13" x14ac:dyDescent="0.15">
      <c r="B999" s="10"/>
    </row>
    <row r="1000" spans="2:2" ht="13" x14ac:dyDescent="0.15">
      <c r="B1000" s="10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BMI_2020-2021_safit2a</vt:lpstr>
      <vt:lpstr>BMI_2020-2021_safit1a</vt:lpstr>
      <vt:lpstr>BMI_2016-2018_safit1a</vt:lpstr>
      <vt:lpstr>zooplankton</vt:lpstr>
      <vt:lpstr>amphibs</vt:lpstr>
      <vt:lpstr>water_quality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R Levinson</dc:creator>
  <cp:lastModifiedBy>Microsoft Office User</cp:lastModifiedBy>
  <cp:lastPrinted>2020-10-12T21:04:02Z</cp:lastPrinted>
  <dcterms:created xsi:type="dcterms:W3CDTF">2019-11-25T19:34:04Z</dcterms:created>
  <dcterms:modified xsi:type="dcterms:W3CDTF">2022-03-10T08:19:13Z</dcterms:modified>
</cp:coreProperties>
</file>