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rapeek/Documents/github/van_norden_aquabio/data_raw/"/>
    </mc:Choice>
  </mc:AlternateContent>
  <xr:revisionPtr revIDLastSave="0" documentId="13_ncr:1_{6BED757F-743F-1449-9784-DA1DD1B64113}" xr6:coauthVersionLast="47" xr6:coauthVersionMax="47" xr10:uidLastSave="{00000000-0000-0000-0000-000000000000}"/>
  <bookViews>
    <workbookView xWindow="0" yWindow="500" windowWidth="27960" windowHeight="14800" xr2:uid="{00000000-000D-0000-FFFF-FFFF00000000}"/>
  </bookViews>
  <sheets>
    <sheet name="ZOO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7" i="1"/>
  <c r="N7" i="1"/>
  <c r="O7" i="1"/>
  <c r="P7" i="1"/>
  <c r="Q7" i="1"/>
  <c r="R7" i="1"/>
  <c r="M2" i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</calcChain>
</file>

<file path=xl/sharedStrings.xml><?xml version="1.0" encoding="utf-8"?>
<sst xmlns="http://schemas.openxmlformats.org/spreadsheetml/2006/main" count="805" uniqueCount="190">
  <si>
    <t>Site</t>
  </si>
  <si>
    <t>Date</t>
  </si>
  <si>
    <t>Method</t>
  </si>
  <si>
    <t>Throws</t>
  </si>
  <si>
    <t>Rope Length_m</t>
  </si>
  <si>
    <t>FlowMeterBegin</t>
  </si>
  <si>
    <t>FlowMeterEnd</t>
  </si>
  <si>
    <t>MeshSize_Microns</t>
  </si>
  <si>
    <t>RingSize_cm</t>
  </si>
  <si>
    <t>TotalVolume_ml</t>
  </si>
  <si>
    <t>SplitFraction</t>
  </si>
  <si>
    <t>Volumesubsampled_ml</t>
  </si>
  <si>
    <t>Phylum</t>
  </si>
  <si>
    <t>Class</t>
  </si>
  <si>
    <t>Subclass</t>
  </si>
  <si>
    <t>Order</t>
  </si>
  <si>
    <t>Family</t>
  </si>
  <si>
    <t>Genus</t>
  </si>
  <si>
    <t>Species</t>
  </si>
  <si>
    <t>LifeStage</t>
  </si>
  <si>
    <t>abundance</t>
  </si>
  <si>
    <t>QC</t>
  </si>
  <si>
    <t>net throw</t>
  </si>
  <si>
    <t>Arthropoda</t>
  </si>
  <si>
    <t>Maxillopoda</t>
  </si>
  <si>
    <t>Copepoda</t>
  </si>
  <si>
    <t>Calanoida</t>
  </si>
  <si>
    <t>Pseudodiaptoidae</t>
  </si>
  <si>
    <t>copepidite</t>
  </si>
  <si>
    <t>adult</t>
  </si>
  <si>
    <t>Cyclopoida</t>
  </si>
  <si>
    <t>Cyclopidae</t>
  </si>
  <si>
    <t>Acanthocyclops</t>
  </si>
  <si>
    <t>Cyclooida</t>
  </si>
  <si>
    <t>nauplii</t>
  </si>
  <si>
    <t>Branchipoda</t>
  </si>
  <si>
    <t>Cladocera</t>
  </si>
  <si>
    <t>Daphniidae</t>
  </si>
  <si>
    <t>Ceriodaphnia</t>
  </si>
  <si>
    <t>Chydoridae</t>
  </si>
  <si>
    <t>Siddidae</t>
  </si>
  <si>
    <t>Diaphanosoma</t>
  </si>
  <si>
    <t>Arachnida</t>
  </si>
  <si>
    <t>acari</t>
  </si>
  <si>
    <t>Hydracarina</t>
  </si>
  <si>
    <t>Acari</t>
  </si>
  <si>
    <t>Molussca</t>
  </si>
  <si>
    <t>Gastropoda</t>
  </si>
  <si>
    <t>Arthopoda</t>
  </si>
  <si>
    <t>Malacostraca</t>
  </si>
  <si>
    <t>Amphipoda</t>
  </si>
  <si>
    <t>Hyalellidae</t>
  </si>
  <si>
    <t>Hyalella</t>
  </si>
  <si>
    <t>acanthocyclops</t>
  </si>
  <si>
    <t>cyclopoida</t>
  </si>
  <si>
    <t>calanoida</t>
  </si>
  <si>
    <t>Daphnia</t>
  </si>
  <si>
    <t>Bosminidae</t>
  </si>
  <si>
    <t>Bosmina</t>
  </si>
  <si>
    <t>bosmina</t>
  </si>
  <si>
    <t>Chydorus</t>
  </si>
  <si>
    <t>chydorus</t>
  </si>
  <si>
    <t>Ostracoda</t>
  </si>
  <si>
    <t>Podacopa</t>
  </si>
  <si>
    <t>Podacopida</t>
  </si>
  <si>
    <t>Cyprididae</t>
  </si>
  <si>
    <t>Eucypris</t>
  </si>
  <si>
    <t>Cypridopsis</t>
  </si>
  <si>
    <t>Rotifera</t>
  </si>
  <si>
    <t>Insecta</t>
  </si>
  <si>
    <t>Ephemeroptera</t>
  </si>
  <si>
    <t>larvae</t>
  </si>
  <si>
    <t>Alona</t>
  </si>
  <si>
    <t>alona</t>
  </si>
  <si>
    <t>Ilyocryptidae</t>
  </si>
  <si>
    <t>ilyocryptus</t>
  </si>
  <si>
    <t>Ilyocryptus</t>
  </si>
  <si>
    <t>Annelida</t>
  </si>
  <si>
    <t>oligocheate</t>
  </si>
  <si>
    <t>oligochaeta</t>
  </si>
  <si>
    <t>Simocephalus</t>
  </si>
  <si>
    <t>Holopediidae</t>
  </si>
  <si>
    <t>rotifera</t>
  </si>
  <si>
    <t>Diptera</t>
  </si>
  <si>
    <t>Chironomidae</t>
  </si>
  <si>
    <t>chironomidae</t>
  </si>
  <si>
    <t>diptera</t>
  </si>
  <si>
    <t>Chordata</t>
  </si>
  <si>
    <t>Actinopterigyii</t>
  </si>
  <si>
    <t>Tardigrades</t>
  </si>
  <si>
    <t>Sididae</t>
  </si>
  <si>
    <t>sida</t>
  </si>
  <si>
    <t>Eurycercus</t>
  </si>
  <si>
    <t>Nematoda</t>
  </si>
  <si>
    <t>nematoda</t>
  </si>
  <si>
    <t>Odonate</t>
  </si>
  <si>
    <t>Odonata</t>
  </si>
  <si>
    <t>Harpacticoida</t>
  </si>
  <si>
    <t>harpacticoida</t>
  </si>
  <si>
    <t>Scapholeberis</t>
  </si>
  <si>
    <t>Macrothricidae</t>
  </si>
  <si>
    <t>Streblocerus</t>
  </si>
  <si>
    <t>Ilyocryprididae</t>
  </si>
  <si>
    <t>Ilyocypris</t>
  </si>
  <si>
    <t>illyocypris</t>
  </si>
  <si>
    <t>Collembola</t>
  </si>
  <si>
    <t>Simuliidae</t>
  </si>
  <si>
    <t>polychaeta</t>
  </si>
  <si>
    <t>Gammaridae</t>
  </si>
  <si>
    <t>Gammarus</t>
  </si>
  <si>
    <t>Trichoptera</t>
  </si>
  <si>
    <t>Tricoptera</t>
  </si>
  <si>
    <t>Coleoptera</t>
  </si>
  <si>
    <t>coleoptera</t>
  </si>
  <si>
    <t>Terrestrial</t>
  </si>
  <si>
    <t>eucypris</t>
  </si>
  <si>
    <t>Cnidaria</t>
  </si>
  <si>
    <t>Hydrozoa</t>
  </si>
  <si>
    <t>Leptolinae</t>
  </si>
  <si>
    <t>Anthomedusae</t>
  </si>
  <si>
    <t>Hydridae</t>
  </si>
  <si>
    <t>Hydra</t>
  </si>
  <si>
    <t>hydra</t>
  </si>
  <si>
    <t>Hemiptera</t>
  </si>
  <si>
    <t>Moinidae</t>
  </si>
  <si>
    <t>Moina</t>
  </si>
  <si>
    <t>Plecoptera</t>
  </si>
  <si>
    <t>Corixidae</t>
  </si>
  <si>
    <t>Aphidoidea</t>
  </si>
  <si>
    <t>Pterygota</t>
  </si>
  <si>
    <t>Thysanoptera</t>
  </si>
  <si>
    <t>thysanoptera</t>
  </si>
  <si>
    <t>Macrothrix</t>
  </si>
  <si>
    <t>Eurytemora</t>
  </si>
  <si>
    <t>Temoridae</t>
  </si>
  <si>
    <t>Eubosmina</t>
  </si>
  <si>
    <t>Leptohyphidae</t>
  </si>
  <si>
    <t>Hydroptilidae</t>
  </si>
  <si>
    <t>Diplotesticulata</t>
  </si>
  <si>
    <t>Oligochaeta</t>
  </si>
  <si>
    <t>Limnoithona</t>
  </si>
  <si>
    <t>Oithonidae</t>
  </si>
  <si>
    <t>Acartiidae</t>
  </si>
  <si>
    <t>Tardigrade</t>
  </si>
  <si>
    <t>Zygoptera</t>
  </si>
  <si>
    <t>Acropercus</t>
  </si>
  <si>
    <t>Diphanosoma</t>
  </si>
  <si>
    <t>Macrocyclops</t>
  </si>
  <si>
    <t>Dytiscidae</t>
  </si>
  <si>
    <t>Acroperus</t>
  </si>
  <si>
    <t>Alonopsis</t>
  </si>
  <si>
    <t>Unknown</t>
  </si>
  <si>
    <t>Megacyclops</t>
  </si>
  <si>
    <t>Baetidae</t>
  </si>
  <si>
    <t>Ephemoptera</t>
  </si>
  <si>
    <t>Staphylinidae</t>
  </si>
  <si>
    <t>Polyphaga</t>
  </si>
  <si>
    <t>Hydropsychoidea</t>
  </si>
  <si>
    <t>Lepidoptera</t>
  </si>
  <si>
    <t>Elmidae</t>
  </si>
  <si>
    <t>Bryozoan</t>
  </si>
  <si>
    <t>Bryozoa</t>
  </si>
  <si>
    <t>Oligocheate</t>
  </si>
  <si>
    <t>Hymenoptera</t>
  </si>
  <si>
    <t>Midge</t>
  </si>
  <si>
    <t>Mite</t>
  </si>
  <si>
    <t>pupa</t>
  </si>
  <si>
    <t>Hydroptillidae</t>
  </si>
  <si>
    <t>Sida</t>
  </si>
  <si>
    <t>Mucronata</t>
  </si>
  <si>
    <t>Pulex</t>
  </si>
  <si>
    <t>Laevis</t>
  </si>
  <si>
    <t>Mendotae</t>
  </si>
  <si>
    <t>Parvula</t>
  </si>
  <si>
    <t>Longiremus</t>
  </si>
  <si>
    <t>Ambigua</t>
  </si>
  <si>
    <t>Rosea</t>
  </si>
  <si>
    <t>Magna</t>
  </si>
  <si>
    <t>Embryo</t>
  </si>
  <si>
    <t>Larvalfish</t>
  </si>
  <si>
    <t>Illyocypris</t>
  </si>
  <si>
    <t>Bivalvia</t>
  </si>
  <si>
    <t>polychaete</t>
  </si>
  <si>
    <t>Polychaete</t>
  </si>
  <si>
    <t>Ceratopogonidae</t>
  </si>
  <si>
    <t>ceratopogonidae</t>
  </si>
  <si>
    <t>VN_01</t>
  </si>
  <si>
    <t>na</t>
  </si>
  <si>
    <t>VN_02_Dam</t>
  </si>
  <si>
    <t>NSC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</si>
</sst>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vertical="center"/>
    </xf>
    <xf numFmtId="0" fontId="19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right" vertical="center" wrapText="1"/>
    </xf>
    <xf numFmtId="0" fontId="18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Normal="100" workbookViewId="0"/>
  </sheetViews>
  <sheetFormatPr baseColWidth="10" defaultColWidth="8.83203125" defaultRowHeight="15" x14ac:dyDescent="0.2"/>
  <cols>
    <col min="2" max="2" width="13.5" customWidth="1"/>
    <col min="11" max="11" width="13.6640625" customWidth="1"/>
    <col min="17" max="19" width="18.83203125" bestFit="1" customWidth="1"/>
    <col min="20" max="20" width="12.6640625" bestFit="1" customWidth="1"/>
  </cols>
  <sheetData>
    <row r="1" spans="1:22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</row>
    <row r="2" spans="1:22" x14ac:dyDescent="0.2">
      <c r="A2" t="s">
        <v>186</v>
      </c>
      <c r="B2" s="13">
        <v>44371</v>
      </c>
      <c r="C2" t="s">
        <v>22</v>
      </c>
      <c r="D2">
        <v>4</v>
      </c>
      <c r="E2">
        <v>5</v>
      </c>
      <c r="F2" t="s">
        <v>187</v>
      </c>
      <c r="G2" t="s">
        <v>187</v>
      </c>
      <c r="H2">
        <v>153</v>
      </c>
      <c r="I2">
        <v>30</v>
      </c>
      <c r="J2">
        <v>100</v>
      </c>
      <c r="K2">
        <v>1</v>
      </c>
      <c r="L2">
        <v>6</v>
      </c>
      <c r="M2" t="str">
        <f>VLOOKUP(S2,Sheet1!$A$2:$G$150,2,FALSE)</f>
        <v>Arthropoda</v>
      </c>
      <c r="N2" t="str">
        <f>VLOOKUP(S2,Sheet1!$A$2:$G$150,3,FALSE)</f>
        <v>Maxillopoda</v>
      </c>
      <c r="O2" t="str">
        <f>VLOOKUP(S2,Sheet1!$A$2:$G$150,4,FALSE)</f>
        <v>Copepoda</v>
      </c>
      <c r="P2" t="str">
        <f>VLOOKUP(S2,Sheet1!$A$2:$G$9150,5,FALSE)</f>
        <v>Cyclopoida</v>
      </c>
      <c r="Q2" t="str">
        <f>VLOOKUP(S2,Sheet1!$A$2:$G$150,6,FALSE)</f>
        <v>Cyclopidae</v>
      </c>
      <c r="R2" t="str">
        <f>VLOOKUP(S2,Sheet1!$A$2:$G$150,7,FALSE)</f>
        <v>Acanthocyclops</v>
      </c>
      <c r="S2" t="s">
        <v>53</v>
      </c>
      <c r="T2" t="s">
        <v>28</v>
      </c>
      <c r="U2">
        <v>10</v>
      </c>
      <c r="V2" t="s">
        <v>189</v>
      </c>
    </row>
    <row r="3" spans="1:22" x14ac:dyDescent="0.2">
      <c r="A3" t="s">
        <v>186</v>
      </c>
      <c r="B3" s="13">
        <v>44371</v>
      </c>
      <c r="C3" t="s">
        <v>22</v>
      </c>
      <c r="D3">
        <v>4</v>
      </c>
      <c r="E3">
        <v>5</v>
      </c>
      <c r="F3" t="s">
        <v>187</v>
      </c>
      <c r="G3" t="s">
        <v>187</v>
      </c>
      <c r="H3">
        <v>153</v>
      </c>
      <c r="I3">
        <v>30</v>
      </c>
      <c r="J3">
        <v>100</v>
      </c>
      <c r="K3">
        <v>1</v>
      </c>
      <c r="L3">
        <v>6</v>
      </c>
      <c r="M3" t="str">
        <f>VLOOKUP(S3,Sheet1!$A$2:$G$150,2,FALSE)</f>
        <v>Arthropoda</v>
      </c>
      <c r="N3" t="str">
        <f>VLOOKUP(S3,Sheet1!$A$2:$G$150,3,FALSE)</f>
        <v>Maxillopoda</v>
      </c>
      <c r="O3" t="str">
        <f>VLOOKUP(S3,Sheet1!$A$2:$G$150,4,FALSE)</f>
        <v>Copepoda</v>
      </c>
      <c r="P3" t="str">
        <f>VLOOKUP(S3,Sheet1!$A$2:$G$9150,5,FALSE)</f>
        <v>Cyclooida</v>
      </c>
      <c r="Q3" t="str">
        <f>VLOOKUP(S3,Sheet1!$A$2:$G$150,6,FALSE)</f>
        <v>Cyclopidae</v>
      </c>
      <c r="R3" t="str">
        <f>VLOOKUP(S3,Sheet1!$A$2:$G$150,7,FALSE)</f>
        <v>Cyclopidae</v>
      </c>
      <c r="S3" t="s">
        <v>54</v>
      </c>
      <c r="T3" t="s">
        <v>34</v>
      </c>
      <c r="U3">
        <v>2</v>
      </c>
      <c r="V3" t="s">
        <v>189</v>
      </c>
    </row>
    <row r="4" spans="1:22" x14ac:dyDescent="0.2">
      <c r="A4" t="s">
        <v>186</v>
      </c>
      <c r="B4" s="13">
        <v>44371</v>
      </c>
      <c r="C4" t="s">
        <v>22</v>
      </c>
      <c r="D4">
        <v>4</v>
      </c>
      <c r="E4">
        <v>5</v>
      </c>
      <c r="F4" t="s">
        <v>187</v>
      </c>
      <c r="G4" t="s">
        <v>187</v>
      </c>
      <c r="H4">
        <v>153</v>
      </c>
      <c r="I4">
        <v>30</v>
      </c>
      <c r="J4">
        <v>100</v>
      </c>
      <c r="K4">
        <v>1</v>
      </c>
      <c r="L4">
        <v>6</v>
      </c>
      <c r="M4" t="str">
        <f>VLOOKUP(S4,Sheet1!$A$2:$G$150,2,FALSE)</f>
        <v>Arthropoda</v>
      </c>
      <c r="N4" t="str">
        <f>VLOOKUP(S4,Sheet1!$A$2:$G$150,3,FALSE)</f>
        <v>Maxillopoda</v>
      </c>
      <c r="O4" t="str">
        <f>VLOOKUP(S4,Sheet1!$A$2:$G$150,4,FALSE)</f>
        <v>Copepoda</v>
      </c>
      <c r="P4" t="str">
        <f>VLOOKUP(S4,Sheet1!$A$2:$G$9150,5,FALSE)</f>
        <v>Calanoida</v>
      </c>
      <c r="Q4" t="str">
        <f>VLOOKUP(S4,Sheet1!$A$2:$G$150,6,FALSE)</f>
        <v>Calanoida</v>
      </c>
      <c r="R4" t="str">
        <f>VLOOKUP(S4,Sheet1!$A$2:$G$150,7,FALSE)</f>
        <v>Calanoida</v>
      </c>
      <c r="S4" t="s">
        <v>55</v>
      </c>
      <c r="T4" t="s">
        <v>34</v>
      </c>
      <c r="U4">
        <v>2</v>
      </c>
      <c r="V4" t="s">
        <v>189</v>
      </c>
    </row>
    <row r="5" spans="1:22" x14ac:dyDescent="0.2">
      <c r="A5" t="s">
        <v>186</v>
      </c>
      <c r="B5" s="13">
        <v>44371</v>
      </c>
      <c r="C5" t="s">
        <v>22</v>
      </c>
      <c r="D5">
        <v>4</v>
      </c>
      <c r="E5">
        <v>5</v>
      </c>
      <c r="F5" t="s">
        <v>187</v>
      </c>
      <c r="G5" t="s">
        <v>187</v>
      </c>
      <c r="H5">
        <v>153</v>
      </c>
      <c r="I5">
        <v>30</v>
      </c>
      <c r="J5">
        <v>100</v>
      </c>
      <c r="K5">
        <v>1</v>
      </c>
      <c r="L5">
        <v>6</v>
      </c>
      <c r="M5" t="str">
        <f>VLOOKUP(S5,Sheet1!$A$2:$G$150,2,FALSE)</f>
        <v>Arthropoda</v>
      </c>
      <c r="N5" t="str">
        <f>VLOOKUP(S5,Sheet1!$A$2:$G$150,3,FALSE)</f>
        <v>Maxillopoda</v>
      </c>
      <c r="O5" t="str">
        <f>VLOOKUP(S5,Sheet1!$A$2:$G$150,4,FALSE)</f>
        <v>Copepoda</v>
      </c>
      <c r="P5" t="str">
        <f>VLOOKUP(S5,Sheet1!$A$2:$G$9150,5,FALSE)</f>
        <v>Harpacticoida</v>
      </c>
      <c r="Q5" t="str">
        <f>VLOOKUP(S5,Sheet1!$A$2:$G$150,6,FALSE)</f>
        <v>Harpacticoida</v>
      </c>
      <c r="R5" t="str">
        <f>VLOOKUP(S5,Sheet1!$A$2:$G$150,7,FALSE)</f>
        <v>Harpacticoida</v>
      </c>
      <c r="S5" t="s">
        <v>98</v>
      </c>
      <c r="T5" t="s">
        <v>29</v>
      </c>
      <c r="U5">
        <v>78</v>
      </c>
      <c r="V5" t="s">
        <v>189</v>
      </c>
    </row>
    <row r="6" spans="1:22" x14ac:dyDescent="0.2">
      <c r="A6" t="s">
        <v>186</v>
      </c>
      <c r="B6" s="13">
        <v>44371</v>
      </c>
      <c r="C6" t="s">
        <v>22</v>
      </c>
      <c r="D6">
        <v>4</v>
      </c>
      <c r="E6">
        <v>5</v>
      </c>
      <c r="F6" t="s">
        <v>187</v>
      </c>
      <c r="G6" t="s">
        <v>187</v>
      </c>
      <c r="H6">
        <v>153</v>
      </c>
      <c r="I6">
        <v>30</v>
      </c>
      <c r="J6">
        <v>100</v>
      </c>
      <c r="K6">
        <v>1</v>
      </c>
      <c r="L6">
        <v>6</v>
      </c>
      <c r="M6" t="str">
        <f>VLOOKUP(S6,Sheet1!$A$2:$G$150,2,FALSE)</f>
        <v>Arthropoda</v>
      </c>
      <c r="N6" t="str">
        <f>VLOOKUP(S6,Sheet1!$A$2:$G$150,3,FALSE)</f>
        <v>Branchipoda</v>
      </c>
      <c r="O6">
        <f>VLOOKUP(S6,Sheet1!$A$2:$G$150,4,FALSE)</f>
        <v>0</v>
      </c>
      <c r="P6" t="str">
        <f>VLOOKUP(S6,Sheet1!$A$2:$G$9150,5,FALSE)</f>
        <v>Cladocera</v>
      </c>
      <c r="Q6" t="str">
        <f>VLOOKUP(S6,Sheet1!$A$2:$G$150,6,FALSE)</f>
        <v>Bosminidae</v>
      </c>
      <c r="R6" t="str">
        <f>VLOOKUP(S6,Sheet1!$A$2:$G$150,7,FALSE)</f>
        <v>Bosmina</v>
      </c>
      <c r="S6" t="s">
        <v>59</v>
      </c>
      <c r="T6" t="s">
        <v>29</v>
      </c>
      <c r="U6">
        <v>1</v>
      </c>
      <c r="V6" t="s">
        <v>189</v>
      </c>
    </row>
    <row r="7" spans="1:22" x14ac:dyDescent="0.2">
      <c r="A7" t="s">
        <v>186</v>
      </c>
      <c r="B7" s="13">
        <v>44371</v>
      </c>
      <c r="C7" t="s">
        <v>22</v>
      </c>
      <c r="D7">
        <v>4</v>
      </c>
      <c r="E7">
        <v>5</v>
      </c>
      <c r="F7" t="s">
        <v>187</v>
      </c>
      <c r="G7" t="s">
        <v>187</v>
      </c>
      <c r="H7">
        <v>153</v>
      </c>
      <c r="I7">
        <v>30</v>
      </c>
      <c r="J7">
        <v>100</v>
      </c>
      <c r="K7">
        <v>1</v>
      </c>
      <c r="L7">
        <v>6</v>
      </c>
      <c r="M7" t="str">
        <f>VLOOKUP(S7,Sheet1!$A$2:$G$150,2,FALSE)</f>
        <v>Annelida</v>
      </c>
      <c r="N7" t="str">
        <f>VLOOKUP(S7,Sheet1!$A$2:$G$150,3,FALSE)</f>
        <v>polychaeta</v>
      </c>
      <c r="O7" t="str">
        <f>VLOOKUP(S7,Sheet1!$A$2:$G$150,4,FALSE)</f>
        <v>polychaeta</v>
      </c>
      <c r="P7" t="str">
        <f>VLOOKUP(S7,Sheet1!$A$2:$G$9150,5,FALSE)</f>
        <v>polychaeta</v>
      </c>
      <c r="Q7" t="str">
        <f>VLOOKUP(S7,Sheet1!$A$2:$G$150,6,FALSE)</f>
        <v>polychaeta</v>
      </c>
      <c r="R7" t="str">
        <f>VLOOKUP(S7,Sheet1!$A$2:$G$150,7,FALSE)</f>
        <v>polychaeta</v>
      </c>
      <c r="S7" t="s">
        <v>182</v>
      </c>
      <c r="T7" t="s">
        <v>29</v>
      </c>
      <c r="U7">
        <v>5</v>
      </c>
      <c r="V7" t="s">
        <v>189</v>
      </c>
    </row>
    <row r="8" spans="1:22" x14ac:dyDescent="0.2">
      <c r="A8" t="s">
        <v>186</v>
      </c>
      <c r="B8" s="13">
        <v>44371</v>
      </c>
      <c r="C8" t="s">
        <v>22</v>
      </c>
      <c r="D8">
        <v>4</v>
      </c>
      <c r="E8">
        <v>5</v>
      </c>
      <c r="F8" t="s">
        <v>187</v>
      </c>
      <c r="G8" t="s">
        <v>187</v>
      </c>
      <c r="H8">
        <v>153</v>
      </c>
      <c r="I8">
        <v>30</v>
      </c>
      <c r="J8">
        <v>100</v>
      </c>
      <c r="K8">
        <v>1</v>
      </c>
      <c r="L8">
        <v>6</v>
      </c>
      <c r="M8" t="str">
        <f>VLOOKUP(S8,Sheet1!$A$2:$G$150,2,FALSE)</f>
        <v>Arthopoda</v>
      </c>
      <c r="N8" t="str">
        <f>VLOOKUP(S8,Sheet1!$A$2:$G$150,3,FALSE)</f>
        <v>Insecta</v>
      </c>
      <c r="O8">
        <f>VLOOKUP(S8,Sheet1!$A$2:$G$150,4,FALSE)</f>
        <v>0</v>
      </c>
      <c r="P8" t="str">
        <f>VLOOKUP(S8,Sheet1!$A$2:$G$9150,5,FALSE)</f>
        <v>Diptera</v>
      </c>
      <c r="Q8" t="str">
        <f>VLOOKUP(S8,Sheet1!$A$2:$G$150,6,FALSE)</f>
        <v>Chironomidae</v>
      </c>
      <c r="R8" t="str">
        <f>VLOOKUP(S8,Sheet1!$A$2:$G$150,7,FALSE)</f>
        <v>Chironomidae</v>
      </c>
      <c r="S8" t="s">
        <v>85</v>
      </c>
      <c r="T8" t="s">
        <v>29</v>
      </c>
      <c r="U8">
        <v>118</v>
      </c>
      <c r="V8" t="s">
        <v>189</v>
      </c>
    </row>
    <row r="9" spans="1:22" x14ac:dyDescent="0.2">
      <c r="A9" t="s">
        <v>186</v>
      </c>
      <c r="B9" s="13">
        <v>44371</v>
      </c>
      <c r="C9" t="s">
        <v>22</v>
      </c>
      <c r="D9">
        <v>4</v>
      </c>
      <c r="E9">
        <v>5</v>
      </c>
      <c r="F9" t="s">
        <v>187</v>
      </c>
      <c r="G9" t="s">
        <v>187</v>
      </c>
      <c r="H9">
        <v>153</v>
      </c>
      <c r="I9">
        <v>30</v>
      </c>
      <c r="J9">
        <v>100</v>
      </c>
      <c r="K9">
        <v>1</v>
      </c>
      <c r="L9">
        <v>6</v>
      </c>
      <c r="M9" t="str">
        <f>VLOOKUP(S9,Sheet1!$A$2:$G$150,2,FALSE)</f>
        <v>Annelida</v>
      </c>
      <c r="N9" t="str">
        <f>VLOOKUP(S9,Sheet1!$A$2:$G$150,3,FALSE)</f>
        <v>oligocheate</v>
      </c>
      <c r="O9" t="str">
        <f>VLOOKUP(S9,Sheet1!$A$2:$G$150,4,FALSE)</f>
        <v>oligocheate</v>
      </c>
      <c r="P9" t="str">
        <f>VLOOKUP(S9,Sheet1!$A$2:$G$9150,5,FALSE)</f>
        <v>oligocheate</v>
      </c>
      <c r="Q9" t="str">
        <f>VLOOKUP(S9,Sheet1!$A$2:$G$150,6,FALSE)</f>
        <v>oligocheate</v>
      </c>
      <c r="R9" t="str">
        <f>VLOOKUP(S9,Sheet1!$A$2:$G$150,7,FALSE)</f>
        <v>oligocheate</v>
      </c>
      <c r="S9" t="s">
        <v>79</v>
      </c>
      <c r="T9" t="s">
        <v>29</v>
      </c>
      <c r="U9">
        <v>5</v>
      </c>
      <c r="V9" t="s">
        <v>189</v>
      </c>
    </row>
    <row r="10" spans="1:22" x14ac:dyDescent="0.2">
      <c r="A10" t="s">
        <v>186</v>
      </c>
      <c r="B10" s="13">
        <v>44371</v>
      </c>
      <c r="C10" t="s">
        <v>22</v>
      </c>
      <c r="D10">
        <v>4</v>
      </c>
      <c r="E10">
        <v>5</v>
      </c>
      <c r="F10" t="s">
        <v>187</v>
      </c>
      <c r="G10" t="s">
        <v>187</v>
      </c>
      <c r="H10">
        <v>153</v>
      </c>
      <c r="I10">
        <v>30</v>
      </c>
      <c r="J10">
        <v>100</v>
      </c>
      <c r="K10">
        <v>1</v>
      </c>
      <c r="L10">
        <v>6</v>
      </c>
      <c r="M10" t="str">
        <f>VLOOKUP(S10,Sheet1!$A$2:$G$150,2,FALSE)</f>
        <v>Nematoda</v>
      </c>
      <c r="N10" t="str">
        <f>VLOOKUP(S10,Sheet1!$A$2:$G$150,3,FALSE)</f>
        <v>Nematoda</v>
      </c>
      <c r="O10" t="str">
        <f>VLOOKUP(S10,Sheet1!$A$2:$G$150,4,FALSE)</f>
        <v>Nematoda</v>
      </c>
      <c r="P10" t="str">
        <f>VLOOKUP(S10,Sheet1!$A$2:$G$9150,5,FALSE)</f>
        <v>Nematoda</v>
      </c>
      <c r="Q10" t="str">
        <f>VLOOKUP(S10,Sheet1!$A$2:$G$150,6,FALSE)</f>
        <v>Nematoda</v>
      </c>
      <c r="R10" t="str">
        <f>VLOOKUP(S10,Sheet1!$A$2:$G$150,7,FALSE)</f>
        <v>Nematoda</v>
      </c>
      <c r="S10" t="s">
        <v>94</v>
      </c>
      <c r="T10" t="s">
        <v>29</v>
      </c>
      <c r="U10">
        <v>10</v>
      </c>
      <c r="V10" t="s">
        <v>189</v>
      </c>
    </row>
    <row r="11" spans="1:22" x14ac:dyDescent="0.2">
      <c r="A11" t="s">
        <v>186</v>
      </c>
      <c r="B11" s="13">
        <v>44371</v>
      </c>
      <c r="C11" t="s">
        <v>22</v>
      </c>
      <c r="D11">
        <v>4</v>
      </c>
      <c r="E11">
        <v>5</v>
      </c>
      <c r="F11" t="s">
        <v>187</v>
      </c>
      <c r="G11" t="s">
        <v>187</v>
      </c>
      <c r="H11">
        <v>153</v>
      </c>
      <c r="I11">
        <v>30</v>
      </c>
      <c r="J11">
        <v>100</v>
      </c>
      <c r="K11">
        <v>1</v>
      </c>
      <c r="L11">
        <v>6</v>
      </c>
      <c r="M11" t="str">
        <f>VLOOKUP(S11,Sheet1!$A$2:$G$150,2,FALSE)</f>
        <v>Cnidaria</v>
      </c>
      <c r="N11" t="str">
        <f>VLOOKUP(S11,Sheet1!$A$2:$G$150,3,FALSE)</f>
        <v>Hydrozoa</v>
      </c>
      <c r="O11" t="str">
        <f>VLOOKUP(S11,Sheet1!$A$2:$G$150,4,FALSE)</f>
        <v>Leptolinae</v>
      </c>
      <c r="P11" t="str">
        <f>VLOOKUP(S11,Sheet1!$A$2:$G$9150,5,FALSE)</f>
        <v>Anthomedusae</v>
      </c>
      <c r="Q11" t="str">
        <f>VLOOKUP(S11,Sheet1!$A$2:$G$150,6,FALSE)</f>
        <v>Hydridae</v>
      </c>
      <c r="R11" t="str">
        <f>VLOOKUP(S11,Sheet1!$A$2:$G$150,7,FALSE)</f>
        <v>Hydra</v>
      </c>
      <c r="S11" t="s">
        <v>122</v>
      </c>
      <c r="T11" t="s">
        <v>29</v>
      </c>
      <c r="U11">
        <v>2</v>
      </c>
      <c r="V11" t="s">
        <v>189</v>
      </c>
    </row>
    <row r="12" spans="1:22" ht="16" x14ac:dyDescent="0.2">
      <c r="A12" t="s">
        <v>186</v>
      </c>
      <c r="B12" s="13">
        <v>44371</v>
      </c>
      <c r="C12" t="s">
        <v>22</v>
      </c>
      <c r="D12">
        <v>4</v>
      </c>
      <c r="E12">
        <v>5</v>
      </c>
      <c r="F12" t="s">
        <v>187</v>
      </c>
      <c r="G12" t="s">
        <v>187</v>
      </c>
      <c r="H12">
        <v>153</v>
      </c>
      <c r="I12">
        <v>30</v>
      </c>
      <c r="J12">
        <v>100</v>
      </c>
      <c r="K12">
        <v>1</v>
      </c>
      <c r="L12">
        <v>6</v>
      </c>
      <c r="M12" t="str">
        <f>VLOOKUP(S12,Sheet1!$A$2:$G$150,2,FALSE)</f>
        <v>Arthopoda</v>
      </c>
      <c r="N12" t="str">
        <f>VLOOKUP(S12,Sheet1!$A$2:$G$150,3,FALSE)</f>
        <v>Insecta</v>
      </c>
      <c r="O12">
        <f>VLOOKUP(S12,Sheet1!$A$2:$G$150,4,FALSE)</f>
        <v>0</v>
      </c>
      <c r="P12" t="str">
        <f>VLOOKUP(S12,Sheet1!$A$2:$G$9150,5,FALSE)</f>
        <v>Diptera</v>
      </c>
      <c r="Q12" t="str">
        <f>VLOOKUP(S12,Sheet1!$A$2:$G$150,6,FALSE)</f>
        <v>Ceratopogonidae</v>
      </c>
      <c r="R12">
        <f>VLOOKUP(S12,Sheet1!$A$2:$G$150,7,FALSE)</f>
        <v>0</v>
      </c>
      <c r="S12" s="9" t="s">
        <v>185</v>
      </c>
      <c r="T12" t="s">
        <v>71</v>
      </c>
      <c r="U12">
        <v>1</v>
      </c>
      <c r="V12" t="s">
        <v>189</v>
      </c>
    </row>
    <row r="13" spans="1:22" x14ac:dyDescent="0.2">
      <c r="A13" t="s">
        <v>186</v>
      </c>
      <c r="B13" s="13">
        <v>44371</v>
      </c>
      <c r="C13" t="s">
        <v>22</v>
      </c>
      <c r="D13">
        <v>4</v>
      </c>
      <c r="E13">
        <v>5</v>
      </c>
      <c r="F13" t="s">
        <v>187</v>
      </c>
      <c r="G13" t="s">
        <v>187</v>
      </c>
      <c r="H13">
        <v>153</v>
      </c>
      <c r="I13">
        <v>30</v>
      </c>
      <c r="J13">
        <v>100</v>
      </c>
      <c r="K13">
        <v>1</v>
      </c>
      <c r="L13">
        <v>6</v>
      </c>
      <c r="M13" t="str">
        <f>VLOOKUP(S13,Sheet1!$A$2:$G$150,2,FALSE)</f>
        <v>Arthopoda</v>
      </c>
      <c r="N13" t="str">
        <f>VLOOKUP(S13,Sheet1!$A$2:$G$150,3,FALSE)</f>
        <v>Insecta</v>
      </c>
      <c r="O13">
        <f>VLOOKUP(S13,Sheet1!$A$2:$G$150,4,FALSE)</f>
        <v>0</v>
      </c>
      <c r="P13" t="str">
        <f>VLOOKUP(S13,Sheet1!$A$2:$G$9150,5,FALSE)</f>
        <v>Diptera</v>
      </c>
      <c r="Q13" t="str">
        <f>VLOOKUP(S13,Sheet1!$A$2:$G$150,6,FALSE)</f>
        <v>Chironomidae</v>
      </c>
      <c r="R13" t="str">
        <f>VLOOKUP(S13,Sheet1!$A$2:$G$150,7,FALSE)</f>
        <v>Chironomidae</v>
      </c>
      <c r="S13" t="s">
        <v>85</v>
      </c>
      <c r="T13" t="s">
        <v>166</v>
      </c>
      <c r="U13">
        <v>1</v>
      </c>
      <c r="V13" t="s">
        <v>189</v>
      </c>
    </row>
    <row r="14" spans="1:22" x14ac:dyDescent="0.2">
      <c r="A14" t="s">
        <v>186</v>
      </c>
      <c r="B14" s="13">
        <v>44371</v>
      </c>
      <c r="C14" t="s">
        <v>22</v>
      </c>
      <c r="D14">
        <v>4</v>
      </c>
      <c r="E14">
        <v>5</v>
      </c>
      <c r="F14" t="s">
        <v>187</v>
      </c>
      <c r="G14" t="s">
        <v>187</v>
      </c>
      <c r="H14">
        <v>153</v>
      </c>
      <c r="I14">
        <v>30</v>
      </c>
      <c r="J14">
        <v>100</v>
      </c>
      <c r="K14">
        <v>1</v>
      </c>
      <c r="L14">
        <v>6</v>
      </c>
      <c r="M14" t="str">
        <f>VLOOKUP(S14,Sheet1!$A$2:$G$150,2,FALSE)</f>
        <v>Arthopoda</v>
      </c>
      <c r="N14" t="str">
        <f>VLOOKUP(S14,Sheet1!$A$2:$G$150,3,FALSE)</f>
        <v>Insecta</v>
      </c>
      <c r="O14">
        <f>VLOOKUP(S14,Sheet1!$A$2:$G$150,4,FALSE)</f>
        <v>0</v>
      </c>
      <c r="P14" t="str">
        <f>VLOOKUP(S14,Sheet1!$A$2:$G$9150,5,FALSE)</f>
        <v>Coleoptera</v>
      </c>
      <c r="Q14">
        <f>VLOOKUP(S14,Sheet1!$A$2:$G$150,6,FALSE)</f>
        <v>0</v>
      </c>
      <c r="R14">
        <f>VLOOKUP(S14,Sheet1!$A$2:$G$150,7,FALSE)</f>
        <v>0</v>
      </c>
      <c r="S14" t="s">
        <v>113</v>
      </c>
      <c r="T14" t="s">
        <v>71</v>
      </c>
      <c r="U14">
        <v>1</v>
      </c>
      <c r="V14" t="s">
        <v>189</v>
      </c>
    </row>
    <row r="15" spans="1:22" x14ac:dyDescent="0.2">
      <c r="A15" t="s">
        <v>188</v>
      </c>
      <c r="B15" s="13">
        <v>44371</v>
      </c>
      <c r="C15" t="s">
        <v>22</v>
      </c>
      <c r="D15">
        <v>4</v>
      </c>
      <c r="E15">
        <v>5</v>
      </c>
      <c r="F15" t="s">
        <v>187</v>
      </c>
      <c r="G15" t="s">
        <v>187</v>
      </c>
      <c r="H15">
        <v>153</v>
      </c>
      <c r="I15">
        <v>30</v>
      </c>
      <c r="J15">
        <v>50</v>
      </c>
      <c r="K15">
        <v>1</v>
      </c>
      <c r="L15">
        <v>4</v>
      </c>
      <c r="M15" t="str">
        <f>VLOOKUP(S15,Sheet1!$A$2:$G$150,2,FALSE)</f>
        <v>Arthropoda</v>
      </c>
      <c r="N15" t="str">
        <f>VLOOKUP(S15,Sheet1!$A$2:$G$150,3,FALSE)</f>
        <v>Maxillopoda</v>
      </c>
      <c r="O15" t="str">
        <f>VLOOKUP(S15,Sheet1!$A$2:$G$150,4,FALSE)</f>
        <v>Copepoda</v>
      </c>
      <c r="P15" t="str">
        <f>VLOOKUP(S15,Sheet1!$A$2:$G$9150,5,FALSE)</f>
        <v>Cyclopoida</v>
      </c>
      <c r="Q15" t="str">
        <f>VLOOKUP(S15,Sheet1!$A$2:$G$150,6,FALSE)</f>
        <v>Cyclopidae</v>
      </c>
      <c r="R15" t="str">
        <f>VLOOKUP(S15,Sheet1!$A$2:$G$150,7,FALSE)</f>
        <v>Acanthocyclops</v>
      </c>
      <c r="S15" t="s">
        <v>53</v>
      </c>
      <c r="T15" t="s">
        <v>28</v>
      </c>
      <c r="U15">
        <v>37</v>
      </c>
      <c r="V15" t="s">
        <v>189</v>
      </c>
    </row>
    <row r="16" spans="1:22" x14ac:dyDescent="0.2">
      <c r="A16" t="s">
        <v>188</v>
      </c>
      <c r="B16" s="13">
        <v>44371</v>
      </c>
      <c r="C16" t="s">
        <v>22</v>
      </c>
      <c r="D16">
        <v>4</v>
      </c>
      <c r="E16">
        <v>5</v>
      </c>
      <c r="F16" t="s">
        <v>187</v>
      </c>
      <c r="G16" t="s">
        <v>187</v>
      </c>
      <c r="H16">
        <v>153</v>
      </c>
      <c r="I16">
        <v>30</v>
      </c>
      <c r="J16">
        <v>50</v>
      </c>
      <c r="K16">
        <v>1</v>
      </c>
      <c r="L16">
        <v>4</v>
      </c>
      <c r="M16" t="str">
        <f>VLOOKUP(S16,Sheet1!$A$2:$G$150,2,FALSE)</f>
        <v>Arthropoda</v>
      </c>
      <c r="N16" t="str">
        <f>VLOOKUP(S16,Sheet1!$A$2:$G$150,3,FALSE)</f>
        <v>Maxillopoda</v>
      </c>
      <c r="O16" t="str">
        <f>VLOOKUP(S16,Sheet1!$A$2:$G$150,4,FALSE)</f>
        <v>Copepoda</v>
      </c>
      <c r="P16" t="str">
        <f>VLOOKUP(S16,Sheet1!$A$2:$G$9150,5,FALSE)</f>
        <v>Cyclopoida</v>
      </c>
      <c r="Q16" t="str">
        <f>VLOOKUP(S16,Sheet1!$A$2:$G$150,6,FALSE)</f>
        <v>Cyclopidae</v>
      </c>
      <c r="R16" t="str">
        <f>VLOOKUP(S16,Sheet1!$A$2:$G$150,7,FALSE)</f>
        <v>Acanthocyclops</v>
      </c>
      <c r="S16" t="s">
        <v>53</v>
      </c>
      <c r="T16" t="s">
        <v>29</v>
      </c>
      <c r="U16">
        <v>2</v>
      </c>
      <c r="V16" t="s">
        <v>189</v>
      </c>
    </row>
    <row r="17" spans="1:22" x14ac:dyDescent="0.2">
      <c r="A17" t="s">
        <v>188</v>
      </c>
      <c r="B17" s="13">
        <v>44371</v>
      </c>
      <c r="C17" t="s">
        <v>22</v>
      </c>
      <c r="D17">
        <v>4</v>
      </c>
      <c r="E17">
        <v>5</v>
      </c>
      <c r="F17" t="s">
        <v>187</v>
      </c>
      <c r="G17" t="s">
        <v>187</v>
      </c>
      <c r="H17">
        <v>153</v>
      </c>
      <c r="I17">
        <v>30</v>
      </c>
      <c r="J17">
        <v>50</v>
      </c>
      <c r="K17">
        <v>1</v>
      </c>
      <c r="L17">
        <v>4</v>
      </c>
      <c r="M17" t="str">
        <f>VLOOKUP(S17,Sheet1!$A$2:$G$150,2,FALSE)</f>
        <v>Arthropoda</v>
      </c>
      <c r="N17" t="str">
        <f>VLOOKUP(S17,Sheet1!$A$2:$G$150,3,FALSE)</f>
        <v>Maxillopoda</v>
      </c>
      <c r="O17" t="str">
        <f>VLOOKUP(S17,Sheet1!$A$2:$G$150,4,FALSE)</f>
        <v>Copepoda</v>
      </c>
      <c r="P17" t="str">
        <f>VLOOKUP(S17,Sheet1!$A$2:$G$9150,5,FALSE)</f>
        <v>Calanoida</v>
      </c>
      <c r="Q17" t="str">
        <f>VLOOKUP(S17,Sheet1!$A$2:$G$150,6,FALSE)</f>
        <v>Calanoida</v>
      </c>
      <c r="R17" t="str">
        <f>VLOOKUP(S17,Sheet1!$A$2:$G$150,7,FALSE)</f>
        <v>Calanoida</v>
      </c>
      <c r="S17" t="s">
        <v>55</v>
      </c>
      <c r="T17" t="s">
        <v>34</v>
      </c>
      <c r="U17">
        <v>3</v>
      </c>
      <c r="V17" t="s">
        <v>189</v>
      </c>
    </row>
    <row r="18" spans="1:22" x14ac:dyDescent="0.2">
      <c r="A18" t="s">
        <v>188</v>
      </c>
      <c r="B18" s="13">
        <v>44371</v>
      </c>
      <c r="C18" t="s">
        <v>22</v>
      </c>
      <c r="D18">
        <v>4</v>
      </c>
      <c r="E18">
        <v>5</v>
      </c>
      <c r="F18" t="s">
        <v>187</v>
      </c>
      <c r="G18" t="s">
        <v>187</v>
      </c>
      <c r="H18">
        <v>153</v>
      </c>
      <c r="I18">
        <v>30</v>
      </c>
      <c r="J18">
        <v>50</v>
      </c>
      <c r="K18">
        <v>1</v>
      </c>
      <c r="L18">
        <v>4</v>
      </c>
      <c r="M18" t="str">
        <f>VLOOKUP(S18,Sheet1!$A$2:$G$150,2,FALSE)</f>
        <v>Arthropoda</v>
      </c>
      <c r="N18" t="str">
        <f>VLOOKUP(S18,Sheet1!$A$2:$G$150,3,FALSE)</f>
        <v>Maxillopoda</v>
      </c>
      <c r="O18" t="str">
        <f>VLOOKUP(S18,Sheet1!$A$2:$G$150,4,FALSE)</f>
        <v>Copepoda</v>
      </c>
      <c r="P18" t="str">
        <f>VLOOKUP(S18,Sheet1!$A$2:$G$9150,5,FALSE)</f>
        <v>Harpacticoida</v>
      </c>
      <c r="Q18" t="str">
        <f>VLOOKUP(S18,Sheet1!$A$2:$G$150,6,FALSE)</f>
        <v>Harpacticoida</v>
      </c>
      <c r="R18" t="str">
        <f>VLOOKUP(S18,Sheet1!$A$2:$G$150,7,FALSE)</f>
        <v>Harpacticoida</v>
      </c>
      <c r="S18" t="s">
        <v>98</v>
      </c>
      <c r="T18" t="s">
        <v>29</v>
      </c>
      <c r="U18">
        <v>118</v>
      </c>
      <c r="V18" t="s">
        <v>189</v>
      </c>
    </row>
    <row r="19" spans="1:22" x14ac:dyDescent="0.2">
      <c r="A19" t="s">
        <v>188</v>
      </c>
      <c r="B19" s="13">
        <v>44371</v>
      </c>
      <c r="C19" t="s">
        <v>22</v>
      </c>
      <c r="D19">
        <v>4</v>
      </c>
      <c r="E19">
        <v>5</v>
      </c>
      <c r="F19" t="s">
        <v>187</v>
      </c>
      <c r="G19" t="s">
        <v>187</v>
      </c>
      <c r="H19">
        <v>153</v>
      </c>
      <c r="I19">
        <v>30</v>
      </c>
      <c r="J19">
        <v>50</v>
      </c>
      <c r="K19">
        <v>1</v>
      </c>
      <c r="L19">
        <v>4</v>
      </c>
      <c r="M19" t="str">
        <f>VLOOKUP(S19,Sheet1!$A$2:$G$150,2,FALSE)</f>
        <v>Arthropoda</v>
      </c>
      <c r="N19" t="str">
        <f>VLOOKUP(S19,Sheet1!$A$2:$G$150,3,FALSE)</f>
        <v>Branchipoda</v>
      </c>
      <c r="O19">
        <f>VLOOKUP(S19,Sheet1!$A$2:$G$150,4,FALSE)</f>
        <v>0</v>
      </c>
      <c r="P19" t="str">
        <f>VLOOKUP(S19,Sheet1!$A$2:$G$9150,5,FALSE)</f>
        <v>Cladocera</v>
      </c>
      <c r="Q19" t="str">
        <f>VLOOKUP(S19,Sheet1!$A$2:$G$150,6,FALSE)</f>
        <v>Bosminidae</v>
      </c>
      <c r="R19" t="str">
        <f>VLOOKUP(S19,Sheet1!$A$2:$G$150,7,FALSE)</f>
        <v>Bosmina</v>
      </c>
      <c r="S19" t="s">
        <v>59</v>
      </c>
      <c r="T19" t="s">
        <v>29</v>
      </c>
      <c r="U19">
        <v>6</v>
      </c>
      <c r="V19" t="s">
        <v>189</v>
      </c>
    </row>
    <row r="20" spans="1:22" x14ac:dyDescent="0.2">
      <c r="A20" t="s">
        <v>188</v>
      </c>
      <c r="B20" s="13">
        <v>44371</v>
      </c>
      <c r="C20" t="s">
        <v>22</v>
      </c>
      <c r="D20">
        <v>4</v>
      </c>
      <c r="E20">
        <v>5</v>
      </c>
      <c r="F20" t="s">
        <v>187</v>
      </c>
      <c r="G20" t="s">
        <v>187</v>
      </c>
      <c r="H20">
        <v>153</v>
      </c>
      <c r="I20">
        <v>30</v>
      </c>
      <c r="J20">
        <v>50</v>
      </c>
      <c r="K20">
        <v>1</v>
      </c>
      <c r="L20">
        <v>4</v>
      </c>
      <c r="M20" t="str">
        <f>VLOOKUP(S20,Sheet1!$A$2:$G$150,2,FALSE)</f>
        <v>Arthropoda</v>
      </c>
      <c r="N20" t="str">
        <f>VLOOKUP(S20,Sheet1!$A$2:$G$150,3,FALSE)</f>
        <v>Branchipoda</v>
      </c>
      <c r="O20">
        <f>VLOOKUP(S20,Sheet1!$A$2:$G$150,4,FALSE)</f>
        <v>0</v>
      </c>
      <c r="P20" t="str">
        <f>VLOOKUP(S20,Sheet1!$A$2:$G$9150,5,FALSE)</f>
        <v>Cladocera</v>
      </c>
      <c r="Q20" t="str">
        <f>VLOOKUP(S20,Sheet1!$A$2:$G$150,6,FALSE)</f>
        <v>Chydoridae</v>
      </c>
      <c r="R20" t="str">
        <f>VLOOKUP(S20,Sheet1!$A$2:$G$150,7,FALSE)</f>
        <v>Chydorus</v>
      </c>
      <c r="S20" t="s">
        <v>61</v>
      </c>
      <c r="T20" t="s">
        <v>29</v>
      </c>
      <c r="U20">
        <v>1</v>
      </c>
      <c r="V20" t="s">
        <v>189</v>
      </c>
    </row>
    <row r="21" spans="1:22" x14ac:dyDescent="0.2">
      <c r="A21" t="s">
        <v>188</v>
      </c>
      <c r="B21" s="13">
        <v>44371</v>
      </c>
      <c r="C21" t="s">
        <v>22</v>
      </c>
      <c r="D21">
        <v>4</v>
      </c>
      <c r="E21">
        <v>5</v>
      </c>
      <c r="F21" t="s">
        <v>187</v>
      </c>
      <c r="G21" t="s">
        <v>187</v>
      </c>
      <c r="H21">
        <v>153</v>
      </c>
      <c r="I21">
        <v>30</v>
      </c>
      <c r="J21">
        <v>50</v>
      </c>
      <c r="K21">
        <v>1</v>
      </c>
      <c r="L21">
        <v>4</v>
      </c>
      <c r="M21" t="str">
        <f>VLOOKUP(S21,Sheet1!$A$2:$G$150,2,FALSE)</f>
        <v>Arthropoda</v>
      </c>
      <c r="N21" t="str">
        <f>VLOOKUP(S21,Sheet1!$A$2:$G$150,3,FALSE)</f>
        <v>Branchipoda</v>
      </c>
      <c r="O21">
        <f>VLOOKUP(S21,Sheet1!$A$2:$G$150,4,FALSE)</f>
        <v>0</v>
      </c>
      <c r="P21" t="str">
        <f>VLOOKUP(S21,Sheet1!$A$2:$G$9150,5,FALSE)</f>
        <v>Cladocera</v>
      </c>
      <c r="Q21" t="str">
        <f>VLOOKUP(S21,Sheet1!$A$2:$G$150,6,FALSE)</f>
        <v>Chydoridae</v>
      </c>
      <c r="R21" t="str">
        <f>VLOOKUP(S21,Sheet1!$A$2:$G$150,7,FALSE)</f>
        <v>Alona</v>
      </c>
      <c r="S21" t="s">
        <v>73</v>
      </c>
      <c r="T21" t="s">
        <v>29</v>
      </c>
      <c r="U21">
        <v>1</v>
      </c>
      <c r="V21" t="s">
        <v>189</v>
      </c>
    </row>
    <row r="22" spans="1:22" x14ac:dyDescent="0.2">
      <c r="A22" t="s">
        <v>188</v>
      </c>
      <c r="B22" s="13">
        <v>44371</v>
      </c>
      <c r="C22" t="s">
        <v>22</v>
      </c>
      <c r="D22">
        <v>4</v>
      </c>
      <c r="E22">
        <v>5</v>
      </c>
      <c r="F22" t="s">
        <v>187</v>
      </c>
      <c r="G22" t="s">
        <v>187</v>
      </c>
      <c r="H22">
        <v>153</v>
      </c>
      <c r="I22">
        <v>30</v>
      </c>
      <c r="J22">
        <v>50</v>
      </c>
      <c r="K22">
        <v>1</v>
      </c>
      <c r="L22">
        <v>4</v>
      </c>
      <c r="M22" t="str">
        <f>VLOOKUP(S22,Sheet1!$A$2:$G$150,2,FALSE)</f>
        <v>Arthropoda</v>
      </c>
      <c r="N22" t="str">
        <f>VLOOKUP(S22,Sheet1!$A$2:$G$150,3,FALSE)</f>
        <v>Branchipoda</v>
      </c>
      <c r="O22">
        <f>VLOOKUP(S22,Sheet1!$A$2:$G$150,4,FALSE)</f>
        <v>0</v>
      </c>
      <c r="P22" t="str">
        <f>VLOOKUP(S22,Sheet1!$A$2:$G$9150,5,FALSE)</f>
        <v>Cladocera</v>
      </c>
      <c r="Q22" t="str">
        <f>VLOOKUP(S22,Sheet1!$A$2:$G$150,6,FALSE)</f>
        <v>Ilyocryptidae</v>
      </c>
      <c r="R22" t="str">
        <f>VLOOKUP(S22,Sheet1!$A$2:$G$150,7,FALSE)</f>
        <v>ilyocryptus</v>
      </c>
      <c r="S22" t="s">
        <v>75</v>
      </c>
      <c r="T22" t="s">
        <v>29</v>
      </c>
      <c r="U22">
        <v>1</v>
      </c>
      <c r="V22" t="s">
        <v>189</v>
      </c>
    </row>
    <row r="23" spans="1:22" x14ac:dyDescent="0.2">
      <c r="A23" t="s">
        <v>188</v>
      </c>
      <c r="B23" s="13">
        <v>44371</v>
      </c>
      <c r="C23" t="s">
        <v>22</v>
      </c>
      <c r="D23">
        <v>4</v>
      </c>
      <c r="E23">
        <v>5</v>
      </c>
      <c r="F23" t="s">
        <v>187</v>
      </c>
      <c r="G23" t="s">
        <v>187</v>
      </c>
      <c r="H23">
        <v>153</v>
      </c>
      <c r="I23">
        <v>30</v>
      </c>
      <c r="J23">
        <v>50</v>
      </c>
      <c r="K23">
        <v>1</v>
      </c>
      <c r="L23">
        <v>4</v>
      </c>
      <c r="M23" t="str">
        <f>VLOOKUP(S23,Sheet1!$A$2:$G$150,2,FALSE)</f>
        <v>Arthopoda</v>
      </c>
      <c r="N23" t="str">
        <f>VLOOKUP(S23,Sheet1!$A$2:$G$150,3,FALSE)</f>
        <v>Ostracoda</v>
      </c>
      <c r="O23" t="str">
        <f>VLOOKUP(S23,Sheet1!$A$2:$G$150,4,FALSE)</f>
        <v>Podacopa</v>
      </c>
      <c r="P23" t="str">
        <f>VLOOKUP(S23,Sheet1!$A$2:$G$9150,5,FALSE)</f>
        <v>Podacopida</v>
      </c>
      <c r="Q23" t="str">
        <f>VLOOKUP(S23,Sheet1!$A$2:$G$150,6,FALSE)</f>
        <v>Cyprididae</v>
      </c>
      <c r="R23" t="str">
        <f>VLOOKUP(S23,Sheet1!$A$2:$G$150,7,FALSE)</f>
        <v>Eucypris</v>
      </c>
      <c r="S23" t="s">
        <v>115</v>
      </c>
      <c r="T23" t="s">
        <v>29</v>
      </c>
      <c r="U23">
        <v>53</v>
      </c>
      <c r="V23" t="s">
        <v>189</v>
      </c>
    </row>
    <row r="24" spans="1:22" x14ac:dyDescent="0.2">
      <c r="A24" t="s">
        <v>188</v>
      </c>
      <c r="B24" s="13">
        <v>44371</v>
      </c>
      <c r="C24" t="s">
        <v>22</v>
      </c>
      <c r="D24">
        <v>4</v>
      </c>
      <c r="E24">
        <v>5</v>
      </c>
      <c r="F24" t="s">
        <v>187</v>
      </c>
      <c r="G24" t="s">
        <v>187</v>
      </c>
      <c r="H24">
        <v>153</v>
      </c>
      <c r="I24">
        <v>30</v>
      </c>
      <c r="J24">
        <v>50</v>
      </c>
      <c r="K24">
        <v>1</v>
      </c>
      <c r="L24">
        <v>4</v>
      </c>
      <c r="M24" t="str">
        <f>VLOOKUP(S24,Sheet1!$A$2:$G$150,2,FALSE)</f>
        <v>Arthropoda</v>
      </c>
      <c r="N24" t="str">
        <f>VLOOKUP(S24,Sheet1!$A$2:$G$150,3,FALSE)</f>
        <v>Ostracoda</v>
      </c>
      <c r="O24" t="str">
        <f>VLOOKUP(S24,Sheet1!$A$2:$G$150,4,FALSE)</f>
        <v>Podacopa</v>
      </c>
      <c r="P24" t="str">
        <f>VLOOKUP(S24,Sheet1!$A$2:$G$9150,5,FALSE)</f>
        <v>Podacopida</v>
      </c>
      <c r="Q24" t="str">
        <f>VLOOKUP(S24,Sheet1!$A$2:$G$150,6,FALSE)</f>
        <v>Ilyocryprididae</v>
      </c>
      <c r="R24" t="str">
        <f>VLOOKUP(S24,Sheet1!$A$2:$G$150,7,FALSE)</f>
        <v>Ilyocypris</v>
      </c>
      <c r="S24" t="s">
        <v>104</v>
      </c>
      <c r="T24" t="s">
        <v>29</v>
      </c>
      <c r="U24">
        <v>10</v>
      </c>
      <c r="V24" t="s">
        <v>189</v>
      </c>
    </row>
    <row r="25" spans="1:22" x14ac:dyDescent="0.2">
      <c r="A25" t="s">
        <v>188</v>
      </c>
      <c r="B25" s="13">
        <v>44371</v>
      </c>
      <c r="C25" t="s">
        <v>22</v>
      </c>
      <c r="D25">
        <v>4</v>
      </c>
      <c r="E25">
        <v>5</v>
      </c>
      <c r="F25" t="s">
        <v>187</v>
      </c>
      <c r="G25" t="s">
        <v>187</v>
      </c>
      <c r="H25">
        <v>153</v>
      </c>
      <c r="I25">
        <v>30</v>
      </c>
      <c r="J25">
        <v>50</v>
      </c>
      <c r="K25">
        <v>1</v>
      </c>
      <c r="L25">
        <v>4</v>
      </c>
      <c r="M25" t="str">
        <f>VLOOKUP(S25,Sheet1!$A$2:$G$150,2,FALSE)</f>
        <v>Rotifera</v>
      </c>
      <c r="N25" t="str">
        <f>VLOOKUP(S25,Sheet1!$A$2:$G$150,3,FALSE)</f>
        <v>Rotifera</v>
      </c>
      <c r="O25" t="str">
        <f>VLOOKUP(S25,Sheet1!$A$2:$G$150,4,FALSE)</f>
        <v>Rotifera</v>
      </c>
      <c r="P25" t="str">
        <f>VLOOKUP(S25,Sheet1!$A$2:$G$9150,5,FALSE)</f>
        <v>Rotifera</v>
      </c>
      <c r="Q25" t="str">
        <f>VLOOKUP(S25,Sheet1!$A$2:$G$150,6,FALSE)</f>
        <v>Rotifera</v>
      </c>
      <c r="R25" t="str">
        <f>VLOOKUP(S25,Sheet1!$A$2:$G$150,7,FALSE)</f>
        <v>Rotifera</v>
      </c>
      <c r="S25" t="s">
        <v>82</v>
      </c>
      <c r="T25" t="s">
        <v>29</v>
      </c>
      <c r="U25">
        <v>1</v>
      </c>
      <c r="V25" t="s">
        <v>189</v>
      </c>
    </row>
    <row r="26" spans="1:22" x14ac:dyDescent="0.2">
      <c r="A26" t="s">
        <v>188</v>
      </c>
      <c r="B26" s="13">
        <v>44371</v>
      </c>
      <c r="C26" t="s">
        <v>22</v>
      </c>
      <c r="D26">
        <v>4</v>
      </c>
      <c r="E26">
        <v>5</v>
      </c>
      <c r="F26" t="s">
        <v>187</v>
      </c>
      <c r="G26" t="s">
        <v>187</v>
      </c>
      <c r="H26">
        <v>153</v>
      </c>
      <c r="I26">
        <v>30</v>
      </c>
      <c r="J26">
        <v>50</v>
      </c>
      <c r="K26">
        <v>1</v>
      </c>
      <c r="L26">
        <v>4</v>
      </c>
      <c r="M26" t="str">
        <f>VLOOKUP(S26,Sheet1!$A$2:$G$150,2,FALSE)</f>
        <v>Arthropoda</v>
      </c>
      <c r="N26" t="str">
        <f>VLOOKUP(S26,Sheet1!$A$2:$G$150,3,FALSE)</f>
        <v>Arachnida</v>
      </c>
      <c r="O26" t="str">
        <f>VLOOKUP(S26,Sheet1!$A$2:$G$150,4,FALSE)</f>
        <v>acari</v>
      </c>
      <c r="P26" t="str">
        <f>VLOOKUP(S26,Sheet1!$A$2:$G$9150,5,FALSE)</f>
        <v>Hydracarina</v>
      </c>
      <c r="Q26">
        <f>VLOOKUP(S26,Sheet1!$A$2:$G$150,6,FALSE)</f>
        <v>0</v>
      </c>
      <c r="R26">
        <f>VLOOKUP(S26,Sheet1!$A$2:$G$150,7,FALSE)</f>
        <v>0</v>
      </c>
      <c r="S26" t="s">
        <v>43</v>
      </c>
      <c r="T26" t="s">
        <v>29</v>
      </c>
      <c r="U26">
        <v>1</v>
      </c>
      <c r="V26" t="s">
        <v>189</v>
      </c>
    </row>
    <row r="27" spans="1:22" x14ac:dyDescent="0.2">
      <c r="A27" t="s">
        <v>188</v>
      </c>
      <c r="B27" s="13">
        <v>44371</v>
      </c>
      <c r="C27" t="s">
        <v>22</v>
      </c>
      <c r="D27">
        <v>4</v>
      </c>
      <c r="E27">
        <v>5</v>
      </c>
      <c r="F27" t="s">
        <v>187</v>
      </c>
      <c r="G27" t="s">
        <v>187</v>
      </c>
      <c r="H27">
        <v>153</v>
      </c>
      <c r="I27">
        <v>30</v>
      </c>
      <c r="J27">
        <v>50</v>
      </c>
      <c r="K27">
        <v>1</v>
      </c>
      <c r="L27">
        <v>4</v>
      </c>
      <c r="M27" t="str">
        <f>VLOOKUP(S27,Sheet1!$A$2:$G$150,2,FALSE)</f>
        <v>Arthopoda</v>
      </c>
      <c r="N27" t="str">
        <f>VLOOKUP(S27,Sheet1!$A$2:$G$150,3,FALSE)</f>
        <v>Insecta</v>
      </c>
      <c r="O27">
        <f>VLOOKUP(S27,Sheet1!$A$2:$G$150,4,FALSE)</f>
        <v>0</v>
      </c>
      <c r="P27" t="str">
        <f>VLOOKUP(S27,Sheet1!$A$2:$G$9150,5,FALSE)</f>
        <v>Diptera</v>
      </c>
      <c r="Q27" t="str">
        <f>VLOOKUP(S27,Sheet1!$A$2:$G$150,6,FALSE)</f>
        <v>Chironomidae</v>
      </c>
      <c r="R27" t="str">
        <f>VLOOKUP(S27,Sheet1!$A$2:$G$150,7,FALSE)</f>
        <v>Chironomidae</v>
      </c>
      <c r="S27" t="s">
        <v>85</v>
      </c>
      <c r="T27" t="s">
        <v>71</v>
      </c>
      <c r="U27">
        <v>24</v>
      </c>
      <c r="V27" t="s">
        <v>189</v>
      </c>
    </row>
    <row r="28" spans="1:22" x14ac:dyDescent="0.2">
      <c r="A28" t="s">
        <v>188</v>
      </c>
      <c r="B28" s="13">
        <v>44371</v>
      </c>
      <c r="C28" t="s">
        <v>22</v>
      </c>
      <c r="D28">
        <v>4</v>
      </c>
      <c r="E28">
        <v>5</v>
      </c>
      <c r="F28" t="s">
        <v>187</v>
      </c>
      <c r="G28" t="s">
        <v>187</v>
      </c>
      <c r="H28">
        <v>153</v>
      </c>
      <c r="I28">
        <v>30</v>
      </c>
      <c r="J28">
        <v>50</v>
      </c>
      <c r="K28">
        <v>1</v>
      </c>
      <c r="L28">
        <v>4</v>
      </c>
      <c r="M28" t="str">
        <f>VLOOKUP(S28,Sheet1!$A$2:$G$150,2,FALSE)</f>
        <v>Nematoda</v>
      </c>
      <c r="N28" t="str">
        <f>VLOOKUP(S28,Sheet1!$A$2:$G$150,3,FALSE)</f>
        <v>Nematoda</v>
      </c>
      <c r="O28" t="str">
        <f>VLOOKUP(S28,Sheet1!$A$2:$G$150,4,FALSE)</f>
        <v>Nematoda</v>
      </c>
      <c r="P28" t="str">
        <f>VLOOKUP(S28,Sheet1!$A$2:$G$9150,5,FALSE)</f>
        <v>Nematoda</v>
      </c>
      <c r="Q28" t="str">
        <f>VLOOKUP(S28,Sheet1!$A$2:$G$150,6,FALSE)</f>
        <v>Nematoda</v>
      </c>
      <c r="R28" t="str">
        <f>VLOOKUP(S28,Sheet1!$A$2:$G$150,7,FALSE)</f>
        <v>Nematoda</v>
      </c>
      <c r="S28" t="s">
        <v>94</v>
      </c>
      <c r="T28" t="s">
        <v>29</v>
      </c>
      <c r="U28">
        <v>19</v>
      </c>
      <c r="V28" t="s">
        <v>189</v>
      </c>
    </row>
    <row r="29" spans="1:22" x14ac:dyDescent="0.2">
      <c r="A29" t="s">
        <v>188</v>
      </c>
      <c r="B29" s="13">
        <v>44371</v>
      </c>
      <c r="C29" t="s">
        <v>22</v>
      </c>
      <c r="D29">
        <v>4</v>
      </c>
      <c r="E29">
        <v>5</v>
      </c>
      <c r="F29" t="s">
        <v>187</v>
      </c>
      <c r="G29" t="s">
        <v>187</v>
      </c>
      <c r="H29">
        <v>153</v>
      </c>
      <c r="I29">
        <v>30</v>
      </c>
      <c r="J29">
        <v>50</v>
      </c>
      <c r="K29">
        <v>1</v>
      </c>
      <c r="L29">
        <v>4</v>
      </c>
      <c r="M29" t="str">
        <f>VLOOKUP(S29,Sheet1!$A$2:$G$150,2,FALSE)</f>
        <v>Arthropoda</v>
      </c>
      <c r="N29" t="str">
        <f>VLOOKUP(S29,Sheet1!$A$2:$G$150,3,FALSE)</f>
        <v>Insecta</v>
      </c>
      <c r="O29" t="str">
        <f>VLOOKUP(S29,Sheet1!$A$2:$G$150,4,FALSE)</f>
        <v>Pterygota</v>
      </c>
      <c r="P29" t="str">
        <f>VLOOKUP(S29,Sheet1!$A$2:$G$9150,5,FALSE)</f>
        <v>Thysanoptera</v>
      </c>
      <c r="Q29">
        <f>VLOOKUP(S29,Sheet1!$A$2:$G$150,6,FALSE)</f>
        <v>0</v>
      </c>
      <c r="R29">
        <f>VLOOKUP(S29,Sheet1!$A$2:$G$150,7,FALSE)</f>
        <v>0</v>
      </c>
      <c r="S29" t="s">
        <v>131</v>
      </c>
      <c r="T29" t="s">
        <v>29</v>
      </c>
      <c r="U29">
        <v>1</v>
      </c>
      <c r="V29" t="s">
        <v>189</v>
      </c>
    </row>
    <row r="30" spans="1:22" x14ac:dyDescent="0.2">
      <c r="A30" t="s">
        <v>188</v>
      </c>
      <c r="B30" s="13">
        <v>44371</v>
      </c>
      <c r="C30" t="s">
        <v>22</v>
      </c>
      <c r="D30">
        <v>4</v>
      </c>
      <c r="E30">
        <v>5</v>
      </c>
      <c r="F30" t="s">
        <v>187</v>
      </c>
      <c r="G30" t="s">
        <v>187</v>
      </c>
      <c r="H30">
        <v>153</v>
      </c>
      <c r="I30">
        <v>30</v>
      </c>
      <c r="J30">
        <v>50</v>
      </c>
      <c r="K30">
        <v>1</v>
      </c>
      <c r="L30">
        <v>4</v>
      </c>
      <c r="M30" t="str">
        <f>VLOOKUP(S30,Sheet1!$A$2:$G$150,2,FALSE)</f>
        <v>Arthopoda</v>
      </c>
      <c r="N30" t="str">
        <f>VLOOKUP(S30,Sheet1!$A$2:$G$150,3,FALSE)</f>
        <v>Insecta</v>
      </c>
      <c r="O30">
        <f>VLOOKUP(S30,Sheet1!$A$2:$G$150,4,FALSE)</f>
        <v>0</v>
      </c>
      <c r="P30" t="str">
        <f>VLOOKUP(S30,Sheet1!$A$2:$G$9150,5,FALSE)</f>
        <v>Diptera</v>
      </c>
      <c r="Q30" t="str">
        <f>VLOOKUP(S30,Sheet1!$A$2:$G$150,6,FALSE)</f>
        <v>Diptera</v>
      </c>
      <c r="R30" t="str">
        <f>VLOOKUP(S30,Sheet1!$A$2:$G$150,7,FALSE)</f>
        <v>Diptera</v>
      </c>
      <c r="S30" t="s">
        <v>86</v>
      </c>
      <c r="T30" t="s">
        <v>71</v>
      </c>
      <c r="U30">
        <v>3</v>
      </c>
      <c r="V30" t="s">
        <v>189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topLeftCell="A73" workbookViewId="0">
      <selection activeCell="B30" sqref="B30"/>
    </sheetView>
  </sheetViews>
  <sheetFormatPr baseColWidth="10" defaultColWidth="8.83203125" defaultRowHeight="15" x14ac:dyDescent="0.2"/>
  <cols>
    <col min="1" max="1" width="19.33203125" customWidth="1"/>
    <col min="2" max="2" width="16.5" customWidth="1"/>
    <col min="3" max="3" width="14.83203125" customWidth="1"/>
    <col min="4" max="4" width="17" customWidth="1"/>
    <col min="5" max="5" width="16.83203125" customWidth="1"/>
    <col min="6" max="6" width="24.1640625" customWidth="1"/>
    <col min="7" max="7" width="22.83203125" customWidth="1"/>
  </cols>
  <sheetData>
    <row r="1" spans="1:7" ht="17" thickBot="1" x14ac:dyDescent="0.25">
      <c r="A1" s="3" t="s">
        <v>18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7" ht="17" thickBot="1" x14ac:dyDescent="0.25">
      <c r="A2" s="4" t="s">
        <v>27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1" t="s">
        <v>27</v>
      </c>
    </row>
    <row r="3" spans="1:7" ht="17" thickBot="1" x14ac:dyDescent="0.25">
      <c r="A3" s="4" t="s">
        <v>133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134</v>
      </c>
      <c r="G3" s="1" t="s">
        <v>133</v>
      </c>
    </row>
    <row r="4" spans="1:7" ht="17" thickBot="1" x14ac:dyDescent="0.25">
      <c r="A4" s="4" t="s">
        <v>26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26</v>
      </c>
      <c r="G4" s="4" t="s">
        <v>26</v>
      </c>
    </row>
    <row r="5" spans="1:7" ht="17" thickBot="1" x14ac:dyDescent="0.25">
      <c r="A5" s="4" t="s">
        <v>60</v>
      </c>
      <c r="B5" s="4" t="s">
        <v>23</v>
      </c>
      <c r="C5" s="4" t="s">
        <v>35</v>
      </c>
      <c r="D5" s="4"/>
      <c r="E5" s="4" t="s">
        <v>36</v>
      </c>
      <c r="F5" s="4" t="s">
        <v>39</v>
      </c>
      <c r="G5" s="4" t="s">
        <v>60</v>
      </c>
    </row>
    <row r="6" spans="1:7" ht="17" thickBot="1" x14ac:dyDescent="0.25">
      <c r="A6" s="4" t="s">
        <v>39</v>
      </c>
      <c r="B6" s="4" t="s">
        <v>23</v>
      </c>
      <c r="C6" s="4" t="s">
        <v>35</v>
      </c>
      <c r="D6" s="4"/>
      <c r="E6" s="4" t="s">
        <v>36</v>
      </c>
      <c r="F6" s="4" t="s">
        <v>39</v>
      </c>
      <c r="G6" s="1" t="s">
        <v>39</v>
      </c>
    </row>
    <row r="7" spans="1:7" ht="17" thickBot="1" x14ac:dyDescent="0.25">
      <c r="A7" s="4" t="s">
        <v>58</v>
      </c>
      <c r="B7" s="4" t="s">
        <v>23</v>
      </c>
      <c r="C7" s="4" t="s">
        <v>35</v>
      </c>
      <c r="D7" s="4"/>
      <c r="E7" s="4" t="s">
        <v>36</v>
      </c>
      <c r="F7" s="4" t="s">
        <v>57</v>
      </c>
      <c r="G7" s="4" t="s">
        <v>58</v>
      </c>
    </row>
    <row r="8" spans="1:7" ht="17" thickBot="1" x14ac:dyDescent="0.25">
      <c r="A8" s="4" t="s">
        <v>168</v>
      </c>
      <c r="B8" s="4" t="s">
        <v>23</v>
      </c>
      <c r="C8" s="4" t="s">
        <v>35</v>
      </c>
      <c r="D8" s="4"/>
      <c r="E8" s="4" t="s">
        <v>36</v>
      </c>
      <c r="F8" s="4" t="s">
        <v>90</v>
      </c>
      <c r="G8" s="4" t="s">
        <v>91</v>
      </c>
    </row>
    <row r="9" spans="1:7" ht="17" thickBot="1" x14ac:dyDescent="0.25">
      <c r="A9" s="4" t="s">
        <v>76</v>
      </c>
      <c r="B9" s="4" t="s">
        <v>23</v>
      </c>
      <c r="C9" s="4" t="s">
        <v>35</v>
      </c>
      <c r="D9" s="4"/>
      <c r="E9" s="4" t="s">
        <v>36</v>
      </c>
      <c r="F9" s="4" t="s">
        <v>74</v>
      </c>
      <c r="G9" s="1" t="s">
        <v>75</v>
      </c>
    </row>
    <row r="10" spans="1:7" ht="17" thickBot="1" x14ac:dyDescent="0.25">
      <c r="A10" s="4" t="s">
        <v>68</v>
      </c>
      <c r="B10" s="4" t="s">
        <v>68</v>
      </c>
      <c r="C10" s="4" t="s">
        <v>68</v>
      </c>
      <c r="D10" s="4" t="s">
        <v>68</v>
      </c>
      <c r="E10" s="4" t="s">
        <v>68</v>
      </c>
      <c r="F10" s="4" t="s">
        <v>68</v>
      </c>
      <c r="G10" s="4" t="s">
        <v>68</v>
      </c>
    </row>
    <row r="11" spans="1:7" ht="17" thickBot="1" x14ac:dyDescent="0.25">
      <c r="A11" s="4" t="s">
        <v>47</v>
      </c>
      <c r="B11" s="4" t="s">
        <v>46</v>
      </c>
      <c r="C11" s="4" t="s">
        <v>47</v>
      </c>
      <c r="D11" s="4" t="s">
        <v>47</v>
      </c>
      <c r="E11" s="4" t="s">
        <v>47</v>
      </c>
      <c r="F11" s="4" t="s">
        <v>47</v>
      </c>
      <c r="G11" s="1" t="s">
        <v>47</v>
      </c>
    </row>
    <row r="12" spans="1:7" ht="17" thickBot="1" x14ac:dyDescent="0.25">
      <c r="A12" s="4" t="s">
        <v>97</v>
      </c>
      <c r="B12" s="4" t="s">
        <v>23</v>
      </c>
      <c r="C12" s="4" t="s">
        <v>24</v>
      </c>
      <c r="D12" s="4" t="s">
        <v>25</v>
      </c>
      <c r="E12" s="4" t="s">
        <v>97</v>
      </c>
      <c r="F12" s="4" t="s">
        <v>97</v>
      </c>
      <c r="G12" s="1" t="s">
        <v>97</v>
      </c>
    </row>
    <row r="13" spans="1:7" ht="17" thickBot="1" x14ac:dyDescent="0.25">
      <c r="A13" s="4" t="s">
        <v>72</v>
      </c>
      <c r="B13" s="4" t="s">
        <v>23</v>
      </c>
      <c r="C13" s="4" t="s">
        <v>35</v>
      </c>
      <c r="D13" s="4"/>
      <c r="E13" s="4" t="s">
        <v>36</v>
      </c>
      <c r="F13" s="4" t="s">
        <v>39</v>
      </c>
      <c r="G13" s="4" t="s">
        <v>72</v>
      </c>
    </row>
    <row r="14" spans="1:7" ht="17" thickBot="1" x14ac:dyDescent="0.25">
      <c r="A14" s="4" t="s">
        <v>135</v>
      </c>
      <c r="B14" s="4" t="s">
        <v>23</v>
      </c>
      <c r="C14" s="4" t="s">
        <v>35</v>
      </c>
      <c r="D14" s="4"/>
      <c r="E14" s="4" t="s">
        <v>36</v>
      </c>
      <c r="F14" s="4" t="s">
        <v>57</v>
      </c>
      <c r="G14" s="1" t="s">
        <v>135</v>
      </c>
    </row>
    <row r="15" spans="1:7" ht="17" thickBot="1" x14ac:dyDescent="0.25">
      <c r="A15" s="9" t="s">
        <v>184</v>
      </c>
      <c r="B15" s="4" t="s">
        <v>48</v>
      </c>
      <c r="C15" s="4" t="s">
        <v>69</v>
      </c>
      <c r="D15" s="4"/>
      <c r="E15" s="4" t="s">
        <v>83</v>
      </c>
      <c r="F15" s="9" t="s">
        <v>184</v>
      </c>
      <c r="G15" s="5"/>
    </row>
    <row r="16" spans="1:7" ht="17" thickBot="1" x14ac:dyDescent="0.25">
      <c r="A16" s="4" t="s">
        <v>56</v>
      </c>
      <c r="B16" s="4" t="s">
        <v>23</v>
      </c>
      <c r="C16" s="4" t="s">
        <v>35</v>
      </c>
      <c r="D16" s="4"/>
      <c r="E16" s="4" t="s">
        <v>36</v>
      </c>
      <c r="F16" s="4" t="s">
        <v>56</v>
      </c>
      <c r="G16" s="4" t="s">
        <v>56</v>
      </c>
    </row>
    <row r="17" spans="1:7" ht="17" thickBot="1" x14ac:dyDescent="0.25">
      <c r="A17" s="4" t="s">
        <v>66</v>
      </c>
      <c r="B17" s="4" t="s">
        <v>48</v>
      </c>
      <c r="C17" s="4" t="s">
        <v>62</v>
      </c>
      <c r="D17" s="4" t="s">
        <v>63</v>
      </c>
      <c r="E17" s="4" t="s">
        <v>64</v>
      </c>
      <c r="F17" s="4" t="s">
        <v>65</v>
      </c>
      <c r="G17" s="4" t="s">
        <v>66</v>
      </c>
    </row>
    <row r="18" spans="1:7" ht="17" thickBot="1" x14ac:dyDescent="0.25">
      <c r="A18" s="4" t="s">
        <v>30</v>
      </c>
      <c r="B18" s="4" t="s">
        <v>23</v>
      </c>
      <c r="C18" s="4" t="s">
        <v>24</v>
      </c>
      <c r="D18" s="4" t="s">
        <v>25</v>
      </c>
      <c r="E18" s="4" t="s">
        <v>33</v>
      </c>
      <c r="F18" s="4" t="s">
        <v>31</v>
      </c>
      <c r="G18" s="1" t="s">
        <v>31</v>
      </c>
    </row>
    <row r="19" spans="1:7" ht="17" thickBot="1" x14ac:dyDescent="0.25">
      <c r="A19" s="4" t="s">
        <v>84</v>
      </c>
      <c r="B19" s="4" t="s">
        <v>48</v>
      </c>
      <c r="C19" s="4" t="s">
        <v>69</v>
      </c>
      <c r="D19" s="4"/>
      <c r="E19" s="4" t="s">
        <v>83</v>
      </c>
      <c r="F19" s="4" t="s">
        <v>84</v>
      </c>
      <c r="G19" s="1" t="s">
        <v>84</v>
      </c>
    </row>
    <row r="20" spans="1:7" ht="17" thickBot="1" x14ac:dyDescent="0.25">
      <c r="A20" s="4" t="s">
        <v>70</v>
      </c>
      <c r="B20" s="4" t="s">
        <v>23</v>
      </c>
      <c r="C20" s="4" t="s">
        <v>69</v>
      </c>
      <c r="D20" s="4"/>
      <c r="E20" s="4" t="s">
        <v>70</v>
      </c>
      <c r="F20" s="4" t="s">
        <v>70</v>
      </c>
      <c r="G20" s="1" t="s">
        <v>70</v>
      </c>
    </row>
    <row r="21" spans="1:7" ht="17" thickBot="1" x14ac:dyDescent="0.25">
      <c r="A21" s="4" t="s">
        <v>136</v>
      </c>
      <c r="B21" s="4" t="s">
        <v>23</v>
      </c>
      <c r="C21" s="4" t="s">
        <v>69</v>
      </c>
      <c r="D21" s="4"/>
      <c r="E21" s="4" t="s">
        <v>70</v>
      </c>
      <c r="F21" s="4" t="s">
        <v>136</v>
      </c>
      <c r="G21" s="1" t="s">
        <v>136</v>
      </c>
    </row>
    <row r="22" spans="1:7" ht="17" thickBot="1" x14ac:dyDescent="0.25">
      <c r="A22" s="4" t="s">
        <v>137</v>
      </c>
      <c r="B22" s="4" t="s">
        <v>23</v>
      </c>
      <c r="C22" s="4" t="s">
        <v>69</v>
      </c>
      <c r="D22" s="4"/>
      <c r="E22" s="4" t="s">
        <v>110</v>
      </c>
      <c r="F22" s="4" t="s">
        <v>137</v>
      </c>
      <c r="G22" s="1" t="s">
        <v>137</v>
      </c>
    </row>
    <row r="23" spans="1:7" ht="17" thickBot="1" x14ac:dyDescent="0.25">
      <c r="A23" s="4" t="s">
        <v>121</v>
      </c>
      <c r="B23" s="4" t="s">
        <v>116</v>
      </c>
      <c r="C23" s="4" t="s">
        <v>117</v>
      </c>
      <c r="D23" s="4" t="s">
        <v>118</v>
      </c>
      <c r="E23" s="4" t="s">
        <v>119</v>
      </c>
      <c r="F23" s="4" t="s">
        <v>120</v>
      </c>
      <c r="G23" s="4" t="s">
        <v>121</v>
      </c>
    </row>
    <row r="24" spans="1:7" ht="17" thickBot="1" x14ac:dyDescent="0.25">
      <c r="A24" s="4" t="s">
        <v>138</v>
      </c>
      <c r="B24" s="4" t="s">
        <v>77</v>
      </c>
      <c r="C24" s="4" t="s">
        <v>139</v>
      </c>
      <c r="D24" s="4" t="s">
        <v>138</v>
      </c>
      <c r="E24" s="4" t="s">
        <v>138</v>
      </c>
      <c r="F24" s="4" t="s">
        <v>138</v>
      </c>
      <c r="G24" s="1" t="s">
        <v>138</v>
      </c>
    </row>
    <row r="25" spans="1:7" ht="17" thickBot="1" x14ac:dyDescent="0.25">
      <c r="A25" s="4" t="s">
        <v>169</v>
      </c>
      <c r="B25" s="4" t="s">
        <v>23</v>
      </c>
      <c r="C25" s="4" t="s">
        <v>35</v>
      </c>
      <c r="D25" s="4"/>
      <c r="E25" s="4" t="s">
        <v>36</v>
      </c>
      <c r="F25" s="4" t="s">
        <v>56</v>
      </c>
      <c r="G25" s="1" t="s">
        <v>99</v>
      </c>
    </row>
    <row r="26" spans="1:7" ht="17" thickBot="1" x14ac:dyDescent="0.25">
      <c r="A26" s="4" t="s">
        <v>140</v>
      </c>
      <c r="B26" s="4" t="s">
        <v>23</v>
      </c>
      <c r="C26" s="4" t="s">
        <v>24</v>
      </c>
      <c r="D26" s="4" t="s">
        <v>25</v>
      </c>
      <c r="E26" s="4" t="s">
        <v>26</v>
      </c>
      <c r="F26" s="4" t="s">
        <v>141</v>
      </c>
      <c r="G26" s="1" t="s">
        <v>140</v>
      </c>
    </row>
    <row r="27" spans="1:7" ht="17" thickBot="1" x14ac:dyDescent="0.25">
      <c r="A27" s="4" t="s">
        <v>132</v>
      </c>
      <c r="B27" s="4" t="s">
        <v>23</v>
      </c>
      <c r="C27" s="4" t="s">
        <v>35</v>
      </c>
      <c r="D27" s="4"/>
      <c r="E27" s="4" t="s">
        <v>36</v>
      </c>
      <c r="F27" s="4" t="s">
        <v>100</v>
      </c>
      <c r="G27" s="1" t="s">
        <v>132</v>
      </c>
    </row>
    <row r="28" spans="1:7" ht="17" thickBot="1" x14ac:dyDescent="0.25">
      <c r="A28" s="4" t="s">
        <v>142</v>
      </c>
      <c r="B28" s="4" t="s">
        <v>23</v>
      </c>
      <c r="C28" s="4" t="s">
        <v>24</v>
      </c>
      <c r="D28" s="4" t="s">
        <v>25</v>
      </c>
      <c r="E28" s="4" t="s">
        <v>26</v>
      </c>
      <c r="F28" s="4" t="s">
        <v>142</v>
      </c>
      <c r="G28" s="1" t="s">
        <v>142</v>
      </c>
    </row>
    <row r="29" spans="1:7" ht="17" thickBot="1" x14ac:dyDescent="0.25">
      <c r="A29" s="4" t="s">
        <v>143</v>
      </c>
      <c r="B29" s="4" t="s">
        <v>89</v>
      </c>
      <c r="C29" s="4" t="s">
        <v>89</v>
      </c>
      <c r="D29" s="4" t="s">
        <v>89</v>
      </c>
      <c r="E29" s="4" t="s">
        <v>89</v>
      </c>
      <c r="F29" s="4" t="s">
        <v>89</v>
      </c>
      <c r="G29" s="1" t="s">
        <v>89</v>
      </c>
    </row>
    <row r="30" spans="1:7" ht="17" thickBot="1" x14ac:dyDescent="0.25">
      <c r="A30" s="4" t="s">
        <v>83</v>
      </c>
      <c r="B30" s="4" t="s">
        <v>48</v>
      </c>
      <c r="C30" s="4" t="s">
        <v>69</v>
      </c>
      <c r="D30" s="4"/>
      <c r="E30" s="4" t="s">
        <v>83</v>
      </c>
      <c r="F30" s="4" t="s">
        <v>83</v>
      </c>
      <c r="G30" s="4" t="s">
        <v>83</v>
      </c>
    </row>
    <row r="31" spans="1:7" ht="17" thickBot="1" x14ac:dyDescent="0.25">
      <c r="A31" s="4" t="s">
        <v>67</v>
      </c>
      <c r="B31" s="4" t="s">
        <v>48</v>
      </c>
      <c r="C31" s="4" t="s">
        <v>62</v>
      </c>
      <c r="D31" s="4" t="s">
        <v>63</v>
      </c>
      <c r="E31" s="4" t="s">
        <v>64</v>
      </c>
      <c r="F31" s="4" t="s">
        <v>65</v>
      </c>
      <c r="G31" s="1" t="s">
        <v>67</v>
      </c>
    </row>
    <row r="32" spans="1:7" ht="17" thickBot="1" x14ac:dyDescent="0.25">
      <c r="A32" s="4" t="s">
        <v>100</v>
      </c>
      <c r="B32" s="4" t="s">
        <v>23</v>
      </c>
      <c r="C32" s="4" t="s">
        <v>35</v>
      </c>
      <c r="D32" s="4"/>
      <c r="E32" s="4" t="s">
        <v>36</v>
      </c>
      <c r="F32" s="4" t="s">
        <v>100</v>
      </c>
      <c r="G32" s="1" t="s">
        <v>100</v>
      </c>
    </row>
    <row r="33" spans="1:7" ht="17" thickBot="1" x14ac:dyDescent="0.25">
      <c r="A33" s="4" t="s">
        <v>170</v>
      </c>
      <c r="B33" s="4" t="s">
        <v>23</v>
      </c>
      <c r="C33" s="4" t="s">
        <v>35</v>
      </c>
      <c r="D33" s="4"/>
      <c r="E33" s="4" t="s">
        <v>36</v>
      </c>
      <c r="F33" s="4" t="s">
        <v>56</v>
      </c>
      <c r="G33" s="4" t="s">
        <v>56</v>
      </c>
    </row>
    <row r="34" spans="1:7" ht="17" thickBot="1" x14ac:dyDescent="0.25">
      <c r="A34" s="4" t="s">
        <v>52</v>
      </c>
      <c r="B34" s="4" t="s">
        <v>48</v>
      </c>
      <c r="C34" s="4" t="s">
        <v>49</v>
      </c>
      <c r="D34" s="4"/>
      <c r="E34" s="4" t="s">
        <v>50</v>
      </c>
      <c r="F34" s="4" t="s">
        <v>51</v>
      </c>
      <c r="G34" s="4" t="s">
        <v>52</v>
      </c>
    </row>
    <row r="35" spans="1:7" ht="17" thickBot="1" x14ac:dyDescent="0.25">
      <c r="A35" s="4" t="s">
        <v>144</v>
      </c>
      <c r="B35" s="4" t="s">
        <v>48</v>
      </c>
      <c r="C35" s="4" t="s">
        <v>69</v>
      </c>
      <c r="D35" s="4"/>
      <c r="E35" s="4" t="s">
        <v>95</v>
      </c>
      <c r="F35" s="4" t="s">
        <v>144</v>
      </c>
      <c r="G35" s="4" t="s">
        <v>144</v>
      </c>
    </row>
    <row r="36" spans="1:7" ht="17" thickBot="1" x14ac:dyDescent="0.25">
      <c r="A36" s="4" t="s">
        <v>127</v>
      </c>
      <c r="B36" s="4" t="s">
        <v>48</v>
      </c>
      <c r="C36" s="4" t="s">
        <v>69</v>
      </c>
      <c r="D36" s="4"/>
      <c r="E36" s="4" t="s">
        <v>123</v>
      </c>
      <c r="F36" s="4" t="s">
        <v>127</v>
      </c>
      <c r="G36" s="4" t="s">
        <v>127</v>
      </c>
    </row>
    <row r="37" spans="1:7" ht="17" thickBot="1" x14ac:dyDescent="0.25">
      <c r="A37" s="4" t="s">
        <v>128</v>
      </c>
      <c r="B37" s="4" t="s">
        <v>48</v>
      </c>
      <c r="C37" s="4" t="s">
        <v>69</v>
      </c>
      <c r="D37" s="4"/>
      <c r="E37" s="4" t="s">
        <v>123</v>
      </c>
      <c r="F37" s="4" t="s">
        <v>128</v>
      </c>
      <c r="G37" s="1" t="s">
        <v>128</v>
      </c>
    </row>
    <row r="38" spans="1:7" ht="17" thickBot="1" x14ac:dyDescent="0.25">
      <c r="A38" s="4" t="s">
        <v>183</v>
      </c>
      <c r="B38" s="4" t="s">
        <v>77</v>
      </c>
      <c r="C38" s="4" t="s">
        <v>107</v>
      </c>
      <c r="D38" s="4" t="s">
        <v>107</v>
      </c>
      <c r="E38" s="4" t="s">
        <v>107</v>
      </c>
      <c r="F38" s="4" t="s">
        <v>107</v>
      </c>
      <c r="G38" s="1" t="s">
        <v>107</v>
      </c>
    </row>
    <row r="39" spans="1:7" ht="17" thickBot="1" x14ac:dyDescent="0.25">
      <c r="A39" s="4" t="s">
        <v>50</v>
      </c>
      <c r="B39" s="4" t="s">
        <v>48</v>
      </c>
      <c r="C39" s="4" t="s">
        <v>49</v>
      </c>
      <c r="D39" s="4"/>
      <c r="E39" s="4" t="s">
        <v>50</v>
      </c>
      <c r="F39" s="4" t="s">
        <v>50</v>
      </c>
      <c r="G39" s="1" t="s">
        <v>50</v>
      </c>
    </row>
    <row r="40" spans="1:7" ht="17" thickBot="1" x14ac:dyDescent="0.25">
      <c r="A40" s="4" t="s">
        <v>145</v>
      </c>
      <c r="B40" s="4" t="s">
        <v>23</v>
      </c>
      <c r="C40" s="4" t="s">
        <v>35</v>
      </c>
      <c r="D40" s="4"/>
      <c r="E40" s="4" t="s">
        <v>36</v>
      </c>
      <c r="F40" s="4" t="s">
        <v>39</v>
      </c>
      <c r="G40" s="1" t="s">
        <v>145</v>
      </c>
    </row>
    <row r="41" spans="1:7" ht="17" thickBot="1" x14ac:dyDescent="0.25">
      <c r="A41" s="4" t="s">
        <v>81</v>
      </c>
      <c r="B41" s="4" t="s">
        <v>23</v>
      </c>
      <c r="C41" s="4" t="s">
        <v>35</v>
      </c>
      <c r="D41" s="4"/>
      <c r="E41" s="4" t="s">
        <v>36</v>
      </c>
      <c r="F41" s="4" t="s">
        <v>81</v>
      </c>
      <c r="G41" s="1" t="s">
        <v>81</v>
      </c>
    </row>
    <row r="42" spans="1:7" ht="17" thickBot="1" x14ac:dyDescent="0.25">
      <c r="A42" s="4" t="s">
        <v>92</v>
      </c>
      <c r="B42" s="4" t="s">
        <v>23</v>
      </c>
      <c r="C42" s="4" t="s">
        <v>35</v>
      </c>
      <c r="D42" s="4"/>
      <c r="E42" s="4" t="s">
        <v>36</v>
      </c>
      <c r="F42" s="4" t="s">
        <v>39</v>
      </c>
      <c r="G42" s="1" t="s">
        <v>92</v>
      </c>
    </row>
    <row r="43" spans="1:7" ht="17" thickBot="1" x14ac:dyDescent="0.25">
      <c r="A43" s="4" t="s">
        <v>123</v>
      </c>
      <c r="B43" s="4" t="s">
        <v>48</v>
      </c>
      <c r="C43" s="4" t="s">
        <v>69</v>
      </c>
      <c r="D43" s="4"/>
      <c r="E43" s="4" t="s">
        <v>123</v>
      </c>
      <c r="F43" s="4" t="s">
        <v>123</v>
      </c>
      <c r="G43" s="1" t="s">
        <v>123</v>
      </c>
    </row>
    <row r="44" spans="1:7" ht="17" thickBot="1" x14ac:dyDescent="0.25">
      <c r="A44" s="4" t="s">
        <v>38</v>
      </c>
      <c r="B44" s="4" t="s">
        <v>23</v>
      </c>
      <c r="C44" s="4" t="s">
        <v>35</v>
      </c>
      <c r="D44" s="4"/>
      <c r="E44" s="4" t="s">
        <v>36</v>
      </c>
      <c r="F44" s="4" t="s">
        <v>37</v>
      </c>
      <c r="G44" s="1" t="s">
        <v>38</v>
      </c>
    </row>
    <row r="45" spans="1:7" ht="17" thickBot="1" x14ac:dyDescent="0.25">
      <c r="A45" s="4" t="s">
        <v>105</v>
      </c>
      <c r="B45" s="4" t="s">
        <v>23</v>
      </c>
      <c r="C45" s="4" t="s">
        <v>69</v>
      </c>
      <c r="D45" s="4"/>
      <c r="E45" s="4" t="s">
        <v>105</v>
      </c>
      <c r="F45" s="4" t="s">
        <v>105</v>
      </c>
      <c r="G45" s="1" t="s">
        <v>105</v>
      </c>
    </row>
    <row r="46" spans="1:7" ht="17" thickBot="1" x14ac:dyDescent="0.25">
      <c r="A46" s="4" t="s">
        <v>171</v>
      </c>
      <c r="B46" s="4" t="s">
        <v>23</v>
      </c>
      <c r="C46" s="4" t="s">
        <v>35</v>
      </c>
      <c r="D46" s="4"/>
      <c r="E46" s="4" t="s">
        <v>36</v>
      </c>
      <c r="F46" s="4" t="s">
        <v>37</v>
      </c>
      <c r="G46" s="4" t="s">
        <v>56</v>
      </c>
    </row>
    <row r="47" spans="1:7" ht="17" thickBot="1" x14ac:dyDescent="0.25">
      <c r="A47" s="4" t="s">
        <v>146</v>
      </c>
      <c r="B47" s="4" t="s">
        <v>23</v>
      </c>
      <c r="C47" s="4" t="s">
        <v>35</v>
      </c>
      <c r="D47" s="4"/>
      <c r="E47" s="4" t="s">
        <v>36</v>
      </c>
      <c r="F47" s="4" t="s">
        <v>40</v>
      </c>
      <c r="G47" s="1" t="s">
        <v>146</v>
      </c>
    </row>
    <row r="48" spans="1:7" ht="17" thickBot="1" x14ac:dyDescent="0.25">
      <c r="A48" s="4" t="s">
        <v>147</v>
      </c>
      <c r="B48" s="4" t="s">
        <v>23</v>
      </c>
      <c r="C48" s="4" t="s">
        <v>24</v>
      </c>
      <c r="D48" s="4" t="s">
        <v>25</v>
      </c>
      <c r="E48" s="4" t="s">
        <v>31</v>
      </c>
      <c r="F48" s="4" t="s">
        <v>31</v>
      </c>
      <c r="G48" s="1" t="s">
        <v>147</v>
      </c>
    </row>
    <row r="49" spans="1:7" ht="17" thickBot="1" x14ac:dyDescent="0.25">
      <c r="A49" s="4" t="s">
        <v>30</v>
      </c>
      <c r="B49" s="4" t="s">
        <v>23</v>
      </c>
      <c r="C49" s="4" t="s">
        <v>24</v>
      </c>
      <c r="D49" s="4" t="s">
        <v>25</v>
      </c>
      <c r="E49" s="4" t="s">
        <v>31</v>
      </c>
      <c r="F49" s="4" t="s">
        <v>31</v>
      </c>
      <c r="G49" s="1" t="s">
        <v>31</v>
      </c>
    </row>
    <row r="50" spans="1:7" ht="17" thickBot="1" x14ac:dyDescent="0.25">
      <c r="A50" s="4" t="s">
        <v>148</v>
      </c>
      <c r="B50" s="4" t="s">
        <v>48</v>
      </c>
      <c r="C50" s="4" t="s">
        <v>69</v>
      </c>
      <c r="D50" s="4"/>
      <c r="E50" s="4" t="s">
        <v>112</v>
      </c>
      <c r="F50" s="4" t="s">
        <v>148</v>
      </c>
      <c r="G50" s="1" t="s">
        <v>148</v>
      </c>
    </row>
    <row r="51" spans="1:7" ht="17" thickBot="1" x14ac:dyDescent="0.25">
      <c r="A51" s="4" t="s">
        <v>93</v>
      </c>
      <c r="B51" s="4" t="s">
        <v>93</v>
      </c>
      <c r="C51" s="4" t="s">
        <v>93</v>
      </c>
      <c r="D51" s="4" t="s">
        <v>93</v>
      </c>
      <c r="E51" s="4" t="s">
        <v>93</v>
      </c>
      <c r="F51" s="4" t="s">
        <v>93</v>
      </c>
      <c r="G51" s="1" t="s">
        <v>93</v>
      </c>
    </row>
    <row r="52" spans="1:7" ht="17" thickBot="1" x14ac:dyDescent="0.25">
      <c r="A52" s="4" t="s">
        <v>172</v>
      </c>
      <c r="B52" s="4" t="s">
        <v>23</v>
      </c>
      <c r="C52" s="4" t="s">
        <v>35</v>
      </c>
      <c r="D52" s="4"/>
      <c r="E52" s="4" t="s">
        <v>36</v>
      </c>
      <c r="F52" s="4" t="s">
        <v>37</v>
      </c>
      <c r="G52" s="4" t="s">
        <v>56</v>
      </c>
    </row>
    <row r="53" spans="1:7" ht="17" thickBot="1" x14ac:dyDescent="0.25">
      <c r="A53" s="4" t="s">
        <v>37</v>
      </c>
      <c r="B53" s="4" t="s">
        <v>23</v>
      </c>
      <c r="C53" s="4" t="s">
        <v>35</v>
      </c>
      <c r="D53" s="4"/>
      <c r="E53" s="4" t="s">
        <v>36</v>
      </c>
      <c r="F53" s="4" t="s">
        <v>37</v>
      </c>
      <c r="G53" s="1" t="s">
        <v>37</v>
      </c>
    </row>
    <row r="54" spans="1:7" ht="17" thickBot="1" x14ac:dyDescent="0.25">
      <c r="A54" s="4" t="s">
        <v>173</v>
      </c>
      <c r="B54" s="4" t="s">
        <v>23</v>
      </c>
      <c r="C54" s="4" t="s">
        <v>35</v>
      </c>
      <c r="D54" s="4"/>
      <c r="E54" s="4" t="s">
        <v>36</v>
      </c>
      <c r="F54" s="4" t="s">
        <v>37</v>
      </c>
      <c r="G54" s="4" t="s">
        <v>56</v>
      </c>
    </row>
    <row r="55" spans="1:7" ht="17" thickBot="1" x14ac:dyDescent="0.25">
      <c r="A55" s="4" t="s">
        <v>80</v>
      </c>
      <c r="B55" s="4" t="s">
        <v>23</v>
      </c>
      <c r="C55" s="4" t="s">
        <v>35</v>
      </c>
      <c r="D55" s="4"/>
      <c r="E55" s="4" t="s">
        <v>36</v>
      </c>
      <c r="F55" s="4" t="s">
        <v>37</v>
      </c>
      <c r="G55" s="1" t="s">
        <v>80</v>
      </c>
    </row>
    <row r="56" spans="1:7" ht="17" thickBot="1" x14ac:dyDescent="0.25">
      <c r="A56" s="4" t="s">
        <v>36</v>
      </c>
      <c r="B56" s="4" t="s">
        <v>23</v>
      </c>
      <c r="C56" s="4" t="s">
        <v>35</v>
      </c>
      <c r="D56" s="4"/>
      <c r="E56" s="4" t="s">
        <v>36</v>
      </c>
      <c r="F56" s="4" t="s">
        <v>36</v>
      </c>
      <c r="G56" s="4" t="s">
        <v>36</v>
      </c>
    </row>
    <row r="57" spans="1:7" ht="17" thickBot="1" x14ac:dyDescent="0.25">
      <c r="A57" s="4" t="s">
        <v>149</v>
      </c>
      <c r="B57" s="4" t="s">
        <v>23</v>
      </c>
      <c r="C57" s="4" t="s">
        <v>35</v>
      </c>
      <c r="D57" s="4"/>
      <c r="E57" s="4" t="s">
        <v>36</v>
      </c>
      <c r="F57" s="4" t="s">
        <v>39</v>
      </c>
      <c r="G57" s="1" t="s">
        <v>145</v>
      </c>
    </row>
    <row r="58" spans="1:7" ht="17" thickBot="1" x14ac:dyDescent="0.25">
      <c r="A58" s="4" t="s">
        <v>150</v>
      </c>
      <c r="B58" s="4" t="s">
        <v>23</v>
      </c>
      <c r="C58" s="4" t="s">
        <v>35</v>
      </c>
      <c r="D58" s="4"/>
      <c r="E58" s="4" t="s">
        <v>36</v>
      </c>
      <c r="F58" s="4" t="s">
        <v>39</v>
      </c>
      <c r="G58" s="4" t="s">
        <v>150</v>
      </c>
    </row>
    <row r="59" spans="1:7" ht="17" thickBot="1" x14ac:dyDescent="0.25">
      <c r="A59" s="4" t="s">
        <v>109</v>
      </c>
      <c r="B59" s="4" t="s">
        <v>23</v>
      </c>
      <c r="C59" s="4" t="s">
        <v>49</v>
      </c>
      <c r="D59" s="4"/>
      <c r="E59" s="4" t="s">
        <v>50</v>
      </c>
      <c r="F59" s="4" t="s">
        <v>108</v>
      </c>
      <c r="G59" s="1" t="s">
        <v>109</v>
      </c>
    </row>
    <row r="60" spans="1:7" ht="17" thickBot="1" x14ac:dyDescent="0.25">
      <c r="A60" s="4" t="s">
        <v>174</v>
      </c>
      <c r="B60" s="4" t="s">
        <v>23</v>
      </c>
      <c r="C60" s="4" t="s">
        <v>35</v>
      </c>
      <c r="D60" s="4"/>
      <c r="E60" s="4" t="s">
        <v>36</v>
      </c>
      <c r="F60" s="4" t="s">
        <v>37</v>
      </c>
      <c r="G60" s="4" t="s">
        <v>56</v>
      </c>
    </row>
    <row r="61" spans="1:7" ht="17" thickBot="1" x14ac:dyDescent="0.25">
      <c r="A61" s="4" t="s">
        <v>56</v>
      </c>
      <c r="B61" s="4" t="s">
        <v>23</v>
      </c>
      <c r="C61" s="4" t="s">
        <v>35</v>
      </c>
      <c r="D61" s="4"/>
      <c r="E61" s="4" t="s">
        <v>36</v>
      </c>
      <c r="F61" s="4" t="s">
        <v>37</v>
      </c>
      <c r="G61" s="4" t="s">
        <v>56</v>
      </c>
    </row>
    <row r="62" spans="1:7" ht="17" thickBot="1" x14ac:dyDescent="0.25">
      <c r="A62" s="4" t="s">
        <v>175</v>
      </c>
      <c r="B62" s="4" t="s">
        <v>23</v>
      </c>
      <c r="C62" s="4" t="s">
        <v>35</v>
      </c>
      <c r="D62" s="4"/>
      <c r="E62" s="4" t="s">
        <v>36</v>
      </c>
      <c r="F62" s="4" t="s">
        <v>37</v>
      </c>
      <c r="G62" s="4" t="s">
        <v>56</v>
      </c>
    </row>
    <row r="63" spans="1:7" ht="17" thickBot="1" x14ac:dyDescent="0.25">
      <c r="A63" s="4" t="s">
        <v>176</v>
      </c>
      <c r="B63" s="4" t="s">
        <v>23</v>
      </c>
      <c r="C63" s="4" t="s">
        <v>35</v>
      </c>
      <c r="D63" s="4"/>
      <c r="E63" s="4" t="s">
        <v>36</v>
      </c>
      <c r="F63" s="4" t="s">
        <v>37</v>
      </c>
      <c r="G63" s="4" t="s">
        <v>56</v>
      </c>
    </row>
    <row r="64" spans="1:7" ht="17" thickBot="1" x14ac:dyDescent="0.25">
      <c r="A64" s="4" t="s">
        <v>125</v>
      </c>
      <c r="B64" s="4" t="s">
        <v>23</v>
      </c>
      <c r="C64" s="4" t="s">
        <v>35</v>
      </c>
      <c r="D64" s="4"/>
      <c r="E64" s="4" t="s">
        <v>36</v>
      </c>
      <c r="F64" s="4" t="s">
        <v>124</v>
      </c>
      <c r="G64" s="4" t="s">
        <v>125</v>
      </c>
    </row>
    <row r="65" spans="1:7" ht="17" thickBot="1" x14ac:dyDescent="0.25">
      <c r="A65" s="4" t="s">
        <v>105</v>
      </c>
      <c r="B65" s="4" t="s">
        <v>48</v>
      </c>
      <c r="C65" s="4" t="s">
        <v>69</v>
      </c>
      <c r="D65" s="4"/>
      <c r="E65" s="4" t="s">
        <v>105</v>
      </c>
      <c r="F65" s="4" t="s">
        <v>105</v>
      </c>
      <c r="G65" s="1" t="s">
        <v>105</v>
      </c>
    </row>
    <row r="66" spans="1:7" ht="17" thickBot="1" x14ac:dyDescent="0.25">
      <c r="A66" s="4" t="s">
        <v>177</v>
      </c>
      <c r="B66" s="4" t="s">
        <v>23</v>
      </c>
      <c r="C66" s="4" t="s">
        <v>35</v>
      </c>
      <c r="D66" s="4"/>
      <c r="E66" s="4" t="s">
        <v>36</v>
      </c>
      <c r="F66" s="4" t="s">
        <v>37</v>
      </c>
      <c r="G66" s="4" t="s">
        <v>56</v>
      </c>
    </row>
    <row r="67" spans="1:7" ht="17" thickBot="1" x14ac:dyDescent="0.25">
      <c r="A67" s="4" t="s">
        <v>41</v>
      </c>
      <c r="B67" s="4" t="s">
        <v>23</v>
      </c>
      <c r="C67" s="4" t="s">
        <v>35</v>
      </c>
      <c r="D67" s="4"/>
      <c r="E67" s="4" t="s">
        <v>36</v>
      </c>
      <c r="F67" s="4" t="s">
        <v>40</v>
      </c>
      <c r="G67" s="1" t="s">
        <v>41</v>
      </c>
    </row>
    <row r="68" spans="1:7" ht="17" thickBot="1" x14ac:dyDescent="0.25">
      <c r="A68" s="4" t="s">
        <v>67</v>
      </c>
      <c r="B68" s="4" t="s">
        <v>48</v>
      </c>
      <c r="C68" s="4" t="s">
        <v>62</v>
      </c>
      <c r="D68" s="4" t="s">
        <v>63</v>
      </c>
      <c r="E68" s="4" t="s">
        <v>64</v>
      </c>
      <c r="F68" s="4" t="s">
        <v>65</v>
      </c>
      <c r="G68" s="1" t="s">
        <v>67</v>
      </c>
    </row>
    <row r="69" spans="1:7" ht="17" thickBot="1" x14ac:dyDescent="0.25">
      <c r="A69" s="4" t="s">
        <v>92</v>
      </c>
      <c r="B69" s="4" t="s">
        <v>23</v>
      </c>
      <c r="C69" s="4" t="s">
        <v>35</v>
      </c>
      <c r="D69" s="4"/>
      <c r="E69" s="4" t="s">
        <v>36</v>
      </c>
      <c r="F69" s="4" t="s">
        <v>39</v>
      </c>
      <c r="G69" s="1" t="s">
        <v>92</v>
      </c>
    </row>
    <row r="70" spans="1:7" ht="17" thickBot="1" x14ac:dyDescent="0.25">
      <c r="A70" s="4" t="s">
        <v>178</v>
      </c>
      <c r="B70" s="4" t="s">
        <v>23</v>
      </c>
      <c r="C70" s="4" t="s">
        <v>35</v>
      </c>
      <c r="D70" s="6">
        <v>0</v>
      </c>
      <c r="E70" s="4" t="s">
        <v>36</v>
      </c>
      <c r="F70" s="4" t="s">
        <v>37</v>
      </c>
      <c r="G70" s="4" t="s">
        <v>151</v>
      </c>
    </row>
    <row r="71" spans="1:7" ht="17" thickBot="1" x14ac:dyDescent="0.25">
      <c r="A71" s="4" t="s">
        <v>62</v>
      </c>
      <c r="B71" s="4" t="s">
        <v>48</v>
      </c>
      <c r="C71" s="4" t="s">
        <v>62</v>
      </c>
      <c r="D71" s="4" t="s">
        <v>63</v>
      </c>
      <c r="E71" s="6">
        <v>0</v>
      </c>
      <c r="F71" s="6">
        <v>0</v>
      </c>
      <c r="G71" s="6">
        <v>0</v>
      </c>
    </row>
    <row r="72" spans="1:7" ht="17" thickBot="1" x14ac:dyDescent="0.25">
      <c r="A72" s="4" t="s">
        <v>152</v>
      </c>
      <c r="B72" s="4" t="s">
        <v>23</v>
      </c>
      <c r="C72" s="4" t="s">
        <v>24</v>
      </c>
      <c r="D72" s="4" t="s">
        <v>25</v>
      </c>
      <c r="E72" s="4" t="s">
        <v>30</v>
      </c>
      <c r="F72" s="4" t="s">
        <v>31</v>
      </c>
      <c r="G72" s="1" t="s">
        <v>152</v>
      </c>
    </row>
    <row r="73" spans="1:7" ht="17" thickBot="1" x14ac:dyDescent="0.25">
      <c r="A73" s="4" t="s">
        <v>112</v>
      </c>
      <c r="B73" s="4" t="s">
        <v>48</v>
      </c>
      <c r="C73" s="4" t="s">
        <v>69</v>
      </c>
      <c r="D73" s="6">
        <v>0</v>
      </c>
      <c r="E73" s="4" t="s">
        <v>112</v>
      </c>
      <c r="F73" s="6">
        <v>0</v>
      </c>
      <c r="G73" s="6">
        <v>0</v>
      </c>
    </row>
    <row r="74" spans="1:7" ht="17" thickBot="1" x14ac:dyDescent="0.25">
      <c r="A74" s="4" t="s">
        <v>106</v>
      </c>
      <c r="B74" s="4" t="s">
        <v>48</v>
      </c>
      <c r="C74" s="4" t="s">
        <v>69</v>
      </c>
      <c r="D74" s="4"/>
      <c r="E74" s="4" t="s">
        <v>83</v>
      </c>
      <c r="F74" s="4" t="s">
        <v>106</v>
      </c>
      <c r="G74" s="1" t="s">
        <v>106</v>
      </c>
    </row>
    <row r="75" spans="1:7" ht="17" thickBot="1" x14ac:dyDescent="0.25">
      <c r="A75" s="4" t="s">
        <v>153</v>
      </c>
      <c r="B75" s="4" t="s">
        <v>48</v>
      </c>
      <c r="C75" s="4" t="s">
        <v>69</v>
      </c>
      <c r="D75" s="6">
        <v>0</v>
      </c>
      <c r="E75" s="4" t="s">
        <v>154</v>
      </c>
      <c r="F75" s="6">
        <v>0</v>
      </c>
      <c r="G75" s="6">
        <v>0</v>
      </c>
    </row>
    <row r="76" spans="1:7" ht="17" thickBot="1" x14ac:dyDescent="0.25">
      <c r="A76" s="4" t="s">
        <v>45</v>
      </c>
      <c r="B76" s="4" t="s">
        <v>23</v>
      </c>
      <c r="C76" s="4" t="s">
        <v>42</v>
      </c>
      <c r="D76" s="4" t="s">
        <v>43</v>
      </c>
      <c r="E76" s="4" t="s">
        <v>44</v>
      </c>
      <c r="F76" s="6">
        <v>0</v>
      </c>
      <c r="G76" s="6">
        <v>0</v>
      </c>
    </row>
    <row r="77" spans="1:7" ht="17" thickBot="1" x14ac:dyDescent="0.25">
      <c r="A77" s="4" t="s">
        <v>179</v>
      </c>
      <c r="B77" s="4" t="s">
        <v>87</v>
      </c>
      <c r="C77" s="4" t="s">
        <v>88</v>
      </c>
      <c r="D77" s="6">
        <v>0</v>
      </c>
      <c r="E77" s="6">
        <v>0</v>
      </c>
      <c r="F77" s="6">
        <v>0</v>
      </c>
      <c r="G77" s="6">
        <v>0</v>
      </c>
    </row>
    <row r="78" spans="1:7" ht="17" thickBot="1" x14ac:dyDescent="0.25">
      <c r="A78" s="4" t="s">
        <v>139</v>
      </c>
      <c r="B78" s="4" t="s">
        <v>77</v>
      </c>
      <c r="C78" s="4" t="s">
        <v>78</v>
      </c>
      <c r="D78" s="4" t="s">
        <v>78</v>
      </c>
      <c r="E78" s="4" t="s">
        <v>78</v>
      </c>
      <c r="F78" s="4" t="s">
        <v>78</v>
      </c>
      <c r="G78" s="1" t="s">
        <v>78</v>
      </c>
    </row>
    <row r="79" spans="1:7" ht="17" thickBot="1" x14ac:dyDescent="0.25">
      <c r="A79" s="4" t="s">
        <v>32</v>
      </c>
      <c r="B79" s="4" t="s">
        <v>23</v>
      </c>
      <c r="C79" s="4" t="s">
        <v>24</v>
      </c>
      <c r="D79" s="4" t="s">
        <v>25</v>
      </c>
      <c r="E79" s="4" t="s">
        <v>30</v>
      </c>
      <c r="F79" s="4" t="s">
        <v>31</v>
      </c>
      <c r="G79" s="1" t="s">
        <v>32</v>
      </c>
    </row>
    <row r="80" spans="1:7" ht="17" thickBot="1" x14ac:dyDescent="0.25">
      <c r="A80" s="4" t="s">
        <v>180</v>
      </c>
      <c r="B80" s="4" t="s">
        <v>23</v>
      </c>
      <c r="C80" s="4" t="s">
        <v>62</v>
      </c>
      <c r="D80" s="4" t="s">
        <v>63</v>
      </c>
      <c r="E80" s="4" t="s">
        <v>64</v>
      </c>
      <c r="F80" s="4" t="s">
        <v>102</v>
      </c>
      <c r="G80" s="7" t="s">
        <v>103</v>
      </c>
    </row>
    <row r="81" spans="1:7" ht="17" thickBot="1" x14ac:dyDescent="0.25">
      <c r="A81" s="4" t="s">
        <v>155</v>
      </c>
      <c r="B81" s="4" t="s">
        <v>23</v>
      </c>
      <c r="C81" s="4" t="s">
        <v>69</v>
      </c>
      <c r="D81" s="4" t="s">
        <v>156</v>
      </c>
      <c r="E81" s="4" t="s">
        <v>112</v>
      </c>
      <c r="F81" s="4" t="s">
        <v>155</v>
      </c>
      <c r="G81" s="6">
        <v>0</v>
      </c>
    </row>
    <row r="82" spans="1:7" ht="17" thickBot="1" x14ac:dyDescent="0.25">
      <c r="A82" s="4" t="s">
        <v>157</v>
      </c>
      <c r="B82" s="4" t="s">
        <v>23</v>
      </c>
      <c r="C82" s="4" t="s">
        <v>69</v>
      </c>
      <c r="D82" s="4"/>
      <c r="E82" s="4" t="s">
        <v>110</v>
      </c>
      <c r="F82" s="4" t="s">
        <v>157</v>
      </c>
      <c r="G82" s="6">
        <v>0</v>
      </c>
    </row>
    <row r="83" spans="1:7" ht="17" thickBot="1" x14ac:dyDescent="0.25">
      <c r="A83" s="4" t="s">
        <v>130</v>
      </c>
      <c r="B83" s="4" t="s">
        <v>23</v>
      </c>
      <c r="C83" s="4" t="s">
        <v>69</v>
      </c>
      <c r="D83" s="4" t="s">
        <v>129</v>
      </c>
      <c r="E83" s="4" t="s">
        <v>130</v>
      </c>
      <c r="F83" s="6">
        <v>0</v>
      </c>
      <c r="G83" s="6">
        <v>0</v>
      </c>
    </row>
    <row r="84" spans="1:7" ht="17" thickBot="1" x14ac:dyDescent="0.25">
      <c r="A84" s="4" t="s">
        <v>158</v>
      </c>
      <c r="B84" s="4" t="s">
        <v>23</v>
      </c>
      <c r="C84" s="4" t="s">
        <v>69</v>
      </c>
      <c r="D84" s="4"/>
      <c r="E84" s="4" t="s">
        <v>158</v>
      </c>
      <c r="F84" s="6">
        <v>0</v>
      </c>
      <c r="G84" s="6">
        <v>0</v>
      </c>
    </row>
    <row r="85" spans="1:7" ht="17" thickBot="1" x14ac:dyDescent="0.25">
      <c r="A85" s="4" t="s">
        <v>159</v>
      </c>
      <c r="B85" s="4" t="s">
        <v>23</v>
      </c>
      <c r="C85" s="4" t="s">
        <v>69</v>
      </c>
      <c r="D85" s="4"/>
      <c r="E85" s="4" t="s">
        <v>112</v>
      </c>
      <c r="F85" s="4" t="s">
        <v>159</v>
      </c>
      <c r="G85" s="6">
        <v>0</v>
      </c>
    </row>
    <row r="86" spans="1:7" ht="17" thickBot="1" x14ac:dyDescent="0.25">
      <c r="A86" s="4" t="s">
        <v>160</v>
      </c>
      <c r="B86" s="8" t="s">
        <v>161</v>
      </c>
      <c r="C86" s="8" t="s">
        <v>161</v>
      </c>
      <c r="D86" s="8" t="s">
        <v>161</v>
      </c>
      <c r="E86" s="8" t="s">
        <v>161</v>
      </c>
      <c r="F86" s="8" t="s">
        <v>161</v>
      </c>
      <c r="G86" s="2" t="s">
        <v>162</v>
      </c>
    </row>
    <row r="87" spans="1:7" ht="17" thickBot="1" x14ac:dyDescent="0.25">
      <c r="A87" s="4" t="s">
        <v>96</v>
      </c>
      <c r="B87" s="4" t="s">
        <v>48</v>
      </c>
      <c r="C87" s="4" t="s">
        <v>69</v>
      </c>
      <c r="D87" s="4"/>
      <c r="E87" s="4" t="s">
        <v>95</v>
      </c>
      <c r="F87" s="8" t="s">
        <v>96</v>
      </c>
      <c r="G87" s="4" t="s">
        <v>96</v>
      </c>
    </row>
    <row r="88" spans="1:7" ht="17" thickBot="1" x14ac:dyDescent="0.25">
      <c r="A88" s="4" t="s">
        <v>111</v>
      </c>
      <c r="B88" s="4" t="s">
        <v>48</v>
      </c>
      <c r="C88" s="4" t="s">
        <v>69</v>
      </c>
      <c r="D88" s="4"/>
      <c r="E88" s="4" t="s">
        <v>110</v>
      </c>
      <c r="F88" s="6">
        <v>0</v>
      </c>
      <c r="G88" s="6">
        <v>0</v>
      </c>
    </row>
    <row r="89" spans="1:7" ht="17" thickBot="1" x14ac:dyDescent="0.25">
      <c r="A89" s="4" t="s">
        <v>42</v>
      </c>
      <c r="B89" s="4" t="s">
        <v>48</v>
      </c>
      <c r="C89" s="4" t="s">
        <v>42</v>
      </c>
      <c r="D89" s="4"/>
      <c r="E89" s="4" t="s">
        <v>42</v>
      </c>
      <c r="F89" s="6">
        <v>0</v>
      </c>
      <c r="G89" s="6">
        <v>0</v>
      </c>
    </row>
    <row r="90" spans="1:7" ht="17" thickBot="1" x14ac:dyDescent="0.25">
      <c r="A90" s="4" t="s">
        <v>163</v>
      </c>
      <c r="B90" s="4" t="s">
        <v>48</v>
      </c>
      <c r="C90" s="4" t="s">
        <v>69</v>
      </c>
      <c r="D90" s="4"/>
      <c r="E90" s="4" t="s">
        <v>163</v>
      </c>
      <c r="F90" s="6">
        <v>0</v>
      </c>
      <c r="G90" s="6">
        <v>0</v>
      </c>
    </row>
    <row r="91" spans="1:7" ht="17" thickBot="1" x14ac:dyDescent="0.25">
      <c r="A91" s="4" t="s">
        <v>99</v>
      </c>
      <c r="B91" s="4" t="s">
        <v>48</v>
      </c>
      <c r="C91" s="4" t="s">
        <v>35</v>
      </c>
      <c r="D91" s="4"/>
      <c r="E91" s="4" t="s">
        <v>36</v>
      </c>
      <c r="F91" s="4" t="s">
        <v>37</v>
      </c>
      <c r="G91" s="4"/>
    </row>
    <row r="92" spans="1:7" ht="17" thickBot="1" x14ac:dyDescent="0.25">
      <c r="A92" s="4" t="s">
        <v>126</v>
      </c>
      <c r="B92" s="4" t="s">
        <v>48</v>
      </c>
      <c r="C92" s="4" t="s">
        <v>69</v>
      </c>
      <c r="D92" s="4"/>
      <c r="E92" s="4" t="s">
        <v>126</v>
      </c>
      <c r="F92" s="6">
        <v>0</v>
      </c>
      <c r="G92" s="6">
        <v>0</v>
      </c>
    </row>
    <row r="93" spans="1:7" ht="17" thickBot="1" x14ac:dyDescent="0.25">
      <c r="A93" s="4" t="s">
        <v>114</v>
      </c>
      <c r="B93" s="4" t="s">
        <v>48</v>
      </c>
      <c r="C93" s="4" t="s">
        <v>69</v>
      </c>
      <c r="D93" s="4"/>
      <c r="E93" s="4"/>
      <c r="F93" s="4"/>
      <c r="G93" s="4"/>
    </row>
    <row r="94" spans="1:7" ht="17" thickBot="1" x14ac:dyDescent="0.25">
      <c r="A94" s="4" t="s">
        <v>164</v>
      </c>
      <c r="B94" s="4" t="s">
        <v>48</v>
      </c>
      <c r="C94" s="4" t="s">
        <v>69</v>
      </c>
      <c r="D94" s="4"/>
      <c r="E94" s="4" t="s">
        <v>83</v>
      </c>
      <c r="F94" s="4"/>
      <c r="G94" s="4"/>
    </row>
    <row r="95" spans="1:7" ht="17" thickBot="1" x14ac:dyDescent="0.25">
      <c r="A95" s="4" t="s">
        <v>101</v>
      </c>
      <c r="B95" s="4" t="s">
        <v>48</v>
      </c>
      <c r="C95" s="4" t="s">
        <v>35</v>
      </c>
      <c r="D95" s="4"/>
      <c r="E95" s="4" t="s">
        <v>36</v>
      </c>
      <c r="F95" s="4" t="s">
        <v>100</v>
      </c>
      <c r="G95" s="4"/>
    </row>
    <row r="96" spans="1:7" ht="17" thickBot="1" x14ac:dyDescent="0.25">
      <c r="A96" s="8" t="s">
        <v>165</v>
      </c>
      <c r="B96" s="8" t="s">
        <v>23</v>
      </c>
      <c r="C96" s="8" t="s">
        <v>42</v>
      </c>
      <c r="D96" s="8" t="s">
        <v>45</v>
      </c>
      <c r="E96" s="4"/>
      <c r="F96" s="4"/>
      <c r="G96" s="4"/>
    </row>
    <row r="97" spans="1:7" ht="17" thickBot="1" x14ac:dyDescent="0.25">
      <c r="A97" s="5" t="s">
        <v>167</v>
      </c>
      <c r="B97" s="8" t="s">
        <v>23</v>
      </c>
      <c r="C97" s="4" t="s">
        <v>69</v>
      </c>
      <c r="D97" s="5"/>
      <c r="E97" s="4" t="s">
        <v>110</v>
      </c>
      <c r="F97" s="5" t="s">
        <v>167</v>
      </c>
      <c r="G97" s="5"/>
    </row>
    <row r="98" spans="1:7" ht="16" x14ac:dyDescent="0.2">
      <c r="A98" s="9" t="s">
        <v>181</v>
      </c>
      <c r="B98" s="10" t="s">
        <v>46</v>
      </c>
      <c r="C98" s="10" t="s">
        <v>181</v>
      </c>
    </row>
    <row r="99" spans="1:7" ht="16" x14ac:dyDescent="0.2">
      <c r="A99" s="9" t="s">
        <v>163</v>
      </c>
      <c r="B99" s="10" t="s">
        <v>23</v>
      </c>
      <c r="C99" s="10" t="s">
        <v>69</v>
      </c>
      <c r="E99" s="11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R Levinson</dc:creator>
  <cp:lastModifiedBy>Microsoft Office User</cp:lastModifiedBy>
  <cp:lastPrinted>2020-10-12T21:04:02Z</cp:lastPrinted>
  <dcterms:created xsi:type="dcterms:W3CDTF">2019-11-25T19:34:04Z</dcterms:created>
  <dcterms:modified xsi:type="dcterms:W3CDTF">2022-03-10T08:09:45Z</dcterms:modified>
</cp:coreProperties>
</file>