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McGehee\Dropbox\WEPP-WQ\VALIDATION\DATA\TPAC-DF-1985\"/>
    </mc:Choice>
  </mc:AlternateContent>
  <xr:revisionPtr revIDLastSave="0" documentId="13_ncr:1_{A362534D-5967-4471-88D2-70D5460444D5}" xr6:coauthVersionLast="46" xr6:coauthVersionMax="46" xr10:uidLastSave="{00000000-0000-0000-0000-000000000000}"/>
  <bookViews>
    <workbookView xWindow="1290" yWindow="1155" windowWidth="17025" windowHeight="13260" xr2:uid="{DBA923D0-AA98-9047-B988-7EE5D0A56F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5" i="1" l="1"/>
  <c r="AI25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4" i="1"/>
  <c r="AD37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4" i="1"/>
  <c r="AQ25" i="1" l="1"/>
  <c r="AA37" i="1"/>
  <c r="AB37" i="1"/>
  <c r="AC37" i="1"/>
  <c r="AE25" i="1"/>
  <c r="AF25" i="1"/>
  <c r="AG25" i="1"/>
  <c r="AJ25" i="1"/>
  <c r="AK25" i="1"/>
  <c r="AL25" i="1"/>
  <c r="AM25" i="1"/>
  <c r="AN25" i="1"/>
  <c r="AO25" i="1"/>
  <c r="AP25" i="1"/>
  <c r="Z37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4" i="1"/>
  <c r="AR25" i="1" l="1"/>
  <c r="A40" i="2"/>
  <c r="A41" i="2" s="1"/>
  <c r="A42" i="2" s="1"/>
  <c r="A43" i="2" s="1"/>
  <c r="A24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5" i="2"/>
</calcChain>
</file>

<file path=xl/sharedStrings.xml><?xml version="1.0" encoding="utf-8"?>
<sst xmlns="http://schemas.openxmlformats.org/spreadsheetml/2006/main" count="216" uniqueCount="82">
  <si>
    <t>FQ</t>
  </si>
  <si>
    <t>SQ</t>
  </si>
  <si>
    <t>TQ</t>
  </si>
  <si>
    <t>LQ</t>
  </si>
  <si>
    <t>SS</t>
  </si>
  <si>
    <t>UN</t>
  </si>
  <si>
    <t>PEAK</t>
  </si>
  <si>
    <t>AVG</t>
  </si>
  <si>
    <t>0-75</t>
  </si>
  <si>
    <t>75-150</t>
  </si>
  <si>
    <t>mm</t>
  </si>
  <si>
    <t>%</t>
  </si>
  <si>
    <t>kg/m^2</t>
  </si>
  <si>
    <t>kg/ha</t>
  </si>
  <si>
    <t>PO4-P CONC (ug/g)</t>
  </si>
  <si>
    <t>NH4-N CONC (ug/g)</t>
  </si>
  <si>
    <t>NO3-N CONC (ug/g)</t>
  </si>
  <si>
    <t>g/cm^3</t>
  </si>
  <si>
    <t>ug/g</t>
  </si>
  <si>
    <t>*BD measured after last storm</t>
  </si>
  <si>
    <t>pH</t>
  </si>
  <si>
    <t>BRAY P1</t>
  </si>
  <si>
    <t>K</t>
  </si>
  <si>
    <t>CA</t>
  </si>
  <si>
    <t>MG</t>
  </si>
  <si>
    <t>CEC</t>
  </si>
  <si>
    <t>Sample Time</t>
  </si>
  <si>
    <t>(min)</t>
  </si>
  <si>
    <t>Runoff Rate</t>
  </si>
  <si>
    <t>(mm/h)</t>
  </si>
  <si>
    <t>Sediment Concentration</t>
  </si>
  <si>
    <t>(%)</t>
  </si>
  <si>
    <t>Total C</t>
  </si>
  <si>
    <t>Total N</t>
  </si>
  <si>
    <t>(ug/g)</t>
  </si>
  <si>
    <t>Total P</t>
  </si>
  <si>
    <t>Sample number</t>
  </si>
  <si>
    <t>Flume Runoff Rate</t>
  </si>
  <si>
    <t>(kg/s)</t>
  </si>
  <si>
    <t>Storm Type</t>
  </si>
  <si>
    <t>Plot</t>
  </si>
  <si>
    <t>SQ/UN</t>
  </si>
  <si>
    <t>SQ/FQ</t>
  </si>
  <si>
    <t>SQ/LQ</t>
  </si>
  <si>
    <t>Storm</t>
  </si>
  <si>
    <t>Replicate</t>
  </si>
  <si>
    <t>AntecedentMoistureContent</t>
  </si>
  <si>
    <t>Cover</t>
  </si>
  <si>
    <t>TotalRunoff</t>
  </si>
  <si>
    <t>PeakRunoff</t>
  </si>
  <si>
    <t>PeakSedimentConcentration</t>
  </si>
  <si>
    <t>AverageSedimentConcentration</t>
  </si>
  <si>
    <t>SoilLoss</t>
  </si>
  <si>
    <t>Excluded</t>
  </si>
  <si>
    <t>T</t>
  </si>
  <si>
    <t>F</t>
  </si>
  <si>
    <t>ID</t>
  </si>
  <si>
    <t>#</t>
  </si>
  <si>
    <t>T/F</t>
  </si>
  <si>
    <t>SedimentNLoss</t>
  </si>
  <si>
    <t>SedimentPLoss</t>
  </si>
  <si>
    <t>SolublePO4PLoss</t>
  </si>
  <si>
    <t>SolubleNH4NLoss</t>
  </si>
  <si>
    <t>SolubleNO3NLoss</t>
  </si>
  <si>
    <t>NContent</t>
  </si>
  <si>
    <t>PContent</t>
  </si>
  <si>
    <t>Sand</t>
  </si>
  <si>
    <t>Silt</t>
  </si>
  <si>
    <t>Clay</t>
  </si>
  <si>
    <t>Slope</t>
  </si>
  <si>
    <t>BulkDensity</t>
  </si>
  <si>
    <t>SoilP</t>
  </si>
  <si>
    <t>SoilC</t>
  </si>
  <si>
    <t>SoilN</t>
  </si>
  <si>
    <t>LimeIndex</t>
  </si>
  <si>
    <t>Kb</t>
  </si>
  <si>
    <t>mm/hr</t>
  </si>
  <si>
    <t>CF</t>
  </si>
  <si>
    <t>f</t>
  </si>
  <si>
    <t>SoilNL1</t>
  </si>
  <si>
    <t>SoilPL1</t>
  </si>
  <si>
    <t>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</si>
</sst>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332D-2DEB-FB4E-BAFC-07679E01D79E}">
  <dimension ref="A1:AZ37"/>
  <sheetViews>
    <sheetView tabSelected="1" zoomScale="90" zoomScaleNormal="90" workbookViewId="0">
      <selection activeCell="Q10" sqref="Q10"/>
    </sheetView>
  </sheetViews>
  <sheetFormatPr defaultColWidth="6.625" defaultRowHeight="15.75" x14ac:dyDescent="0.25"/>
  <sheetData>
    <row r="1" spans="1:52" x14ac:dyDescent="0.25">
      <c r="A1" t="s">
        <v>44</v>
      </c>
      <c r="B1" t="s">
        <v>45</v>
      </c>
      <c r="C1" t="s">
        <v>40</v>
      </c>
      <c r="D1" t="s">
        <v>46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14</v>
      </c>
      <c r="V1" t="s">
        <v>15</v>
      </c>
      <c r="X1" t="s">
        <v>16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72</v>
      </c>
      <c r="AF1" t="s">
        <v>71</v>
      </c>
      <c r="AG1" t="s">
        <v>73</v>
      </c>
      <c r="AH1" t="s">
        <v>80</v>
      </c>
      <c r="AI1" t="s">
        <v>79</v>
      </c>
      <c r="AJ1" t="s">
        <v>20</v>
      </c>
      <c r="AK1" t="s">
        <v>74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75</v>
      </c>
      <c r="AR1" t="s">
        <v>77</v>
      </c>
      <c r="AS1" t="s">
        <v>26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33</v>
      </c>
      <c r="AZ1" t="s">
        <v>35</v>
      </c>
    </row>
    <row r="2" spans="1:52" x14ac:dyDescent="0.25">
      <c r="D2" t="s">
        <v>8</v>
      </c>
      <c r="E2" t="s">
        <v>9</v>
      </c>
      <c r="T2" t="s">
        <v>6</v>
      </c>
      <c r="U2" t="s">
        <v>7</v>
      </c>
      <c r="V2" t="s">
        <v>6</v>
      </c>
      <c r="W2" t="s">
        <v>7</v>
      </c>
      <c r="X2" t="s">
        <v>6</v>
      </c>
      <c r="Y2" t="s">
        <v>7</v>
      </c>
      <c r="AD2" t="s">
        <v>19</v>
      </c>
    </row>
    <row r="3" spans="1:52" x14ac:dyDescent="0.25">
      <c r="A3" t="s">
        <v>56</v>
      </c>
      <c r="B3" t="s">
        <v>57</v>
      </c>
      <c r="C3" t="s">
        <v>57</v>
      </c>
      <c r="D3" t="s">
        <v>11</v>
      </c>
      <c r="E3" t="s">
        <v>11</v>
      </c>
      <c r="F3" t="s">
        <v>11</v>
      </c>
      <c r="G3" t="s">
        <v>10</v>
      </c>
      <c r="H3" t="s">
        <v>10</v>
      </c>
      <c r="I3" t="s">
        <v>11</v>
      </c>
      <c r="J3" t="s">
        <v>11</v>
      </c>
      <c r="K3" t="s">
        <v>12</v>
      </c>
      <c r="L3" t="s">
        <v>58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18</v>
      </c>
      <c r="S3" t="s">
        <v>18</v>
      </c>
      <c r="Z3" t="s">
        <v>11</v>
      </c>
      <c r="AA3" t="s">
        <v>11</v>
      </c>
      <c r="AB3" t="s">
        <v>11</v>
      </c>
      <c r="AC3" t="s">
        <v>11</v>
      </c>
      <c r="AD3" t="s">
        <v>17</v>
      </c>
      <c r="AE3" t="s">
        <v>31</v>
      </c>
      <c r="AF3" t="s">
        <v>34</v>
      </c>
      <c r="AG3" t="s">
        <v>34</v>
      </c>
      <c r="AH3" t="s">
        <v>81</v>
      </c>
      <c r="AI3" t="s">
        <v>81</v>
      </c>
      <c r="AL3" t="s">
        <v>81</v>
      </c>
      <c r="AM3" t="s">
        <v>81</v>
      </c>
      <c r="AN3" t="s">
        <v>81</v>
      </c>
      <c r="AO3" t="s">
        <v>81</v>
      </c>
      <c r="AQ3" t="s">
        <v>76</v>
      </c>
      <c r="AR3" t="s">
        <v>78</v>
      </c>
      <c r="AS3" t="s">
        <v>27</v>
      </c>
      <c r="AT3" t="s">
        <v>29</v>
      </c>
      <c r="AU3" t="s">
        <v>31</v>
      </c>
      <c r="AV3" t="s">
        <v>31</v>
      </c>
      <c r="AW3" t="s">
        <v>34</v>
      </c>
      <c r="AX3" t="s">
        <v>34</v>
      </c>
      <c r="AY3" t="s">
        <v>81</v>
      </c>
      <c r="AZ3" t="s">
        <v>81</v>
      </c>
    </row>
    <row r="4" spans="1:52" x14ac:dyDescent="0.25">
      <c r="A4" t="s">
        <v>0</v>
      </c>
      <c r="B4">
        <v>1</v>
      </c>
      <c r="C4">
        <v>3</v>
      </c>
      <c r="D4">
        <v>17.100000000000001</v>
      </c>
      <c r="E4">
        <v>23.4</v>
      </c>
      <c r="F4">
        <v>5.2</v>
      </c>
      <c r="G4">
        <v>14.68</v>
      </c>
      <c r="H4">
        <v>54.09</v>
      </c>
      <c r="I4">
        <v>8.32</v>
      </c>
      <c r="J4">
        <v>3.68</v>
      </c>
      <c r="K4">
        <v>0.54</v>
      </c>
      <c r="L4" t="s">
        <v>54</v>
      </c>
      <c r="M4">
        <v>9.8800000000000008</v>
      </c>
      <c r="N4">
        <v>4.21</v>
      </c>
      <c r="O4">
        <v>7.1900000000000006E-2</v>
      </c>
      <c r="P4">
        <v>1.758</v>
      </c>
      <c r="Q4">
        <v>0.79900000000000004</v>
      </c>
      <c r="R4">
        <v>1830</v>
      </c>
      <c r="S4">
        <v>731</v>
      </c>
      <c r="T4">
        <v>1.9</v>
      </c>
      <c r="U4">
        <v>0.49</v>
      </c>
      <c r="V4">
        <v>44.6</v>
      </c>
      <c r="W4">
        <v>11.98</v>
      </c>
      <c r="X4">
        <v>22.6</v>
      </c>
      <c r="Y4">
        <v>5.44</v>
      </c>
      <c r="Z4" s="1">
        <v>13.2</v>
      </c>
      <c r="AA4" s="1">
        <v>61.8</v>
      </c>
      <c r="AB4" s="1">
        <v>25</v>
      </c>
      <c r="AC4" s="1">
        <v>7</v>
      </c>
      <c r="AD4" s="1">
        <v>1.24</v>
      </c>
      <c r="AE4" s="1">
        <v>1.32</v>
      </c>
      <c r="AF4">
        <v>456</v>
      </c>
      <c r="AG4">
        <v>1730</v>
      </c>
      <c r="AH4">
        <f>AF4*AD4</f>
        <v>565.43999999999994</v>
      </c>
      <c r="AI4">
        <f t="shared" ref="AI4:AI24" si="0">AG4*AD4</f>
        <v>2145.1999999999998</v>
      </c>
      <c r="AJ4" s="1">
        <v>5.3</v>
      </c>
      <c r="AK4" s="1">
        <v>6.4</v>
      </c>
      <c r="AL4">
        <v>50</v>
      </c>
      <c r="AM4">
        <v>330</v>
      </c>
      <c r="AN4">
        <v>3300</v>
      </c>
      <c r="AO4">
        <v>770</v>
      </c>
      <c r="AP4">
        <v>18</v>
      </c>
      <c r="AQ4">
        <f>-0.265+0.0086*Z4^1.8 + 11.46*AP4^-0.75</f>
        <v>1.9407845397262617</v>
      </c>
      <c r="AR4">
        <f>(0.736+0.19*Z4)/(1+(45.19-46.68*(0.736+0.19*Z4))/(100*(0.147-0.15*Z4^2-0.0003*AB4*AD4)))</f>
        <v>3.1166410216037579</v>
      </c>
      <c r="AS4">
        <v>4</v>
      </c>
      <c r="AT4">
        <v>2.2000000000000002</v>
      </c>
      <c r="AU4">
        <v>8.32</v>
      </c>
      <c r="AV4">
        <v>1.37</v>
      </c>
      <c r="AW4">
        <v>2014</v>
      </c>
      <c r="AX4">
        <v>878</v>
      </c>
      <c r="AY4" s="2">
        <f>AW4*AD4</f>
        <v>2497.36</v>
      </c>
      <c r="AZ4" s="2">
        <f>AX4*AD4</f>
        <v>1088.72</v>
      </c>
    </row>
    <row r="5" spans="1:52" x14ac:dyDescent="0.25">
      <c r="A5" t="s">
        <v>0</v>
      </c>
      <c r="B5">
        <v>2</v>
      </c>
      <c r="C5">
        <v>14</v>
      </c>
      <c r="D5">
        <v>16.3</v>
      </c>
      <c r="E5">
        <v>19.600000000000001</v>
      </c>
      <c r="F5">
        <v>1.7</v>
      </c>
      <c r="G5">
        <v>2.84</v>
      </c>
      <c r="H5">
        <v>11.59</v>
      </c>
      <c r="I5">
        <v>8.34</v>
      </c>
      <c r="J5">
        <v>3.66</v>
      </c>
      <c r="K5">
        <v>0.104</v>
      </c>
      <c r="L5" t="s">
        <v>55</v>
      </c>
      <c r="M5">
        <v>1.9</v>
      </c>
      <c r="N5">
        <v>0.81</v>
      </c>
      <c r="O5">
        <v>3.0200000000000001E-2</v>
      </c>
      <c r="P5">
        <v>0.379</v>
      </c>
      <c r="Q5">
        <v>0.11799999999999999</v>
      </c>
      <c r="R5">
        <v>1830</v>
      </c>
      <c r="S5">
        <v>731</v>
      </c>
      <c r="T5">
        <v>3.12</v>
      </c>
      <c r="U5">
        <v>1.06</v>
      </c>
      <c r="V5">
        <v>45.3</v>
      </c>
      <c r="W5">
        <v>13.32</v>
      </c>
      <c r="X5">
        <v>20.5</v>
      </c>
      <c r="Y5">
        <v>4.16</v>
      </c>
      <c r="Z5" s="1">
        <v>32.799999999999997</v>
      </c>
      <c r="AA5" s="1">
        <v>43.2</v>
      </c>
      <c r="AB5" s="1">
        <v>24</v>
      </c>
      <c r="AC5" s="1">
        <v>7.6</v>
      </c>
      <c r="AD5" s="1">
        <v>1.22</v>
      </c>
      <c r="AE5" s="1">
        <v>1.31</v>
      </c>
      <c r="AF5">
        <v>491</v>
      </c>
      <c r="AG5">
        <v>1302</v>
      </c>
      <c r="AH5">
        <f t="shared" ref="AH5:AH24" si="1">AF5*AD5</f>
        <v>599.02</v>
      </c>
      <c r="AI5">
        <f t="shared" si="0"/>
        <v>1588.44</v>
      </c>
      <c r="AJ5" s="1">
        <v>6</v>
      </c>
      <c r="AK5" s="1">
        <v>6.6</v>
      </c>
      <c r="AL5">
        <v>70</v>
      </c>
      <c r="AM5">
        <v>480</v>
      </c>
      <c r="AN5">
        <v>4100</v>
      </c>
      <c r="AO5">
        <v>1070</v>
      </c>
      <c r="AP5">
        <v>18</v>
      </c>
      <c r="AQ5">
        <f t="shared" ref="AQ5:AQ24" si="2">-0.265+0.0086*Z5^1.8 + 11.46*AP5^-0.75</f>
        <v>5.6497072437199938</v>
      </c>
      <c r="AR5">
        <f t="shared" ref="AR5:AR24" si="3">(0.736+0.19*Z5)/(1+(45.19-46.68*(0.736+0.19*Z5))/(100*(0.147-0.15*Z5^2-0.0003*AB5*AD5)))</f>
        <v>6.8490297162984364</v>
      </c>
      <c r="AS5">
        <v>22</v>
      </c>
      <c r="AT5">
        <v>4</v>
      </c>
      <c r="AU5">
        <v>3.29</v>
      </c>
      <c r="AV5">
        <v>1.6</v>
      </c>
      <c r="AW5">
        <v>1529</v>
      </c>
      <c r="AX5">
        <v>711</v>
      </c>
      <c r="AY5" s="2">
        <f t="shared" ref="AY5:AY36" si="4">AW5*AD5</f>
        <v>1865.3799999999999</v>
      </c>
      <c r="AZ5" s="2">
        <f t="shared" ref="AZ5:AZ36" si="5">AX5*AD5</f>
        <v>867.42</v>
      </c>
    </row>
    <row r="6" spans="1:52" x14ac:dyDescent="0.25">
      <c r="A6" t="s">
        <v>0</v>
      </c>
      <c r="B6">
        <v>3</v>
      </c>
      <c r="C6">
        <v>15</v>
      </c>
      <c r="D6">
        <v>20</v>
      </c>
      <c r="E6">
        <v>24.8</v>
      </c>
      <c r="F6">
        <v>1.6</v>
      </c>
      <c r="G6">
        <v>3.7</v>
      </c>
      <c r="H6">
        <v>12.94</v>
      </c>
      <c r="I6">
        <v>5.97</v>
      </c>
      <c r="J6">
        <v>2.98</v>
      </c>
      <c r="K6">
        <v>0.11</v>
      </c>
      <c r="L6" t="s">
        <v>55</v>
      </c>
      <c r="M6">
        <v>2.02</v>
      </c>
      <c r="N6">
        <v>0.86</v>
      </c>
      <c r="O6">
        <v>4.0500000000000001E-2</v>
      </c>
      <c r="P6">
        <v>0.17199999999999999</v>
      </c>
      <c r="Q6">
        <v>0.11600000000000001</v>
      </c>
      <c r="R6">
        <v>1830</v>
      </c>
      <c r="S6">
        <v>731</v>
      </c>
      <c r="T6">
        <v>3.61</v>
      </c>
      <c r="U6">
        <v>1.0900000000000001</v>
      </c>
      <c r="V6">
        <v>23</v>
      </c>
      <c r="W6">
        <v>4.6500000000000004</v>
      </c>
      <c r="X6">
        <v>44.5</v>
      </c>
      <c r="Y6">
        <v>3.13</v>
      </c>
      <c r="Z6" s="1">
        <v>22</v>
      </c>
      <c r="AA6" s="1">
        <v>52.6</v>
      </c>
      <c r="AB6" s="1">
        <v>25.4</v>
      </c>
      <c r="AC6" s="1">
        <v>6.8</v>
      </c>
      <c r="AD6" s="1">
        <v>1.25</v>
      </c>
      <c r="AE6" s="1">
        <v>1.22</v>
      </c>
      <c r="AF6">
        <v>468</v>
      </c>
      <c r="AG6">
        <v>1575</v>
      </c>
      <c r="AH6">
        <f t="shared" si="1"/>
        <v>585</v>
      </c>
      <c r="AI6">
        <f t="shared" si="0"/>
        <v>1968.75</v>
      </c>
      <c r="AJ6" s="1">
        <v>6.2</v>
      </c>
      <c r="AK6" s="1">
        <v>6.8</v>
      </c>
      <c r="AL6">
        <v>68</v>
      </c>
      <c r="AM6">
        <v>530</v>
      </c>
      <c r="AN6">
        <v>4100</v>
      </c>
      <c r="AO6">
        <v>1150</v>
      </c>
      <c r="AP6">
        <v>18</v>
      </c>
      <c r="AQ6">
        <f t="shared" si="2"/>
        <v>3.2895400441445908</v>
      </c>
      <c r="AR6">
        <f t="shared" si="3"/>
        <v>4.7940756222529775</v>
      </c>
      <c r="AS6">
        <v>16</v>
      </c>
      <c r="AT6">
        <v>1.1000000000000001</v>
      </c>
      <c r="AU6">
        <v>2.37</v>
      </c>
      <c r="AV6">
        <v>1.29</v>
      </c>
      <c r="AW6">
        <v>1749</v>
      </c>
      <c r="AX6">
        <v>744</v>
      </c>
      <c r="AY6" s="2">
        <f t="shared" si="4"/>
        <v>2186.25</v>
      </c>
      <c r="AZ6" s="2">
        <f t="shared" si="5"/>
        <v>930</v>
      </c>
    </row>
    <row r="7" spans="1:52" x14ac:dyDescent="0.25">
      <c r="A7" t="s">
        <v>0</v>
      </c>
      <c r="B7">
        <v>4</v>
      </c>
      <c r="C7">
        <v>2</v>
      </c>
      <c r="D7">
        <v>16</v>
      </c>
      <c r="E7">
        <v>19.5</v>
      </c>
      <c r="F7">
        <v>1.5</v>
      </c>
      <c r="G7">
        <v>3.31</v>
      </c>
      <c r="H7">
        <v>8.76</v>
      </c>
      <c r="I7">
        <v>5.43</v>
      </c>
      <c r="J7">
        <v>3.24</v>
      </c>
      <c r="K7">
        <v>0.107</v>
      </c>
      <c r="L7" t="s">
        <v>55</v>
      </c>
      <c r="M7">
        <v>1.96</v>
      </c>
      <c r="N7">
        <v>0.84</v>
      </c>
      <c r="O7">
        <v>2.1999999999999999E-2</v>
      </c>
      <c r="P7">
        <v>0.42499999999999999</v>
      </c>
      <c r="Q7">
        <v>0.11600000000000001</v>
      </c>
      <c r="R7">
        <v>1830</v>
      </c>
      <c r="S7">
        <v>731</v>
      </c>
      <c r="T7">
        <v>1.17</v>
      </c>
      <c r="U7">
        <v>0.66</v>
      </c>
      <c r="V7">
        <v>38.9</v>
      </c>
      <c r="W7">
        <v>12.8</v>
      </c>
      <c r="X7">
        <v>10.199999999999999</v>
      </c>
      <c r="Y7">
        <v>3.52</v>
      </c>
      <c r="Z7" s="1">
        <v>33.4</v>
      </c>
      <c r="AA7" s="1">
        <v>41</v>
      </c>
      <c r="AB7" s="1">
        <v>25.6</v>
      </c>
      <c r="AC7" s="1">
        <v>7.3</v>
      </c>
      <c r="AD7" s="1">
        <v>1.2</v>
      </c>
      <c r="AE7" s="1">
        <v>1.21</v>
      </c>
      <c r="AF7">
        <v>459</v>
      </c>
      <c r="AG7">
        <v>1648</v>
      </c>
      <c r="AH7">
        <f t="shared" si="1"/>
        <v>550.79999999999995</v>
      </c>
      <c r="AI7">
        <f t="shared" si="0"/>
        <v>1977.6</v>
      </c>
      <c r="AJ7" s="1">
        <v>5.4</v>
      </c>
      <c r="AK7" s="1">
        <v>6.4</v>
      </c>
      <c r="AL7">
        <v>67</v>
      </c>
      <c r="AM7">
        <v>480</v>
      </c>
      <c r="AN7">
        <v>3700</v>
      </c>
      <c r="AO7">
        <v>910</v>
      </c>
      <c r="AP7">
        <v>19</v>
      </c>
      <c r="AQ7">
        <f t="shared" si="2"/>
        <v>5.7502743122317659</v>
      </c>
      <c r="AR7">
        <f t="shared" si="3"/>
        <v>6.9631417444737327</v>
      </c>
      <c r="AS7">
        <v>8</v>
      </c>
      <c r="AT7">
        <v>3.6</v>
      </c>
      <c r="AU7">
        <v>4.4400000000000004</v>
      </c>
      <c r="AV7">
        <v>1.42</v>
      </c>
      <c r="AW7">
        <v>1768</v>
      </c>
      <c r="AX7">
        <v>791</v>
      </c>
      <c r="AY7" s="2">
        <f t="shared" si="4"/>
        <v>2121.6</v>
      </c>
      <c r="AZ7" s="2">
        <f t="shared" si="5"/>
        <v>949.19999999999993</v>
      </c>
    </row>
    <row r="8" spans="1:52" x14ac:dyDescent="0.25">
      <c r="A8" t="s">
        <v>1</v>
      </c>
      <c r="B8">
        <v>1</v>
      </c>
      <c r="C8">
        <v>7</v>
      </c>
      <c r="D8">
        <v>16.899999999999999</v>
      </c>
      <c r="E8">
        <v>23.7</v>
      </c>
      <c r="F8">
        <v>4</v>
      </c>
      <c r="G8">
        <v>2.35</v>
      </c>
      <c r="H8">
        <v>21.97</v>
      </c>
      <c r="I8">
        <v>10.42</v>
      </c>
      <c r="J8">
        <v>6.27</v>
      </c>
      <c r="K8">
        <v>0.14699999999999999</v>
      </c>
      <c r="L8" t="s">
        <v>55</v>
      </c>
      <c r="M8">
        <v>2.7</v>
      </c>
      <c r="N8">
        <v>1.1499999999999999</v>
      </c>
      <c r="O8">
        <v>1.4999999999999999E-2</v>
      </c>
      <c r="P8">
        <v>0.40300000000000002</v>
      </c>
      <c r="Q8">
        <v>0.13400000000000001</v>
      </c>
      <c r="R8">
        <v>1830</v>
      </c>
      <c r="S8">
        <v>731</v>
      </c>
      <c r="T8">
        <v>1.39</v>
      </c>
      <c r="U8">
        <v>0.64</v>
      </c>
      <c r="V8">
        <v>33.700000000000003</v>
      </c>
      <c r="W8">
        <v>17.18</v>
      </c>
      <c r="X8">
        <v>15</v>
      </c>
      <c r="Y8">
        <v>5.69</v>
      </c>
      <c r="Z8" s="1">
        <v>22</v>
      </c>
      <c r="AA8" s="1">
        <v>54</v>
      </c>
      <c r="AB8" s="1">
        <v>24</v>
      </c>
      <c r="AC8" s="1">
        <v>6.6</v>
      </c>
      <c r="AD8" s="1">
        <v>1.26</v>
      </c>
      <c r="AE8" s="1">
        <v>1.34</v>
      </c>
      <c r="AF8">
        <v>457</v>
      </c>
      <c r="AG8">
        <v>1494</v>
      </c>
      <c r="AH8">
        <f t="shared" si="1"/>
        <v>575.82000000000005</v>
      </c>
      <c r="AI8">
        <f t="shared" si="0"/>
        <v>1882.44</v>
      </c>
      <c r="AJ8" s="1">
        <v>5.5</v>
      </c>
      <c r="AK8" s="1">
        <v>6.4</v>
      </c>
      <c r="AL8">
        <v>58</v>
      </c>
      <c r="AM8">
        <v>340</v>
      </c>
      <c r="AN8">
        <v>3400</v>
      </c>
      <c r="AO8">
        <v>760</v>
      </c>
      <c r="AP8">
        <v>18</v>
      </c>
      <c r="AQ8">
        <f t="shared" si="2"/>
        <v>3.2895400441445908</v>
      </c>
      <c r="AR8">
        <f t="shared" si="3"/>
        <v>4.7940748789413261</v>
      </c>
      <c r="AS8">
        <v>28</v>
      </c>
      <c r="AT8">
        <v>3.2</v>
      </c>
      <c r="AU8">
        <v>2.98</v>
      </c>
      <c r="AV8">
        <v>1.5</v>
      </c>
      <c r="AW8">
        <v>2075</v>
      </c>
      <c r="AX8">
        <v>670</v>
      </c>
      <c r="AY8" s="2">
        <f t="shared" si="4"/>
        <v>2614.5</v>
      </c>
      <c r="AZ8" s="2">
        <f t="shared" si="5"/>
        <v>844.2</v>
      </c>
    </row>
    <row r="9" spans="1:52" x14ac:dyDescent="0.25">
      <c r="A9" t="s">
        <v>1</v>
      </c>
      <c r="B9">
        <v>2</v>
      </c>
      <c r="C9">
        <v>12</v>
      </c>
      <c r="D9">
        <v>18.100000000000001</v>
      </c>
      <c r="E9">
        <v>22.8</v>
      </c>
      <c r="F9">
        <v>3.3</v>
      </c>
      <c r="G9">
        <v>0.79</v>
      </c>
      <c r="H9">
        <v>13.38</v>
      </c>
      <c r="I9">
        <v>3.42</v>
      </c>
      <c r="J9">
        <v>2.8</v>
      </c>
      <c r="K9">
        <v>2.1999999999999999E-2</v>
      </c>
      <c r="L9" t="s">
        <v>55</v>
      </c>
      <c r="M9">
        <v>0.41</v>
      </c>
      <c r="N9">
        <v>0.17</v>
      </c>
      <c r="O9">
        <v>4.8999999999999998E-3</v>
      </c>
      <c r="P9">
        <v>0.11799999999999999</v>
      </c>
      <c r="Q9">
        <v>5.7000000000000002E-2</v>
      </c>
      <c r="R9">
        <v>1830</v>
      </c>
      <c r="S9">
        <v>731</v>
      </c>
      <c r="T9">
        <v>0.9</v>
      </c>
      <c r="U9">
        <v>0.62</v>
      </c>
      <c r="V9">
        <v>20.3</v>
      </c>
      <c r="W9">
        <v>14.85</v>
      </c>
      <c r="X9">
        <v>10.199999999999999</v>
      </c>
      <c r="Y9">
        <v>7.15</v>
      </c>
      <c r="Z9" s="1">
        <v>20.2</v>
      </c>
      <c r="AA9" s="1">
        <v>54.8</v>
      </c>
      <c r="AB9" s="1">
        <v>25</v>
      </c>
      <c r="AC9" s="1">
        <v>7.9</v>
      </c>
      <c r="AD9" s="1">
        <v>1.17</v>
      </c>
      <c r="AE9" s="1">
        <v>1.47</v>
      </c>
      <c r="AF9">
        <v>562</v>
      </c>
      <c r="AG9">
        <v>1957</v>
      </c>
      <c r="AH9">
        <f t="shared" si="1"/>
        <v>657.54</v>
      </c>
      <c r="AI9">
        <f t="shared" si="0"/>
        <v>2289.69</v>
      </c>
      <c r="AJ9" s="1">
        <v>5.4</v>
      </c>
      <c r="AK9" s="1">
        <v>6.4</v>
      </c>
      <c r="AL9">
        <v>71</v>
      </c>
      <c r="AM9">
        <v>660</v>
      </c>
      <c r="AN9">
        <v>4000</v>
      </c>
      <c r="AO9">
        <v>950</v>
      </c>
      <c r="AP9">
        <v>21</v>
      </c>
      <c r="AQ9">
        <f t="shared" si="2"/>
        <v>2.8268794450737396</v>
      </c>
      <c r="AR9">
        <f t="shared" si="3"/>
        <v>4.4513063032656897</v>
      </c>
      <c r="AS9">
        <v>37</v>
      </c>
      <c r="AT9">
        <v>0.3</v>
      </c>
      <c r="AU9">
        <v>0.66</v>
      </c>
      <c r="AV9">
        <v>1.96</v>
      </c>
      <c r="AW9">
        <v>2520</v>
      </c>
      <c r="AX9">
        <v>978</v>
      </c>
      <c r="AY9" s="2">
        <f t="shared" si="4"/>
        <v>2948.3999999999996</v>
      </c>
      <c r="AZ9" s="2">
        <f t="shared" si="5"/>
        <v>1144.26</v>
      </c>
    </row>
    <row r="10" spans="1:52" x14ac:dyDescent="0.25">
      <c r="A10" t="s">
        <v>1</v>
      </c>
      <c r="B10">
        <v>3</v>
      </c>
      <c r="C10">
        <v>22</v>
      </c>
      <c r="D10">
        <v>13.5</v>
      </c>
      <c r="E10">
        <v>20.2</v>
      </c>
      <c r="F10">
        <v>1.2</v>
      </c>
      <c r="G10">
        <v>0.27</v>
      </c>
      <c r="H10">
        <v>4.43</v>
      </c>
      <c r="I10">
        <v>7.78</v>
      </c>
      <c r="J10">
        <v>3.7</v>
      </c>
      <c r="K10">
        <v>0.01</v>
      </c>
      <c r="L10" t="s">
        <v>55</v>
      </c>
      <c r="M10">
        <v>0.18</v>
      </c>
      <c r="N10">
        <v>0.08</v>
      </c>
      <c r="O10">
        <v>3.0000000000000001E-3</v>
      </c>
      <c r="P10">
        <v>3.5000000000000003E-2</v>
      </c>
      <c r="Q10">
        <v>8.9999999999999993E-3</v>
      </c>
      <c r="R10">
        <v>1830</v>
      </c>
      <c r="S10">
        <v>731</v>
      </c>
      <c r="T10">
        <v>1.7</v>
      </c>
      <c r="U10">
        <v>1.1100000000000001</v>
      </c>
      <c r="V10">
        <v>28.8</v>
      </c>
      <c r="W10">
        <v>13.09</v>
      </c>
      <c r="X10">
        <v>7</v>
      </c>
      <c r="Y10">
        <v>3.38</v>
      </c>
      <c r="Z10" s="1">
        <v>16.5</v>
      </c>
      <c r="AA10" s="1">
        <v>61</v>
      </c>
      <c r="AB10" s="1">
        <v>22.5</v>
      </c>
      <c r="AC10" s="1">
        <v>5</v>
      </c>
      <c r="AD10" s="1">
        <v>1.2</v>
      </c>
      <c r="AE10" s="1">
        <v>1.46</v>
      </c>
      <c r="AF10">
        <v>547</v>
      </c>
      <c r="AG10">
        <v>1680</v>
      </c>
      <c r="AH10">
        <f t="shared" si="1"/>
        <v>656.4</v>
      </c>
      <c r="AI10">
        <f t="shared" si="0"/>
        <v>2016</v>
      </c>
      <c r="AJ10" s="1">
        <v>6</v>
      </c>
      <c r="AK10" s="1">
        <v>6.7</v>
      </c>
      <c r="AL10">
        <v>141</v>
      </c>
      <c r="AM10">
        <v>640</v>
      </c>
      <c r="AN10">
        <v>4000</v>
      </c>
      <c r="AO10">
        <v>1020</v>
      </c>
      <c r="AP10">
        <v>17</v>
      </c>
      <c r="AQ10">
        <f t="shared" si="2"/>
        <v>2.4403268027382206</v>
      </c>
      <c r="AR10">
        <f t="shared" si="3"/>
        <v>3.7462659655577184</v>
      </c>
      <c r="AS10">
        <v>26</v>
      </c>
      <c r="AT10">
        <v>1.4</v>
      </c>
      <c r="AU10">
        <v>0.71</v>
      </c>
      <c r="AV10">
        <v>1.94</v>
      </c>
      <c r="AW10">
        <v>1927</v>
      </c>
      <c r="AX10">
        <v>820</v>
      </c>
      <c r="AY10" s="2">
        <f t="shared" si="4"/>
        <v>2312.4</v>
      </c>
      <c r="AZ10" s="2">
        <f t="shared" si="5"/>
        <v>984</v>
      </c>
    </row>
    <row r="11" spans="1:52" x14ac:dyDescent="0.25">
      <c r="A11" t="s">
        <v>2</v>
      </c>
      <c r="B11">
        <v>1</v>
      </c>
      <c r="C11">
        <v>4</v>
      </c>
      <c r="D11">
        <v>16.100000000000001</v>
      </c>
      <c r="E11">
        <v>22.1</v>
      </c>
      <c r="F11">
        <v>4.4000000000000004</v>
      </c>
      <c r="G11">
        <v>3.14</v>
      </c>
      <c r="H11">
        <v>28.02</v>
      </c>
      <c r="I11">
        <v>7.28</v>
      </c>
      <c r="J11">
        <v>3</v>
      </c>
      <c r="K11">
        <v>9.4E-2</v>
      </c>
      <c r="L11" t="s">
        <v>55</v>
      </c>
      <c r="M11">
        <v>1.73</v>
      </c>
      <c r="N11">
        <v>0.74</v>
      </c>
      <c r="O11">
        <v>4.7399999999999998E-2</v>
      </c>
      <c r="P11">
        <v>0.68600000000000005</v>
      </c>
      <c r="Q11">
        <v>0.251</v>
      </c>
      <c r="R11">
        <v>1830</v>
      </c>
      <c r="S11">
        <v>731</v>
      </c>
      <c r="T11">
        <v>3.91</v>
      </c>
      <c r="U11">
        <v>1.51</v>
      </c>
      <c r="V11">
        <v>52.2</v>
      </c>
      <c r="W11">
        <v>21.84</v>
      </c>
      <c r="X11">
        <v>31.8</v>
      </c>
      <c r="Y11">
        <v>7.98</v>
      </c>
      <c r="Z11" s="1">
        <v>11.1</v>
      </c>
      <c r="AA11" s="1">
        <v>62.9</v>
      </c>
      <c r="AB11" s="1">
        <v>26</v>
      </c>
      <c r="AC11" s="1">
        <v>6.5</v>
      </c>
      <c r="AD11" s="1">
        <v>1.18</v>
      </c>
      <c r="AE11" s="1">
        <v>1.42</v>
      </c>
      <c r="AF11">
        <v>454</v>
      </c>
      <c r="AG11">
        <v>1456</v>
      </c>
      <c r="AH11">
        <f t="shared" si="1"/>
        <v>535.72</v>
      </c>
      <c r="AI11">
        <f t="shared" si="0"/>
        <v>1718.08</v>
      </c>
      <c r="AJ11" s="1">
        <v>5.8</v>
      </c>
      <c r="AK11" s="1">
        <v>6.4</v>
      </c>
      <c r="AL11">
        <v>44</v>
      </c>
      <c r="AM11">
        <v>360</v>
      </c>
      <c r="AN11">
        <v>3900</v>
      </c>
      <c r="AO11">
        <v>950</v>
      </c>
      <c r="AP11">
        <v>20</v>
      </c>
      <c r="AQ11">
        <f t="shared" si="2"/>
        <v>1.6015039596795448</v>
      </c>
      <c r="AR11">
        <f t="shared" si="3"/>
        <v>2.7153093223932547</v>
      </c>
      <c r="AS11">
        <v>43</v>
      </c>
      <c r="AT11">
        <v>27.7</v>
      </c>
      <c r="AU11">
        <v>3.58</v>
      </c>
      <c r="AV11">
        <v>1.48</v>
      </c>
      <c r="AW11">
        <v>2153</v>
      </c>
      <c r="AX11">
        <v>734</v>
      </c>
      <c r="AY11" s="2">
        <f t="shared" si="4"/>
        <v>2540.54</v>
      </c>
      <c r="AZ11" s="2">
        <f t="shared" si="5"/>
        <v>866.12</v>
      </c>
    </row>
    <row r="12" spans="1:52" x14ac:dyDescent="0.25">
      <c r="A12" t="s">
        <v>2</v>
      </c>
      <c r="B12">
        <v>2</v>
      </c>
      <c r="C12">
        <v>13</v>
      </c>
      <c r="D12">
        <v>15.4</v>
      </c>
      <c r="E12">
        <v>19.600000000000001</v>
      </c>
      <c r="F12">
        <v>3.3</v>
      </c>
      <c r="G12">
        <v>1.3</v>
      </c>
      <c r="H12">
        <v>12.61</v>
      </c>
      <c r="I12">
        <v>5.47</v>
      </c>
      <c r="J12">
        <v>3.08</v>
      </c>
      <c r="K12">
        <v>0.04</v>
      </c>
      <c r="L12" t="s">
        <v>55</v>
      </c>
      <c r="M12">
        <v>0.73</v>
      </c>
      <c r="N12">
        <v>0.31</v>
      </c>
      <c r="O12">
        <v>1.4500000000000001E-2</v>
      </c>
      <c r="P12">
        <v>0.30299999999999999</v>
      </c>
      <c r="Q12">
        <v>8.4000000000000005E-2</v>
      </c>
      <c r="R12">
        <v>1830</v>
      </c>
      <c r="S12">
        <v>731</v>
      </c>
      <c r="T12">
        <v>3.43</v>
      </c>
      <c r="U12">
        <v>1.1100000000000001</v>
      </c>
      <c r="V12">
        <v>66.8</v>
      </c>
      <c r="W12">
        <v>23.28</v>
      </c>
      <c r="X12">
        <v>30.7</v>
      </c>
      <c r="Y12">
        <v>6.41</v>
      </c>
      <c r="Z12" s="1">
        <v>26.8</v>
      </c>
      <c r="AA12" s="1">
        <v>49.4</v>
      </c>
      <c r="AB12" s="1">
        <v>23.8</v>
      </c>
      <c r="AC12" s="1">
        <v>7.2</v>
      </c>
      <c r="AD12" s="1">
        <v>1.24</v>
      </c>
      <c r="AE12" s="1">
        <v>1.52</v>
      </c>
      <c r="AF12">
        <v>438</v>
      </c>
      <c r="AG12">
        <v>1600</v>
      </c>
      <c r="AH12">
        <f t="shared" si="1"/>
        <v>543.12</v>
      </c>
      <c r="AI12">
        <f t="shared" si="0"/>
        <v>1984</v>
      </c>
      <c r="AJ12" s="1">
        <v>5.6</v>
      </c>
      <c r="AK12" s="1">
        <v>6.4</v>
      </c>
      <c r="AL12">
        <v>72</v>
      </c>
      <c r="AM12">
        <v>620</v>
      </c>
      <c r="AN12">
        <v>3800</v>
      </c>
      <c r="AO12">
        <v>950</v>
      </c>
      <c r="AP12">
        <v>19</v>
      </c>
      <c r="AQ12">
        <f t="shared" si="2"/>
        <v>4.1942060621827553</v>
      </c>
      <c r="AR12">
        <f t="shared" si="3"/>
        <v>5.7076588064288671</v>
      </c>
      <c r="AS12">
        <v>44</v>
      </c>
      <c r="AT12">
        <v>12.6</v>
      </c>
      <c r="AU12">
        <v>3.38</v>
      </c>
      <c r="AV12">
        <v>1.58</v>
      </c>
      <c r="AW12">
        <v>1890</v>
      </c>
      <c r="AX12">
        <v>731</v>
      </c>
      <c r="AY12" s="2">
        <f t="shared" si="4"/>
        <v>2343.6</v>
      </c>
      <c r="AZ12" s="2">
        <f t="shared" si="5"/>
        <v>906.43999999999994</v>
      </c>
    </row>
    <row r="13" spans="1:52" x14ac:dyDescent="0.25">
      <c r="A13" t="s">
        <v>2</v>
      </c>
      <c r="B13">
        <v>3</v>
      </c>
      <c r="C13">
        <v>16</v>
      </c>
      <c r="D13">
        <v>15.7</v>
      </c>
      <c r="E13">
        <v>22.7</v>
      </c>
      <c r="F13">
        <v>1.2</v>
      </c>
      <c r="G13">
        <v>2.17</v>
      </c>
      <c r="H13">
        <v>16.739999999999998</v>
      </c>
      <c r="I13">
        <v>5.12</v>
      </c>
      <c r="J13">
        <v>3.27</v>
      </c>
      <c r="K13">
        <v>7.0999999999999994E-2</v>
      </c>
      <c r="L13" t="s">
        <v>55</v>
      </c>
      <c r="M13">
        <v>1.3</v>
      </c>
      <c r="N13">
        <v>0.55000000000000004</v>
      </c>
      <c r="O13">
        <v>1.9699999999999999E-2</v>
      </c>
      <c r="P13">
        <v>0.376</v>
      </c>
      <c r="Q13">
        <v>2.1999999999999999E-2</v>
      </c>
      <c r="R13">
        <v>1830</v>
      </c>
      <c r="S13">
        <v>731</v>
      </c>
      <c r="T13">
        <v>1.84</v>
      </c>
      <c r="U13">
        <v>0.91</v>
      </c>
      <c r="V13">
        <v>32</v>
      </c>
      <c r="W13">
        <v>17.34</v>
      </c>
      <c r="X13">
        <v>4.9000000000000004</v>
      </c>
      <c r="Y13">
        <v>1.01</v>
      </c>
      <c r="Z13" s="1">
        <v>13.8</v>
      </c>
      <c r="AA13" s="1">
        <v>59.1</v>
      </c>
      <c r="AB13" s="1">
        <v>27.1</v>
      </c>
      <c r="AC13" s="1">
        <v>6</v>
      </c>
      <c r="AD13" s="1">
        <v>1.22</v>
      </c>
      <c r="AE13" s="1">
        <v>1.26</v>
      </c>
      <c r="AF13">
        <v>484</v>
      </c>
      <c r="AG13">
        <v>1418</v>
      </c>
      <c r="AH13">
        <f t="shared" si="1"/>
        <v>590.48</v>
      </c>
      <c r="AI13">
        <f t="shared" si="0"/>
        <v>1729.96</v>
      </c>
      <c r="AJ13" s="1">
        <v>6.4</v>
      </c>
      <c r="AK13" s="1">
        <v>6.8</v>
      </c>
      <c r="AL13">
        <v>67</v>
      </c>
      <c r="AM13">
        <v>550</v>
      </c>
      <c r="AN13">
        <v>4500</v>
      </c>
      <c r="AO13">
        <v>1260</v>
      </c>
      <c r="AP13">
        <v>18</v>
      </c>
      <c r="AQ13">
        <f t="shared" si="2"/>
        <v>2.0152892108510505</v>
      </c>
      <c r="AR13">
        <f t="shared" si="3"/>
        <v>3.2312004613103893</v>
      </c>
      <c r="AS13">
        <v>41</v>
      </c>
      <c r="AT13">
        <v>12.2</v>
      </c>
      <c r="AU13">
        <v>4.3</v>
      </c>
      <c r="AV13">
        <v>1.42</v>
      </c>
      <c r="AW13">
        <v>1908</v>
      </c>
      <c r="AX13">
        <v>846</v>
      </c>
      <c r="AY13" s="2">
        <f t="shared" si="4"/>
        <v>2327.7599999999998</v>
      </c>
      <c r="AZ13" s="2">
        <f t="shared" si="5"/>
        <v>1032.1199999999999</v>
      </c>
    </row>
    <row r="14" spans="1:52" x14ac:dyDescent="0.25">
      <c r="A14" t="s">
        <v>3</v>
      </c>
      <c r="B14">
        <v>1</v>
      </c>
      <c r="C14">
        <v>5</v>
      </c>
      <c r="D14">
        <v>17.399999999999999</v>
      </c>
      <c r="E14">
        <v>21.1</v>
      </c>
      <c r="F14">
        <v>4.4000000000000004</v>
      </c>
      <c r="G14">
        <v>3.87</v>
      </c>
      <c r="H14">
        <v>97.2</v>
      </c>
      <c r="I14">
        <v>5.39</v>
      </c>
      <c r="J14">
        <v>4.59</v>
      </c>
      <c r="K14">
        <v>0.17799999999999999</v>
      </c>
      <c r="L14" t="s">
        <v>55</v>
      </c>
      <c r="M14">
        <v>3.25</v>
      </c>
      <c r="N14">
        <v>1.39</v>
      </c>
      <c r="O14">
        <v>1.1599999999999999E-2</v>
      </c>
      <c r="P14">
        <v>0.23300000000000001</v>
      </c>
      <c r="Q14">
        <v>7.0000000000000001E-3</v>
      </c>
      <c r="R14">
        <v>1830</v>
      </c>
      <c r="S14">
        <v>731</v>
      </c>
      <c r="T14">
        <v>0.37</v>
      </c>
      <c r="U14">
        <v>0.3</v>
      </c>
      <c r="V14">
        <v>7.1</v>
      </c>
      <c r="W14">
        <v>6.02</v>
      </c>
      <c r="X14">
        <v>0.7</v>
      </c>
      <c r="Y14">
        <v>0.18</v>
      </c>
      <c r="Z14" s="1">
        <v>13.1</v>
      </c>
      <c r="AA14" s="1">
        <v>61.7</v>
      </c>
      <c r="AB14" s="1">
        <v>25.2</v>
      </c>
      <c r="AC14" s="1">
        <v>6.7</v>
      </c>
      <c r="AD14" s="1">
        <v>1.29</v>
      </c>
      <c r="AE14" s="1">
        <v>1.46</v>
      </c>
      <c r="AF14">
        <v>498</v>
      </c>
      <c r="AG14">
        <v>1523</v>
      </c>
      <c r="AH14">
        <f t="shared" si="1"/>
        <v>642.42000000000007</v>
      </c>
      <c r="AI14">
        <f t="shared" si="0"/>
        <v>1964.67</v>
      </c>
      <c r="AJ14" s="1">
        <v>5.9</v>
      </c>
      <c r="AK14" s="1">
        <v>6.5</v>
      </c>
      <c r="AL14">
        <v>53</v>
      </c>
      <c r="AM14">
        <v>360</v>
      </c>
      <c r="AN14">
        <v>4000</v>
      </c>
      <c r="AO14">
        <v>950</v>
      </c>
      <c r="AP14">
        <v>19</v>
      </c>
      <c r="AQ14">
        <f t="shared" si="2"/>
        <v>1.8765117023274041</v>
      </c>
      <c r="AR14">
        <f t="shared" si="3"/>
        <v>3.0975462531346944</v>
      </c>
      <c r="AS14">
        <v>60</v>
      </c>
      <c r="AT14">
        <v>101</v>
      </c>
      <c r="AU14">
        <v>3.26</v>
      </c>
      <c r="AV14">
        <v>1.62</v>
      </c>
      <c r="AW14">
        <v>2096</v>
      </c>
      <c r="AX14">
        <v>631</v>
      </c>
      <c r="AY14" s="2">
        <f t="shared" si="4"/>
        <v>2703.84</v>
      </c>
      <c r="AZ14" s="2">
        <f t="shared" si="5"/>
        <v>813.99</v>
      </c>
    </row>
    <row r="15" spans="1:52" x14ac:dyDescent="0.25">
      <c r="A15" t="s">
        <v>3</v>
      </c>
      <c r="B15">
        <v>2</v>
      </c>
      <c r="C15">
        <v>9</v>
      </c>
      <c r="D15">
        <v>17.7</v>
      </c>
      <c r="E15">
        <v>20.3</v>
      </c>
      <c r="F15">
        <v>5.2</v>
      </c>
      <c r="G15">
        <v>3.32</v>
      </c>
      <c r="H15">
        <v>78.78</v>
      </c>
      <c r="I15">
        <v>8.08</v>
      </c>
      <c r="J15">
        <v>5.41</v>
      </c>
      <c r="K15">
        <v>0.18</v>
      </c>
      <c r="L15" t="s">
        <v>55</v>
      </c>
      <c r="M15">
        <v>3.28</v>
      </c>
      <c r="N15">
        <v>1.4</v>
      </c>
      <c r="O15">
        <v>2.0400000000000001E-2</v>
      </c>
      <c r="P15">
        <v>0.45400000000000001</v>
      </c>
      <c r="Q15">
        <v>3.2000000000000001E-2</v>
      </c>
      <c r="R15">
        <v>1830</v>
      </c>
      <c r="S15">
        <v>731</v>
      </c>
      <c r="T15">
        <v>1</v>
      </c>
      <c r="U15">
        <v>0.62</v>
      </c>
      <c r="V15">
        <v>19.100000000000001</v>
      </c>
      <c r="W15">
        <v>13.67</v>
      </c>
      <c r="X15">
        <v>3.6</v>
      </c>
      <c r="Y15">
        <v>0.96</v>
      </c>
      <c r="Z15" s="1">
        <v>23.4</v>
      </c>
      <c r="AA15" s="1">
        <v>52.2</v>
      </c>
      <c r="AB15" s="1">
        <v>24.4</v>
      </c>
      <c r="AC15" s="1">
        <v>8.1999999999999993</v>
      </c>
      <c r="AD15" s="1">
        <v>1.32</v>
      </c>
      <c r="AE15" s="1">
        <v>1.44</v>
      </c>
      <c r="AF15">
        <v>484</v>
      </c>
      <c r="AG15">
        <v>1560</v>
      </c>
      <c r="AH15">
        <f t="shared" si="1"/>
        <v>638.88</v>
      </c>
      <c r="AI15">
        <f t="shared" si="0"/>
        <v>2059.2000000000003</v>
      </c>
      <c r="AJ15" s="1">
        <v>5.2</v>
      </c>
      <c r="AK15" s="1">
        <v>6.2</v>
      </c>
      <c r="AL15">
        <v>55</v>
      </c>
      <c r="AM15">
        <v>500</v>
      </c>
      <c r="AN15">
        <v>3800</v>
      </c>
      <c r="AO15">
        <v>820</v>
      </c>
      <c r="AP15">
        <v>21</v>
      </c>
      <c r="AQ15">
        <f t="shared" si="2"/>
        <v>3.4098192289969145</v>
      </c>
      <c r="AR15">
        <f t="shared" si="3"/>
        <v>5.0605988462254876</v>
      </c>
      <c r="AS15">
        <v>60</v>
      </c>
      <c r="AT15">
        <v>79.2</v>
      </c>
      <c r="AU15">
        <v>2.16</v>
      </c>
      <c r="AV15">
        <v>1.48</v>
      </c>
      <c r="AW15">
        <v>1693</v>
      </c>
      <c r="AX15">
        <v>753</v>
      </c>
      <c r="AY15" s="2">
        <f t="shared" si="4"/>
        <v>2234.7600000000002</v>
      </c>
      <c r="AZ15" s="2">
        <f t="shared" si="5"/>
        <v>993.96</v>
      </c>
    </row>
    <row r="16" spans="1:52" x14ac:dyDescent="0.25">
      <c r="A16" t="s">
        <v>3</v>
      </c>
      <c r="B16">
        <v>3</v>
      </c>
      <c r="C16">
        <v>21</v>
      </c>
      <c r="D16">
        <v>14</v>
      </c>
      <c r="E16">
        <v>21.2</v>
      </c>
      <c r="F16">
        <v>2</v>
      </c>
      <c r="G16">
        <v>4.67</v>
      </c>
      <c r="H16">
        <v>122.6</v>
      </c>
      <c r="I16">
        <v>5.05</v>
      </c>
      <c r="J16">
        <v>4.62</v>
      </c>
      <c r="K16">
        <v>0.216</v>
      </c>
      <c r="L16" t="s">
        <v>55</v>
      </c>
      <c r="M16">
        <v>3.95</v>
      </c>
      <c r="N16">
        <v>1.68</v>
      </c>
      <c r="O16">
        <v>3.61E-2</v>
      </c>
      <c r="P16">
        <v>0.57799999999999996</v>
      </c>
      <c r="Q16">
        <v>4.2999999999999997E-2</v>
      </c>
      <c r="R16">
        <v>1830</v>
      </c>
      <c r="S16">
        <v>731</v>
      </c>
      <c r="T16">
        <v>1.81</v>
      </c>
      <c r="U16">
        <v>0.77</v>
      </c>
      <c r="V16">
        <v>21.5</v>
      </c>
      <c r="W16">
        <v>12.34</v>
      </c>
      <c r="X16">
        <v>3.2</v>
      </c>
      <c r="Y16">
        <v>0.91</v>
      </c>
      <c r="Z16" s="1">
        <v>21.4</v>
      </c>
      <c r="AA16" s="1">
        <v>55.4</v>
      </c>
      <c r="AB16" s="1">
        <v>23.2</v>
      </c>
      <c r="AC16" s="1">
        <v>5.2</v>
      </c>
      <c r="AD16" s="1">
        <v>1.27</v>
      </c>
      <c r="AE16" s="1">
        <v>1.4</v>
      </c>
      <c r="AF16">
        <v>474</v>
      </c>
      <c r="AG16">
        <v>1618</v>
      </c>
      <c r="AH16">
        <f t="shared" si="1"/>
        <v>601.98</v>
      </c>
      <c r="AI16">
        <f t="shared" si="0"/>
        <v>2054.86</v>
      </c>
      <c r="AJ16" s="1">
        <v>5.6</v>
      </c>
      <c r="AK16" s="1">
        <v>6.6</v>
      </c>
      <c r="AL16">
        <v>126</v>
      </c>
      <c r="AM16">
        <v>550</v>
      </c>
      <c r="AN16">
        <v>3800</v>
      </c>
      <c r="AO16">
        <v>1000</v>
      </c>
      <c r="AP16">
        <v>18</v>
      </c>
      <c r="AQ16">
        <f t="shared" si="2"/>
        <v>3.1806250229650761</v>
      </c>
      <c r="AR16">
        <f t="shared" si="3"/>
        <v>4.679831402670505</v>
      </c>
      <c r="AS16">
        <v>58</v>
      </c>
      <c r="AT16">
        <v>69.5</v>
      </c>
      <c r="AU16">
        <v>4.13</v>
      </c>
      <c r="AV16">
        <v>1.52</v>
      </c>
      <c r="AW16">
        <v>1802</v>
      </c>
      <c r="AX16">
        <v>666</v>
      </c>
      <c r="AY16" s="2">
        <f t="shared" si="4"/>
        <v>2288.54</v>
      </c>
      <c r="AZ16" s="2">
        <f t="shared" si="5"/>
        <v>845.82</v>
      </c>
    </row>
    <row r="17" spans="1:52" x14ac:dyDescent="0.25">
      <c r="A17" t="s">
        <v>3</v>
      </c>
      <c r="B17">
        <v>4</v>
      </c>
      <c r="C17">
        <v>19</v>
      </c>
      <c r="D17">
        <v>17</v>
      </c>
      <c r="E17">
        <v>20.6</v>
      </c>
      <c r="F17">
        <v>2</v>
      </c>
      <c r="G17">
        <v>2.72</v>
      </c>
      <c r="H17">
        <v>56.27</v>
      </c>
      <c r="I17">
        <v>5.26</v>
      </c>
      <c r="J17">
        <v>4.54</v>
      </c>
      <c r="K17">
        <v>0.124</v>
      </c>
      <c r="L17" t="s">
        <v>55</v>
      </c>
      <c r="M17">
        <v>2.2599999999999998</v>
      </c>
      <c r="N17">
        <v>0.96</v>
      </c>
      <c r="O17">
        <v>1.5299999999999999E-2</v>
      </c>
      <c r="P17">
        <v>0.63500000000000001</v>
      </c>
      <c r="Q17">
        <v>3.4000000000000002E-2</v>
      </c>
      <c r="R17">
        <v>1830</v>
      </c>
      <c r="S17">
        <v>731</v>
      </c>
      <c r="T17">
        <v>0.64</v>
      </c>
      <c r="U17">
        <v>0.56000000000000005</v>
      </c>
      <c r="V17">
        <v>26</v>
      </c>
      <c r="W17">
        <v>23.36</v>
      </c>
      <c r="X17">
        <v>1.5</v>
      </c>
      <c r="Y17">
        <v>1.23</v>
      </c>
      <c r="Z17" s="1">
        <v>27.9</v>
      </c>
      <c r="AA17" s="1">
        <v>48.4</v>
      </c>
      <c r="AB17" s="1">
        <v>23.7</v>
      </c>
      <c r="AC17" s="1">
        <v>5.6</v>
      </c>
      <c r="AD17" s="1">
        <v>1.26</v>
      </c>
      <c r="AE17" s="1">
        <v>1.47</v>
      </c>
      <c r="AF17">
        <v>510</v>
      </c>
      <c r="AG17">
        <v>1648</v>
      </c>
      <c r="AH17">
        <f t="shared" si="1"/>
        <v>642.6</v>
      </c>
      <c r="AI17">
        <f t="shared" si="0"/>
        <v>2076.48</v>
      </c>
      <c r="AJ17" s="1">
        <v>5.0999999999999996</v>
      </c>
      <c r="AK17" s="1">
        <v>6.2</v>
      </c>
      <c r="AL17">
        <v>90</v>
      </c>
      <c r="AM17">
        <v>460</v>
      </c>
      <c r="AN17">
        <v>3500</v>
      </c>
      <c r="AO17">
        <v>770</v>
      </c>
      <c r="AP17">
        <v>20</v>
      </c>
      <c r="AQ17">
        <f t="shared" si="2"/>
        <v>4.3869658900042339</v>
      </c>
      <c r="AR17">
        <f t="shared" si="3"/>
        <v>5.9169510686335425</v>
      </c>
      <c r="AS17">
        <v>58</v>
      </c>
      <c r="AT17">
        <v>23.8</v>
      </c>
      <c r="AU17">
        <v>5.26</v>
      </c>
      <c r="AV17">
        <v>1.61</v>
      </c>
      <c r="AW17">
        <v>1582</v>
      </c>
      <c r="AX17">
        <v>576</v>
      </c>
      <c r="AY17" s="2">
        <f t="shared" si="4"/>
        <v>1993.32</v>
      </c>
      <c r="AZ17" s="2">
        <f t="shared" si="5"/>
        <v>725.76</v>
      </c>
    </row>
    <row r="18" spans="1:52" x14ac:dyDescent="0.25">
      <c r="A18" t="s">
        <v>4</v>
      </c>
      <c r="B18">
        <v>1</v>
      </c>
      <c r="C18">
        <v>6</v>
      </c>
      <c r="D18">
        <v>22.4</v>
      </c>
      <c r="E18">
        <v>23.6</v>
      </c>
      <c r="F18">
        <v>1.5</v>
      </c>
      <c r="G18">
        <v>2.11</v>
      </c>
      <c r="H18">
        <v>7.02</v>
      </c>
      <c r="I18">
        <v>4.1500000000000004</v>
      </c>
      <c r="J18">
        <v>2.0699999999999998</v>
      </c>
      <c r="K18">
        <v>4.3999999999999997E-2</v>
      </c>
      <c r="L18" t="s">
        <v>55</v>
      </c>
      <c r="M18">
        <v>0.8</v>
      </c>
      <c r="N18">
        <v>0.34</v>
      </c>
      <c r="O18">
        <v>4.4499999999999998E-2</v>
      </c>
      <c r="P18">
        <v>0.185</v>
      </c>
      <c r="Q18">
        <v>0.03</v>
      </c>
      <c r="R18">
        <v>1830</v>
      </c>
      <c r="S18">
        <v>731</v>
      </c>
      <c r="T18">
        <v>1.06</v>
      </c>
      <c r="U18">
        <v>2.1</v>
      </c>
      <c r="V18">
        <v>17.7</v>
      </c>
      <c r="W18">
        <v>8.7799999999999994</v>
      </c>
      <c r="X18">
        <v>4.4000000000000004</v>
      </c>
      <c r="Y18">
        <v>1.42</v>
      </c>
      <c r="Z18" s="1">
        <v>21</v>
      </c>
      <c r="AA18" s="1">
        <v>56</v>
      </c>
      <c r="AB18" s="1">
        <v>23</v>
      </c>
      <c r="AC18" s="1">
        <v>7</v>
      </c>
      <c r="AD18" s="1">
        <v>1.25</v>
      </c>
      <c r="AE18" s="1">
        <v>1.44</v>
      </c>
      <c r="AF18">
        <v>463</v>
      </c>
      <c r="AG18">
        <v>1719</v>
      </c>
      <c r="AH18">
        <f t="shared" si="1"/>
        <v>578.75</v>
      </c>
      <c r="AI18">
        <f t="shared" si="0"/>
        <v>2148.75</v>
      </c>
      <c r="AJ18" s="1">
        <v>5.8</v>
      </c>
      <c r="AK18" s="1">
        <v>6.5</v>
      </c>
      <c r="AL18">
        <v>50</v>
      </c>
      <c r="AM18">
        <v>330</v>
      </c>
      <c r="AN18">
        <v>3300</v>
      </c>
      <c r="AO18">
        <v>750</v>
      </c>
      <c r="AP18">
        <v>16</v>
      </c>
      <c r="AQ18">
        <f t="shared" si="2"/>
        <v>3.2304712793003612</v>
      </c>
      <c r="AR18">
        <f t="shared" si="3"/>
        <v>4.6036620152077896</v>
      </c>
      <c r="AS18">
        <v>52</v>
      </c>
      <c r="AT18">
        <v>0.9</v>
      </c>
      <c r="AU18">
        <v>1.0900000000000001</v>
      </c>
      <c r="AV18">
        <v>2.4500000000000002</v>
      </c>
      <c r="AW18">
        <v>3276</v>
      </c>
      <c r="AX18">
        <v>1266</v>
      </c>
      <c r="AY18" s="2">
        <f t="shared" si="4"/>
        <v>4095</v>
      </c>
      <c r="AZ18" s="2">
        <f t="shared" si="5"/>
        <v>1582.5</v>
      </c>
    </row>
    <row r="19" spans="1:52" x14ac:dyDescent="0.25">
      <c r="A19" t="s">
        <v>4</v>
      </c>
      <c r="B19">
        <v>2</v>
      </c>
      <c r="C19">
        <v>11</v>
      </c>
      <c r="D19">
        <v>15.4</v>
      </c>
      <c r="E19">
        <v>22</v>
      </c>
      <c r="F19">
        <v>2</v>
      </c>
      <c r="G19">
        <v>0.89</v>
      </c>
      <c r="H19">
        <v>2.36</v>
      </c>
      <c r="I19">
        <v>2</v>
      </c>
      <c r="J19">
        <v>1.04</v>
      </c>
      <c r="K19">
        <v>8.9999999999999993E-3</v>
      </c>
      <c r="L19" t="s">
        <v>55</v>
      </c>
      <c r="M19">
        <v>0.17</v>
      </c>
      <c r="N19">
        <v>7.0000000000000007E-2</v>
      </c>
      <c r="O19">
        <v>9.9000000000000008E-3</v>
      </c>
      <c r="P19">
        <v>0.22</v>
      </c>
      <c r="Q19">
        <v>0.13</v>
      </c>
      <c r="R19">
        <v>1830</v>
      </c>
      <c r="S19">
        <v>731</v>
      </c>
      <c r="T19">
        <v>1.61</v>
      </c>
      <c r="U19">
        <v>1.1100000000000001</v>
      </c>
      <c r="V19">
        <v>39.700000000000003</v>
      </c>
      <c r="W19">
        <v>24.68</v>
      </c>
      <c r="X19">
        <v>25.1</v>
      </c>
      <c r="Y19">
        <v>14.63</v>
      </c>
      <c r="Z19" s="1">
        <v>15.8</v>
      </c>
      <c r="AA19" s="1">
        <v>58</v>
      </c>
      <c r="AB19" s="1">
        <v>25.8</v>
      </c>
      <c r="AC19" s="1">
        <v>8.1999999999999993</v>
      </c>
      <c r="AD19" s="1">
        <v>1.19</v>
      </c>
      <c r="AE19" s="1">
        <v>1.55</v>
      </c>
      <c r="AF19">
        <v>531</v>
      </c>
      <c r="AG19">
        <v>1901</v>
      </c>
      <c r="AH19">
        <f t="shared" si="1"/>
        <v>631.89</v>
      </c>
      <c r="AI19">
        <f t="shared" si="0"/>
        <v>2262.19</v>
      </c>
      <c r="AJ19" s="1">
        <v>5.4</v>
      </c>
      <c r="AK19" s="1">
        <v>6.4</v>
      </c>
      <c r="AL19">
        <v>74</v>
      </c>
      <c r="AM19">
        <v>680</v>
      </c>
      <c r="AN19">
        <v>3800</v>
      </c>
      <c r="AO19">
        <v>980</v>
      </c>
      <c r="AP19">
        <v>20</v>
      </c>
      <c r="AQ19">
        <f t="shared" si="2"/>
        <v>2.1829260300240172</v>
      </c>
      <c r="AR19">
        <f t="shared" si="3"/>
        <v>3.6127907605899083</v>
      </c>
      <c r="AS19">
        <v>42</v>
      </c>
      <c r="AT19">
        <v>2.2000000000000002</v>
      </c>
      <c r="AU19">
        <v>1.53</v>
      </c>
      <c r="AV19">
        <v>1.67</v>
      </c>
      <c r="AW19">
        <v>2000</v>
      </c>
      <c r="AX19">
        <v>751</v>
      </c>
      <c r="AY19" s="2">
        <f t="shared" si="4"/>
        <v>2380</v>
      </c>
      <c r="AZ19" s="2">
        <f t="shared" si="5"/>
        <v>893.68999999999994</v>
      </c>
    </row>
    <row r="20" spans="1:52" x14ac:dyDescent="0.25">
      <c r="A20" t="s">
        <v>4</v>
      </c>
      <c r="B20">
        <v>3</v>
      </c>
      <c r="C20">
        <v>20</v>
      </c>
      <c r="D20">
        <v>14.3</v>
      </c>
      <c r="E20">
        <v>21.4</v>
      </c>
      <c r="F20">
        <v>0</v>
      </c>
      <c r="G20">
        <v>0.3</v>
      </c>
      <c r="H20">
        <v>1.21</v>
      </c>
      <c r="I20">
        <v>3.64</v>
      </c>
      <c r="J20">
        <v>1.65</v>
      </c>
      <c r="K20">
        <v>5.0000000000000001E-3</v>
      </c>
      <c r="L20" t="s">
        <v>55</v>
      </c>
      <c r="M20">
        <v>0.09</v>
      </c>
      <c r="N20">
        <v>0.04</v>
      </c>
      <c r="O20">
        <v>4.5999999999999999E-3</v>
      </c>
      <c r="P20">
        <v>4.9000000000000002E-2</v>
      </c>
      <c r="Q20">
        <v>3.4000000000000002E-2</v>
      </c>
      <c r="R20">
        <v>1830</v>
      </c>
      <c r="S20">
        <v>731</v>
      </c>
      <c r="T20">
        <v>1.64</v>
      </c>
      <c r="U20">
        <v>1.5</v>
      </c>
      <c r="V20">
        <v>22.1</v>
      </c>
      <c r="W20">
        <v>16.37</v>
      </c>
      <c r="X20">
        <v>15.2</v>
      </c>
      <c r="Y20">
        <v>11.25</v>
      </c>
      <c r="Z20" s="1">
        <v>31.6</v>
      </c>
      <c r="AA20" s="1">
        <v>44.9</v>
      </c>
      <c r="AB20" s="1">
        <v>23.5</v>
      </c>
      <c r="AC20" s="1">
        <v>6</v>
      </c>
      <c r="AD20" s="1">
        <v>1.24</v>
      </c>
      <c r="AE20" s="1">
        <v>1.45</v>
      </c>
      <c r="AF20">
        <v>514</v>
      </c>
      <c r="AG20">
        <v>2578</v>
      </c>
      <c r="AH20">
        <f t="shared" si="1"/>
        <v>637.36</v>
      </c>
      <c r="AI20">
        <f t="shared" si="0"/>
        <v>3196.72</v>
      </c>
      <c r="AJ20" s="1">
        <v>5.2</v>
      </c>
      <c r="AK20" s="1">
        <v>6.4</v>
      </c>
      <c r="AL20">
        <v>120</v>
      </c>
      <c r="AM20">
        <v>510</v>
      </c>
      <c r="AN20">
        <v>3900</v>
      </c>
      <c r="AO20">
        <v>940</v>
      </c>
      <c r="AP20">
        <v>20</v>
      </c>
      <c r="AQ20">
        <f t="shared" si="2"/>
        <v>5.2513712422594594</v>
      </c>
      <c r="AR20">
        <f t="shared" si="3"/>
        <v>6.6207943490955632</v>
      </c>
      <c r="AS20">
        <v>33</v>
      </c>
      <c r="AT20">
        <v>0.5</v>
      </c>
      <c r="AU20">
        <v>3.64</v>
      </c>
      <c r="AV20">
        <v>1.44</v>
      </c>
      <c r="AW20">
        <v>2096</v>
      </c>
      <c r="AX20">
        <v>786</v>
      </c>
      <c r="AY20" s="2">
        <f t="shared" si="4"/>
        <v>2599.04</v>
      </c>
      <c r="AZ20" s="2">
        <f t="shared" si="5"/>
        <v>974.64</v>
      </c>
    </row>
    <row r="21" spans="1:52" x14ac:dyDescent="0.25">
      <c r="A21" t="s">
        <v>5</v>
      </c>
      <c r="B21">
        <v>1</v>
      </c>
      <c r="C21">
        <v>8</v>
      </c>
      <c r="D21">
        <v>13.7</v>
      </c>
      <c r="E21">
        <v>19.7</v>
      </c>
      <c r="F21">
        <v>4.4000000000000004</v>
      </c>
      <c r="G21">
        <v>4.49</v>
      </c>
      <c r="H21">
        <v>19.87</v>
      </c>
      <c r="I21">
        <v>2.63</v>
      </c>
      <c r="J21">
        <v>1.81</v>
      </c>
      <c r="K21">
        <v>8.1000000000000003E-2</v>
      </c>
      <c r="L21" t="s">
        <v>55</v>
      </c>
      <c r="M21">
        <v>1.49</v>
      </c>
      <c r="N21">
        <v>0.64</v>
      </c>
      <c r="O21">
        <v>1.9199999999999998E-2</v>
      </c>
      <c r="P21">
        <v>0.35599999999999998</v>
      </c>
      <c r="Q21">
        <v>0.122</v>
      </c>
      <c r="R21">
        <v>1830</v>
      </c>
      <c r="S21">
        <v>731</v>
      </c>
      <c r="T21">
        <v>0.93</v>
      </c>
      <c r="U21">
        <v>0.43</v>
      </c>
      <c r="V21">
        <v>21.5</v>
      </c>
      <c r="W21">
        <v>7.89</v>
      </c>
      <c r="X21">
        <v>13.9</v>
      </c>
      <c r="Y21">
        <v>2.71</v>
      </c>
      <c r="Z21" s="1">
        <v>26.6</v>
      </c>
      <c r="AA21" s="1">
        <v>48.8</v>
      </c>
      <c r="AB21" s="1">
        <v>24.6</v>
      </c>
      <c r="AC21" s="1">
        <v>6.3</v>
      </c>
      <c r="AD21" s="1">
        <v>1.26</v>
      </c>
      <c r="AE21" s="1">
        <v>1.39</v>
      </c>
      <c r="AF21">
        <v>456</v>
      </c>
      <c r="AG21">
        <v>1575</v>
      </c>
      <c r="AH21">
        <f t="shared" si="1"/>
        <v>574.56000000000006</v>
      </c>
      <c r="AI21">
        <f t="shared" si="0"/>
        <v>1984.5</v>
      </c>
      <c r="AJ21" s="1">
        <v>5.0999999999999996</v>
      </c>
      <c r="AK21" s="1">
        <v>6.2</v>
      </c>
      <c r="AL21">
        <v>68</v>
      </c>
      <c r="AM21">
        <v>460</v>
      </c>
      <c r="AN21">
        <v>2900</v>
      </c>
      <c r="AO21">
        <v>580</v>
      </c>
      <c r="AP21">
        <v>18</v>
      </c>
      <c r="AQ21">
        <f t="shared" si="2"/>
        <v>4.2034637017472667</v>
      </c>
      <c r="AR21">
        <f t="shared" si="3"/>
        <v>5.6696037921020652</v>
      </c>
      <c r="AS21">
        <v>54</v>
      </c>
      <c r="AT21">
        <v>16.600000000000001</v>
      </c>
      <c r="AU21">
        <v>1.8</v>
      </c>
      <c r="AV21">
        <v>1.43</v>
      </c>
      <c r="AW21">
        <v>1653</v>
      </c>
      <c r="AX21">
        <v>707</v>
      </c>
      <c r="AY21" s="2">
        <f t="shared" si="4"/>
        <v>2082.7800000000002</v>
      </c>
      <c r="AZ21" s="2">
        <f t="shared" si="5"/>
        <v>890.82</v>
      </c>
    </row>
    <row r="22" spans="1:52" x14ac:dyDescent="0.25">
      <c r="A22" t="s">
        <v>5</v>
      </c>
      <c r="B22">
        <v>2</v>
      </c>
      <c r="C22">
        <v>10</v>
      </c>
      <c r="D22">
        <v>18.399999999999999</v>
      </c>
      <c r="E22">
        <v>22.3</v>
      </c>
      <c r="F22">
        <v>3</v>
      </c>
      <c r="G22">
        <v>0.28999999999999998</v>
      </c>
      <c r="H22">
        <v>4.84</v>
      </c>
      <c r="I22">
        <v>2.8</v>
      </c>
      <c r="J22">
        <v>1.49</v>
      </c>
      <c r="K22">
        <v>4.0000000000000001E-3</v>
      </c>
      <c r="L22" t="s">
        <v>55</v>
      </c>
      <c r="M22">
        <v>0.08</v>
      </c>
      <c r="N22">
        <v>0.03</v>
      </c>
      <c r="O22">
        <v>1.1000000000000001E-3</v>
      </c>
      <c r="P22">
        <v>0.02</v>
      </c>
      <c r="Q22">
        <v>5.0000000000000001E-3</v>
      </c>
      <c r="R22">
        <v>1830</v>
      </c>
      <c r="S22">
        <v>731</v>
      </c>
      <c r="T22">
        <v>0.82</v>
      </c>
      <c r="U22">
        <v>0.38</v>
      </c>
      <c r="V22">
        <v>18.899999999999999</v>
      </c>
      <c r="W22">
        <v>7.06</v>
      </c>
      <c r="X22">
        <v>15.1</v>
      </c>
      <c r="Y22">
        <v>1.64</v>
      </c>
      <c r="Z22" s="1">
        <v>17.600000000000001</v>
      </c>
      <c r="AA22" s="1">
        <v>56.7</v>
      </c>
      <c r="AB22" s="1">
        <v>25.7</v>
      </c>
      <c r="AC22" s="1">
        <v>8.3000000000000007</v>
      </c>
      <c r="AD22" s="1">
        <v>1.24</v>
      </c>
      <c r="AE22" s="1">
        <v>1.39</v>
      </c>
      <c r="AF22">
        <v>495</v>
      </c>
      <c r="AG22">
        <v>1499</v>
      </c>
      <c r="AH22">
        <f t="shared" si="1"/>
        <v>613.79999999999995</v>
      </c>
      <c r="AI22">
        <f t="shared" si="0"/>
        <v>1858.76</v>
      </c>
      <c r="AJ22" s="1">
        <v>5.4</v>
      </c>
      <c r="AK22" s="1">
        <v>6.4</v>
      </c>
      <c r="AL22">
        <v>61</v>
      </c>
      <c r="AM22">
        <v>500</v>
      </c>
      <c r="AN22">
        <v>4100</v>
      </c>
      <c r="AO22">
        <v>990</v>
      </c>
      <c r="AP22">
        <v>20</v>
      </c>
      <c r="AQ22">
        <f t="shared" si="2"/>
        <v>2.4478876608028575</v>
      </c>
      <c r="AR22">
        <f t="shared" si="3"/>
        <v>3.9559546628197935</v>
      </c>
      <c r="AS22">
        <v>44</v>
      </c>
      <c r="AT22">
        <v>0.2</v>
      </c>
      <c r="AU22">
        <v>2.02</v>
      </c>
      <c r="AV22">
        <v>1.78</v>
      </c>
      <c r="AW22">
        <v>2270</v>
      </c>
      <c r="AX22">
        <v>864</v>
      </c>
      <c r="AY22" s="2">
        <f t="shared" si="4"/>
        <v>2814.8</v>
      </c>
      <c r="AZ22" s="2">
        <f t="shared" si="5"/>
        <v>1071.3599999999999</v>
      </c>
    </row>
    <row r="23" spans="1:52" x14ac:dyDescent="0.25">
      <c r="A23" t="s">
        <v>5</v>
      </c>
      <c r="B23">
        <v>3</v>
      </c>
      <c r="C23">
        <v>17</v>
      </c>
      <c r="D23">
        <v>16.2</v>
      </c>
      <c r="E23">
        <v>23</v>
      </c>
      <c r="F23">
        <v>2.6</v>
      </c>
      <c r="G23">
        <v>1.6</v>
      </c>
      <c r="H23">
        <v>9.7899999999999991</v>
      </c>
      <c r="I23">
        <v>3.23</v>
      </c>
      <c r="J23">
        <v>2.54</v>
      </c>
      <c r="K23">
        <v>4.1000000000000002E-2</v>
      </c>
      <c r="L23" t="s">
        <v>55</v>
      </c>
      <c r="M23">
        <v>0.74</v>
      </c>
      <c r="N23">
        <v>0.32</v>
      </c>
      <c r="O23">
        <v>1.9599999999999999E-2</v>
      </c>
      <c r="P23">
        <v>0.24</v>
      </c>
      <c r="Q23">
        <v>6.0999999999999999E-2</v>
      </c>
      <c r="R23">
        <v>1830</v>
      </c>
      <c r="S23">
        <v>731</v>
      </c>
      <c r="T23">
        <v>4.05</v>
      </c>
      <c r="U23">
        <v>1.22</v>
      </c>
      <c r="V23">
        <v>46.9</v>
      </c>
      <c r="W23">
        <v>14.96</v>
      </c>
      <c r="X23">
        <v>27.4</v>
      </c>
      <c r="Y23">
        <v>3.8</v>
      </c>
      <c r="Z23" s="1">
        <v>14.2</v>
      </c>
      <c r="AA23" s="1">
        <v>60.2</v>
      </c>
      <c r="AB23" s="1">
        <v>25.6</v>
      </c>
      <c r="AC23" s="1">
        <v>5.8</v>
      </c>
      <c r="AD23" s="1">
        <v>1.28</v>
      </c>
      <c r="AE23" s="1">
        <v>1.51</v>
      </c>
      <c r="AF23">
        <v>536</v>
      </c>
      <c r="AG23">
        <v>1517</v>
      </c>
      <c r="AH23">
        <f t="shared" si="1"/>
        <v>686.08</v>
      </c>
      <c r="AI23">
        <f t="shared" si="0"/>
        <v>1941.76</v>
      </c>
      <c r="AJ23" s="1">
        <v>6.2</v>
      </c>
      <c r="AK23" s="1">
        <v>6.8</v>
      </c>
      <c r="AL23">
        <v>96</v>
      </c>
      <c r="AM23">
        <v>600</v>
      </c>
      <c r="AN23">
        <v>4300</v>
      </c>
      <c r="AO23">
        <v>1100</v>
      </c>
      <c r="AP23">
        <v>18</v>
      </c>
      <c r="AQ23">
        <f t="shared" si="2"/>
        <v>2.0664257123697025</v>
      </c>
      <c r="AR23">
        <f t="shared" si="3"/>
        <v>3.3075490372822944</v>
      </c>
      <c r="AS23">
        <v>39</v>
      </c>
      <c r="AT23">
        <v>2</v>
      </c>
      <c r="AU23">
        <v>3.08</v>
      </c>
      <c r="AV23">
        <v>1.6</v>
      </c>
      <c r="AW23">
        <v>1908</v>
      </c>
      <c r="AX23">
        <v>786</v>
      </c>
      <c r="AY23" s="2">
        <f t="shared" si="4"/>
        <v>2442.2400000000002</v>
      </c>
      <c r="AZ23" s="2">
        <f t="shared" si="5"/>
        <v>1006.08</v>
      </c>
    </row>
    <row r="24" spans="1:52" x14ac:dyDescent="0.25">
      <c r="A24" t="s">
        <v>5</v>
      </c>
      <c r="B24">
        <v>4</v>
      </c>
      <c r="C24">
        <v>1</v>
      </c>
      <c r="D24">
        <v>12.1</v>
      </c>
      <c r="E24">
        <v>17.100000000000001</v>
      </c>
      <c r="F24">
        <v>1.5</v>
      </c>
      <c r="G24">
        <v>3.86</v>
      </c>
      <c r="H24">
        <v>19.309999999999999</v>
      </c>
      <c r="I24">
        <v>4.22</v>
      </c>
      <c r="J24">
        <v>2.15</v>
      </c>
      <c r="K24">
        <v>8.3000000000000004E-2</v>
      </c>
      <c r="L24" t="s">
        <v>55</v>
      </c>
      <c r="M24">
        <v>1.52</v>
      </c>
      <c r="N24">
        <v>0.65</v>
      </c>
      <c r="O24">
        <v>2.4E-2</v>
      </c>
      <c r="P24">
        <v>0.371</v>
      </c>
      <c r="Q24">
        <v>3.7999999999999999E-2</v>
      </c>
      <c r="R24">
        <v>1830</v>
      </c>
      <c r="S24">
        <v>731</v>
      </c>
      <c r="T24">
        <v>1.4</v>
      </c>
      <c r="U24">
        <v>0.62</v>
      </c>
      <c r="V24">
        <v>17.7</v>
      </c>
      <c r="W24">
        <v>9.61</v>
      </c>
      <c r="X24">
        <v>5.2</v>
      </c>
      <c r="Y24">
        <v>0.98</v>
      </c>
      <c r="Z24" s="1">
        <v>29.2</v>
      </c>
      <c r="AA24" s="1">
        <v>46.6</v>
      </c>
      <c r="AB24" s="1">
        <v>24.2</v>
      </c>
      <c r="AC24" s="1">
        <v>7.6</v>
      </c>
      <c r="AD24" s="1">
        <v>1.1499999999999999</v>
      </c>
      <c r="AE24" s="1">
        <v>1.28</v>
      </c>
      <c r="AF24">
        <v>432</v>
      </c>
      <c r="AG24">
        <v>1616</v>
      </c>
      <c r="AH24">
        <f t="shared" si="1"/>
        <v>496.79999999999995</v>
      </c>
      <c r="AI24">
        <f t="shared" si="0"/>
        <v>1858.3999999999999</v>
      </c>
      <c r="AJ24" s="1">
        <v>5</v>
      </c>
      <c r="AK24" s="1">
        <v>6.5</v>
      </c>
      <c r="AL24">
        <v>53</v>
      </c>
      <c r="AM24">
        <v>380</v>
      </c>
      <c r="AN24">
        <v>3500</v>
      </c>
      <c r="AO24">
        <v>780</v>
      </c>
      <c r="AP24">
        <v>17</v>
      </c>
      <c r="AQ24">
        <f t="shared" si="2"/>
        <v>4.8379390913275309</v>
      </c>
      <c r="AR24">
        <f t="shared" si="3"/>
        <v>6.1642694542467913</v>
      </c>
      <c r="AS24">
        <v>55</v>
      </c>
      <c r="AT24">
        <v>13.7</v>
      </c>
      <c r="AU24">
        <v>2.38</v>
      </c>
      <c r="AV24">
        <v>1.49</v>
      </c>
      <c r="AW24">
        <v>1648</v>
      </c>
      <c r="AX24">
        <v>713</v>
      </c>
      <c r="AY24" s="2">
        <f t="shared" si="4"/>
        <v>1895.1999999999998</v>
      </c>
      <c r="AZ24" s="2">
        <f t="shared" si="5"/>
        <v>819.94999999999993</v>
      </c>
    </row>
    <row r="25" spans="1:52" x14ac:dyDescent="0.25">
      <c r="A25" t="s">
        <v>42</v>
      </c>
      <c r="B25">
        <v>1</v>
      </c>
      <c r="C25">
        <v>3</v>
      </c>
      <c r="D25">
        <v>30</v>
      </c>
      <c r="E25">
        <v>27.8</v>
      </c>
      <c r="F25">
        <v>3.8</v>
      </c>
      <c r="G25">
        <v>49.12</v>
      </c>
      <c r="H25">
        <v>196.87</v>
      </c>
      <c r="I25">
        <v>5.94</v>
      </c>
      <c r="J25">
        <v>4.7699999999999996</v>
      </c>
      <c r="K25">
        <v>2.3410000000000002</v>
      </c>
      <c r="L25" t="s">
        <v>54</v>
      </c>
      <c r="M25">
        <v>42.8</v>
      </c>
      <c r="N25">
        <v>14.92</v>
      </c>
      <c r="O25">
        <v>7.4300000000000005E-2</v>
      </c>
      <c r="P25">
        <v>2.61</v>
      </c>
      <c r="Q25">
        <v>0.34599999999999997</v>
      </c>
      <c r="R25">
        <v>1830</v>
      </c>
      <c r="S25">
        <v>638</v>
      </c>
      <c r="T25">
        <v>0.19</v>
      </c>
      <c r="U25">
        <v>0.15</v>
      </c>
      <c r="V25">
        <v>9.15</v>
      </c>
      <c r="W25">
        <v>5.32</v>
      </c>
      <c r="X25">
        <v>4.5999999999999996</v>
      </c>
      <c r="Y25">
        <v>0.7</v>
      </c>
      <c r="AD25" s="1">
        <v>1.24</v>
      </c>
      <c r="AE25" s="1">
        <f t="shared" ref="AE25:AP25" si="6">AVERAGE(AE4:AE24)</f>
        <v>1.3957142857142859</v>
      </c>
      <c r="AF25" s="2">
        <f t="shared" si="6"/>
        <v>486.14285714285717</v>
      </c>
      <c r="AG25" s="2">
        <f t="shared" si="6"/>
        <v>1648.2857142857142</v>
      </c>
      <c r="AH25" s="2">
        <f t="shared" si="6"/>
        <v>600.21238095238095</v>
      </c>
      <c r="AI25" s="2">
        <f t="shared" si="6"/>
        <v>2033.6404761904764</v>
      </c>
      <c r="AJ25" s="1">
        <f t="shared" si="6"/>
        <v>5.5952380952380949</v>
      </c>
      <c r="AK25" s="1">
        <f t="shared" si="6"/>
        <v>6.4761904761904772</v>
      </c>
      <c r="AL25" s="2">
        <f t="shared" si="6"/>
        <v>74</v>
      </c>
      <c r="AM25" s="2">
        <f t="shared" si="6"/>
        <v>491.42857142857144</v>
      </c>
      <c r="AN25" s="2">
        <f t="shared" si="6"/>
        <v>3795.2380952380954</v>
      </c>
      <c r="AO25" s="2">
        <f t="shared" si="6"/>
        <v>926.19047619047615</v>
      </c>
      <c r="AP25" s="2">
        <f t="shared" si="6"/>
        <v>18.714285714285715</v>
      </c>
      <c r="AQ25">
        <f>-0.265+0.0086*Z37^1.8 + 11.46*AP25^-0.75</f>
        <v>3.1789405969156928</v>
      </c>
      <c r="AR25">
        <f>(0.736+0.19*Z37)/(1+(45.19-46.68*(0.736+0.19*Z37))/(100*(0.147-0.15*Z37^2-0.0003*AB37*AD25)))</f>
        <v>4.7179143398393082</v>
      </c>
      <c r="AS25">
        <v>48</v>
      </c>
      <c r="AT25">
        <v>15.5</v>
      </c>
      <c r="AU25">
        <v>2.4900000000000002</v>
      </c>
      <c r="AV25">
        <v>1.32</v>
      </c>
      <c r="AW25">
        <v>1768</v>
      </c>
      <c r="AX25">
        <v>593</v>
      </c>
      <c r="AY25" s="2">
        <f t="shared" si="4"/>
        <v>2192.3200000000002</v>
      </c>
      <c r="AZ25" s="2">
        <f t="shared" si="5"/>
        <v>735.32</v>
      </c>
    </row>
    <row r="26" spans="1:52" x14ac:dyDescent="0.25">
      <c r="A26" t="s">
        <v>42</v>
      </c>
      <c r="B26">
        <v>2</v>
      </c>
      <c r="C26">
        <v>14</v>
      </c>
      <c r="D26">
        <v>22.3</v>
      </c>
      <c r="E26">
        <v>22.4</v>
      </c>
      <c r="F26">
        <v>2.6</v>
      </c>
      <c r="G26">
        <v>39.29</v>
      </c>
      <c r="H26">
        <v>180.12</v>
      </c>
      <c r="I26">
        <v>5.83</v>
      </c>
      <c r="J26">
        <v>4.03</v>
      </c>
      <c r="K26">
        <v>1.583</v>
      </c>
      <c r="L26" t="s">
        <v>55</v>
      </c>
      <c r="M26">
        <v>29</v>
      </c>
      <c r="N26">
        <v>10.09</v>
      </c>
      <c r="O26">
        <v>0.1046</v>
      </c>
      <c r="P26">
        <v>1.3</v>
      </c>
      <c r="Q26">
        <v>0.19600000000000001</v>
      </c>
      <c r="R26">
        <v>1830</v>
      </c>
      <c r="S26">
        <v>638</v>
      </c>
      <c r="T26">
        <v>0.56000000000000005</v>
      </c>
      <c r="U26">
        <v>0.27</v>
      </c>
      <c r="V26">
        <v>6.21</v>
      </c>
      <c r="W26">
        <v>3.3</v>
      </c>
      <c r="X26">
        <v>2.8</v>
      </c>
      <c r="Y26">
        <v>0.76</v>
      </c>
      <c r="AD26" s="1">
        <v>1.22</v>
      </c>
      <c r="AS26">
        <v>48</v>
      </c>
      <c r="AT26">
        <v>13</v>
      </c>
      <c r="AU26">
        <v>2.31</v>
      </c>
      <c r="AV26">
        <v>1.55</v>
      </c>
      <c r="AW26">
        <v>2014</v>
      </c>
      <c r="AX26">
        <v>663</v>
      </c>
      <c r="AY26" s="2">
        <f t="shared" si="4"/>
        <v>2457.08</v>
      </c>
      <c r="AZ26" s="2">
        <f t="shared" si="5"/>
        <v>808.86</v>
      </c>
    </row>
    <row r="27" spans="1:52" x14ac:dyDescent="0.25">
      <c r="A27" t="s">
        <v>42</v>
      </c>
      <c r="B27">
        <v>3</v>
      </c>
      <c r="C27">
        <v>15</v>
      </c>
      <c r="D27">
        <v>24.8</v>
      </c>
      <c r="E27">
        <v>24.2</v>
      </c>
      <c r="F27">
        <v>1</v>
      </c>
      <c r="G27">
        <v>42.59</v>
      </c>
      <c r="H27">
        <v>180.88</v>
      </c>
      <c r="I27">
        <v>4.96</v>
      </c>
      <c r="J27">
        <v>3.41</v>
      </c>
      <c r="K27">
        <v>1.4530000000000001</v>
      </c>
      <c r="L27" t="s">
        <v>55</v>
      </c>
      <c r="M27">
        <v>26.6</v>
      </c>
      <c r="N27">
        <v>9.27</v>
      </c>
      <c r="O27">
        <v>0.1867</v>
      </c>
      <c r="P27">
        <v>1.89</v>
      </c>
      <c r="Q27">
        <v>0.20499999999999999</v>
      </c>
      <c r="R27">
        <v>1830</v>
      </c>
      <c r="S27">
        <v>638</v>
      </c>
      <c r="T27">
        <v>0.77</v>
      </c>
      <c r="U27">
        <v>0.44</v>
      </c>
      <c r="V27">
        <v>7</v>
      </c>
      <c r="W27">
        <v>4.4400000000000004</v>
      </c>
      <c r="X27">
        <v>1.3</v>
      </c>
      <c r="Y27">
        <v>0.48</v>
      </c>
      <c r="AD27" s="1">
        <v>1.25</v>
      </c>
      <c r="AS27">
        <v>49</v>
      </c>
      <c r="AT27">
        <v>11.9</v>
      </c>
      <c r="AU27">
        <v>1.58</v>
      </c>
      <c r="AV27">
        <v>1.38</v>
      </c>
      <c r="AW27">
        <v>1548</v>
      </c>
      <c r="AX27">
        <v>660</v>
      </c>
      <c r="AY27" s="2">
        <f t="shared" si="4"/>
        <v>1935</v>
      </c>
      <c r="AZ27" s="2">
        <f t="shared" si="5"/>
        <v>825</v>
      </c>
    </row>
    <row r="28" spans="1:52" x14ac:dyDescent="0.25">
      <c r="A28" t="s">
        <v>42</v>
      </c>
      <c r="B28">
        <v>4</v>
      </c>
      <c r="C28">
        <v>2</v>
      </c>
      <c r="D28">
        <v>24.9</v>
      </c>
      <c r="E28">
        <v>24.5</v>
      </c>
      <c r="F28">
        <v>1.5</v>
      </c>
      <c r="G28">
        <v>34.4</v>
      </c>
      <c r="H28">
        <v>171.79</v>
      </c>
      <c r="I28">
        <v>5.38</v>
      </c>
      <c r="J28">
        <v>3.8</v>
      </c>
      <c r="K28">
        <v>1.3049999999999999</v>
      </c>
      <c r="L28" t="s">
        <v>55</v>
      </c>
      <c r="M28">
        <v>23.9</v>
      </c>
      <c r="N28">
        <v>8.32</v>
      </c>
      <c r="O28">
        <v>0.1278</v>
      </c>
      <c r="P28">
        <v>2.4500000000000002</v>
      </c>
      <c r="Q28">
        <v>0.09</v>
      </c>
      <c r="R28">
        <v>1830</v>
      </c>
      <c r="S28">
        <v>638</v>
      </c>
      <c r="T28">
        <v>0.55000000000000004</v>
      </c>
      <c r="U28">
        <v>0.37</v>
      </c>
      <c r="V28">
        <v>17</v>
      </c>
      <c r="W28">
        <v>7.11</v>
      </c>
      <c r="X28">
        <v>3.4</v>
      </c>
      <c r="Y28">
        <v>0.26</v>
      </c>
      <c r="AD28" s="1">
        <v>1.2</v>
      </c>
      <c r="AS28">
        <v>36</v>
      </c>
      <c r="AT28">
        <v>20.5</v>
      </c>
      <c r="AU28">
        <v>2.0299999999999998</v>
      </c>
      <c r="AV28">
        <v>1.37</v>
      </c>
      <c r="AW28">
        <v>1590</v>
      </c>
      <c r="AX28">
        <v>653</v>
      </c>
      <c r="AY28" s="2">
        <f t="shared" si="4"/>
        <v>1908</v>
      </c>
      <c r="AZ28" s="2">
        <f t="shared" si="5"/>
        <v>783.6</v>
      </c>
    </row>
    <row r="29" spans="1:52" x14ac:dyDescent="0.25">
      <c r="A29" t="s">
        <v>43</v>
      </c>
      <c r="B29">
        <v>1</v>
      </c>
      <c r="C29">
        <v>5</v>
      </c>
      <c r="D29">
        <v>26.8</v>
      </c>
      <c r="E29">
        <v>26.4</v>
      </c>
      <c r="F29">
        <v>4.7</v>
      </c>
      <c r="G29">
        <v>29.11</v>
      </c>
      <c r="H29">
        <v>142.91999999999999</v>
      </c>
      <c r="I29">
        <v>4.1500000000000004</v>
      </c>
      <c r="J29">
        <v>2.77</v>
      </c>
      <c r="K29">
        <v>0.80600000000000005</v>
      </c>
      <c r="L29" t="s">
        <v>55</v>
      </c>
      <c r="M29">
        <v>14.8</v>
      </c>
      <c r="N29">
        <v>5.14</v>
      </c>
      <c r="O29">
        <v>5.2200000000000003E-2</v>
      </c>
      <c r="P29">
        <v>1.06</v>
      </c>
      <c r="Q29">
        <v>3.6999999999999998E-2</v>
      </c>
      <c r="R29">
        <v>1830</v>
      </c>
      <c r="S29">
        <v>638</v>
      </c>
      <c r="T29">
        <v>0.36</v>
      </c>
      <c r="U29">
        <v>0.18</v>
      </c>
      <c r="V29">
        <v>6.52</v>
      </c>
      <c r="W29">
        <v>3.65</v>
      </c>
      <c r="X29">
        <v>2.1</v>
      </c>
      <c r="Y29">
        <v>0.12</v>
      </c>
      <c r="AD29" s="1">
        <v>1.29</v>
      </c>
      <c r="AS29">
        <v>40</v>
      </c>
      <c r="AT29">
        <v>21.6</v>
      </c>
      <c r="AU29">
        <v>2.76</v>
      </c>
      <c r="AV29">
        <v>1.51</v>
      </c>
      <c r="AW29">
        <v>1985</v>
      </c>
      <c r="AX29">
        <v>609</v>
      </c>
      <c r="AY29" s="2">
        <f t="shared" si="4"/>
        <v>2560.65</v>
      </c>
      <c r="AZ29" s="2">
        <f t="shared" si="5"/>
        <v>785.61</v>
      </c>
    </row>
    <row r="30" spans="1:52" x14ac:dyDescent="0.25">
      <c r="A30" t="s">
        <v>43</v>
      </c>
      <c r="B30">
        <v>2</v>
      </c>
      <c r="C30">
        <v>9</v>
      </c>
      <c r="D30">
        <v>25.7</v>
      </c>
      <c r="E30">
        <v>25.8</v>
      </c>
      <c r="F30">
        <v>6.2</v>
      </c>
      <c r="G30">
        <v>25.79</v>
      </c>
      <c r="H30">
        <v>127.56</v>
      </c>
      <c r="I30">
        <v>4.46</v>
      </c>
      <c r="J30">
        <v>3.42</v>
      </c>
      <c r="K30">
        <v>0.88300000000000001</v>
      </c>
      <c r="L30" t="s">
        <v>55</v>
      </c>
      <c r="M30">
        <v>16.2</v>
      </c>
      <c r="N30">
        <v>5.63</v>
      </c>
      <c r="O30">
        <v>6.7100000000000007E-2</v>
      </c>
      <c r="P30">
        <v>1.66</v>
      </c>
      <c r="Q30">
        <v>0.28899999999999998</v>
      </c>
      <c r="R30">
        <v>1830</v>
      </c>
      <c r="S30">
        <v>638</v>
      </c>
      <c r="T30">
        <v>0.47</v>
      </c>
      <c r="U30">
        <v>0.26</v>
      </c>
      <c r="V30">
        <v>8.14</v>
      </c>
      <c r="W30">
        <v>6.45</v>
      </c>
      <c r="X30">
        <v>5.0999999999999996</v>
      </c>
      <c r="Y30">
        <v>1.1200000000000001</v>
      </c>
      <c r="AD30" s="1">
        <v>1.32</v>
      </c>
      <c r="AS30">
        <v>47</v>
      </c>
      <c r="AT30">
        <v>17.3</v>
      </c>
      <c r="AU30">
        <v>2.08</v>
      </c>
      <c r="AV30">
        <v>1.65</v>
      </c>
      <c r="AW30">
        <v>2835</v>
      </c>
      <c r="AX30">
        <v>425</v>
      </c>
      <c r="AY30" s="2">
        <f t="shared" si="4"/>
        <v>3742.2000000000003</v>
      </c>
      <c r="AZ30" s="2">
        <f t="shared" si="5"/>
        <v>561</v>
      </c>
    </row>
    <row r="31" spans="1:52" x14ac:dyDescent="0.25">
      <c r="A31" t="s">
        <v>43</v>
      </c>
      <c r="B31">
        <v>3</v>
      </c>
      <c r="C31">
        <v>21</v>
      </c>
      <c r="D31">
        <v>23</v>
      </c>
      <c r="E31">
        <v>22.4</v>
      </c>
      <c r="F31">
        <v>2</v>
      </c>
      <c r="G31">
        <v>35.04</v>
      </c>
      <c r="H31">
        <v>181.87</v>
      </c>
      <c r="I31">
        <v>6.09</v>
      </c>
      <c r="J31">
        <v>4.21</v>
      </c>
      <c r="K31">
        <v>1.4730000000000001</v>
      </c>
      <c r="L31" t="s">
        <v>55</v>
      </c>
      <c r="M31">
        <v>27</v>
      </c>
      <c r="N31">
        <v>9.39</v>
      </c>
      <c r="O31">
        <v>0.16250000000000001</v>
      </c>
      <c r="P31">
        <v>2.14</v>
      </c>
      <c r="Q31">
        <v>0.78900000000000003</v>
      </c>
      <c r="R31">
        <v>1830</v>
      </c>
      <c r="S31">
        <v>638</v>
      </c>
      <c r="T31">
        <v>1.1299999999999999</v>
      </c>
      <c r="U31">
        <v>0.46</v>
      </c>
      <c r="V31">
        <v>15.8</v>
      </c>
      <c r="W31">
        <v>6.1</v>
      </c>
      <c r="X31">
        <v>8.6999999999999993</v>
      </c>
      <c r="Y31">
        <v>2.25</v>
      </c>
      <c r="AD31" s="1">
        <v>1.27</v>
      </c>
      <c r="AS31">
        <v>20</v>
      </c>
      <c r="AT31">
        <v>181</v>
      </c>
      <c r="AU31">
        <v>6.09</v>
      </c>
      <c r="AV31">
        <v>1.54</v>
      </c>
      <c r="AW31">
        <v>1484</v>
      </c>
      <c r="AX31">
        <v>664</v>
      </c>
      <c r="AY31" s="2">
        <f t="shared" si="4"/>
        <v>1884.68</v>
      </c>
      <c r="AZ31" s="2">
        <f t="shared" si="5"/>
        <v>843.28</v>
      </c>
    </row>
    <row r="32" spans="1:52" x14ac:dyDescent="0.25">
      <c r="A32" t="s">
        <v>43</v>
      </c>
      <c r="B32">
        <v>4</v>
      </c>
      <c r="C32">
        <v>19</v>
      </c>
      <c r="D32">
        <v>24.7</v>
      </c>
      <c r="E32">
        <v>24.1</v>
      </c>
      <c r="F32">
        <v>2</v>
      </c>
      <c r="G32">
        <v>25.49</v>
      </c>
      <c r="H32">
        <v>155.88</v>
      </c>
      <c r="I32">
        <v>3.88</v>
      </c>
      <c r="J32">
        <v>2.5</v>
      </c>
      <c r="K32">
        <v>0.63800000000000001</v>
      </c>
      <c r="L32" t="s">
        <v>55</v>
      </c>
      <c r="M32">
        <v>11.7</v>
      </c>
      <c r="N32">
        <v>4.0599999999999996</v>
      </c>
      <c r="O32">
        <v>0.12529999999999999</v>
      </c>
      <c r="P32">
        <v>2.98</v>
      </c>
      <c r="Q32">
        <v>8.4000000000000005E-2</v>
      </c>
      <c r="R32">
        <v>1830</v>
      </c>
      <c r="S32">
        <v>638</v>
      </c>
      <c r="T32">
        <v>0.67</v>
      </c>
      <c r="U32">
        <v>0.49</v>
      </c>
      <c r="V32">
        <v>28</v>
      </c>
      <c r="W32">
        <v>11.7</v>
      </c>
      <c r="X32">
        <v>6.8</v>
      </c>
      <c r="Y32">
        <v>0.33</v>
      </c>
      <c r="AD32" s="1">
        <v>1.26</v>
      </c>
      <c r="AS32">
        <v>37</v>
      </c>
      <c r="AT32">
        <v>18.7</v>
      </c>
      <c r="AU32">
        <v>1.41</v>
      </c>
      <c r="AV32">
        <v>1.51</v>
      </c>
      <c r="AW32">
        <v>1696</v>
      </c>
      <c r="AX32">
        <v>673</v>
      </c>
      <c r="AY32" s="2">
        <f t="shared" si="4"/>
        <v>2136.96</v>
      </c>
      <c r="AZ32" s="2">
        <f t="shared" si="5"/>
        <v>847.98</v>
      </c>
    </row>
    <row r="33" spans="1:52" x14ac:dyDescent="0.25">
      <c r="A33" t="s">
        <v>41</v>
      </c>
      <c r="B33">
        <v>1</v>
      </c>
      <c r="C33">
        <v>8</v>
      </c>
      <c r="D33">
        <v>25.8</v>
      </c>
      <c r="E33">
        <v>21</v>
      </c>
      <c r="F33">
        <v>4</v>
      </c>
      <c r="G33">
        <v>36.86</v>
      </c>
      <c r="H33">
        <v>164.93</v>
      </c>
      <c r="I33">
        <v>5.04</v>
      </c>
      <c r="J33">
        <v>3.46</v>
      </c>
      <c r="K33">
        <v>1.274</v>
      </c>
      <c r="L33" t="s">
        <v>55</v>
      </c>
      <c r="M33">
        <v>23.3</v>
      </c>
      <c r="N33">
        <v>8.1199999999999992</v>
      </c>
      <c r="O33">
        <v>8.7900000000000006E-2</v>
      </c>
      <c r="P33">
        <v>2.3199999999999998</v>
      </c>
      <c r="Q33">
        <v>3.0000000000000001E-3</v>
      </c>
      <c r="R33">
        <v>1830</v>
      </c>
      <c r="S33">
        <v>638</v>
      </c>
      <c r="T33">
        <v>0.37</v>
      </c>
      <c r="U33">
        <v>0.24</v>
      </c>
      <c r="V33">
        <v>13.24</v>
      </c>
      <c r="W33">
        <v>6.31</v>
      </c>
      <c r="X33">
        <v>4</v>
      </c>
      <c r="Y33">
        <v>0.01</v>
      </c>
      <c r="AD33" s="1">
        <v>1.26</v>
      </c>
      <c r="AS33">
        <v>35</v>
      </c>
      <c r="AT33">
        <v>37.4</v>
      </c>
      <c r="AU33">
        <v>2.81</v>
      </c>
      <c r="AV33">
        <v>1.4</v>
      </c>
      <c r="AW33">
        <v>1590</v>
      </c>
      <c r="AX33">
        <v>662</v>
      </c>
      <c r="AY33" s="2">
        <f t="shared" si="4"/>
        <v>2003.4</v>
      </c>
      <c r="AZ33" s="2">
        <f t="shared" si="5"/>
        <v>834.12</v>
      </c>
    </row>
    <row r="34" spans="1:52" x14ac:dyDescent="0.25">
      <c r="A34" t="s">
        <v>41</v>
      </c>
      <c r="B34">
        <v>2</v>
      </c>
      <c r="C34">
        <v>10</v>
      </c>
      <c r="D34">
        <v>21.9</v>
      </c>
      <c r="E34">
        <v>26.1</v>
      </c>
      <c r="F34">
        <v>2.4</v>
      </c>
      <c r="G34">
        <v>29.21</v>
      </c>
      <c r="H34">
        <v>155.31</v>
      </c>
      <c r="I34">
        <v>9.31</v>
      </c>
      <c r="J34">
        <v>6.08</v>
      </c>
      <c r="K34">
        <v>1.7749999999999999</v>
      </c>
      <c r="L34" t="s">
        <v>55</v>
      </c>
      <c r="M34">
        <v>32.5</v>
      </c>
      <c r="N34">
        <v>11.32</v>
      </c>
      <c r="O34">
        <v>7.5999999999999998E-2</v>
      </c>
      <c r="P34">
        <v>1.78</v>
      </c>
      <c r="Q34">
        <v>0.17399999999999999</v>
      </c>
      <c r="R34">
        <v>1830</v>
      </c>
      <c r="S34">
        <v>638</v>
      </c>
      <c r="T34">
        <v>0.38</v>
      </c>
      <c r="U34">
        <v>0.26</v>
      </c>
      <c r="V34">
        <v>11.9</v>
      </c>
      <c r="W34">
        <v>6.08</v>
      </c>
      <c r="X34">
        <v>7.1</v>
      </c>
      <c r="Y34">
        <v>0.6</v>
      </c>
      <c r="AD34" s="1">
        <v>1.24</v>
      </c>
      <c r="AS34">
        <v>51</v>
      </c>
      <c r="AT34">
        <v>4.3</v>
      </c>
      <c r="AU34">
        <v>1.21</v>
      </c>
      <c r="AV34">
        <v>1.65</v>
      </c>
      <c r="AW34">
        <v>2096</v>
      </c>
      <c r="AX34">
        <v>726</v>
      </c>
      <c r="AY34" s="2">
        <f t="shared" si="4"/>
        <v>2599.04</v>
      </c>
      <c r="AZ34" s="2">
        <f t="shared" si="5"/>
        <v>900.24</v>
      </c>
    </row>
    <row r="35" spans="1:52" x14ac:dyDescent="0.25">
      <c r="A35" t="s">
        <v>41</v>
      </c>
      <c r="B35">
        <v>3</v>
      </c>
      <c r="C35">
        <v>17</v>
      </c>
      <c r="D35">
        <v>26.2</v>
      </c>
      <c r="E35">
        <v>24.7</v>
      </c>
      <c r="F35">
        <v>2.8</v>
      </c>
      <c r="G35">
        <v>27.55</v>
      </c>
      <c r="H35">
        <v>148.1</v>
      </c>
      <c r="I35">
        <v>7.14</v>
      </c>
      <c r="J35">
        <v>4.9000000000000004</v>
      </c>
      <c r="K35">
        <v>1.35</v>
      </c>
      <c r="L35" t="s">
        <v>55</v>
      </c>
      <c r="M35">
        <v>24.7</v>
      </c>
      <c r="N35">
        <v>8.61</v>
      </c>
      <c r="O35">
        <v>0.12640000000000001</v>
      </c>
      <c r="P35">
        <v>2.2000000000000002</v>
      </c>
      <c r="Q35">
        <v>8.8999999999999996E-2</v>
      </c>
      <c r="R35">
        <v>1830</v>
      </c>
      <c r="S35">
        <v>638</v>
      </c>
      <c r="T35">
        <v>0.71</v>
      </c>
      <c r="U35">
        <v>0.46</v>
      </c>
      <c r="V35">
        <v>17.260000000000002</v>
      </c>
      <c r="W35">
        <v>7.99</v>
      </c>
      <c r="X35">
        <v>17.7</v>
      </c>
      <c r="Y35">
        <v>0.32</v>
      </c>
      <c r="AD35" s="1">
        <v>1.28</v>
      </c>
      <c r="AS35">
        <v>39</v>
      </c>
      <c r="AT35">
        <v>20.9</v>
      </c>
      <c r="AU35">
        <v>3.04</v>
      </c>
      <c r="AV35">
        <v>1.51</v>
      </c>
      <c r="AW35">
        <v>1531</v>
      </c>
      <c r="AX35">
        <v>683</v>
      </c>
      <c r="AY35" s="2">
        <f t="shared" si="4"/>
        <v>1959.68</v>
      </c>
      <c r="AZ35" s="2">
        <f t="shared" si="5"/>
        <v>874.24</v>
      </c>
    </row>
    <row r="36" spans="1:52" x14ac:dyDescent="0.25">
      <c r="A36" t="s">
        <v>41</v>
      </c>
      <c r="B36">
        <v>4</v>
      </c>
      <c r="C36">
        <v>1</v>
      </c>
      <c r="D36">
        <v>23.9</v>
      </c>
      <c r="E36">
        <v>22.8</v>
      </c>
      <c r="F36">
        <v>1.8</v>
      </c>
      <c r="G36">
        <v>34.76</v>
      </c>
      <c r="H36">
        <v>147.71</v>
      </c>
      <c r="I36">
        <v>5.46</v>
      </c>
      <c r="J36">
        <v>4.0199999999999996</v>
      </c>
      <c r="K36">
        <v>1.3979999999999999</v>
      </c>
      <c r="L36" t="s">
        <v>55</v>
      </c>
      <c r="M36">
        <v>25.6</v>
      </c>
      <c r="N36">
        <v>8.92</v>
      </c>
      <c r="O36">
        <v>0.1371</v>
      </c>
      <c r="P36">
        <v>4.08</v>
      </c>
      <c r="Q36">
        <v>0.27700000000000002</v>
      </c>
      <c r="R36">
        <v>1830</v>
      </c>
      <c r="S36">
        <v>638</v>
      </c>
      <c r="T36">
        <v>0.69</v>
      </c>
      <c r="U36">
        <v>0.39</v>
      </c>
      <c r="V36">
        <v>11.5</v>
      </c>
      <c r="W36">
        <v>11.75</v>
      </c>
      <c r="X36">
        <v>9</v>
      </c>
      <c r="Y36">
        <v>0.8</v>
      </c>
      <c r="AD36" s="1">
        <v>1.1499999999999999</v>
      </c>
      <c r="AS36">
        <v>20</v>
      </c>
      <c r="AT36">
        <v>144</v>
      </c>
      <c r="AU36">
        <v>5.36</v>
      </c>
      <c r="AV36">
        <v>1.34</v>
      </c>
      <c r="AW36">
        <v>1568</v>
      </c>
      <c r="AX36">
        <v>642</v>
      </c>
      <c r="AY36" s="2">
        <f t="shared" si="4"/>
        <v>1803.1999999999998</v>
      </c>
      <c r="AZ36" s="2">
        <f t="shared" si="5"/>
        <v>738.3</v>
      </c>
    </row>
    <row r="37" spans="1:52" x14ac:dyDescent="0.25">
      <c r="Z37" s="1">
        <f>AVERAGE(Z4:Z24)</f>
        <v>21.6</v>
      </c>
      <c r="AA37" s="1">
        <f>AVERAGE(AA4:AA24)</f>
        <v>53.74761904761904</v>
      </c>
      <c r="AB37" s="1">
        <f>AVERAGE(AB4:AB24)</f>
        <v>24.633333333333336</v>
      </c>
      <c r="AC37" s="1">
        <f>AVERAGE(AC4:AC24)</f>
        <v>6.8000000000000007</v>
      </c>
      <c r="AD37" s="1">
        <f>AVERAGE(AD4:AD24)</f>
        <v>1.2347619047619047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8052-E066-9045-9865-97F49E2DF92E}">
  <dimension ref="A1:F43"/>
  <sheetViews>
    <sheetView workbookViewId="0">
      <selection activeCell="F44" sqref="F44"/>
    </sheetView>
  </sheetViews>
  <sheetFormatPr defaultColWidth="11" defaultRowHeight="15.75" x14ac:dyDescent="0.25"/>
  <sheetData>
    <row r="1" spans="1:6" x14ac:dyDescent="0.25">
      <c r="A1" t="s">
        <v>36</v>
      </c>
      <c r="B1" t="s">
        <v>30</v>
      </c>
      <c r="C1" t="s">
        <v>37</v>
      </c>
      <c r="D1" t="s">
        <v>39</v>
      </c>
      <c r="E1" t="s">
        <v>40</v>
      </c>
      <c r="F1" t="s">
        <v>33</v>
      </c>
    </row>
    <row r="2" spans="1:6" x14ac:dyDescent="0.25">
      <c r="B2" t="s">
        <v>31</v>
      </c>
      <c r="C2" t="s">
        <v>38</v>
      </c>
      <c r="F2" t="s">
        <v>34</v>
      </c>
    </row>
    <row r="4" spans="1:6" x14ac:dyDescent="0.25">
      <c r="A4">
        <v>1</v>
      </c>
      <c r="B4">
        <v>0.95</v>
      </c>
      <c r="C4">
        <v>2.41E-2</v>
      </c>
      <c r="D4" t="s">
        <v>2</v>
      </c>
      <c r="E4">
        <v>4</v>
      </c>
      <c r="F4">
        <v>2078</v>
      </c>
    </row>
    <row r="5" spans="1:6" x14ac:dyDescent="0.25">
      <c r="A5">
        <f>A4+1</f>
        <v>2</v>
      </c>
      <c r="B5">
        <v>0.93</v>
      </c>
      <c r="C5">
        <v>2.76E-2</v>
      </c>
      <c r="D5" t="s">
        <v>2</v>
      </c>
      <c r="E5">
        <v>13</v>
      </c>
      <c r="F5">
        <v>1431</v>
      </c>
    </row>
    <row r="6" spans="1:6" x14ac:dyDescent="0.25">
      <c r="A6">
        <f t="shared" ref="A6:A43" si="0">A5+1</f>
        <v>3</v>
      </c>
      <c r="B6">
        <v>1.1100000000000001</v>
      </c>
      <c r="C6">
        <v>0.04</v>
      </c>
      <c r="D6" t="s">
        <v>0</v>
      </c>
      <c r="E6">
        <v>14</v>
      </c>
      <c r="F6">
        <v>1956</v>
      </c>
    </row>
    <row r="7" spans="1:6" x14ac:dyDescent="0.25">
      <c r="A7">
        <f t="shared" si="0"/>
        <v>4</v>
      </c>
      <c r="B7">
        <v>1.23</v>
      </c>
      <c r="C7">
        <v>1.6000000000000001E-3</v>
      </c>
      <c r="D7" t="s">
        <v>5</v>
      </c>
      <c r="E7">
        <v>17</v>
      </c>
      <c r="F7">
        <v>1231</v>
      </c>
    </row>
    <row r="8" spans="1:6" x14ac:dyDescent="0.25">
      <c r="A8">
        <f t="shared" si="0"/>
        <v>5</v>
      </c>
      <c r="B8">
        <v>1.34</v>
      </c>
      <c r="C8">
        <v>1.6199999999999999E-2</v>
      </c>
      <c r="D8" t="s">
        <v>3</v>
      </c>
      <c r="E8">
        <v>19</v>
      </c>
      <c r="F8">
        <v>1595</v>
      </c>
    </row>
    <row r="9" spans="1:6" x14ac:dyDescent="0.25">
      <c r="A9">
        <f t="shared" si="0"/>
        <v>6</v>
      </c>
      <c r="B9">
        <v>1.07</v>
      </c>
      <c r="C9">
        <v>4.7999999999999996E-3</v>
      </c>
      <c r="D9" t="s">
        <v>41</v>
      </c>
      <c r="E9">
        <v>1</v>
      </c>
      <c r="F9">
        <v>1820</v>
      </c>
    </row>
    <row r="10" spans="1:6" x14ac:dyDescent="0.25">
      <c r="A10">
        <f t="shared" si="0"/>
        <v>7</v>
      </c>
      <c r="B10">
        <v>1.02</v>
      </c>
      <c r="C10">
        <v>3.8699999999999998E-2</v>
      </c>
      <c r="D10" t="s">
        <v>42</v>
      </c>
      <c r="E10">
        <v>2</v>
      </c>
      <c r="F10">
        <v>1664</v>
      </c>
    </row>
    <row r="11" spans="1:6" x14ac:dyDescent="0.25">
      <c r="A11">
        <f t="shared" si="0"/>
        <v>8</v>
      </c>
      <c r="B11">
        <v>1.05</v>
      </c>
      <c r="C11">
        <v>2.2000000000000001E-3</v>
      </c>
      <c r="D11" t="s">
        <v>43</v>
      </c>
      <c r="E11">
        <v>5</v>
      </c>
      <c r="F11">
        <v>1943</v>
      </c>
    </row>
    <row r="12" spans="1:6" x14ac:dyDescent="0.25">
      <c r="A12">
        <f t="shared" si="0"/>
        <v>9</v>
      </c>
      <c r="B12">
        <v>0.99</v>
      </c>
      <c r="C12">
        <v>0.125</v>
      </c>
      <c r="D12" t="s">
        <v>41</v>
      </c>
      <c r="E12">
        <v>8</v>
      </c>
      <c r="F12">
        <v>2100</v>
      </c>
    </row>
    <row r="13" spans="1:6" x14ac:dyDescent="0.25">
      <c r="A13">
        <f t="shared" si="0"/>
        <v>10</v>
      </c>
      <c r="B13">
        <v>1.0900000000000001</v>
      </c>
      <c r="C13">
        <v>3.5000000000000001E-3</v>
      </c>
      <c r="D13" t="s">
        <v>43</v>
      </c>
      <c r="E13">
        <v>21</v>
      </c>
      <c r="F13">
        <v>1704</v>
      </c>
    </row>
    <row r="14" spans="1:6" x14ac:dyDescent="0.25">
      <c r="A14">
        <f t="shared" si="0"/>
        <v>11</v>
      </c>
      <c r="B14">
        <v>3.02</v>
      </c>
      <c r="C14">
        <v>5.1999999999999998E-3</v>
      </c>
      <c r="D14" t="s">
        <v>5</v>
      </c>
      <c r="E14">
        <v>1</v>
      </c>
      <c r="F14">
        <v>1677</v>
      </c>
    </row>
    <row r="15" spans="1:6" x14ac:dyDescent="0.25">
      <c r="A15">
        <f t="shared" si="0"/>
        <v>12</v>
      </c>
      <c r="B15">
        <v>3.26</v>
      </c>
      <c r="C15">
        <v>1.5599999999999999E-2</v>
      </c>
      <c r="D15" t="s">
        <v>4</v>
      </c>
      <c r="E15">
        <v>6</v>
      </c>
      <c r="F15">
        <v>1933</v>
      </c>
    </row>
    <row r="16" spans="1:6" x14ac:dyDescent="0.25">
      <c r="A16">
        <f t="shared" si="0"/>
        <v>13</v>
      </c>
      <c r="B16">
        <v>2.95</v>
      </c>
      <c r="C16">
        <v>1.9800000000000002E-2</v>
      </c>
      <c r="D16" t="s">
        <v>1</v>
      </c>
      <c r="E16">
        <v>7</v>
      </c>
      <c r="F16">
        <v>1886</v>
      </c>
    </row>
    <row r="17" spans="1:6" x14ac:dyDescent="0.25">
      <c r="A17">
        <f t="shared" si="0"/>
        <v>14</v>
      </c>
      <c r="B17">
        <v>3.16</v>
      </c>
      <c r="C17">
        <v>1.12E-2</v>
      </c>
      <c r="D17" t="s">
        <v>1</v>
      </c>
      <c r="E17">
        <v>12</v>
      </c>
      <c r="F17">
        <v>1445</v>
      </c>
    </row>
    <row r="18" spans="1:6" x14ac:dyDescent="0.25">
      <c r="A18">
        <f t="shared" si="0"/>
        <v>15</v>
      </c>
      <c r="B18">
        <v>3</v>
      </c>
      <c r="C18">
        <v>5.2299999999999999E-2</v>
      </c>
      <c r="D18" t="s">
        <v>0</v>
      </c>
      <c r="E18">
        <v>15</v>
      </c>
      <c r="F18">
        <v>1398</v>
      </c>
    </row>
    <row r="19" spans="1:6" x14ac:dyDescent="0.25">
      <c r="A19">
        <f t="shared" si="0"/>
        <v>16</v>
      </c>
      <c r="B19">
        <v>3.01</v>
      </c>
      <c r="C19">
        <v>0.27750000000000002</v>
      </c>
      <c r="D19" t="s">
        <v>41</v>
      </c>
      <c r="E19">
        <v>1</v>
      </c>
      <c r="F19">
        <v>1761</v>
      </c>
    </row>
    <row r="20" spans="1:6" x14ac:dyDescent="0.25">
      <c r="A20">
        <f t="shared" si="0"/>
        <v>17</v>
      </c>
      <c r="B20">
        <v>3</v>
      </c>
      <c r="C20">
        <v>0.22700000000000001</v>
      </c>
      <c r="D20" t="s">
        <v>42</v>
      </c>
      <c r="E20">
        <v>3</v>
      </c>
      <c r="F20">
        <v>1603</v>
      </c>
    </row>
    <row r="21" spans="1:6" x14ac:dyDescent="0.25">
      <c r="A21">
        <f t="shared" si="0"/>
        <v>18</v>
      </c>
      <c r="B21">
        <v>3.02</v>
      </c>
      <c r="C21">
        <v>0.2298</v>
      </c>
      <c r="D21" t="s">
        <v>43</v>
      </c>
      <c r="E21">
        <v>9</v>
      </c>
      <c r="F21">
        <v>2048</v>
      </c>
    </row>
    <row r="22" spans="1:6" x14ac:dyDescent="0.25">
      <c r="A22">
        <f t="shared" si="0"/>
        <v>19</v>
      </c>
      <c r="B22">
        <v>3</v>
      </c>
      <c r="C22">
        <v>0.18679999999999999</v>
      </c>
      <c r="D22" t="s">
        <v>41</v>
      </c>
      <c r="E22">
        <v>10</v>
      </c>
      <c r="F22">
        <v>1870</v>
      </c>
    </row>
    <row r="23" spans="1:6" x14ac:dyDescent="0.25">
      <c r="A23">
        <f t="shared" si="0"/>
        <v>20</v>
      </c>
      <c r="B23">
        <v>2.99</v>
      </c>
      <c r="C23">
        <v>0.63009999999999999</v>
      </c>
      <c r="D23" t="s">
        <v>42</v>
      </c>
      <c r="E23">
        <v>14</v>
      </c>
      <c r="F23">
        <v>1611</v>
      </c>
    </row>
    <row r="24" spans="1:6" x14ac:dyDescent="0.25">
      <c r="A24">
        <f>A23+1</f>
        <v>21</v>
      </c>
      <c r="B24">
        <v>5.04</v>
      </c>
      <c r="C24">
        <v>6.2300000000000001E-2</v>
      </c>
      <c r="D24" t="s">
        <v>0</v>
      </c>
      <c r="E24">
        <v>2</v>
      </c>
      <c r="F24">
        <v>1656</v>
      </c>
    </row>
    <row r="25" spans="1:6" x14ac:dyDescent="0.25">
      <c r="A25">
        <f t="shared" si="0"/>
        <v>22</v>
      </c>
      <c r="B25">
        <v>5.03</v>
      </c>
      <c r="C25">
        <v>0.28039999999999998</v>
      </c>
      <c r="D25" t="s">
        <v>0</v>
      </c>
      <c r="E25">
        <v>3</v>
      </c>
      <c r="F25">
        <v>1579</v>
      </c>
    </row>
    <row r="26" spans="1:6" x14ac:dyDescent="0.25">
      <c r="A26">
        <f t="shared" si="0"/>
        <v>23</v>
      </c>
      <c r="B26">
        <v>5.0999999999999996</v>
      </c>
      <c r="C26">
        <v>0.12870000000000001</v>
      </c>
      <c r="D26" t="s">
        <v>2</v>
      </c>
      <c r="E26">
        <v>16</v>
      </c>
      <c r="F26">
        <v>1787</v>
      </c>
    </row>
    <row r="27" spans="1:6" x14ac:dyDescent="0.25">
      <c r="A27">
        <f t="shared" si="0"/>
        <v>24</v>
      </c>
      <c r="B27">
        <v>5.05</v>
      </c>
      <c r="C27">
        <v>0.62949999999999995</v>
      </c>
      <c r="D27" t="s">
        <v>3</v>
      </c>
      <c r="E27">
        <v>21</v>
      </c>
      <c r="F27">
        <v>1842</v>
      </c>
    </row>
    <row r="28" spans="1:6" x14ac:dyDescent="0.25">
      <c r="A28">
        <f t="shared" si="0"/>
        <v>25</v>
      </c>
      <c r="B28">
        <v>5.0999999999999996</v>
      </c>
      <c r="C28">
        <v>1.8599999999999998E-2</v>
      </c>
      <c r="D28" t="s">
        <v>1</v>
      </c>
      <c r="E28">
        <v>22</v>
      </c>
      <c r="F28">
        <v>1900</v>
      </c>
    </row>
    <row r="29" spans="1:6" x14ac:dyDescent="0.25">
      <c r="A29">
        <f t="shared" si="0"/>
        <v>26</v>
      </c>
      <c r="B29">
        <v>4.91</v>
      </c>
      <c r="C29">
        <v>1.0359</v>
      </c>
      <c r="D29" t="s">
        <v>42</v>
      </c>
      <c r="E29">
        <v>2</v>
      </c>
      <c r="F29">
        <v>1414</v>
      </c>
    </row>
    <row r="30" spans="1:6" x14ac:dyDescent="0.25">
      <c r="A30">
        <f t="shared" si="0"/>
        <v>27</v>
      </c>
      <c r="B30">
        <v>4.92</v>
      </c>
      <c r="C30">
        <v>1.4279999999999999</v>
      </c>
      <c r="D30" t="s">
        <v>42</v>
      </c>
      <c r="E30">
        <v>3</v>
      </c>
      <c r="F30">
        <v>1981</v>
      </c>
    </row>
    <row r="31" spans="1:6" x14ac:dyDescent="0.25">
      <c r="A31">
        <f t="shared" si="0"/>
        <v>28</v>
      </c>
      <c r="B31">
        <v>5.04</v>
      </c>
      <c r="C31">
        <v>1.3717999999999999</v>
      </c>
      <c r="D31" t="s">
        <v>41</v>
      </c>
      <c r="E31">
        <v>8</v>
      </c>
      <c r="F31">
        <v>1747</v>
      </c>
    </row>
    <row r="32" spans="1:6" x14ac:dyDescent="0.25">
      <c r="A32">
        <f t="shared" si="0"/>
        <v>29</v>
      </c>
      <c r="B32">
        <v>4.91</v>
      </c>
      <c r="C32">
        <v>0.7177</v>
      </c>
      <c r="D32" t="s">
        <v>43</v>
      </c>
      <c r="E32">
        <v>9</v>
      </c>
      <c r="F32">
        <v>1784</v>
      </c>
    </row>
    <row r="33" spans="1:6" x14ac:dyDescent="0.25">
      <c r="A33">
        <f t="shared" si="0"/>
        <v>30</v>
      </c>
      <c r="B33">
        <v>4.96</v>
      </c>
      <c r="C33">
        <v>1.3409</v>
      </c>
      <c r="D33" t="s">
        <v>42</v>
      </c>
      <c r="E33">
        <v>15</v>
      </c>
      <c r="F33">
        <v>1802</v>
      </c>
    </row>
    <row r="34" spans="1:6" x14ac:dyDescent="0.25">
      <c r="A34">
        <f t="shared" si="0"/>
        <v>31</v>
      </c>
      <c r="B34">
        <v>7.78</v>
      </c>
      <c r="C34">
        <v>1.6000000000000001E-3</v>
      </c>
      <c r="D34" t="s">
        <v>1</v>
      </c>
      <c r="E34">
        <v>22</v>
      </c>
      <c r="F34">
        <v>1966</v>
      </c>
    </row>
    <row r="35" spans="1:6" x14ac:dyDescent="0.25">
      <c r="A35">
        <f t="shared" si="0"/>
        <v>32</v>
      </c>
      <c r="B35">
        <v>7.99</v>
      </c>
      <c r="C35">
        <v>3.73E-2</v>
      </c>
      <c r="D35" t="s">
        <v>1</v>
      </c>
      <c r="E35">
        <v>7</v>
      </c>
      <c r="F35">
        <v>1658</v>
      </c>
    </row>
    <row r="36" spans="1:6" x14ac:dyDescent="0.25">
      <c r="A36">
        <f t="shared" si="0"/>
        <v>33</v>
      </c>
      <c r="B36">
        <v>10.42</v>
      </c>
      <c r="C36">
        <v>0.158</v>
      </c>
      <c r="D36" t="s">
        <v>1</v>
      </c>
      <c r="E36">
        <v>7</v>
      </c>
      <c r="F36">
        <v>1888</v>
      </c>
    </row>
    <row r="37" spans="1:6" x14ac:dyDescent="0.25">
      <c r="A37">
        <f t="shared" si="0"/>
        <v>34</v>
      </c>
      <c r="B37">
        <v>8.08</v>
      </c>
      <c r="C37">
        <v>0.16300000000000001</v>
      </c>
      <c r="D37" t="s">
        <v>3</v>
      </c>
      <c r="E37">
        <v>9</v>
      </c>
      <c r="F37">
        <v>1820</v>
      </c>
    </row>
    <row r="38" spans="1:6" x14ac:dyDescent="0.25">
      <c r="A38">
        <f t="shared" si="0"/>
        <v>35</v>
      </c>
      <c r="B38">
        <v>8.34</v>
      </c>
      <c r="C38">
        <v>2.8400000000000002E-2</v>
      </c>
      <c r="D38" t="s">
        <v>0</v>
      </c>
      <c r="E38">
        <v>14</v>
      </c>
      <c r="F38">
        <v>1894</v>
      </c>
    </row>
    <row r="39" spans="1:6" x14ac:dyDescent="0.25">
      <c r="A39">
        <f t="shared" si="0"/>
        <v>36</v>
      </c>
      <c r="B39">
        <v>7.25</v>
      </c>
      <c r="C39">
        <v>1.0118</v>
      </c>
      <c r="D39" t="s">
        <v>41</v>
      </c>
      <c r="E39">
        <v>10</v>
      </c>
      <c r="F39">
        <v>2147</v>
      </c>
    </row>
    <row r="40" spans="1:6" x14ac:dyDescent="0.25">
      <c r="A40">
        <f>A39+1</f>
        <v>37</v>
      </c>
      <c r="B40">
        <v>7.69</v>
      </c>
      <c r="C40">
        <v>1.0309999999999999</v>
      </c>
      <c r="D40" t="s">
        <v>41</v>
      </c>
      <c r="E40">
        <v>10</v>
      </c>
      <c r="F40">
        <v>1626</v>
      </c>
    </row>
    <row r="41" spans="1:6" x14ac:dyDescent="0.25">
      <c r="A41">
        <f t="shared" si="0"/>
        <v>38</v>
      </c>
      <c r="B41">
        <v>9.32</v>
      </c>
      <c r="C41">
        <v>1.2874000000000001</v>
      </c>
      <c r="D41" t="s">
        <v>41</v>
      </c>
      <c r="E41">
        <v>10</v>
      </c>
      <c r="F41">
        <v>1936</v>
      </c>
    </row>
    <row r="42" spans="1:6" x14ac:dyDescent="0.25">
      <c r="A42">
        <f t="shared" si="0"/>
        <v>39</v>
      </c>
      <c r="B42">
        <v>7.96</v>
      </c>
      <c r="C42">
        <v>0.78090000000000004</v>
      </c>
      <c r="D42" t="s">
        <v>41</v>
      </c>
      <c r="E42">
        <v>10</v>
      </c>
      <c r="F42">
        <v>1568</v>
      </c>
    </row>
    <row r="43" spans="1:6" x14ac:dyDescent="0.25">
      <c r="A43">
        <f t="shared" si="0"/>
        <v>40</v>
      </c>
      <c r="B43">
        <v>7.14</v>
      </c>
      <c r="C43">
        <v>1.0289999999999999</v>
      </c>
      <c r="D43" t="s">
        <v>41</v>
      </c>
      <c r="E43">
        <v>17</v>
      </c>
      <c r="F43">
        <v>1633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McGehee</cp:lastModifiedBy>
  <dcterms:created xsi:type="dcterms:W3CDTF">2019-08-12T23:07:54Z</dcterms:created>
  <dcterms:modified xsi:type="dcterms:W3CDTF">2021-11-16T16:14:09Z</dcterms:modified>
</cp:coreProperties>
</file>