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E16" i="1" s="1"/>
  <c r="F16" i="1" s="1"/>
  <c r="G16" i="1" s="1"/>
  <c r="H16" i="1"/>
  <c r="I16" i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4" i="1"/>
  <c r="C23" i="1"/>
  <c r="C22" i="1" s="1"/>
  <c r="C21" i="1"/>
  <c r="E7" i="1"/>
  <c r="E6" i="1"/>
  <c r="C14" i="1"/>
  <c r="C13" i="1" s="1"/>
  <c r="E5" i="1"/>
  <c r="E15" i="1" s="1"/>
  <c r="C12" i="1"/>
  <c r="E3" i="2"/>
  <c r="C7" i="1"/>
  <c r="D24" i="1" s="1"/>
  <c r="E24" i="1" s="1"/>
  <c r="F24" i="1" s="1"/>
  <c r="C17" i="1" l="1"/>
  <c r="E13" i="1"/>
  <c r="O15" i="1"/>
  <c r="O13" i="1" s="1"/>
  <c r="W15" i="1"/>
  <c r="W13" i="1" s="1"/>
  <c r="G15" i="1"/>
  <c r="G13" i="1" s="1"/>
  <c r="S15" i="1"/>
  <c r="S13" i="1" s="1"/>
  <c r="K15" i="1"/>
  <c r="K13" i="1" s="1"/>
  <c r="V15" i="1"/>
  <c r="V13" i="1" s="1"/>
  <c r="R15" i="1"/>
  <c r="R13" i="1" s="1"/>
  <c r="N15" i="1"/>
  <c r="N13" i="1" s="1"/>
  <c r="J15" i="1"/>
  <c r="J13" i="1" s="1"/>
  <c r="F15" i="1"/>
  <c r="F13" i="1" s="1"/>
  <c r="D15" i="1"/>
  <c r="D13" i="1" s="1"/>
  <c r="T15" i="1"/>
  <c r="T13" i="1" s="1"/>
  <c r="P15" i="1"/>
  <c r="P13" i="1" s="1"/>
  <c r="L15" i="1"/>
  <c r="L13" i="1" s="1"/>
  <c r="H15" i="1"/>
  <c r="H13" i="1" s="1"/>
  <c r="U15" i="1"/>
  <c r="U13" i="1" s="1"/>
  <c r="Q15" i="1"/>
  <c r="Q13" i="1" s="1"/>
  <c r="M15" i="1"/>
  <c r="M13" i="1" s="1"/>
  <c r="I15" i="1"/>
  <c r="I13" i="1" s="1"/>
  <c r="D12" i="1"/>
  <c r="E12" i="1" l="1"/>
  <c r="D17" i="1"/>
  <c r="F12" i="1" l="1"/>
  <c r="E17" i="1"/>
  <c r="G12" i="1" l="1"/>
  <c r="F17" i="1"/>
  <c r="G17" i="1" l="1"/>
  <c r="H12" i="1"/>
  <c r="H17" i="1" s="1"/>
  <c r="I12" i="1" l="1"/>
  <c r="J12" i="1" s="1"/>
  <c r="I17" i="1" l="1"/>
  <c r="K12" i="1"/>
  <c r="J17" i="1"/>
  <c r="L12" i="1" l="1"/>
  <c r="K17" i="1"/>
  <c r="M12" i="1" l="1"/>
  <c r="L17" i="1"/>
  <c r="N12" i="1" l="1"/>
  <c r="M17" i="1"/>
  <c r="O12" i="1" l="1"/>
  <c r="N17" i="1"/>
  <c r="P12" i="1" l="1"/>
  <c r="O17" i="1"/>
  <c r="Q12" i="1" l="1"/>
  <c r="P17" i="1"/>
  <c r="R12" i="1" l="1"/>
  <c r="Q17" i="1"/>
  <c r="S12" i="1" l="1"/>
  <c r="R17" i="1"/>
  <c r="S17" i="1" l="1"/>
  <c r="T12" i="1"/>
  <c r="U12" i="1" l="1"/>
  <c r="T17" i="1"/>
  <c r="U17" i="1" l="1"/>
  <c r="V12" i="1"/>
  <c r="W12" i="1" l="1"/>
  <c r="W17" i="1" s="1"/>
  <c r="V17" i="1"/>
</calcChain>
</file>

<file path=xl/sharedStrings.xml><?xml version="1.0" encoding="utf-8"?>
<sst xmlns="http://schemas.openxmlformats.org/spreadsheetml/2006/main" count="40" uniqueCount="23">
  <si>
    <t>Compound Interest Calculator</t>
  </si>
  <si>
    <t>Deposit Frequency</t>
  </si>
  <si>
    <t>Initial principal</t>
  </si>
  <si>
    <t>Years</t>
  </si>
  <si>
    <t>Compounding Frequency</t>
  </si>
  <si>
    <t>Calculated Periods</t>
  </si>
  <si>
    <t>Monthly</t>
  </si>
  <si>
    <t>Annually</t>
  </si>
  <si>
    <t>Annual interest rate(%)</t>
  </si>
  <si>
    <t>Compound Interest This Year</t>
  </si>
  <si>
    <t>Total Amount</t>
  </si>
  <si>
    <t>Regular Deposits</t>
  </si>
  <si>
    <t>Initial Principal</t>
  </si>
  <si>
    <t>Additional Investment</t>
  </si>
  <si>
    <t>Annual Interest Rate(%)</t>
  </si>
  <si>
    <t>Year</t>
  </si>
  <si>
    <t>Regular Deposit</t>
  </si>
  <si>
    <t>After Years</t>
  </si>
  <si>
    <t>Total Contribution</t>
  </si>
  <si>
    <t>Annuanlly Compounding</t>
  </si>
  <si>
    <t>Monthly Compounding</t>
  </si>
  <si>
    <t>Compounding Frequency:Yearly</t>
  </si>
  <si>
    <t>Compounding Frequency:Monthly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</si>
</sst>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/>
    </xf>
    <xf numFmtId="3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6"/>
  <sheetViews>
    <sheetView tabSelected="1" workbookViewId="0">
      <selection activeCell="E10" sqref="E10"/>
    </sheetView>
  </sheetViews>
  <sheetFormatPr defaultColWidth="6.85546875" defaultRowHeight="16.5" customHeight="1" x14ac:dyDescent="0.25"/>
  <cols>
    <col min="1" max="1" width="2.5703125" style="2" customWidth="1"/>
    <col min="2" max="2" width="32" style="2" bestFit="1" customWidth="1"/>
    <col min="3" max="3" width="17.28515625" style="2" customWidth="1"/>
    <col min="4" max="4" width="23.5703125" style="2" bestFit="1" customWidth="1"/>
    <col min="5" max="5" width="16.5703125" style="2" customWidth="1"/>
    <col min="6" max="6" width="21.140625" style="2" bestFit="1" customWidth="1"/>
    <col min="7" max="7" width="15" style="2" customWidth="1"/>
    <col min="8" max="8" width="21.140625" style="2" bestFit="1" customWidth="1"/>
    <col min="9" max="22" width="15" style="2" customWidth="1"/>
    <col min="23" max="23" width="12.5703125" style="2" customWidth="1"/>
    <col min="24" max="16384" width="6.85546875" style="2"/>
  </cols>
  <sheetData>
    <row r="1" spans="2:23" ht="30" customHeight="1" x14ac:dyDescent="0.25">
      <c r="B1" s="1"/>
      <c r="C1" s="1"/>
      <c r="D1" s="9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2:23" ht="15" x14ac:dyDescent="0.25">
      <c r="B3" s="5" t="s">
        <v>12</v>
      </c>
      <c r="C3" s="3">
        <v>10000</v>
      </c>
      <c r="D3" s="6" t="s">
        <v>16</v>
      </c>
      <c r="E3" s="2">
        <v>100</v>
      </c>
      <c r="F3" s="6" t="s">
        <v>13</v>
      </c>
      <c r="G3" s="2">
        <v>10000</v>
      </c>
      <c r="H3" s="6" t="s">
        <v>13</v>
      </c>
      <c r="I3" s="2">
        <v>10000</v>
      </c>
    </row>
    <row r="4" spans="2:23" ht="23.25" customHeight="1" x14ac:dyDescent="0.25">
      <c r="B4" s="5" t="s">
        <v>14</v>
      </c>
      <c r="C4" s="2">
        <v>5</v>
      </c>
      <c r="D4" s="6" t="s">
        <v>1</v>
      </c>
      <c r="E4" s="2" t="s">
        <v>6</v>
      </c>
      <c r="F4" s="6" t="s">
        <v>17</v>
      </c>
      <c r="G4" s="2">
        <v>5</v>
      </c>
      <c r="H4" s="6" t="s">
        <v>17</v>
      </c>
      <c r="I4" s="2">
        <v>8</v>
      </c>
    </row>
    <row r="5" spans="2:23" ht="16.5" customHeight="1" x14ac:dyDescent="0.25">
      <c r="B5" s="6" t="s">
        <v>3</v>
      </c>
      <c r="C5" s="2">
        <v>20</v>
      </c>
      <c r="D5" s="7" t="s">
        <v>5</v>
      </c>
      <c r="E5" s="2">
        <f>IF($E$4="Annually",1,IF($E$4="Monthly",12,IF($E$4="Fortnightly",26,IF($E$4="Weekly",52,IF($E$4="Daily",365)))))</f>
        <v>12</v>
      </c>
    </row>
    <row r="6" spans="2:23" ht="16.5" customHeight="1" x14ac:dyDescent="0.25">
      <c r="B6" s="6" t="s">
        <v>4</v>
      </c>
      <c r="C6" s="2" t="s">
        <v>6</v>
      </c>
      <c r="D6" s="8" t="s">
        <v>19</v>
      </c>
      <c r="E6" s="2">
        <f>IF($E$4="Annually",1,IF($E$4="Monthly",12,IF($E$4="Fortnightly",26,IF($E$4="Weekly",52,IF($E$4="Daily",365)))))</f>
        <v>12</v>
      </c>
    </row>
    <row r="7" spans="2:23" ht="16.5" customHeight="1" x14ac:dyDescent="0.25">
      <c r="B7" s="5" t="s">
        <v>5</v>
      </c>
      <c r="C7" s="2">
        <f>IF($C$6="Annually",1,IF($C$6="Monthly",12))</f>
        <v>12</v>
      </c>
      <c r="D7" s="8" t="s">
        <v>20</v>
      </c>
      <c r="E7" s="2">
        <f>IF($E$4="Annually",1,IF($E$4="Monthly",1,IF($E$4="Fortnightly",2,IF($E$4="Weekly",4,IF($E$4="Daily",30)))))</f>
        <v>1</v>
      </c>
    </row>
    <row r="9" spans="2:23" ht="16.5" customHeight="1" x14ac:dyDescent="0.25">
      <c r="B9" s="5"/>
    </row>
    <row r="10" spans="2:23" ht="16.5" customHeight="1" x14ac:dyDescent="0.25">
      <c r="B10" s="10" t="s">
        <v>21</v>
      </c>
    </row>
    <row r="11" spans="2:23" ht="16.5" customHeight="1" x14ac:dyDescent="0.25">
      <c r="B11" s="6" t="s">
        <v>15</v>
      </c>
      <c r="C11" s="2">
        <v>0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2">
        <v>7</v>
      </c>
      <c r="K11" s="2">
        <v>8</v>
      </c>
      <c r="L11" s="2">
        <v>9</v>
      </c>
      <c r="M11" s="2">
        <v>10</v>
      </c>
      <c r="N11" s="2">
        <v>11</v>
      </c>
      <c r="O11" s="2">
        <v>12</v>
      </c>
      <c r="P11" s="2">
        <v>13</v>
      </c>
      <c r="Q11" s="2">
        <v>14</v>
      </c>
      <c r="R11" s="2">
        <v>15</v>
      </c>
      <c r="S11" s="2">
        <v>16</v>
      </c>
      <c r="T11" s="2">
        <v>17</v>
      </c>
      <c r="U11" s="2">
        <v>18</v>
      </c>
      <c r="V11" s="2">
        <v>19</v>
      </c>
      <c r="W11" s="2">
        <v>20</v>
      </c>
    </row>
    <row r="12" spans="2:23" s="12" customFormat="1" ht="16.5" customHeight="1" x14ac:dyDescent="0.25">
      <c r="B12" s="11" t="s">
        <v>10</v>
      </c>
      <c r="C12" s="12">
        <f>$C$3*(1)</f>
        <v>10000</v>
      </c>
      <c r="D12" s="12">
        <f>C$12*(1+($C$4*0.01/$E$5))^(1*$E$5)+$E$3*$E$5</f>
        <v>11711.618978817334</v>
      </c>
      <c r="E12" s="12">
        <f>D$12*(1+($C$4*0.01/$E$5))^(1*$E$5)+$E$3*$E$5</f>
        <v>13510.807633041357</v>
      </c>
      <c r="F12" s="12">
        <f>E$12*(1+($C$4*0.01/$E$5))^(1*$E$5)+$E$3*$E$5</f>
        <v>15402.046193462764</v>
      </c>
      <c r="G12" s="12">
        <f>F$12*(1+($C$4*0.01/$E$5))^(1*$E$5)+$E$3*$E$5</f>
        <v>17390.044107982445</v>
      </c>
      <c r="H12" s="12">
        <f>G$12*(1+($C$4*0.01/$E$5))^(1*$E$5)+$E$3*$E$5+$G$3</f>
        <v>29479.751768793882</v>
      </c>
      <c r="I12" s="12">
        <f>H$12*(1+($C$4*0.01/$E$5))^(1*$E$5)+$E$3*$E$5</f>
        <v>32187.991818367766</v>
      </c>
      <c r="J12" s="12">
        <f>I$12*(1+($C$4*0.01/$E$5))^(1*$E$5)+$E$3*$E$5</f>
        <v>35034.790568797165</v>
      </c>
      <c r="K12" s="12">
        <f>J$12*(1+($C$4*0.01/$E$5))^(1*$E$5)+$E$3*$E$5+$I$3</f>
        <v>48027.236946185883</v>
      </c>
      <c r="L12" s="12">
        <f>K$12*(1+($C$4*0.01/$E$5))^(1*$E$5)+$E$3*$E$5</f>
        <v>51684.40153836846</v>
      </c>
      <c r="M12" s="12">
        <f>L$12*(1+($C$4*0.01/$E$5))^(1*$E$5)+$E$3*$E$5</f>
        <v>55528.673611952974</v>
      </c>
      <c r="N12" s="12">
        <f>M$12*(1+($C$4*0.01/$E$5))^(1*$E$5)+$E$3*$E$5</f>
        <v>59569.62594079582</v>
      </c>
      <c r="O12" s="12">
        <f>N$12*(1+($C$4*0.01/$E$5))^(1*$E$5)+$E$3*$E$5</f>
        <v>63817.321060031878</v>
      </c>
      <c r="P12" s="12">
        <f>O$12*(1+($C$4*0.01/$E$5))^(1*$E$5)+$E$3*$E$5</f>
        <v>68282.336323191019</v>
      </c>
      <c r="Q12" s="12">
        <f>P$12*(1+($C$4*0.01/$E$5))^(1*$E$5)+$E$3*$E$5</f>
        <v>72975.790241284296</v>
      </c>
      <c r="R12" s="12">
        <f>Q$12*(1+($C$4*0.01/$E$5))^(1*$E$5)+$E$3*$E$5</f>
        <v>77909.370169447677</v>
      </c>
      <c r="S12" s="12">
        <f>R$12*(1+($C$4*0.01/$E$5))^(1*$E$5)+$E$3*$E$5</f>
        <v>83095.36141008712</v>
      </c>
      <c r="T12" s="12">
        <f>S$12*(1+($C$4*0.01/$E$5))^(1*$E$5)+$E$3*$E$5</f>
        <v>88546.677804995736</v>
      </c>
      <c r="U12" s="12">
        <f>T$12*(1+($C$4*0.01/$E$5))^(1*$E$5)+$E$3*$E$5</f>
        <v>94276.89389262168</v>
      </c>
      <c r="V12" s="12">
        <f>U$12*(1+($C$4*0.01/$E$5))^(1*$E$5)+$E$3*$E$5</f>
        <v>100300.27871056301</v>
      </c>
      <c r="W12" s="12">
        <f>V$12*(1+($C$4*0.01/$E$5))^(1*$E$5)+$E$3*$E$5</f>
        <v>106631.83132746223</v>
      </c>
    </row>
    <row r="13" spans="2:23" s="12" customFormat="1" ht="16.5" customHeight="1" x14ac:dyDescent="0.25">
      <c r="B13" s="13" t="s">
        <v>18</v>
      </c>
      <c r="C13" s="12">
        <f>SUM(C14:C16)</f>
        <v>10000</v>
      </c>
      <c r="D13" s="12">
        <f t="shared" ref="D13:W13" si="0">SUM(D14:D16)</f>
        <v>11200</v>
      </c>
      <c r="E13" s="12">
        <f t="shared" si="0"/>
        <v>12400</v>
      </c>
      <c r="F13" s="12">
        <f t="shared" si="0"/>
        <v>13600</v>
      </c>
      <c r="G13" s="12">
        <f t="shared" si="0"/>
        <v>14800</v>
      </c>
      <c r="H13" s="12">
        <f t="shared" si="0"/>
        <v>26000</v>
      </c>
      <c r="I13" s="12">
        <f t="shared" si="0"/>
        <v>27200</v>
      </c>
      <c r="J13" s="12">
        <f t="shared" si="0"/>
        <v>28400</v>
      </c>
      <c r="K13" s="12">
        <f t="shared" si="0"/>
        <v>39600</v>
      </c>
      <c r="L13" s="12">
        <f t="shared" si="0"/>
        <v>40800</v>
      </c>
      <c r="M13" s="12">
        <f t="shared" si="0"/>
        <v>42000</v>
      </c>
      <c r="N13" s="12">
        <f t="shared" si="0"/>
        <v>43200</v>
      </c>
      <c r="O13" s="12">
        <f t="shared" si="0"/>
        <v>44400</v>
      </c>
      <c r="P13" s="12">
        <f t="shared" si="0"/>
        <v>45600</v>
      </c>
      <c r="Q13" s="12">
        <f t="shared" si="0"/>
        <v>46800</v>
      </c>
      <c r="R13" s="12">
        <f t="shared" si="0"/>
        <v>48000</v>
      </c>
      <c r="S13" s="12">
        <f t="shared" si="0"/>
        <v>49200</v>
      </c>
      <c r="T13" s="12">
        <f t="shared" si="0"/>
        <v>50400</v>
      </c>
      <c r="U13" s="12">
        <f t="shared" si="0"/>
        <v>51600</v>
      </c>
      <c r="V13" s="12">
        <f t="shared" si="0"/>
        <v>52800</v>
      </c>
      <c r="W13" s="12">
        <f t="shared" si="0"/>
        <v>54000</v>
      </c>
    </row>
    <row r="14" spans="2:23" s="12" customFormat="1" ht="16.5" customHeight="1" x14ac:dyDescent="0.25">
      <c r="B14" s="14" t="s">
        <v>12</v>
      </c>
      <c r="C14" s="12">
        <f>$C$3</f>
        <v>10000</v>
      </c>
      <c r="D14" s="12">
        <f>$C$3</f>
        <v>10000</v>
      </c>
      <c r="E14" s="12">
        <f t="shared" ref="E14:W14" si="1">$C$3</f>
        <v>10000</v>
      </c>
      <c r="F14" s="12">
        <f t="shared" si="1"/>
        <v>10000</v>
      </c>
      <c r="G14" s="12">
        <f t="shared" si="1"/>
        <v>10000</v>
      </c>
      <c r="H14" s="12">
        <f t="shared" si="1"/>
        <v>10000</v>
      </c>
      <c r="I14" s="12">
        <f t="shared" si="1"/>
        <v>10000</v>
      </c>
      <c r="J14" s="12">
        <f t="shared" si="1"/>
        <v>10000</v>
      </c>
      <c r="K14" s="12">
        <f t="shared" si="1"/>
        <v>10000</v>
      </c>
      <c r="L14" s="12">
        <f t="shared" si="1"/>
        <v>10000</v>
      </c>
      <c r="M14" s="12">
        <f t="shared" si="1"/>
        <v>10000</v>
      </c>
      <c r="N14" s="12">
        <f t="shared" si="1"/>
        <v>10000</v>
      </c>
      <c r="O14" s="12">
        <f t="shared" si="1"/>
        <v>10000</v>
      </c>
      <c r="P14" s="12">
        <f t="shared" si="1"/>
        <v>10000</v>
      </c>
      <c r="Q14" s="12">
        <f t="shared" si="1"/>
        <v>10000</v>
      </c>
      <c r="R14" s="12">
        <f t="shared" si="1"/>
        <v>10000</v>
      </c>
      <c r="S14" s="12">
        <f t="shared" si="1"/>
        <v>10000</v>
      </c>
      <c r="T14" s="12">
        <f t="shared" si="1"/>
        <v>10000</v>
      </c>
      <c r="U14" s="12">
        <f t="shared" si="1"/>
        <v>10000</v>
      </c>
      <c r="V14" s="12">
        <f t="shared" si="1"/>
        <v>10000</v>
      </c>
      <c r="W14" s="12">
        <f t="shared" si="1"/>
        <v>10000</v>
      </c>
    </row>
    <row r="15" spans="2:23" s="12" customFormat="1" ht="16.5" customHeight="1" x14ac:dyDescent="0.25">
      <c r="B15" s="15" t="s">
        <v>11</v>
      </c>
      <c r="C15" s="12">
        <v>0</v>
      </c>
      <c r="D15" s="12">
        <f>$E$3*$E$5*D$11</f>
        <v>1200</v>
      </c>
      <c r="E15" s="12">
        <f>$E$3*$E$5*E$11</f>
        <v>2400</v>
      </c>
      <c r="F15" s="12">
        <f>$E$3*$E$5*F$11</f>
        <v>3600</v>
      </c>
      <c r="G15" s="12">
        <f>$E$3*$E$5*G$11</f>
        <v>4800</v>
      </c>
      <c r="H15" s="12">
        <f>$E$3*$E$5*H$11</f>
        <v>6000</v>
      </c>
      <c r="I15" s="12">
        <f>$E$3*$E$5*I$11</f>
        <v>7200</v>
      </c>
      <c r="J15" s="12">
        <f>$E$3*$E$5*J$11</f>
        <v>8400</v>
      </c>
      <c r="K15" s="12">
        <f>$E$3*$E$5*K$11</f>
        <v>9600</v>
      </c>
      <c r="L15" s="12">
        <f>$E$3*$E$5*L$11</f>
        <v>10800</v>
      </c>
      <c r="M15" s="12">
        <f>$E$3*$E$5*M$11</f>
        <v>12000</v>
      </c>
      <c r="N15" s="12">
        <f>$E$3*$E$5*N$11</f>
        <v>13200</v>
      </c>
      <c r="O15" s="12">
        <f>$E$3*$E$5*O$11</f>
        <v>14400</v>
      </c>
      <c r="P15" s="12">
        <f>$E$3*$E$5*P$11</f>
        <v>15600</v>
      </c>
      <c r="Q15" s="12">
        <f>$E$3*$E$5*Q$11</f>
        <v>16800</v>
      </c>
      <c r="R15" s="12">
        <f>$E$3*$E$5*R$11</f>
        <v>18000</v>
      </c>
      <c r="S15" s="12">
        <f>$E$3*$E$5*S$11</f>
        <v>19200</v>
      </c>
      <c r="T15" s="12">
        <f>$E$3*$E$5*T$11</f>
        <v>20400</v>
      </c>
      <c r="U15" s="12">
        <f>$E$3*$E$5*U$11</f>
        <v>21600</v>
      </c>
      <c r="V15" s="12">
        <f>$E$3*$E$5*V$11</f>
        <v>22800</v>
      </c>
      <c r="W15" s="12">
        <f>$E$3*$E$5*W$11</f>
        <v>24000</v>
      </c>
    </row>
    <row r="16" spans="2:23" s="12" customFormat="1" ht="16.5" customHeight="1" x14ac:dyDescent="0.25">
      <c r="B16" s="15" t="s">
        <v>13</v>
      </c>
      <c r="C16" s="16">
        <v>0</v>
      </c>
      <c r="D16" s="12">
        <f>C16</f>
        <v>0</v>
      </c>
      <c r="E16" s="12">
        <f t="shared" ref="E16:G16" si="2">D16</f>
        <v>0</v>
      </c>
      <c r="F16" s="12">
        <f t="shared" si="2"/>
        <v>0</v>
      </c>
      <c r="G16" s="12">
        <f t="shared" si="2"/>
        <v>0</v>
      </c>
      <c r="H16" s="12">
        <f>$G$3</f>
        <v>10000</v>
      </c>
      <c r="I16" s="12">
        <f>H16</f>
        <v>10000</v>
      </c>
      <c r="J16" s="12">
        <f t="shared" ref="J16" si="3">I16</f>
        <v>10000</v>
      </c>
      <c r="K16" s="12">
        <f>J16+$I$3</f>
        <v>20000</v>
      </c>
      <c r="L16" s="12">
        <f>K16</f>
        <v>20000</v>
      </c>
      <c r="M16" s="12">
        <f t="shared" ref="M16:W16" si="4">L16</f>
        <v>20000</v>
      </c>
      <c r="N16" s="12">
        <f t="shared" si="4"/>
        <v>20000</v>
      </c>
      <c r="O16" s="12">
        <f t="shared" si="4"/>
        <v>20000</v>
      </c>
      <c r="P16" s="12">
        <f t="shared" si="4"/>
        <v>20000</v>
      </c>
      <c r="Q16" s="12">
        <f t="shared" si="4"/>
        <v>20000</v>
      </c>
      <c r="R16" s="12">
        <f t="shared" si="4"/>
        <v>20000</v>
      </c>
      <c r="S16" s="12">
        <f t="shared" si="4"/>
        <v>20000</v>
      </c>
      <c r="T16" s="12">
        <f t="shared" si="4"/>
        <v>20000</v>
      </c>
      <c r="U16" s="12">
        <f t="shared" si="4"/>
        <v>20000</v>
      </c>
      <c r="V16" s="12">
        <f t="shared" si="4"/>
        <v>20000</v>
      </c>
      <c r="W16" s="12">
        <f t="shared" si="4"/>
        <v>20000</v>
      </c>
    </row>
    <row r="17" spans="2:23" s="12" customFormat="1" ht="16.5" customHeight="1" x14ac:dyDescent="0.25">
      <c r="B17" s="17" t="s">
        <v>9</v>
      </c>
      <c r="C17" s="16">
        <f>C12-C13</f>
        <v>0</v>
      </c>
      <c r="D17" s="16">
        <f>D12-D13</f>
        <v>511.61897881733421</v>
      </c>
      <c r="E17" s="16">
        <f>E12-E13</f>
        <v>1110.8076330413569</v>
      </c>
      <c r="F17" s="16">
        <f t="shared" ref="F17:W17" si="5">F12-F13</f>
        <v>1802.0461934627638</v>
      </c>
      <c r="G17" s="16">
        <f t="shared" si="5"/>
        <v>2590.044107982445</v>
      </c>
      <c r="H17" s="16">
        <f t="shared" si="5"/>
        <v>3479.7517687938816</v>
      </c>
      <c r="I17" s="16">
        <f t="shared" si="5"/>
        <v>4987.9918183677655</v>
      </c>
      <c r="J17" s="16">
        <f t="shared" si="5"/>
        <v>6634.7905687971652</v>
      </c>
      <c r="K17" s="16">
        <f t="shared" si="5"/>
        <v>8427.2369461858834</v>
      </c>
      <c r="L17" s="16">
        <f t="shared" si="5"/>
        <v>10884.40153836846</v>
      </c>
      <c r="M17" s="16">
        <f t="shared" si="5"/>
        <v>13528.673611952974</v>
      </c>
      <c r="N17" s="16">
        <f t="shared" si="5"/>
        <v>16369.62594079582</v>
      </c>
      <c r="O17" s="16">
        <f t="shared" si="5"/>
        <v>19417.321060031878</v>
      </c>
      <c r="P17" s="16">
        <f t="shared" si="5"/>
        <v>22682.336323191019</v>
      </c>
      <c r="Q17" s="16">
        <f t="shared" si="5"/>
        <v>26175.790241284296</v>
      </c>
      <c r="R17" s="16">
        <f t="shared" si="5"/>
        <v>29909.370169447677</v>
      </c>
      <c r="S17" s="16">
        <f t="shared" si="5"/>
        <v>33895.36141008712</v>
      </c>
      <c r="T17" s="16">
        <f t="shared" si="5"/>
        <v>38146.677804995736</v>
      </c>
      <c r="U17" s="16">
        <f t="shared" si="5"/>
        <v>42676.89389262168</v>
      </c>
      <c r="V17" s="16">
        <f t="shared" si="5"/>
        <v>47500.278710563012</v>
      </c>
      <c r="W17" s="16">
        <f t="shared" si="5"/>
        <v>52631.831327462234</v>
      </c>
    </row>
    <row r="19" spans="2:23" ht="16.5" customHeight="1" x14ac:dyDescent="0.25">
      <c r="B19" s="10" t="s">
        <v>22</v>
      </c>
    </row>
    <row r="20" spans="2:23" ht="16.5" customHeight="1" x14ac:dyDescent="0.25">
      <c r="B20" s="6" t="s">
        <v>15</v>
      </c>
      <c r="C20" s="2">
        <v>0</v>
      </c>
      <c r="D20" s="2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8</v>
      </c>
      <c r="L20" s="2">
        <v>9</v>
      </c>
      <c r="M20" s="2">
        <v>10</v>
      </c>
      <c r="N20" s="2">
        <v>11</v>
      </c>
      <c r="O20" s="2">
        <v>12</v>
      </c>
      <c r="P20" s="2">
        <v>13</v>
      </c>
      <c r="Q20" s="2">
        <v>14</v>
      </c>
      <c r="R20" s="2">
        <v>15</v>
      </c>
      <c r="S20" s="2">
        <v>16</v>
      </c>
      <c r="T20" s="2">
        <v>17</v>
      </c>
      <c r="U20" s="2">
        <v>18</v>
      </c>
      <c r="V20" s="2">
        <v>19</v>
      </c>
      <c r="W20" s="2">
        <v>20</v>
      </c>
    </row>
    <row r="21" spans="2:23" s="12" customFormat="1" ht="16.5" customHeight="1" x14ac:dyDescent="0.25">
      <c r="B21" s="11" t="s">
        <v>10</v>
      </c>
      <c r="C21" s="12">
        <f>$C$3*(1)</f>
        <v>10000</v>
      </c>
    </row>
    <row r="22" spans="2:23" s="12" customFormat="1" ht="16.5" customHeight="1" x14ac:dyDescent="0.25">
      <c r="B22" s="13" t="s">
        <v>18</v>
      </c>
      <c r="C22" s="12">
        <f>SUM(C23:C25)</f>
        <v>10000</v>
      </c>
    </row>
    <row r="23" spans="2:23" s="12" customFormat="1" ht="16.5" customHeight="1" x14ac:dyDescent="0.25">
      <c r="B23" s="14" t="s">
        <v>12</v>
      </c>
      <c r="C23" s="12">
        <f>$C$3</f>
        <v>10000</v>
      </c>
    </row>
    <row r="24" spans="2:23" s="12" customFormat="1" ht="16.5" customHeight="1" x14ac:dyDescent="0.25">
      <c r="B24" s="15" t="s">
        <v>11</v>
      </c>
      <c r="C24" s="12">
        <v>0</v>
      </c>
      <c r="D24" s="12">
        <f>$E$3*(((1+$C$4*0.01/$C$7)^$C$7)-1)/($C$4*0.01/$C$7)</f>
        <v>1227.8855491616021</v>
      </c>
      <c r="E24" s="12">
        <f>D24*(((1+$C$4/$C$7)^$C$7)-1)/($C$4/$C$7)</f>
        <v>189619.79504135263</v>
      </c>
      <c r="F24" s="12">
        <f>E24*(((1+$C$4/$C$7)^$C$7)-1)/($C$4/$C$7)</f>
        <v>29282588.019767024</v>
      </c>
    </row>
    <row r="25" spans="2:23" s="12" customFormat="1" ht="16.5" customHeight="1" x14ac:dyDescent="0.25">
      <c r="B25" s="15" t="s">
        <v>13</v>
      </c>
      <c r="C25" s="16">
        <v>0</v>
      </c>
    </row>
    <row r="26" spans="2:23" s="12" customFormat="1" ht="16.5" customHeight="1" x14ac:dyDescent="0.25">
      <c r="B26" s="17" t="s">
        <v>9</v>
      </c>
      <c r="C26" s="16"/>
    </row>
  </sheetData>
  <dataValidations count="3">
    <dataValidation type="list" allowBlank="1" showInputMessage="1" showErrorMessage="1" sqref="C4">
      <formula1>"0,1,2,3,4,5,6,7,8,9,10,11,12,13,14,15,16,17,18,19,20"</formula1>
    </dataValidation>
    <dataValidation type="list" allowBlank="1" showInputMessage="1" showErrorMessage="1" sqref="E4">
      <formula1>"Annually,Monthly,Fortnightly,Weekly,Daily"</formula1>
    </dataValidation>
    <dataValidation type="list" allowBlank="1" showInputMessage="1" showErrorMessage="1" sqref="C6">
      <formula1>"Annually,Monthly"</formula1>
    </dataValidation>
  </dataValidations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6"/>
  <sheetViews>
    <sheetView workbookViewId="0">
      <selection activeCell="C15" sqref="C15"/>
    </sheetView>
  </sheetViews>
  <sheetFormatPr defaultColWidth="6.85546875" defaultRowHeight="16.5" customHeight="1" x14ac:dyDescent="0.25"/>
  <cols>
    <col min="1" max="1" width="6.5703125" style="2" customWidth="1"/>
    <col min="2" max="2" width="23.5703125" style="2" bestFit="1" customWidth="1"/>
    <col min="3" max="3" width="14" style="2" customWidth="1"/>
    <col min="4" max="4" width="13.7109375" style="2" customWidth="1"/>
    <col min="5" max="5" width="13.85546875" style="2" customWidth="1"/>
    <col min="6" max="6" width="8.7109375" style="2" customWidth="1"/>
    <col min="7" max="7" width="18" style="2" customWidth="1"/>
    <col min="8" max="16384" width="6.85546875" style="2"/>
  </cols>
  <sheetData>
    <row r="1" spans="1:19" ht="16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3" spans="1:19" ht="30" x14ac:dyDescent="0.25">
      <c r="B3" s="5" t="s">
        <v>2</v>
      </c>
      <c r="C3" s="3"/>
      <c r="D3" s="5" t="s">
        <v>5</v>
      </c>
      <c r="E3" s="2">
        <f>IF($C$6="Annually",1,IF($C$6="Monthly",12))</f>
        <v>1</v>
      </c>
      <c r="F3" s="3"/>
      <c r="G3" s="3"/>
    </row>
    <row r="4" spans="1:19" ht="23.25" customHeight="1" x14ac:dyDescent="0.25">
      <c r="B4" s="5" t="s">
        <v>8</v>
      </c>
    </row>
    <row r="5" spans="1:19" ht="16.5" customHeight="1" x14ac:dyDescent="0.25">
      <c r="B5" s="6" t="s">
        <v>3</v>
      </c>
    </row>
    <row r="6" spans="1:19" ht="16.5" customHeight="1" x14ac:dyDescent="0.25">
      <c r="B6" s="6" t="s">
        <v>4</v>
      </c>
      <c r="C6" s="2" t="s">
        <v>7</v>
      </c>
    </row>
  </sheetData>
  <mergeCells count="1">
    <mergeCell ref="A1:S1"/>
  </mergeCells>
  <dataValidations count="2">
    <dataValidation type="list" allowBlank="1" showInputMessage="1" showErrorMessage="1" sqref="C4">
      <formula1>"0,1,2,3,4,5,6,7,8,9,10,11,12,13,14,15,16,17,18,19,20"</formula1>
    </dataValidation>
    <dataValidation type="list" allowBlank="1" showInputMessage="1" showErrorMessage="1" sqref="C6">
      <formula1>"Annually,Monthly"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2021-07-04T10:37:37Z</dcterms:modified>
</cp:coreProperties>
</file>