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2a7e433202318d3d/Documents/Excel Projects/"/>
    </mc:Choice>
  </mc:AlternateContent>
  <xr:revisionPtr revIDLastSave="356" documentId="8_{4F523E2C-0B8A-4F06-884E-824A1D559EBB}" xr6:coauthVersionLast="47" xr6:coauthVersionMax="47" xr10:uidLastSave="{29E3C5E2-B8C4-49A2-8671-234B0B2272BF}"/>
  <bookViews>
    <workbookView xWindow="-120" yWindow="-120" windowWidth="29040" windowHeight="15720" xr2:uid="{F77862BE-8E2F-4B5F-BC3B-F52390857A1D}"/>
  </bookViews>
  <sheets>
    <sheet name="Delinquency Dashboard" sheetId="11" r:id="rId1"/>
    <sheet name="Delinquency by Year" sheetId="4" r:id="rId2"/>
    <sheet name="Delinquency Overview" sheetId="7" r:id="rId3"/>
    <sheet name="Delinquency by State" sheetId="10" r:id="rId4"/>
    <sheet name="Delinquency by Size" sheetId="5" r:id="rId5"/>
    <sheet name="Delinquency by LTV" sheetId="6" r:id="rId6"/>
    <sheet name="Delinquency by DSCR" sheetId="8" r:id="rId7"/>
    <sheet name="Delinquency by Occupancy" sheetId="9" r:id="rId8"/>
    <sheet name="sample_multifamily_loan_data" sheetId="1" r:id="rId9"/>
  </sheets>
  <definedNames>
    <definedName name="Slicer_Delinquency_Status">#N/A</definedName>
    <definedName name="Slicer_DSCR_Label">#N/A</definedName>
    <definedName name="Slicer_LTV_Label">#N/A</definedName>
    <definedName name="Slicer_Occupancy_Label">#N/A</definedName>
    <definedName name="Slicer_Origination_Year">#N/A</definedName>
    <definedName name="Slicer_Property_Size">#N/A</definedName>
    <definedName name="Slicer_State">#N/A</definedName>
  </definedNames>
  <calcPr calcId="0"/>
  <pivotCaches>
    <pivotCache cacheId="26"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alcChain>
</file>

<file path=xl/sharedStrings.xml><?xml version="1.0" encoding="utf-8"?>
<sst xmlns="http://schemas.openxmlformats.org/spreadsheetml/2006/main" count="6105" uniqueCount="87">
  <si>
    <t>Loan Origination Date</t>
  </si>
  <si>
    <t>Loan Amount</t>
  </si>
  <si>
    <t>Initial Occupancy Rate</t>
  </si>
  <si>
    <t>LTV</t>
  </si>
  <si>
    <t>DSCR</t>
  </si>
  <si>
    <t>Delinquency Status</t>
  </si>
  <si>
    <t>City</t>
  </si>
  <si>
    <t>State</t>
  </si>
  <si>
    <t>Number of Units</t>
  </si>
  <si>
    <t>Never Late</t>
  </si>
  <si>
    <t>Columbus</t>
  </si>
  <si>
    <t>OH</t>
  </si>
  <si>
    <t>Houston</t>
  </si>
  <si>
    <t>TX</t>
  </si>
  <si>
    <t>San Francisco</t>
  </si>
  <si>
    <t>CA</t>
  </si>
  <si>
    <t>Cleveland</t>
  </si>
  <si>
    <t>Charlotte</t>
  </si>
  <si>
    <t>NC</t>
  </si>
  <si>
    <t>30 Days Late</t>
  </si>
  <si>
    <t>Tucson</t>
  </si>
  <si>
    <t>AZ</t>
  </si>
  <si>
    <t>Allentown</t>
  </si>
  <si>
    <t>PA</t>
  </si>
  <si>
    <t>San Diego</t>
  </si>
  <si>
    <t>Chicago</t>
  </si>
  <si>
    <t>IL</t>
  </si>
  <si>
    <t>Rochester</t>
  </si>
  <si>
    <t>NY</t>
  </si>
  <si>
    <t>Springfield</t>
  </si>
  <si>
    <t>New York</t>
  </si>
  <si>
    <t>Phoenix</t>
  </si>
  <si>
    <t>Savannah</t>
  </si>
  <si>
    <t>GA</t>
  </si>
  <si>
    <t>Dallas</t>
  </si>
  <si>
    <t>Cincinnati</t>
  </si>
  <si>
    <t>Tampa</t>
  </si>
  <si>
    <t>FL</t>
  </si>
  <si>
    <t>Philadelphia</t>
  </si>
  <si>
    <t>Pittsburgh</t>
  </si>
  <si>
    <t>60 Days Late</t>
  </si>
  <si>
    <t>Augusta</t>
  </si>
  <si>
    <t>Peoria</t>
  </si>
  <si>
    <t>Los Angeles</t>
  </si>
  <si>
    <t>Orlando</t>
  </si>
  <si>
    <t>Atlanta</t>
  </si>
  <si>
    <t>Miami</t>
  </si>
  <si>
    <t>Raleigh</t>
  </si>
  <si>
    <t>Austin</t>
  </si>
  <si>
    <t>Greensboro</t>
  </si>
  <si>
    <t>Mesa</t>
  </si>
  <si>
    <t>Buffalo</t>
  </si>
  <si>
    <t>90+ Days Late</t>
  </si>
  <si>
    <t>Origination Year</t>
  </si>
  <si>
    <t>Property Size</t>
  </si>
  <si>
    <t>Grand Total</t>
  </si>
  <si>
    <t>LTV Label</t>
  </si>
  <si>
    <t>DSCR Label</t>
  </si>
  <si>
    <t>Occupancy Label</t>
  </si>
  <si>
    <t>Late Flag</t>
  </si>
  <si>
    <t>Number of Late Loans</t>
  </si>
  <si>
    <t>Total Loans</t>
  </si>
  <si>
    <t>Loan Count</t>
  </si>
  <si>
    <t xml:space="preserve"> % Delinquent</t>
  </si>
  <si>
    <t>Loans Originated</t>
  </si>
  <si>
    <t>50-100</t>
  </si>
  <si>
    <t>Less than 50</t>
  </si>
  <si>
    <t>More than 100</t>
  </si>
  <si>
    <t># of Units</t>
  </si>
  <si>
    <t>Late Payments</t>
  </si>
  <si>
    <t>Delinquent</t>
  </si>
  <si>
    <t>65-79.99</t>
  </si>
  <si>
    <t>Over 80</t>
  </si>
  <si>
    <t>Under 65</t>
  </si>
  <si>
    <t>Late Loans</t>
  </si>
  <si>
    <t>Late Status</t>
  </si>
  <si>
    <t>1.25-1.49</t>
  </si>
  <si>
    <t>1.50-1.99</t>
  </si>
  <si>
    <t>Over 2.00</t>
  </si>
  <si>
    <t>Under 1.25</t>
  </si>
  <si>
    <t>% Delinquent Loans</t>
  </si>
  <si>
    <t>90-94.99</t>
  </si>
  <si>
    <t>95-97.99</t>
  </si>
  <si>
    <t>Over 98</t>
  </si>
  <si>
    <t>Under 90</t>
  </si>
  <si>
    <t>Occupancy Rate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</si>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</sst>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right"/>
    </xf>
    <xf numFmtId="0" fontId="0" fillId="0" borderId="0" xfId="0" pivotButton="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5">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numFmt numFmtId="14" formatCode="0.00%"/>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fill>
        <patternFill>
          <bgColor rgb="FFFF0000"/>
        </patternFill>
      </fill>
    </dxf>
    <dxf>
      <fill>
        <patternFill>
          <bgColor theme="5"/>
        </patternFill>
      </fill>
    </dxf>
    <dxf>
      <fill>
        <patternFill>
          <bgColor rgb="FFFFFF00"/>
        </patternFill>
      </fill>
    </dxf>
    <dxf>
      <fill>
        <patternFill>
          <bgColor rgb="FF00B050"/>
        </patternFill>
      </fill>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alignment horizontal="right"/>
    </dxf>
    <dxf>
      <alignment horizontal="right"/>
    </dxf>
    <dxf>
      <numFmt numFmtId="14" formatCode="0.00%"/>
    </dxf>
    <dxf>
      <alignment horizontal="right"/>
    </dxf>
    <dxf>
      <alignment horizontal="right"/>
    </dxf>
    <dxf>
      <alignment horizontal="right"/>
    </dxf>
    <dxf>
      <alignment horizontal="right"/>
    </dxf>
    <dxf>
      <numFmt numFmtId="14" formatCode="0.00%"/>
    </dxf>
    <dxf>
      <alignment horizontal="right"/>
    </dxf>
    <dxf>
      <alignment horizontal="right"/>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alignment horizontal="right"/>
    </dxf>
    <dxf>
      <alignment horizontal="right"/>
    </dxf>
    <dxf>
      <alignment horizontal="right"/>
    </dxf>
    <dxf>
      <numFmt numFmtId="14" formatCode="0.00%"/>
    </dxf>
    <dxf>
      <numFmt numFmtId="14" formatCode="0.00%"/>
    </dxf>
    <dxf>
      <numFmt numFmtId="14" formatCode="0.00%"/>
    </dxf>
    <dxf>
      <numFmt numFmtId="14" formatCode="0.00%"/>
    </dxf>
    <dxf>
      <numFmt numFmtId="14" formatCode="0.00%"/>
    </dxf>
    <dxf>
      <alignment horizontal="right"/>
    </dxf>
    <dxf>
      <alignment horizontal="right"/>
    </dxf>
    <dxf>
      <numFmt numFmtId="14" formatCode="0.00%"/>
    </dxf>
    <dxf>
      <alignment horizontal="right"/>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Loan Project.xlsx]Delinquency Overview!PivotTable5</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t>Breakdown of Late Loans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'Delinquency Overview'!$B$3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'Delinquency Overview'!$A$4:$A$8</c:f>
              <c:strCache>
                <c:ptCount val="4"/>
                <c:pt idx="0">
                  <c:v>30 Days Late</c:v>
                </c:pt>
                <c:pt idx="1">
                  <c:v>60 Days Late</c:v>
                </c:pt>
                <c:pt idx="2">
                  <c:v>90+ Days Late</c:v>
                </c:pt>
                <c:pt idx="3">
                  <c:v>Never Late</c:v>
                </c:pt>
              </c:strCache>
            </c:strRef>
          </c:cat>
          <c:val>
            <c:numRef>
              <c:f>'Delinquency Overview'!$B$4:$B$8</c:f>
              <c:numCache>
                <c:formatCode>General</c:formatCode>
                <c:ptCount val="4"/>
                <c:pt idx="0">
                  <c:v>310</c:v>
                </c:pt>
                <c:pt idx="1">
                  <c:v>120</c:v>
                </c:pt>
                <c:pt idx="2">
                  <c:v>55</c:v>
                </c:pt>
                <c:pt idx="3">
                  <c:v>1515</c:v>
                </c:pt>
              </c:numCache>
            </c:numRef>
          </c:val>
          <c:extLst>
            <c:ext xmlns:c16="http://schemas.microsoft.com/office/drawing/2014/chart" uri="{C3380CC4-5D6E-409C-BE32-E72D297353CC}">
              <c16:uniqueId val="{00000000-A80F-4ADB-89BE-F19FA91604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257175</xdr:colOff>
      <xdr:row>12</xdr:row>
      <xdr:rowOff>9525</xdr:rowOff>
    </xdr:from>
    <xdr:to>
      <xdr:col>12</xdr:col>
      <xdr:colOff>695325</xdr:colOff>
      <xdr:row>26</xdr:row>
      <xdr:rowOff>9525</xdr:rowOff>
    </xdr:to>
    <mc:AlternateContent xmlns:mc="http://schemas.openxmlformats.org/markup-compatibility/2006">
      <mc:Choice xmlns:a14="http://schemas.microsoft.com/office/drawing/2010/main" Requires="a14">
        <xdr:graphicFrame macro="">
          <xdr:nvGraphicFramePr>
            <xdr:cNvPr id="3" name="Origination Year">
              <a:extLst>
                <a:ext uri="{FF2B5EF4-FFF2-40B4-BE49-F238E27FC236}">
                  <a16:creationId xmlns:a16="http://schemas.microsoft.com/office/drawing/2014/main" id="{AA06B909-2FFA-0D0F-11E9-882F214ECD5D}"/>
                </a:ext>
              </a:extLst>
            </xdr:cNvPr>
            <xdr:cNvGraphicFramePr/>
          </xdr:nvGraphicFramePr>
          <xdr:xfrm>
            <a:off x="0" y="0"/>
            <a:ext cx="0" cy="0"/>
          </xdr:xfrm>
          <a:graphic>
            <a:graphicData uri="http://schemas.microsoft.com/office/drawing/2010/slicer">
              <sle:slicer xmlns:sle="http://schemas.microsoft.com/office/drawing/2010/slicer" name="Origination Year"/>
            </a:graphicData>
          </a:graphic>
        </xdr:graphicFrame>
      </mc:Choice>
      <mc:Fallback>
        <xdr:sp macro="" textlink="">
          <xdr:nvSpPr>
            <xdr:cNvPr id="0" name=""/>
            <xdr:cNvSpPr>
              <a:spLocks noTextEdit="1"/>
            </xdr:cNvSpPr>
          </xdr:nvSpPr>
          <xdr:spPr>
            <a:xfrm>
              <a:off x="11591925" y="2295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10</xdr:row>
      <xdr:rowOff>19050</xdr:rowOff>
    </xdr:from>
    <xdr:to>
      <xdr:col>6</xdr:col>
      <xdr:colOff>9525</xdr:colOff>
      <xdr:row>16</xdr:row>
      <xdr:rowOff>142875</xdr:rowOff>
    </xdr:to>
    <mc:AlternateContent xmlns:mc="http://schemas.openxmlformats.org/markup-compatibility/2006">
      <mc:Choice xmlns:a14="http://schemas.microsoft.com/office/drawing/2010/main" Requires="a14">
        <xdr:graphicFrame macro="">
          <xdr:nvGraphicFramePr>
            <xdr:cNvPr id="4" name="Property Size">
              <a:extLst>
                <a:ext uri="{FF2B5EF4-FFF2-40B4-BE49-F238E27FC236}">
                  <a16:creationId xmlns:a16="http://schemas.microsoft.com/office/drawing/2014/main" id="{3983859E-EA84-0F82-983C-D149D58042A9}"/>
                </a:ext>
              </a:extLst>
            </xdr:cNvPr>
            <xdr:cNvGraphicFramePr/>
          </xdr:nvGraphicFramePr>
          <xdr:xfrm>
            <a:off x="0" y="0"/>
            <a:ext cx="0" cy="0"/>
          </xdr:xfrm>
          <a:graphic>
            <a:graphicData uri="http://schemas.microsoft.com/office/drawing/2010/slicer">
              <sle:slicer xmlns:sle="http://schemas.microsoft.com/office/drawing/2010/slicer" name="Property Size"/>
            </a:graphicData>
          </a:graphic>
        </xdr:graphicFrame>
      </mc:Choice>
      <mc:Fallback>
        <xdr:sp macro="" textlink="">
          <xdr:nvSpPr>
            <xdr:cNvPr id="0" name=""/>
            <xdr:cNvSpPr>
              <a:spLocks noTextEdit="1"/>
            </xdr:cNvSpPr>
          </xdr:nvSpPr>
          <xdr:spPr>
            <a:xfrm>
              <a:off x="4457700" y="1924050"/>
              <a:ext cx="184785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1</xdr:row>
      <xdr:rowOff>28575</xdr:rowOff>
    </xdr:from>
    <xdr:to>
      <xdr:col>12</xdr:col>
      <xdr:colOff>333375</xdr:colOff>
      <xdr:row>7</xdr:row>
      <xdr:rowOff>161925</xdr:rowOff>
    </xdr:to>
    <mc:AlternateContent xmlns:mc="http://schemas.openxmlformats.org/markup-compatibility/2006">
      <mc:Choice xmlns:a14="http://schemas.microsoft.com/office/drawing/2010/main" Requires="a14">
        <xdr:graphicFrame macro="">
          <xdr:nvGraphicFramePr>
            <xdr:cNvPr id="5" name="LTV Label">
              <a:extLst>
                <a:ext uri="{FF2B5EF4-FFF2-40B4-BE49-F238E27FC236}">
                  <a16:creationId xmlns:a16="http://schemas.microsoft.com/office/drawing/2014/main" id="{1A62655A-3C86-7B5C-6BC9-8F47DB5D0E41}"/>
                </a:ext>
              </a:extLst>
            </xdr:cNvPr>
            <xdr:cNvGraphicFramePr/>
          </xdr:nvGraphicFramePr>
          <xdr:xfrm>
            <a:off x="0" y="0"/>
            <a:ext cx="0" cy="0"/>
          </xdr:xfrm>
          <a:graphic>
            <a:graphicData uri="http://schemas.microsoft.com/office/drawing/2010/slicer">
              <sle:slicer xmlns:sle="http://schemas.microsoft.com/office/drawing/2010/slicer" name="LTV Label"/>
            </a:graphicData>
          </a:graphic>
        </xdr:graphicFrame>
      </mc:Choice>
      <mc:Fallback>
        <xdr:sp macro="" textlink="">
          <xdr:nvSpPr>
            <xdr:cNvPr id="0" name=""/>
            <xdr:cNvSpPr>
              <a:spLocks noTextEdit="1"/>
            </xdr:cNvSpPr>
          </xdr:nvSpPr>
          <xdr:spPr>
            <a:xfrm>
              <a:off x="11344275" y="219075"/>
              <a:ext cx="17145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657224</xdr:colOff>
      <xdr:row>1</xdr:row>
      <xdr:rowOff>19050</xdr:rowOff>
    </xdr:from>
    <xdr:to>
      <xdr:col>8</xdr:col>
      <xdr:colOff>38099</xdr:colOff>
      <xdr:row>8</xdr:row>
      <xdr:rowOff>161925</xdr:rowOff>
    </xdr:to>
    <mc:AlternateContent xmlns:mc="http://schemas.openxmlformats.org/markup-compatibility/2006">
      <mc:Choice xmlns:a14="http://schemas.microsoft.com/office/drawing/2010/main" Requires="a14">
        <xdr:graphicFrame macro="">
          <xdr:nvGraphicFramePr>
            <xdr:cNvPr id="6" name="DSCR Label">
              <a:extLst>
                <a:ext uri="{FF2B5EF4-FFF2-40B4-BE49-F238E27FC236}">
                  <a16:creationId xmlns:a16="http://schemas.microsoft.com/office/drawing/2014/main" id="{77FEBDFA-E5BE-3669-C5B6-825D321AFA77}"/>
                </a:ext>
              </a:extLst>
            </xdr:cNvPr>
            <xdr:cNvGraphicFramePr/>
          </xdr:nvGraphicFramePr>
          <xdr:xfrm>
            <a:off x="0" y="0"/>
            <a:ext cx="0" cy="0"/>
          </xdr:xfrm>
          <a:graphic>
            <a:graphicData uri="http://schemas.microsoft.com/office/drawing/2010/slicer">
              <sle:slicer xmlns:sle="http://schemas.microsoft.com/office/drawing/2010/slicer" name="DSCR Label"/>
            </a:graphicData>
          </a:graphic>
        </xdr:graphicFrame>
      </mc:Choice>
      <mc:Fallback>
        <xdr:sp macro="" textlink="">
          <xdr:nvSpPr>
            <xdr:cNvPr id="0" name=""/>
            <xdr:cNvSpPr>
              <a:spLocks noTextEdit="1"/>
            </xdr:cNvSpPr>
          </xdr:nvSpPr>
          <xdr:spPr>
            <a:xfrm>
              <a:off x="6953249" y="209550"/>
              <a:ext cx="1857375"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xdr:row>
      <xdr:rowOff>28575</xdr:rowOff>
    </xdr:from>
    <xdr:to>
      <xdr:col>10</xdr:col>
      <xdr:colOff>704850</xdr:colOff>
      <xdr:row>9</xdr:row>
      <xdr:rowOff>0</xdr:rowOff>
    </xdr:to>
    <mc:AlternateContent xmlns:mc="http://schemas.openxmlformats.org/markup-compatibility/2006">
      <mc:Choice xmlns:a14="http://schemas.microsoft.com/office/drawing/2010/main" Requires="a14">
        <xdr:graphicFrame macro="">
          <xdr:nvGraphicFramePr>
            <xdr:cNvPr id="7" name="Occupancy Label">
              <a:extLst>
                <a:ext uri="{FF2B5EF4-FFF2-40B4-BE49-F238E27FC236}">
                  <a16:creationId xmlns:a16="http://schemas.microsoft.com/office/drawing/2014/main" id="{F6195B92-CD18-C677-EA5C-611DC5049BE8}"/>
                </a:ext>
              </a:extLst>
            </xdr:cNvPr>
            <xdr:cNvGraphicFramePr/>
          </xdr:nvGraphicFramePr>
          <xdr:xfrm>
            <a:off x="0" y="0"/>
            <a:ext cx="0" cy="0"/>
          </xdr:xfrm>
          <a:graphic>
            <a:graphicData uri="http://schemas.microsoft.com/office/drawing/2010/slicer">
              <sle:slicer xmlns:sle="http://schemas.microsoft.com/office/drawing/2010/slicer" name="Occupancy Label"/>
            </a:graphicData>
          </a:graphic>
        </xdr:graphicFrame>
      </mc:Choice>
      <mc:Fallback>
        <xdr:sp macro="" textlink="">
          <xdr:nvSpPr>
            <xdr:cNvPr id="0" name=""/>
            <xdr:cNvSpPr>
              <a:spLocks noTextEdit="1"/>
            </xdr:cNvSpPr>
          </xdr:nvSpPr>
          <xdr:spPr>
            <a:xfrm>
              <a:off x="9172575" y="21907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0</xdr:row>
      <xdr:rowOff>9525</xdr:rowOff>
    </xdr:from>
    <xdr:to>
      <xdr:col>4</xdr:col>
      <xdr:colOff>114300</xdr:colOff>
      <xdr:row>8</xdr:row>
      <xdr:rowOff>19050</xdr:rowOff>
    </xdr:to>
    <mc:AlternateContent xmlns:mc="http://schemas.openxmlformats.org/markup-compatibility/2006">
      <mc:Choice xmlns:a14="http://schemas.microsoft.com/office/drawing/2010/main" Requires="a14">
        <xdr:graphicFrame macro="">
          <xdr:nvGraphicFramePr>
            <xdr:cNvPr id="8" name="Delinquency Status">
              <a:extLst>
                <a:ext uri="{FF2B5EF4-FFF2-40B4-BE49-F238E27FC236}">
                  <a16:creationId xmlns:a16="http://schemas.microsoft.com/office/drawing/2014/main" id="{7972B0E2-92B9-769D-CBE8-006F05F931C4}"/>
                </a:ext>
              </a:extLst>
            </xdr:cNvPr>
            <xdr:cNvGraphicFramePr/>
          </xdr:nvGraphicFramePr>
          <xdr:xfrm>
            <a:off x="0" y="0"/>
            <a:ext cx="0" cy="0"/>
          </xdr:xfrm>
          <a:graphic>
            <a:graphicData uri="http://schemas.microsoft.com/office/drawing/2010/slicer">
              <sle:slicer xmlns:sle="http://schemas.microsoft.com/office/drawing/2010/slicer" name="Delinquency Status"/>
            </a:graphicData>
          </a:graphic>
        </xdr:graphicFrame>
      </mc:Choice>
      <mc:Fallback>
        <xdr:sp macro="" textlink="">
          <xdr:nvSpPr>
            <xdr:cNvPr id="0" name=""/>
            <xdr:cNvSpPr>
              <a:spLocks noTextEdit="1"/>
            </xdr:cNvSpPr>
          </xdr:nvSpPr>
          <xdr:spPr>
            <a:xfrm>
              <a:off x="2571750" y="9525"/>
              <a:ext cx="184785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18</xdr:row>
      <xdr:rowOff>0</xdr:rowOff>
    </xdr:from>
    <xdr:to>
      <xdr:col>6</xdr:col>
      <xdr:colOff>38100</xdr:colOff>
      <xdr:row>34</xdr:row>
      <xdr:rowOff>180976</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F81E4CA9-1DFC-9DDC-A541-E3EACA87D9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505325" y="3429000"/>
              <a:ext cx="1828800" cy="3228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19049</xdr:colOff>
      <xdr:row>2</xdr:row>
      <xdr:rowOff>119062</xdr:rowOff>
    </xdr:from>
    <xdr:to>
      <xdr:col>18</xdr:col>
      <xdr:colOff>9524</xdr:colOff>
      <xdr:row>30</xdr:row>
      <xdr:rowOff>57150</xdr:rowOff>
    </xdr:to>
    <xdr:graphicFrame macro="">
      <xdr:nvGraphicFramePr>
        <xdr:cNvPr id="2" name="Chart 1">
          <a:extLst>
            <a:ext uri="{FF2B5EF4-FFF2-40B4-BE49-F238E27FC236}">
              <a16:creationId xmlns:a16="http://schemas.microsoft.com/office/drawing/2014/main" id="{A565EF4D-847C-D490-16B3-341851686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Taylor" refreshedDate="45865.493942476853" createdVersion="8" refreshedVersion="8" minRefreshableVersion="3" recordCount="2000" xr:uid="{1B7913CB-9C06-40E6-AC60-7DD0370B0E62}">
  <cacheSource type="worksheet">
    <worksheetSource name="Table1"/>
  </cacheSource>
  <cacheFields count="17">
    <cacheField name="Loan Origination Date" numFmtId="14">
      <sharedItems containsSemiMixedTypes="0" containsNonDate="0" containsDate="1" containsString="0" minDate="2015-07-28T00:00:00" maxDate="2025-07-26T00:00:00"/>
    </cacheField>
    <cacheField name="Loan Amount" numFmtId="0">
      <sharedItems containsSemiMixedTypes="0" containsString="0" containsNumber="1" containsInteger="1" minValue="500000" maxValue="11755000"/>
    </cacheField>
    <cacheField name="Initial Occupancy Rate" numFmtId="0">
      <sharedItems containsSemiMixedTypes="0" containsString="0" containsNumber="1" minValue="85" maxValue="99.99"/>
    </cacheField>
    <cacheField name="LTV" numFmtId="0">
      <sharedItems containsSemiMixedTypes="0" containsString="0" containsNumber="1" minValue="50.02" maxValue="89.98"/>
    </cacheField>
    <cacheField name="DSCR" numFmtId="0">
      <sharedItems containsSemiMixedTypes="0" containsString="0" containsNumber="1" minValue="1" maxValue="2.5"/>
    </cacheField>
    <cacheField name="Delinquency Status" numFmtId="0">
      <sharedItems count="4">
        <s v="Never Late"/>
        <s v="30 Days Late"/>
        <s v="60 Days Late"/>
        <s v="90+ Days Late"/>
      </sharedItems>
    </cacheField>
    <cacheField name="City" numFmtId="0">
      <sharedItems/>
    </cacheField>
    <cacheField name="State" numFmtId="0">
      <sharedItems count="10">
        <s v="OH"/>
        <s v="TX"/>
        <s v="CA"/>
        <s v="NC"/>
        <s v="AZ"/>
        <s v="PA"/>
        <s v="IL"/>
        <s v="NY"/>
        <s v="GA"/>
        <s v="FL"/>
      </sharedItems>
    </cacheField>
    <cacheField name="Number of Units" numFmtId="0">
      <sharedItems containsSemiMixedTypes="0" containsString="0" containsNumber="1" containsInteger="1" minValue="5" maxValue="190"/>
    </cacheField>
    <cacheField name="Origination Year" numFmtId="0">
      <sharedItems containsSemiMixedTypes="0" containsString="0" containsNumber="1" containsInteger="1" minValue="2015" maxValue="2025" count="11">
        <n v="2017"/>
        <n v="2015"/>
        <n v="2020"/>
        <n v="2019"/>
        <n v="2024"/>
        <n v="2022"/>
        <n v="2016"/>
        <n v="2025"/>
        <n v="2018"/>
        <n v="2023"/>
        <n v="2021"/>
      </sharedItems>
    </cacheField>
    <cacheField name="Property Size" numFmtId="0">
      <sharedItems count="3">
        <s v="50-100"/>
        <s v="More than 100"/>
        <s v="Less than 50"/>
      </sharedItems>
    </cacheField>
    <cacheField name="LTV Label" numFmtId="0">
      <sharedItems count="3">
        <s v="65-79.99"/>
        <s v="Under 65"/>
        <s v="Over 80"/>
      </sharedItems>
    </cacheField>
    <cacheField name="DSCR Label" numFmtId="0">
      <sharedItems count="4">
        <s v="Under 1.25"/>
        <s v="Over 2.00"/>
        <s v="1.25-1.49"/>
        <s v="1.50-1.99"/>
      </sharedItems>
    </cacheField>
    <cacheField name="Occupancy Label" numFmtId="0">
      <sharedItems count="4">
        <s v="95-97.99"/>
        <s v="Under 90"/>
        <s v="90-94.99"/>
        <s v="Over 98"/>
      </sharedItems>
    </cacheField>
    <cacheField name="Late Flag" numFmtId="0">
      <sharedItems containsSemiMixedTypes="0" containsString="0" containsNumber="1" containsInteger="1" minValue="0" maxValue="1"/>
    </cacheField>
    <cacheField name="Loan Count" numFmtId="0">
      <sharedItems containsSemiMixedTypes="0" containsString="0" containsNumber="1" containsInteger="1" minValue="1" maxValue="1"/>
    </cacheField>
    <cacheField name="% Delinquent" numFmtId="0" formula="'Late Flag'/'Loan Count'" databaseField="0"/>
  </cacheFields>
  <extLst>
    <ext xmlns:x14="http://schemas.microsoft.com/office/spreadsheetml/2009/9/main" uri="{725AE2AE-9491-48be-B2B4-4EB974FC3084}">
      <x14:pivotCacheDefinition pivotCacheId="115761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d v="2017-06-16T00:00:00"/>
    <n v="5993000"/>
    <n v="95.98"/>
    <n v="73.95"/>
    <n v="1.23"/>
    <x v="0"/>
    <s v="Columbus"/>
    <x v="0"/>
    <n v="70"/>
    <x v="0"/>
    <x v="0"/>
    <x v="0"/>
    <x v="0"/>
    <x v="0"/>
    <n v="0"/>
    <n v="1"/>
  </r>
  <r>
    <d v="2015-12-28T00:00:00"/>
    <n v="5558000"/>
    <n v="95.62"/>
    <n v="50.82"/>
    <n v="2.4500000000000002"/>
    <x v="0"/>
    <s v="Houston"/>
    <x v="1"/>
    <n v="105"/>
    <x v="1"/>
    <x v="1"/>
    <x v="1"/>
    <x v="1"/>
    <x v="0"/>
    <n v="0"/>
    <n v="1"/>
  </r>
  <r>
    <d v="2020-03-29T00:00:00"/>
    <n v="4061000"/>
    <n v="87.73"/>
    <n v="57.34"/>
    <n v="1.46"/>
    <x v="0"/>
    <s v="San Francisco"/>
    <x v="2"/>
    <n v="91"/>
    <x v="2"/>
    <x v="0"/>
    <x v="1"/>
    <x v="2"/>
    <x v="1"/>
    <n v="0"/>
    <n v="1"/>
  </r>
  <r>
    <d v="2019-09-24T00:00:00"/>
    <n v="500000"/>
    <n v="89.37"/>
    <n v="74.47"/>
    <n v="1.21"/>
    <x v="0"/>
    <s v="Cleveland"/>
    <x v="0"/>
    <n v="103"/>
    <x v="3"/>
    <x v="1"/>
    <x v="0"/>
    <x v="0"/>
    <x v="1"/>
    <n v="0"/>
    <n v="1"/>
  </r>
  <r>
    <d v="2019-05-12T00:00:00"/>
    <n v="3184000"/>
    <n v="91.84"/>
    <n v="81.41"/>
    <n v="1.3"/>
    <x v="0"/>
    <s v="Charlotte"/>
    <x v="3"/>
    <n v="32"/>
    <x v="3"/>
    <x v="2"/>
    <x v="2"/>
    <x v="2"/>
    <x v="2"/>
    <n v="0"/>
    <n v="1"/>
  </r>
  <r>
    <d v="2017-12-09T00:00:00"/>
    <n v="10119000"/>
    <n v="85.7"/>
    <n v="74.3"/>
    <n v="1.26"/>
    <x v="1"/>
    <s v="Tucson"/>
    <x v="4"/>
    <n v="86"/>
    <x v="0"/>
    <x v="0"/>
    <x v="0"/>
    <x v="2"/>
    <x v="1"/>
    <n v="1"/>
    <n v="1"/>
  </r>
  <r>
    <d v="2017-04-22T00:00:00"/>
    <n v="3799000"/>
    <n v="95.26"/>
    <n v="67.61"/>
    <n v="1.18"/>
    <x v="0"/>
    <s v="Allentown"/>
    <x v="5"/>
    <n v="66"/>
    <x v="0"/>
    <x v="0"/>
    <x v="0"/>
    <x v="0"/>
    <x v="0"/>
    <n v="0"/>
    <n v="1"/>
  </r>
  <r>
    <d v="2024-11-03T00:00:00"/>
    <n v="3933000"/>
    <n v="98.64"/>
    <n v="60.35"/>
    <n v="1.99"/>
    <x v="0"/>
    <s v="San Diego"/>
    <x v="2"/>
    <n v="74"/>
    <x v="4"/>
    <x v="0"/>
    <x v="1"/>
    <x v="3"/>
    <x v="3"/>
    <n v="0"/>
    <n v="1"/>
  </r>
  <r>
    <d v="2017-01-16T00:00:00"/>
    <n v="5418000"/>
    <n v="93.2"/>
    <n v="57.39"/>
    <n v="2.4500000000000002"/>
    <x v="0"/>
    <s v="Chicago"/>
    <x v="6"/>
    <n v="16"/>
    <x v="0"/>
    <x v="2"/>
    <x v="1"/>
    <x v="1"/>
    <x v="2"/>
    <n v="0"/>
    <n v="1"/>
  </r>
  <r>
    <d v="2022-09-28T00:00:00"/>
    <n v="5437000"/>
    <n v="98.83"/>
    <n v="53.54"/>
    <n v="1.29"/>
    <x v="0"/>
    <s v="Houston"/>
    <x v="1"/>
    <n v="101"/>
    <x v="5"/>
    <x v="1"/>
    <x v="1"/>
    <x v="2"/>
    <x v="3"/>
    <n v="0"/>
    <n v="1"/>
  </r>
  <r>
    <d v="2016-02-08T00:00:00"/>
    <n v="4769000"/>
    <n v="90.83"/>
    <n v="60.85"/>
    <n v="2.2400000000000002"/>
    <x v="0"/>
    <s v="Allentown"/>
    <x v="5"/>
    <n v="65"/>
    <x v="6"/>
    <x v="0"/>
    <x v="1"/>
    <x v="1"/>
    <x v="2"/>
    <n v="0"/>
    <n v="1"/>
  </r>
  <r>
    <d v="2016-01-27T00:00:00"/>
    <n v="2307000"/>
    <n v="93.14"/>
    <n v="55.64"/>
    <n v="2.2000000000000002"/>
    <x v="0"/>
    <s v="Rochester"/>
    <x v="7"/>
    <n v="48"/>
    <x v="6"/>
    <x v="2"/>
    <x v="1"/>
    <x v="1"/>
    <x v="2"/>
    <n v="0"/>
    <n v="1"/>
  </r>
  <r>
    <d v="2017-02-27T00:00:00"/>
    <n v="3646000"/>
    <n v="85.08"/>
    <n v="82.62"/>
    <n v="2.06"/>
    <x v="0"/>
    <s v="Springfield"/>
    <x v="6"/>
    <n v="93"/>
    <x v="0"/>
    <x v="0"/>
    <x v="2"/>
    <x v="1"/>
    <x v="1"/>
    <n v="0"/>
    <n v="1"/>
  </r>
  <r>
    <d v="2019-04-14T00:00:00"/>
    <n v="6789000"/>
    <n v="86.11"/>
    <n v="64.34"/>
    <n v="1.17"/>
    <x v="0"/>
    <s v="New York"/>
    <x v="7"/>
    <n v="97"/>
    <x v="3"/>
    <x v="0"/>
    <x v="1"/>
    <x v="0"/>
    <x v="1"/>
    <n v="0"/>
    <n v="1"/>
  </r>
  <r>
    <d v="2019-07-10T00:00:00"/>
    <n v="5663000"/>
    <n v="89.96"/>
    <n v="52.54"/>
    <n v="1.47"/>
    <x v="0"/>
    <s v="Rochester"/>
    <x v="7"/>
    <n v="104"/>
    <x v="3"/>
    <x v="1"/>
    <x v="1"/>
    <x v="2"/>
    <x v="1"/>
    <n v="0"/>
    <n v="1"/>
  </r>
  <r>
    <d v="2024-02-29T00:00:00"/>
    <n v="7359000"/>
    <n v="94.56"/>
    <n v="85.49"/>
    <n v="1.71"/>
    <x v="0"/>
    <s v="Rochester"/>
    <x v="7"/>
    <n v="48"/>
    <x v="4"/>
    <x v="2"/>
    <x v="2"/>
    <x v="3"/>
    <x v="2"/>
    <n v="0"/>
    <n v="1"/>
  </r>
  <r>
    <d v="2016-01-06T00:00:00"/>
    <n v="5723000"/>
    <n v="96.41"/>
    <n v="72.45"/>
    <n v="2.16"/>
    <x v="0"/>
    <s v="Cleveland"/>
    <x v="0"/>
    <n v="55"/>
    <x v="6"/>
    <x v="0"/>
    <x v="0"/>
    <x v="1"/>
    <x v="0"/>
    <n v="0"/>
    <n v="1"/>
  </r>
  <r>
    <d v="2025-02-10T00:00:00"/>
    <n v="11745000"/>
    <n v="91.41"/>
    <n v="51.02"/>
    <n v="1.1599999999999999"/>
    <x v="0"/>
    <s v="Phoenix"/>
    <x v="4"/>
    <n v="47"/>
    <x v="7"/>
    <x v="2"/>
    <x v="1"/>
    <x v="0"/>
    <x v="2"/>
    <n v="0"/>
    <n v="1"/>
  </r>
  <r>
    <d v="2018-12-12T00:00:00"/>
    <n v="5174000"/>
    <n v="89.72"/>
    <n v="70.34"/>
    <n v="2.36"/>
    <x v="0"/>
    <s v="New York"/>
    <x v="7"/>
    <n v="66"/>
    <x v="8"/>
    <x v="0"/>
    <x v="0"/>
    <x v="1"/>
    <x v="1"/>
    <n v="0"/>
    <n v="1"/>
  </r>
  <r>
    <d v="2024-11-01T00:00:00"/>
    <n v="3931000"/>
    <n v="96.33"/>
    <n v="59.15"/>
    <n v="1.1200000000000001"/>
    <x v="0"/>
    <s v="San Diego"/>
    <x v="2"/>
    <n v="30"/>
    <x v="4"/>
    <x v="2"/>
    <x v="1"/>
    <x v="0"/>
    <x v="0"/>
    <n v="0"/>
    <n v="1"/>
  </r>
  <r>
    <d v="2022-09-13T00:00:00"/>
    <n v="3383000"/>
    <n v="98.95"/>
    <n v="82.32"/>
    <n v="1.95"/>
    <x v="0"/>
    <s v="San Diego"/>
    <x v="2"/>
    <n v="59"/>
    <x v="5"/>
    <x v="0"/>
    <x v="2"/>
    <x v="3"/>
    <x v="3"/>
    <n v="0"/>
    <n v="1"/>
  </r>
  <r>
    <d v="2019-04-25T00:00:00"/>
    <n v="5514000"/>
    <n v="87.8"/>
    <n v="85.7"/>
    <n v="1.81"/>
    <x v="1"/>
    <s v="Phoenix"/>
    <x v="4"/>
    <n v="84"/>
    <x v="3"/>
    <x v="0"/>
    <x v="2"/>
    <x v="3"/>
    <x v="1"/>
    <n v="1"/>
    <n v="1"/>
  </r>
  <r>
    <d v="2023-03-17T00:00:00"/>
    <n v="3596000"/>
    <n v="88.42"/>
    <n v="67.08"/>
    <n v="2.23"/>
    <x v="0"/>
    <s v="Savannah"/>
    <x v="8"/>
    <n v="65"/>
    <x v="9"/>
    <x v="0"/>
    <x v="0"/>
    <x v="1"/>
    <x v="1"/>
    <n v="0"/>
    <n v="1"/>
  </r>
  <r>
    <d v="2020-04-18T00:00:00"/>
    <n v="500000"/>
    <n v="88.33"/>
    <n v="54.79"/>
    <n v="1.51"/>
    <x v="0"/>
    <s v="Allentown"/>
    <x v="5"/>
    <n v="85"/>
    <x v="2"/>
    <x v="0"/>
    <x v="1"/>
    <x v="3"/>
    <x v="1"/>
    <n v="0"/>
    <n v="1"/>
  </r>
  <r>
    <d v="2015-09-04T00:00:00"/>
    <n v="4677000"/>
    <n v="92.78"/>
    <n v="78.12"/>
    <n v="1.55"/>
    <x v="0"/>
    <s v="Chicago"/>
    <x v="6"/>
    <n v="87"/>
    <x v="1"/>
    <x v="0"/>
    <x v="0"/>
    <x v="3"/>
    <x v="2"/>
    <n v="0"/>
    <n v="1"/>
  </r>
  <r>
    <d v="2018-04-13T00:00:00"/>
    <n v="4963000"/>
    <n v="89.51"/>
    <n v="61.39"/>
    <n v="1.06"/>
    <x v="1"/>
    <s v="Dallas"/>
    <x v="1"/>
    <n v="24"/>
    <x v="8"/>
    <x v="2"/>
    <x v="1"/>
    <x v="0"/>
    <x v="1"/>
    <n v="1"/>
    <n v="1"/>
  </r>
  <r>
    <d v="2022-10-03T00:00:00"/>
    <n v="5120000"/>
    <n v="85.77"/>
    <n v="61.15"/>
    <n v="2.36"/>
    <x v="0"/>
    <s v="Allentown"/>
    <x v="5"/>
    <n v="148"/>
    <x v="5"/>
    <x v="1"/>
    <x v="1"/>
    <x v="1"/>
    <x v="1"/>
    <n v="0"/>
    <n v="1"/>
  </r>
  <r>
    <d v="2021-05-09T00:00:00"/>
    <n v="3851000"/>
    <n v="92.34"/>
    <n v="89.43"/>
    <n v="1.36"/>
    <x v="0"/>
    <s v="Cincinnati"/>
    <x v="0"/>
    <n v="62"/>
    <x v="10"/>
    <x v="0"/>
    <x v="2"/>
    <x v="2"/>
    <x v="2"/>
    <n v="0"/>
    <n v="1"/>
  </r>
  <r>
    <d v="2020-04-16T00:00:00"/>
    <n v="7286000"/>
    <n v="88.56"/>
    <n v="79.13"/>
    <n v="1.55"/>
    <x v="0"/>
    <s v="Tampa"/>
    <x v="9"/>
    <n v="97"/>
    <x v="2"/>
    <x v="0"/>
    <x v="0"/>
    <x v="3"/>
    <x v="1"/>
    <n v="0"/>
    <n v="1"/>
  </r>
  <r>
    <d v="2018-03-18T00:00:00"/>
    <n v="7810000"/>
    <n v="93.04"/>
    <n v="53.61"/>
    <n v="2.25"/>
    <x v="0"/>
    <s v="Philadelphia"/>
    <x v="5"/>
    <n v="116"/>
    <x v="8"/>
    <x v="1"/>
    <x v="1"/>
    <x v="1"/>
    <x v="2"/>
    <n v="0"/>
    <n v="1"/>
  </r>
  <r>
    <d v="2019-03-24T00:00:00"/>
    <n v="3019000"/>
    <n v="85.61"/>
    <n v="73.64"/>
    <n v="2.02"/>
    <x v="0"/>
    <s v="Pittsburgh"/>
    <x v="5"/>
    <n v="58"/>
    <x v="3"/>
    <x v="0"/>
    <x v="0"/>
    <x v="1"/>
    <x v="1"/>
    <n v="0"/>
    <n v="1"/>
  </r>
  <r>
    <d v="2021-04-16T00:00:00"/>
    <n v="5018000"/>
    <n v="88.4"/>
    <n v="75.81"/>
    <n v="1.26"/>
    <x v="0"/>
    <s v="Houston"/>
    <x v="1"/>
    <n v="64"/>
    <x v="10"/>
    <x v="0"/>
    <x v="0"/>
    <x v="2"/>
    <x v="1"/>
    <n v="0"/>
    <n v="1"/>
  </r>
  <r>
    <d v="2017-04-21T00:00:00"/>
    <n v="3161000"/>
    <n v="99.05"/>
    <n v="55.5"/>
    <n v="1.51"/>
    <x v="1"/>
    <s v="New York"/>
    <x v="7"/>
    <n v="121"/>
    <x v="0"/>
    <x v="1"/>
    <x v="1"/>
    <x v="3"/>
    <x v="3"/>
    <n v="1"/>
    <n v="1"/>
  </r>
  <r>
    <d v="2017-02-21T00:00:00"/>
    <n v="4287000"/>
    <n v="94.9"/>
    <n v="82.69"/>
    <n v="1.83"/>
    <x v="2"/>
    <s v="Augusta"/>
    <x v="8"/>
    <n v="91"/>
    <x v="0"/>
    <x v="0"/>
    <x v="2"/>
    <x v="3"/>
    <x v="2"/>
    <n v="1"/>
    <n v="1"/>
  </r>
  <r>
    <d v="2022-01-10T00:00:00"/>
    <n v="1785000"/>
    <n v="86.4"/>
    <n v="85.89"/>
    <n v="2.35"/>
    <x v="0"/>
    <s v="Peoria"/>
    <x v="6"/>
    <n v="80"/>
    <x v="5"/>
    <x v="0"/>
    <x v="2"/>
    <x v="1"/>
    <x v="1"/>
    <n v="0"/>
    <n v="1"/>
  </r>
  <r>
    <d v="2017-03-17T00:00:00"/>
    <n v="2120000"/>
    <n v="90.24"/>
    <n v="79.040000000000006"/>
    <n v="2.35"/>
    <x v="0"/>
    <s v="San Diego"/>
    <x v="2"/>
    <n v="110"/>
    <x v="0"/>
    <x v="1"/>
    <x v="0"/>
    <x v="1"/>
    <x v="2"/>
    <n v="0"/>
    <n v="1"/>
  </r>
  <r>
    <d v="2021-09-02T00:00:00"/>
    <n v="5501000"/>
    <n v="94.63"/>
    <n v="53.37"/>
    <n v="1.24"/>
    <x v="0"/>
    <s v="Cincinnati"/>
    <x v="0"/>
    <n v="85"/>
    <x v="10"/>
    <x v="0"/>
    <x v="1"/>
    <x v="0"/>
    <x v="2"/>
    <n v="0"/>
    <n v="1"/>
  </r>
  <r>
    <d v="2021-06-01T00:00:00"/>
    <n v="5453000"/>
    <n v="85.14"/>
    <n v="54.06"/>
    <n v="2"/>
    <x v="0"/>
    <s v="Los Angeles"/>
    <x v="2"/>
    <n v="100"/>
    <x v="10"/>
    <x v="1"/>
    <x v="1"/>
    <x v="1"/>
    <x v="1"/>
    <n v="0"/>
    <n v="1"/>
  </r>
  <r>
    <d v="2020-01-24T00:00:00"/>
    <n v="8732000"/>
    <n v="94.78"/>
    <n v="58.97"/>
    <n v="2.0699999999999998"/>
    <x v="0"/>
    <s v="Peoria"/>
    <x v="6"/>
    <n v="89"/>
    <x v="2"/>
    <x v="0"/>
    <x v="1"/>
    <x v="1"/>
    <x v="2"/>
    <n v="0"/>
    <n v="1"/>
  </r>
  <r>
    <d v="2016-04-20T00:00:00"/>
    <n v="3498000"/>
    <n v="96.2"/>
    <n v="75.989999999999995"/>
    <n v="2.27"/>
    <x v="0"/>
    <s v="Cleveland"/>
    <x v="0"/>
    <n v="41"/>
    <x v="6"/>
    <x v="2"/>
    <x v="0"/>
    <x v="1"/>
    <x v="0"/>
    <n v="0"/>
    <n v="1"/>
  </r>
  <r>
    <d v="2023-05-19T00:00:00"/>
    <n v="6644000"/>
    <n v="86.41"/>
    <n v="64.709999999999994"/>
    <n v="1.4"/>
    <x v="2"/>
    <s v="Pittsburgh"/>
    <x v="5"/>
    <n v="131"/>
    <x v="9"/>
    <x v="1"/>
    <x v="1"/>
    <x v="2"/>
    <x v="1"/>
    <n v="1"/>
    <n v="1"/>
  </r>
  <r>
    <d v="2024-09-08T00:00:00"/>
    <n v="6757000"/>
    <n v="94.47"/>
    <n v="81.790000000000006"/>
    <n v="1.75"/>
    <x v="0"/>
    <s v="New York"/>
    <x v="7"/>
    <n v="67"/>
    <x v="4"/>
    <x v="0"/>
    <x v="2"/>
    <x v="3"/>
    <x v="2"/>
    <n v="0"/>
    <n v="1"/>
  </r>
  <r>
    <d v="2017-09-08T00:00:00"/>
    <n v="4471000"/>
    <n v="87.93"/>
    <n v="78.900000000000006"/>
    <n v="1.42"/>
    <x v="0"/>
    <s v="Orlando"/>
    <x v="9"/>
    <n v="156"/>
    <x v="0"/>
    <x v="1"/>
    <x v="0"/>
    <x v="2"/>
    <x v="1"/>
    <n v="0"/>
    <n v="1"/>
  </r>
  <r>
    <d v="2022-01-02T00:00:00"/>
    <n v="5084000"/>
    <n v="87.66"/>
    <n v="87.62"/>
    <n v="2.4300000000000002"/>
    <x v="0"/>
    <s v="Atlanta"/>
    <x v="8"/>
    <n v="70"/>
    <x v="5"/>
    <x v="0"/>
    <x v="2"/>
    <x v="1"/>
    <x v="1"/>
    <n v="0"/>
    <n v="1"/>
  </r>
  <r>
    <d v="2016-11-26T00:00:00"/>
    <n v="4553000"/>
    <n v="85.23"/>
    <n v="87.13"/>
    <n v="1.64"/>
    <x v="0"/>
    <s v="Miami"/>
    <x v="9"/>
    <n v="96"/>
    <x v="6"/>
    <x v="0"/>
    <x v="2"/>
    <x v="3"/>
    <x v="1"/>
    <n v="0"/>
    <n v="1"/>
  </r>
  <r>
    <d v="2024-12-15T00:00:00"/>
    <n v="4095000"/>
    <n v="90.78"/>
    <n v="84.05"/>
    <n v="1.48"/>
    <x v="0"/>
    <s v="Atlanta"/>
    <x v="8"/>
    <n v="98"/>
    <x v="4"/>
    <x v="0"/>
    <x v="2"/>
    <x v="2"/>
    <x v="2"/>
    <n v="0"/>
    <n v="1"/>
  </r>
  <r>
    <d v="2020-07-20T00:00:00"/>
    <n v="5428000"/>
    <n v="99.04"/>
    <n v="77.84"/>
    <n v="1.86"/>
    <x v="0"/>
    <s v="Cincinnati"/>
    <x v="0"/>
    <n v="37"/>
    <x v="2"/>
    <x v="2"/>
    <x v="0"/>
    <x v="3"/>
    <x v="3"/>
    <n v="0"/>
    <n v="1"/>
  </r>
  <r>
    <d v="2021-09-19T00:00:00"/>
    <n v="5462000"/>
    <n v="99.85"/>
    <n v="55.6"/>
    <n v="1.78"/>
    <x v="0"/>
    <s v="San Francisco"/>
    <x v="2"/>
    <n v="50"/>
    <x v="10"/>
    <x v="0"/>
    <x v="1"/>
    <x v="3"/>
    <x v="3"/>
    <n v="0"/>
    <n v="1"/>
  </r>
  <r>
    <d v="2025-05-21T00:00:00"/>
    <n v="5716000"/>
    <n v="95.46"/>
    <n v="78.099999999999994"/>
    <n v="1.54"/>
    <x v="0"/>
    <s v="Raleigh"/>
    <x v="3"/>
    <n v="91"/>
    <x v="7"/>
    <x v="0"/>
    <x v="0"/>
    <x v="3"/>
    <x v="0"/>
    <n v="0"/>
    <n v="1"/>
  </r>
  <r>
    <d v="2018-11-01T00:00:00"/>
    <n v="6810000"/>
    <n v="97.15"/>
    <n v="84.68"/>
    <n v="2.37"/>
    <x v="0"/>
    <s v="Rochester"/>
    <x v="7"/>
    <n v="56"/>
    <x v="8"/>
    <x v="0"/>
    <x v="2"/>
    <x v="1"/>
    <x v="0"/>
    <n v="0"/>
    <n v="1"/>
  </r>
  <r>
    <d v="2016-09-30T00:00:00"/>
    <n v="6030000"/>
    <n v="96.97"/>
    <n v="76"/>
    <n v="2.0499999999999998"/>
    <x v="0"/>
    <s v="Cincinnati"/>
    <x v="0"/>
    <n v="190"/>
    <x v="6"/>
    <x v="1"/>
    <x v="0"/>
    <x v="1"/>
    <x v="0"/>
    <n v="0"/>
    <n v="1"/>
  </r>
  <r>
    <d v="2016-05-05T00:00:00"/>
    <n v="5465000"/>
    <n v="90.07"/>
    <n v="65.02"/>
    <n v="1.1399999999999999"/>
    <x v="0"/>
    <s v="Rochester"/>
    <x v="7"/>
    <n v="80"/>
    <x v="6"/>
    <x v="0"/>
    <x v="0"/>
    <x v="0"/>
    <x v="2"/>
    <n v="0"/>
    <n v="1"/>
  </r>
  <r>
    <d v="2019-06-11T00:00:00"/>
    <n v="4029000"/>
    <n v="91.98"/>
    <n v="71.709999999999994"/>
    <n v="1.43"/>
    <x v="0"/>
    <s v="Springfield"/>
    <x v="6"/>
    <n v="77"/>
    <x v="3"/>
    <x v="0"/>
    <x v="0"/>
    <x v="2"/>
    <x v="2"/>
    <n v="0"/>
    <n v="1"/>
  </r>
  <r>
    <d v="2020-06-27T00:00:00"/>
    <n v="4171000"/>
    <n v="85.56"/>
    <n v="82.9"/>
    <n v="1.54"/>
    <x v="2"/>
    <s v="Miami"/>
    <x v="9"/>
    <n v="77"/>
    <x v="2"/>
    <x v="0"/>
    <x v="2"/>
    <x v="3"/>
    <x v="1"/>
    <n v="1"/>
    <n v="1"/>
  </r>
  <r>
    <d v="2016-12-02T00:00:00"/>
    <n v="5129000"/>
    <n v="96.55"/>
    <n v="58.63"/>
    <n v="1.93"/>
    <x v="0"/>
    <s v="Austin"/>
    <x v="1"/>
    <n v="42"/>
    <x v="6"/>
    <x v="2"/>
    <x v="1"/>
    <x v="3"/>
    <x v="0"/>
    <n v="0"/>
    <n v="1"/>
  </r>
  <r>
    <d v="2019-07-11T00:00:00"/>
    <n v="9778000"/>
    <n v="94.56"/>
    <n v="79.040000000000006"/>
    <n v="2.46"/>
    <x v="0"/>
    <s v="San Francisco"/>
    <x v="2"/>
    <n v="130"/>
    <x v="3"/>
    <x v="1"/>
    <x v="0"/>
    <x v="1"/>
    <x v="2"/>
    <n v="0"/>
    <n v="1"/>
  </r>
  <r>
    <d v="2017-04-13T00:00:00"/>
    <n v="950000"/>
    <n v="96.93"/>
    <n v="60.83"/>
    <n v="1.66"/>
    <x v="0"/>
    <s v="Raleigh"/>
    <x v="3"/>
    <n v="80"/>
    <x v="0"/>
    <x v="0"/>
    <x v="1"/>
    <x v="3"/>
    <x v="0"/>
    <n v="0"/>
    <n v="1"/>
  </r>
  <r>
    <d v="2022-01-12T00:00:00"/>
    <n v="3456000"/>
    <n v="87.6"/>
    <n v="56.26"/>
    <n v="1.38"/>
    <x v="0"/>
    <s v="Phoenix"/>
    <x v="4"/>
    <n v="124"/>
    <x v="5"/>
    <x v="1"/>
    <x v="1"/>
    <x v="2"/>
    <x v="1"/>
    <n v="0"/>
    <n v="1"/>
  </r>
  <r>
    <d v="2020-04-17T00:00:00"/>
    <n v="8531000"/>
    <n v="94.9"/>
    <n v="61.2"/>
    <n v="2.4300000000000002"/>
    <x v="0"/>
    <s v="Peoria"/>
    <x v="6"/>
    <n v="87"/>
    <x v="2"/>
    <x v="0"/>
    <x v="1"/>
    <x v="1"/>
    <x v="2"/>
    <n v="0"/>
    <n v="1"/>
  </r>
  <r>
    <d v="2023-04-12T00:00:00"/>
    <n v="5755000"/>
    <n v="94.18"/>
    <n v="66.78"/>
    <n v="1.37"/>
    <x v="0"/>
    <s v="Cincinnati"/>
    <x v="0"/>
    <n v="124"/>
    <x v="9"/>
    <x v="1"/>
    <x v="0"/>
    <x v="2"/>
    <x v="2"/>
    <n v="0"/>
    <n v="1"/>
  </r>
  <r>
    <d v="2021-10-08T00:00:00"/>
    <n v="7534000"/>
    <n v="85.22"/>
    <n v="54.64"/>
    <n v="1.07"/>
    <x v="0"/>
    <s v="Atlanta"/>
    <x v="8"/>
    <n v="53"/>
    <x v="10"/>
    <x v="0"/>
    <x v="1"/>
    <x v="0"/>
    <x v="1"/>
    <n v="0"/>
    <n v="1"/>
  </r>
  <r>
    <d v="2018-05-01T00:00:00"/>
    <n v="4525000"/>
    <n v="86.47"/>
    <n v="69.66"/>
    <n v="1.71"/>
    <x v="0"/>
    <s v="Cleveland"/>
    <x v="0"/>
    <n v="131"/>
    <x v="8"/>
    <x v="1"/>
    <x v="0"/>
    <x v="3"/>
    <x v="1"/>
    <n v="0"/>
    <n v="1"/>
  </r>
  <r>
    <d v="2021-11-11T00:00:00"/>
    <n v="4495000"/>
    <n v="90.98"/>
    <n v="74.63"/>
    <n v="1.95"/>
    <x v="0"/>
    <s v="Tampa"/>
    <x v="9"/>
    <n v="37"/>
    <x v="10"/>
    <x v="2"/>
    <x v="0"/>
    <x v="3"/>
    <x v="2"/>
    <n v="0"/>
    <n v="1"/>
  </r>
  <r>
    <d v="2021-08-10T00:00:00"/>
    <n v="4743000"/>
    <n v="94.39"/>
    <n v="70.13"/>
    <n v="2.2799999999999998"/>
    <x v="0"/>
    <s v="Cincinnati"/>
    <x v="0"/>
    <n v="61"/>
    <x v="10"/>
    <x v="0"/>
    <x v="0"/>
    <x v="1"/>
    <x v="2"/>
    <n v="0"/>
    <n v="1"/>
  </r>
  <r>
    <d v="2019-02-16T00:00:00"/>
    <n v="3037000"/>
    <n v="86.06"/>
    <n v="75.7"/>
    <n v="1.04"/>
    <x v="0"/>
    <s v="San Francisco"/>
    <x v="2"/>
    <n v="88"/>
    <x v="3"/>
    <x v="0"/>
    <x v="0"/>
    <x v="0"/>
    <x v="1"/>
    <n v="0"/>
    <n v="1"/>
  </r>
  <r>
    <d v="2020-02-08T00:00:00"/>
    <n v="6294000"/>
    <n v="93.63"/>
    <n v="65.53"/>
    <n v="1.96"/>
    <x v="0"/>
    <s v="Greensboro"/>
    <x v="3"/>
    <n v="78"/>
    <x v="2"/>
    <x v="0"/>
    <x v="0"/>
    <x v="3"/>
    <x v="2"/>
    <n v="0"/>
    <n v="1"/>
  </r>
  <r>
    <d v="2016-10-11T00:00:00"/>
    <n v="9266000"/>
    <n v="99.12"/>
    <n v="65.44"/>
    <n v="2.44"/>
    <x v="1"/>
    <s v="Chicago"/>
    <x v="6"/>
    <n v="16"/>
    <x v="6"/>
    <x v="2"/>
    <x v="0"/>
    <x v="1"/>
    <x v="3"/>
    <n v="1"/>
    <n v="1"/>
  </r>
  <r>
    <d v="2018-06-23T00:00:00"/>
    <n v="4027000"/>
    <n v="89.78"/>
    <n v="83.8"/>
    <n v="1.03"/>
    <x v="0"/>
    <s v="Rochester"/>
    <x v="7"/>
    <n v="81"/>
    <x v="8"/>
    <x v="0"/>
    <x v="2"/>
    <x v="0"/>
    <x v="1"/>
    <n v="0"/>
    <n v="1"/>
  </r>
  <r>
    <d v="2024-08-26T00:00:00"/>
    <n v="3821000"/>
    <n v="86.77"/>
    <n v="77.87"/>
    <n v="1.94"/>
    <x v="0"/>
    <s v="Tampa"/>
    <x v="9"/>
    <n v="100"/>
    <x v="4"/>
    <x v="1"/>
    <x v="0"/>
    <x v="3"/>
    <x v="1"/>
    <n v="0"/>
    <n v="1"/>
  </r>
  <r>
    <d v="2019-09-24T00:00:00"/>
    <n v="5724000"/>
    <n v="97.05"/>
    <n v="61.28"/>
    <n v="1.27"/>
    <x v="1"/>
    <s v="Philadelphia"/>
    <x v="5"/>
    <n v="92"/>
    <x v="3"/>
    <x v="0"/>
    <x v="1"/>
    <x v="2"/>
    <x v="0"/>
    <n v="1"/>
    <n v="1"/>
  </r>
  <r>
    <d v="2018-05-06T00:00:00"/>
    <n v="6495000"/>
    <n v="99.86"/>
    <n v="66.5"/>
    <n v="1.56"/>
    <x v="0"/>
    <s v="Allentown"/>
    <x v="5"/>
    <n v="93"/>
    <x v="8"/>
    <x v="0"/>
    <x v="0"/>
    <x v="3"/>
    <x v="3"/>
    <n v="0"/>
    <n v="1"/>
  </r>
  <r>
    <d v="2023-06-06T00:00:00"/>
    <n v="3662000"/>
    <n v="98.96"/>
    <n v="84.34"/>
    <n v="1.64"/>
    <x v="1"/>
    <s v="Allentown"/>
    <x v="5"/>
    <n v="109"/>
    <x v="9"/>
    <x v="1"/>
    <x v="2"/>
    <x v="3"/>
    <x v="3"/>
    <n v="1"/>
    <n v="1"/>
  </r>
  <r>
    <d v="2022-01-07T00:00:00"/>
    <n v="6651000"/>
    <n v="86.55"/>
    <n v="86.1"/>
    <n v="1.76"/>
    <x v="1"/>
    <s v="New York"/>
    <x v="7"/>
    <n v="99"/>
    <x v="5"/>
    <x v="0"/>
    <x v="2"/>
    <x v="3"/>
    <x v="1"/>
    <n v="1"/>
    <n v="1"/>
  </r>
  <r>
    <d v="2020-02-27T00:00:00"/>
    <n v="3954000"/>
    <n v="98.43"/>
    <n v="65.569999999999993"/>
    <n v="1.02"/>
    <x v="0"/>
    <s v="Phoenix"/>
    <x v="4"/>
    <n v="103"/>
    <x v="2"/>
    <x v="1"/>
    <x v="0"/>
    <x v="0"/>
    <x v="3"/>
    <n v="0"/>
    <n v="1"/>
  </r>
  <r>
    <d v="2025-01-14T00:00:00"/>
    <n v="5648000"/>
    <n v="99.26"/>
    <n v="72.94"/>
    <n v="1.95"/>
    <x v="0"/>
    <s v="Miami"/>
    <x v="9"/>
    <n v="71"/>
    <x v="7"/>
    <x v="0"/>
    <x v="0"/>
    <x v="3"/>
    <x v="3"/>
    <n v="0"/>
    <n v="1"/>
  </r>
  <r>
    <d v="2019-04-20T00:00:00"/>
    <n v="1416000"/>
    <n v="89.93"/>
    <n v="76.900000000000006"/>
    <n v="2.13"/>
    <x v="0"/>
    <s v="San Diego"/>
    <x v="2"/>
    <n v="61"/>
    <x v="3"/>
    <x v="0"/>
    <x v="0"/>
    <x v="1"/>
    <x v="1"/>
    <n v="0"/>
    <n v="1"/>
  </r>
  <r>
    <d v="2021-01-30T00:00:00"/>
    <n v="6248000"/>
    <n v="86.37"/>
    <n v="69.78"/>
    <n v="1.0900000000000001"/>
    <x v="1"/>
    <s v="Mesa"/>
    <x v="4"/>
    <n v="93"/>
    <x v="10"/>
    <x v="0"/>
    <x v="0"/>
    <x v="0"/>
    <x v="1"/>
    <n v="1"/>
    <n v="1"/>
  </r>
  <r>
    <d v="2016-07-07T00:00:00"/>
    <n v="820000"/>
    <n v="98.32"/>
    <n v="64.040000000000006"/>
    <n v="1.18"/>
    <x v="0"/>
    <s v="Cleveland"/>
    <x v="0"/>
    <n v="128"/>
    <x v="6"/>
    <x v="1"/>
    <x v="1"/>
    <x v="0"/>
    <x v="3"/>
    <n v="0"/>
    <n v="1"/>
  </r>
  <r>
    <d v="2019-06-18T00:00:00"/>
    <n v="5826000"/>
    <n v="94.27"/>
    <n v="54.04"/>
    <n v="1.1299999999999999"/>
    <x v="0"/>
    <s v="San Francisco"/>
    <x v="2"/>
    <n v="58"/>
    <x v="3"/>
    <x v="0"/>
    <x v="1"/>
    <x v="0"/>
    <x v="2"/>
    <n v="0"/>
    <n v="1"/>
  </r>
  <r>
    <d v="2016-02-10T00:00:00"/>
    <n v="4133000"/>
    <n v="97.33"/>
    <n v="78.25"/>
    <n v="1.1200000000000001"/>
    <x v="0"/>
    <s v="Buffalo"/>
    <x v="7"/>
    <n v="81"/>
    <x v="6"/>
    <x v="0"/>
    <x v="0"/>
    <x v="0"/>
    <x v="0"/>
    <n v="0"/>
    <n v="1"/>
  </r>
  <r>
    <d v="2020-12-06T00:00:00"/>
    <n v="2104000"/>
    <n v="97.19"/>
    <n v="87.89"/>
    <n v="2.48"/>
    <x v="0"/>
    <s v="New York"/>
    <x v="7"/>
    <n v="32"/>
    <x v="2"/>
    <x v="2"/>
    <x v="2"/>
    <x v="1"/>
    <x v="0"/>
    <n v="0"/>
    <n v="1"/>
  </r>
  <r>
    <d v="2022-05-22T00:00:00"/>
    <n v="3672000"/>
    <n v="86.25"/>
    <n v="81.09"/>
    <n v="1.84"/>
    <x v="0"/>
    <s v="Los Angeles"/>
    <x v="2"/>
    <n v="115"/>
    <x v="5"/>
    <x v="1"/>
    <x v="2"/>
    <x v="3"/>
    <x v="1"/>
    <n v="0"/>
    <n v="1"/>
  </r>
  <r>
    <d v="2020-02-13T00:00:00"/>
    <n v="6715000"/>
    <n v="86.67"/>
    <n v="69.709999999999994"/>
    <n v="1.02"/>
    <x v="0"/>
    <s v="Tucson"/>
    <x v="4"/>
    <n v="70"/>
    <x v="2"/>
    <x v="0"/>
    <x v="0"/>
    <x v="0"/>
    <x v="1"/>
    <n v="0"/>
    <n v="1"/>
  </r>
  <r>
    <d v="2016-09-09T00:00:00"/>
    <n v="3635000"/>
    <n v="86.78"/>
    <n v="54.7"/>
    <n v="1.97"/>
    <x v="0"/>
    <s v="Austin"/>
    <x v="1"/>
    <n v="73"/>
    <x v="6"/>
    <x v="0"/>
    <x v="1"/>
    <x v="3"/>
    <x v="1"/>
    <n v="0"/>
    <n v="1"/>
  </r>
  <r>
    <d v="2019-02-26T00:00:00"/>
    <n v="6039000"/>
    <n v="99.43"/>
    <n v="64.989999999999995"/>
    <n v="1.43"/>
    <x v="0"/>
    <s v="Rochester"/>
    <x v="7"/>
    <n v="120"/>
    <x v="3"/>
    <x v="1"/>
    <x v="1"/>
    <x v="2"/>
    <x v="3"/>
    <n v="0"/>
    <n v="1"/>
  </r>
  <r>
    <d v="2025-03-19T00:00:00"/>
    <n v="4314000"/>
    <n v="99.45"/>
    <n v="50.49"/>
    <n v="2.4500000000000002"/>
    <x v="1"/>
    <s v="Raleigh"/>
    <x v="3"/>
    <n v="88"/>
    <x v="7"/>
    <x v="0"/>
    <x v="1"/>
    <x v="1"/>
    <x v="3"/>
    <n v="1"/>
    <n v="1"/>
  </r>
  <r>
    <d v="2020-12-01T00:00:00"/>
    <n v="5448000"/>
    <n v="86.11"/>
    <n v="72.150000000000006"/>
    <n v="2.4500000000000002"/>
    <x v="0"/>
    <s v="Raleigh"/>
    <x v="3"/>
    <n v="75"/>
    <x v="2"/>
    <x v="0"/>
    <x v="0"/>
    <x v="1"/>
    <x v="1"/>
    <n v="0"/>
    <n v="1"/>
  </r>
  <r>
    <d v="2019-03-08T00:00:00"/>
    <n v="9552000"/>
    <n v="95.44"/>
    <n v="68.180000000000007"/>
    <n v="1.94"/>
    <x v="0"/>
    <s v="Chicago"/>
    <x v="6"/>
    <n v="87"/>
    <x v="3"/>
    <x v="0"/>
    <x v="0"/>
    <x v="3"/>
    <x v="0"/>
    <n v="0"/>
    <n v="1"/>
  </r>
  <r>
    <d v="2024-01-22T00:00:00"/>
    <n v="6745000"/>
    <n v="85.68"/>
    <n v="61.24"/>
    <n v="2.4300000000000002"/>
    <x v="0"/>
    <s v="Miami"/>
    <x v="9"/>
    <n v="80"/>
    <x v="4"/>
    <x v="0"/>
    <x v="1"/>
    <x v="1"/>
    <x v="1"/>
    <n v="0"/>
    <n v="1"/>
  </r>
  <r>
    <d v="2022-04-18T00:00:00"/>
    <n v="4778000"/>
    <n v="94.3"/>
    <n v="61.1"/>
    <n v="1.28"/>
    <x v="1"/>
    <s v="Springfield"/>
    <x v="6"/>
    <n v="104"/>
    <x v="5"/>
    <x v="1"/>
    <x v="1"/>
    <x v="2"/>
    <x v="2"/>
    <n v="1"/>
    <n v="1"/>
  </r>
  <r>
    <d v="2023-05-16T00:00:00"/>
    <n v="752000"/>
    <n v="93.75"/>
    <n v="53.11"/>
    <n v="2.46"/>
    <x v="0"/>
    <s v="Springfield"/>
    <x v="6"/>
    <n v="59"/>
    <x v="9"/>
    <x v="0"/>
    <x v="1"/>
    <x v="1"/>
    <x v="2"/>
    <n v="0"/>
    <n v="1"/>
  </r>
  <r>
    <d v="2017-12-29T00:00:00"/>
    <n v="1175000"/>
    <n v="97.21"/>
    <n v="77.39"/>
    <n v="1.24"/>
    <x v="1"/>
    <s v="Cleveland"/>
    <x v="0"/>
    <n v="85"/>
    <x v="0"/>
    <x v="0"/>
    <x v="0"/>
    <x v="0"/>
    <x v="0"/>
    <n v="1"/>
    <n v="1"/>
  </r>
  <r>
    <d v="2020-01-26T00:00:00"/>
    <n v="2360000"/>
    <n v="98.99"/>
    <n v="84.64"/>
    <n v="1.07"/>
    <x v="0"/>
    <s v="Cleveland"/>
    <x v="0"/>
    <n v="129"/>
    <x v="2"/>
    <x v="1"/>
    <x v="2"/>
    <x v="0"/>
    <x v="3"/>
    <n v="0"/>
    <n v="1"/>
  </r>
  <r>
    <d v="2017-12-09T00:00:00"/>
    <n v="4853000"/>
    <n v="97.16"/>
    <n v="89.49"/>
    <n v="1.23"/>
    <x v="0"/>
    <s v="Buffalo"/>
    <x v="7"/>
    <n v="66"/>
    <x v="0"/>
    <x v="0"/>
    <x v="2"/>
    <x v="0"/>
    <x v="0"/>
    <n v="0"/>
    <n v="1"/>
  </r>
  <r>
    <d v="2019-10-05T00:00:00"/>
    <n v="1574000"/>
    <n v="99.55"/>
    <n v="83.68"/>
    <n v="2.2599999999999998"/>
    <x v="3"/>
    <s v="Tucson"/>
    <x v="4"/>
    <n v="115"/>
    <x v="3"/>
    <x v="1"/>
    <x v="2"/>
    <x v="1"/>
    <x v="3"/>
    <n v="1"/>
    <n v="1"/>
  </r>
  <r>
    <d v="2025-02-11T00:00:00"/>
    <n v="500000"/>
    <n v="89.1"/>
    <n v="52.26"/>
    <n v="2.2999999999999998"/>
    <x v="0"/>
    <s v="Greensboro"/>
    <x v="3"/>
    <n v="47"/>
    <x v="7"/>
    <x v="2"/>
    <x v="1"/>
    <x v="1"/>
    <x v="1"/>
    <n v="0"/>
    <n v="1"/>
  </r>
  <r>
    <d v="2024-09-25T00:00:00"/>
    <n v="5010000"/>
    <n v="96.53"/>
    <n v="87.79"/>
    <n v="2.27"/>
    <x v="0"/>
    <s v="Tucson"/>
    <x v="4"/>
    <n v="76"/>
    <x v="4"/>
    <x v="0"/>
    <x v="2"/>
    <x v="1"/>
    <x v="0"/>
    <n v="0"/>
    <n v="1"/>
  </r>
  <r>
    <d v="2020-01-13T00:00:00"/>
    <n v="4374000"/>
    <n v="86.94"/>
    <n v="88.16"/>
    <n v="1.91"/>
    <x v="1"/>
    <s v="Dallas"/>
    <x v="1"/>
    <n v="27"/>
    <x v="2"/>
    <x v="2"/>
    <x v="2"/>
    <x v="3"/>
    <x v="1"/>
    <n v="1"/>
    <n v="1"/>
  </r>
  <r>
    <d v="2025-07-05T00:00:00"/>
    <n v="6423000"/>
    <n v="94.27"/>
    <n v="64.33"/>
    <n v="1.17"/>
    <x v="2"/>
    <s v="San Francisco"/>
    <x v="2"/>
    <n v="41"/>
    <x v="7"/>
    <x v="2"/>
    <x v="1"/>
    <x v="0"/>
    <x v="2"/>
    <n v="1"/>
    <n v="1"/>
  </r>
  <r>
    <d v="2022-11-08T00:00:00"/>
    <n v="5485000"/>
    <n v="96.58"/>
    <n v="70.81"/>
    <n v="2.2799999999999998"/>
    <x v="0"/>
    <s v="Miami"/>
    <x v="9"/>
    <n v="136"/>
    <x v="5"/>
    <x v="1"/>
    <x v="0"/>
    <x v="1"/>
    <x v="0"/>
    <n v="0"/>
    <n v="1"/>
  </r>
  <r>
    <d v="2025-06-28T00:00:00"/>
    <n v="9121000"/>
    <n v="98.15"/>
    <n v="66.14"/>
    <n v="1.2"/>
    <x v="0"/>
    <s v="Buffalo"/>
    <x v="7"/>
    <n v="127"/>
    <x v="7"/>
    <x v="1"/>
    <x v="0"/>
    <x v="0"/>
    <x v="3"/>
    <n v="0"/>
    <n v="1"/>
  </r>
  <r>
    <d v="2022-05-11T00:00:00"/>
    <n v="7978000"/>
    <n v="88.19"/>
    <n v="55.45"/>
    <n v="1.02"/>
    <x v="1"/>
    <s v="Mesa"/>
    <x v="4"/>
    <n v="101"/>
    <x v="5"/>
    <x v="1"/>
    <x v="1"/>
    <x v="0"/>
    <x v="1"/>
    <n v="1"/>
    <n v="1"/>
  </r>
  <r>
    <d v="2021-09-21T00:00:00"/>
    <n v="7117000"/>
    <n v="90.88"/>
    <n v="67.5"/>
    <n v="2.36"/>
    <x v="0"/>
    <s v="New York"/>
    <x v="7"/>
    <n v="22"/>
    <x v="10"/>
    <x v="2"/>
    <x v="0"/>
    <x v="1"/>
    <x v="2"/>
    <n v="0"/>
    <n v="1"/>
  </r>
  <r>
    <d v="2019-04-18T00:00:00"/>
    <n v="5400000"/>
    <n v="96.75"/>
    <n v="65.86"/>
    <n v="1.93"/>
    <x v="0"/>
    <s v="Phoenix"/>
    <x v="4"/>
    <n v="9"/>
    <x v="3"/>
    <x v="2"/>
    <x v="0"/>
    <x v="3"/>
    <x v="0"/>
    <n v="0"/>
    <n v="1"/>
  </r>
  <r>
    <d v="2017-12-01T00:00:00"/>
    <n v="1593000"/>
    <n v="91.89"/>
    <n v="89.2"/>
    <n v="1.74"/>
    <x v="0"/>
    <s v="Cleveland"/>
    <x v="0"/>
    <n v="73"/>
    <x v="0"/>
    <x v="0"/>
    <x v="2"/>
    <x v="3"/>
    <x v="2"/>
    <n v="0"/>
    <n v="1"/>
  </r>
  <r>
    <d v="2024-03-26T00:00:00"/>
    <n v="7245000"/>
    <n v="88.6"/>
    <n v="53.03"/>
    <n v="1.19"/>
    <x v="0"/>
    <s v="New York"/>
    <x v="7"/>
    <n v="31"/>
    <x v="4"/>
    <x v="2"/>
    <x v="1"/>
    <x v="0"/>
    <x v="1"/>
    <n v="0"/>
    <n v="1"/>
  </r>
  <r>
    <d v="2023-12-17T00:00:00"/>
    <n v="5733000"/>
    <n v="87.73"/>
    <n v="63.83"/>
    <n v="2.35"/>
    <x v="0"/>
    <s v="Houston"/>
    <x v="1"/>
    <n v="46"/>
    <x v="9"/>
    <x v="2"/>
    <x v="1"/>
    <x v="1"/>
    <x v="1"/>
    <n v="0"/>
    <n v="1"/>
  </r>
  <r>
    <d v="2017-02-09T00:00:00"/>
    <n v="9110000"/>
    <n v="87.58"/>
    <n v="57.69"/>
    <n v="1.06"/>
    <x v="0"/>
    <s v="Tucson"/>
    <x v="4"/>
    <n v="65"/>
    <x v="0"/>
    <x v="0"/>
    <x v="1"/>
    <x v="0"/>
    <x v="1"/>
    <n v="0"/>
    <n v="1"/>
  </r>
  <r>
    <d v="2016-05-13T00:00:00"/>
    <n v="3939000"/>
    <n v="87.66"/>
    <n v="53.55"/>
    <n v="1.18"/>
    <x v="1"/>
    <s v="Cincinnati"/>
    <x v="0"/>
    <n v="51"/>
    <x v="6"/>
    <x v="0"/>
    <x v="1"/>
    <x v="0"/>
    <x v="1"/>
    <n v="1"/>
    <n v="1"/>
  </r>
  <r>
    <d v="2017-06-06T00:00:00"/>
    <n v="2132000"/>
    <n v="90.46"/>
    <n v="70.14"/>
    <n v="2.04"/>
    <x v="0"/>
    <s v="Charlotte"/>
    <x v="3"/>
    <n v="69"/>
    <x v="0"/>
    <x v="0"/>
    <x v="0"/>
    <x v="1"/>
    <x v="2"/>
    <n v="0"/>
    <n v="1"/>
  </r>
  <r>
    <d v="2018-03-01T00:00:00"/>
    <n v="3601000"/>
    <n v="98.1"/>
    <n v="86.83"/>
    <n v="1.0900000000000001"/>
    <x v="0"/>
    <s v="Savannah"/>
    <x v="8"/>
    <n v="81"/>
    <x v="8"/>
    <x v="0"/>
    <x v="2"/>
    <x v="0"/>
    <x v="3"/>
    <n v="0"/>
    <n v="1"/>
  </r>
  <r>
    <d v="2018-04-15T00:00:00"/>
    <n v="6703000"/>
    <n v="96.22"/>
    <n v="57.38"/>
    <n v="1.31"/>
    <x v="0"/>
    <s v="Chicago"/>
    <x v="6"/>
    <n v="56"/>
    <x v="8"/>
    <x v="0"/>
    <x v="1"/>
    <x v="2"/>
    <x v="0"/>
    <n v="0"/>
    <n v="1"/>
  </r>
  <r>
    <d v="2022-09-30T00:00:00"/>
    <n v="4450000"/>
    <n v="94.27"/>
    <n v="64.760000000000005"/>
    <n v="1.69"/>
    <x v="0"/>
    <s v="Cleveland"/>
    <x v="0"/>
    <n v="5"/>
    <x v="5"/>
    <x v="2"/>
    <x v="1"/>
    <x v="3"/>
    <x v="2"/>
    <n v="0"/>
    <n v="1"/>
  </r>
  <r>
    <d v="2016-08-23T00:00:00"/>
    <n v="6703000"/>
    <n v="98.43"/>
    <n v="70.47"/>
    <n v="1.8"/>
    <x v="2"/>
    <s v="Houston"/>
    <x v="1"/>
    <n v="45"/>
    <x v="6"/>
    <x v="2"/>
    <x v="0"/>
    <x v="3"/>
    <x v="3"/>
    <n v="1"/>
    <n v="1"/>
  </r>
  <r>
    <d v="2022-02-09T00:00:00"/>
    <n v="4744000"/>
    <n v="92.99"/>
    <n v="59.7"/>
    <n v="1.4"/>
    <x v="0"/>
    <s v="Cleveland"/>
    <x v="0"/>
    <n v="46"/>
    <x v="5"/>
    <x v="2"/>
    <x v="1"/>
    <x v="2"/>
    <x v="2"/>
    <n v="0"/>
    <n v="1"/>
  </r>
  <r>
    <d v="2022-01-21T00:00:00"/>
    <n v="4626000"/>
    <n v="89.83"/>
    <n v="58.46"/>
    <n v="1.49"/>
    <x v="0"/>
    <s v="Raleigh"/>
    <x v="3"/>
    <n v="73"/>
    <x v="5"/>
    <x v="0"/>
    <x v="1"/>
    <x v="2"/>
    <x v="1"/>
    <n v="0"/>
    <n v="1"/>
  </r>
  <r>
    <d v="2023-07-12T00:00:00"/>
    <n v="8374000"/>
    <n v="96.84"/>
    <n v="69.94"/>
    <n v="1.1299999999999999"/>
    <x v="0"/>
    <s v="Allentown"/>
    <x v="5"/>
    <n v="101"/>
    <x v="9"/>
    <x v="1"/>
    <x v="0"/>
    <x v="0"/>
    <x v="0"/>
    <n v="0"/>
    <n v="1"/>
  </r>
  <r>
    <d v="2024-07-25T00:00:00"/>
    <n v="9749000"/>
    <n v="96.18"/>
    <n v="67.27"/>
    <n v="1.19"/>
    <x v="0"/>
    <s v="Springfield"/>
    <x v="6"/>
    <n v="105"/>
    <x v="4"/>
    <x v="1"/>
    <x v="0"/>
    <x v="0"/>
    <x v="0"/>
    <n v="0"/>
    <n v="1"/>
  </r>
  <r>
    <d v="2019-11-04T00:00:00"/>
    <n v="3249000"/>
    <n v="94.69"/>
    <n v="72.83"/>
    <n v="1.53"/>
    <x v="0"/>
    <s v="Austin"/>
    <x v="1"/>
    <n v="33"/>
    <x v="3"/>
    <x v="2"/>
    <x v="0"/>
    <x v="3"/>
    <x v="2"/>
    <n v="0"/>
    <n v="1"/>
  </r>
  <r>
    <d v="2024-12-22T00:00:00"/>
    <n v="5055000"/>
    <n v="88.56"/>
    <n v="54.07"/>
    <n v="1.23"/>
    <x v="0"/>
    <s v="Chicago"/>
    <x v="6"/>
    <n v="78"/>
    <x v="4"/>
    <x v="0"/>
    <x v="1"/>
    <x v="0"/>
    <x v="1"/>
    <n v="0"/>
    <n v="1"/>
  </r>
  <r>
    <d v="2015-10-05T00:00:00"/>
    <n v="3699000"/>
    <n v="87.8"/>
    <n v="61.4"/>
    <n v="1.26"/>
    <x v="2"/>
    <s v="Augusta"/>
    <x v="8"/>
    <n v="60"/>
    <x v="1"/>
    <x v="0"/>
    <x v="1"/>
    <x v="2"/>
    <x v="1"/>
    <n v="1"/>
    <n v="1"/>
  </r>
  <r>
    <d v="2017-07-06T00:00:00"/>
    <n v="500000"/>
    <n v="99.74"/>
    <n v="54.48"/>
    <n v="1.6"/>
    <x v="0"/>
    <s v="Cincinnati"/>
    <x v="0"/>
    <n v="95"/>
    <x v="0"/>
    <x v="0"/>
    <x v="1"/>
    <x v="3"/>
    <x v="3"/>
    <n v="0"/>
    <n v="1"/>
  </r>
  <r>
    <d v="2024-09-12T00:00:00"/>
    <n v="3846000"/>
    <n v="87.56"/>
    <n v="76.75"/>
    <n v="2.39"/>
    <x v="1"/>
    <s v="Raleigh"/>
    <x v="3"/>
    <n v="97"/>
    <x v="4"/>
    <x v="0"/>
    <x v="0"/>
    <x v="1"/>
    <x v="1"/>
    <n v="1"/>
    <n v="1"/>
  </r>
  <r>
    <d v="2020-02-07T00:00:00"/>
    <n v="9087000"/>
    <n v="89.2"/>
    <n v="80.78"/>
    <n v="1.28"/>
    <x v="0"/>
    <s v="Orlando"/>
    <x v="9"/>
    <n v="123"/>
    <x v="2"/>
    <x v="1"/>
    <x v="2"/>
    <x v="2"/>
    <x v="1"/>
    <n v="0"/>
    <n v="1"/>
  </r>
  <r>
    <d v="2021-05-08T00:00:00"/>
    <n v="3473000"/>
    <n v="92.61"/>
    <n v="59.7"/>
    <n v="1.17"/>
    <x v="1"/>
    <s v="Allentown"/>
    <x v="5"/>
    <n v="20"/>
    <x v="10"/>
    <x v="2"/>
    <x v="1"/>
    <x v="0"/>
    <x v="2"/>
    <n v="1"/>
    <n v="1"/>
  </r>
  <r>
    <d v="2017-06-18T00:00:00"/>
    <n v="1951000"/>
    <n v="93.72"/>
    <n v="56.17"/>
    <n v="1.72"/>
    <x v="0"/>
    <s v="Chicago"/>
    <x v="6"/>
    <n v="98"/>
    <x v="0"/>
    <x v="0"/>
    <x v="1"/>
    <x v="3"/>
    <x v="2"/>
    <n v="0"/>
    <n v="1"/>
  </r>
  <r>
    <d v="2020-07-22T00:00:00"/>
    <n v="3696000"/>
    <n v="90.05"/>
    <n v="55.38"/>
    <n v="1.1000000000000001"/>
    <x v="1"/>
    <s v="Miami"/>
    <x v="9"/>
    <n v="76"/>
    <x v="2"/>
    <x v="0"/>
    <x v="1"/>
    <x v="0"/>
    <x v="2"/>
    <n v="1"/>
    <n v="1"/>
  </r>
  <r>
    <d v="2022-12-17T00:00:00"/>
    <n v="3796000"/>
    <n v="95.22"/>
    <n v="80.41"/>
    <n v="1.89"/>
    <x v="2"/>
    <s v="Philadelphia"/>
    <x v="5"/>
    <n v="97"/>
    <x v="5"/>
    <x v="0"/>
    <x v="2"/>
    <x v="3"/>
    <x v="0"/>
    <n v="1"/>
    <n v="1"/>
  </r>
  <r>
    <d v="2018-04-03T00:00:00"/>
    <n v="500000"/>
    <n v="90.23"/>
    <n v="87.18"/>
    <n v="2.25"/>
    <x v="0"/>
    <s v="Austin"/>
    <x v="1"/>
    <n v="51"/>
    <x v="8"/>
    <x v="0"/>
    <x v="2"/>
    <x v="1"/>
    <x v="2"/>
    <n v="0"/>
    <n v="1"/>
  </r>
  <r>
    <d v="2023-04-14T00:00:00"/>
    <n v="5339000"/>
    <n v="87.72"/>
    <n v="52.66"/>
    <n v="2.11"/>
    <x v="3"/>
    <s v="Tucson"/>
    <x v="4"/>
    <n v="77"/>
    <x v="9"/>
    <x v="0"/>
    <x v="1"/>
    <x v="1"/>
    <x v="1"/>
    <n v="1"/>
    <n v="1"/>
  </r>
  <r>
    <d v="2015-08-15T00:00:00"/>
    <n v="7336000"/>
    <n v="87.1"/>
    <n v="81.81"/>
    <n v="1.3"/>
    <x v="0"/>
    <s v="Peoria"/>
    <x v="6"/>
    <n v="82"/>
    <x v="1"/>
    <x v="0"/>
    <x v="2"/>
    <x v="2"/>
    <x v="1"/>
    <n v="0"/>
    <n v="1"/>
  </r>
  <r>
    <d v="2020-01-17T00:00:00"/>
    <n v="4363000"/>
    <n v="97.22"/>
    <n v="76.61"/>
    <n v="1.78"/>
    <x v="0"/>
    <s v="Dallas"/>
    <x v="1"/>
    <n v="65"/>
    <x v="2"/>
    <x v="0"/>
    <x v="0"/>
    <x v="3"/>
    <x v="0"/>
    <n v="0"/>
    <n v="1"/>
  </r>
  <r>
    <d v="2024-01-30T00:00:00"/>
    <n v="6742000"/>
    <n v="90.89"/>
    <n v="82.66"/>
    <n v="1.66"/>
    <x v="0"/>
    <s v="Columbus"/>
    <x v="0"/>
    <n v="65"/>
    <x v="4"/>
    <x v="0"/>
    <x v="2"/>
    <x v="3"/>
    <x v="2"/>
    <n v="0"/>
    <n v="1"/>
  </r>
  <r>
    <d v="2018-08-09T00:00:00"/>
    <n v="3647000"/>
    <n v="89.52"/>
    <n v="79.900000000000006"/>
    <n v="1.75"/>
    <x v="0"/>
    <s v="Dallas"/>
    <x v="1"/>
    <n v="8"/>
    <x v="8"/>
    <x v="2"/>
    <x v="0"/>
    <x v="3"/>
    <x v="1"/>
    <n v="0"/>
    <n v="1"/>
  </r>
  <r>
    <d v="2024-03-14T00:00:00"/>
    <n v="5654000"/>
    <n v="90.76"/>
    <n v="71.739999999999995"/>
    <n v="2.36"/>
    <x v="0"/>
    <s v="Tampa"/>
    <x v="9"/>
    <n v="68"/>
    <x v="4"/>
    <x v="0"/>
    <x v="0"/>
    <x v="1"/>
    <x v="2"/>
    <n v="0"/>
    <n v="1"/>
  </r>
  <r>
    <d v="2017-05-17T00:00:00"/>
    <n v="3230000"/>
    <n v="99.1"/>
    <n v="75.11"/>
    <n v="1.5"/>
    <x v="0"/>
    <s v="Dallas"/>
    <x v="1"/>
    <n v="83"/>
    <x v="0"/>
    <x v="0"/>
    <x v="0"/>
    <x v="3"/>
    <x v="3"/>
    <n v="0"/>
    <n v="1"/>
  </r>
  <r>
    <d v="2020-08-22T00:00:00"/>
    <n v="5677000"/>
    <n v="94.3"/>
    <n v="71.34"/>
    <n v="2.34"/>
    <x v="0"/>
    <s v="Phoenix"/>
    <x v="4"/>
    <n v="62"/>
    <x v="2"/>
    <x v="0"/>
    <x v="0"/>
    <x v="1"/>
    <x v="2"/>
    <n v="0"/>
    <n v="1"/>
  </r>
  <r>
    <d v="2024-03-14T00:00:00"/>
    <n v="4025000"/>
    <n v="89.68"/>
    <n v="59.94"/>
    <n v="2.12"/>
    <x v="0"/>
    <s v="Rochester"/>
    <x v="7"/>
    <n v="87"/>
    <x v="4"/>
    <x v="0"/>
    <x v="1"/>
    <x v="1"/>
    <x v="1"/>
    <n v="0"/>
    <n v="1"/>
  </r>
  <r>
    <d v="2018-12-12T00:00:00"/>
    <n v="5143000"/>
    <n v="96.44"/>
    <n v="85.07"/>
    <n v="1.51"/>
    <x v="0"/>
    <s v="Charlotte"/>
    <x v="3"/>
    <n v="60"/>
    <x v="8"/>
    <x v="0"/>
    <x v="2"/>
    <x v="3"/>
    <x v="0"/>
    <n v="0"/>
    <n v="1"/>
  </r>
  <r>
    <d v="2018-03-01T00:00:00"/>
    <n v="7574000"/>
    <n v="87.25"/>
    <n v="59.17"/>
    <n v="2.08"/>
    <x v="0"/>
    <s v="Tucson"/>
    <x v="4"/>
    <n v="61"/>
    <x v="8"/>
    <x v="0"/>
    <x v="1"/>
    <x v="1"/>
    <x v="1"/>
    <n v="0"/>
    <n v="1"/>
  </r>
  <r>
    <d v="2021-12-04T00:00:00"/>
    <n v="6739000"/>
    <n v="95.41"/>
    <n v="71.709999999999994"/>
    <n v="1.38"/>
    <x v="0"/>
    <s v="Los Angeles"/>
    <x v="2"/>
    <n v="115"/>
    <x v="10"/>
    <x v="1"/>
    <x v="0"/>
    <x v="2"/>
    <x v="0"/>
    <n v="0"/>
    <n v="1"/>
  </r>
  <r>
    <d v="2018-04-24T00:00:00"/>
    <n v="2883000"/>
    <n v="98.63"/>
    <n v="73.34"/>
    <n v="1.6"/>
    <x v="0"/>
    <s v="Augusta"/>
    <x v="8"/>
    <n v="59"/>
    <x v="8"/>
    <x v="0"/>
    <x v="0"/>
    <x v="3"/>
    <x v="3"/>
    <n v="0"/>
    <n v="1"/>
  </r>
  <r>
    <d v="2024-09-27T00:00:00"/>
    <n v="6309000"/>
    <n v="87.3"/>
    <n v="73.45"/>
    <n v="1.76"/>
    <x v="1"/>
    <s v="New York"/>
    <x v="7"/>
    <n v="73"/>
    <x v="4"/>
    <x v="0"/>
    <x v="0"/>
    <x v="3"/>
    <x v="1"/>
    <n v="1"/>
    <n v="1"/>
  </r>
  <r>
    <d v="2024-08-02T00:00:00"/>
    <n v="4594000"/>
    <n v="98.08"/>
    <n v="87.28"/>
    <n v="1.85"/>
    <x v="0"/>
    <s v="Rochester"/>
    <x v="7"/>
    <n v="76"/>
    <x v="4"/>
    <x v="0"/>
    <x v="2"/>
    <x v="3"/>
    <x v="3"/>
    <n v="0"/>
    <n v="1"/>
  </r>
  <r>
    <d v="2015-07-29T00:00:00"/>
    <n v="5962000"/>
    <n v="95.61"/>
    <n v="56.1"/>
    <n v="1.86"/>
    <x v="0"/>
    <s v="Pittsburgh"/>
    <x v="5"/>
    <n v="81"/>
    <x v="1"/>
    <x v="0"/>
    <x v="1"/>
    <x v="3"/>
    <x v="0"/>
    <n v="0"/>
    <n v="1"/>
  </r>
  <r>
    <d v="2021-01-29T00:00:00"/>
    <n v="2317000"/>
    <n v="96.05"/>
    <n v="87.37"/>
    <n v="2.39"/>
    <x v="0"/>
    <s v="Pittsburgh"/>
    <x v="5"/>
    <n v="131"/>
    <x v="10"/>
    <x v="1"/>
    <x v="2"/>
    <x v="1"/>
    <x v="0"/>
    <n v="0"/>
    <n v="1"/>
  </r>
  <r>
    <d v="2023-11-17T00:00:00"/>
    <n v="3021000"/>
    <n v="99.77"/>
    <n v="83.56"/>
    <n v="1.19"/>
    <x v="0"/>
    <s v="Phoenix"/>
    <x v="4"/>
    <n v="71"/>
    <x v="9"/>
    <x v="0"/>
    <x v="2"/>
    <x v="0"/>
    <x v="3"/>
    <n v="0"/>
    <n v="1"/>
  </r>
  <r>
    <d v="2015-11-24T00:00:00"/>
    <n v="10077000"/>
    <n v="90.99"/>
    <n v="52.19"/>
    <n v="1.5"/>
    <x v="1"/>
    <s v="Atlanta"/>
    <x v="8"/>
    <n v="90"/>
    <x v="1"/>
    <x v="0"/>
    <x v="1"/>
    <x v="3"/>
    <x v="2"/>
    <n v="1"/>
    <n v="1"/>
  </r>
  <r>
    <d v="2017-06-20T00:00:00"/>
    <n v="2976000"/>
    <n v="93.06"/>
    <n v="86.79"/>
    <n v="1.52"/>
    <x v="0"/>
    <s v="Cleveland"/>
    <x v="0"/>
    <n v="25"/>
    <x v="0"/>
    <x v="2"/>
    <x v="2"/>
    <x v="3"/>
    <x v="2"/>
    <n v="0"/>
    <n v="1"/>
  </r>
  <r>
    <d v="2021-09-27T00:00:00"/>
    <n v="7540000"/>
    <n v="91.78"/>
    <n v="58.98"/>
    <n v="1.68"/>
    <x v="0"/>
    <s v="Charlotte"/>
    <x v="3"/>
    <n v="50"/>
    <x v="10"/>
    <x v="0"/>
    <x v="1"/>
    <x v="3"/>
    <x v="2"/>
    <n v="0"/>
    <n v="1"/>
  </r>
  <r>
    <d v="2020-10-17T00:00:00"/>
    <n v="4509000"/>
    <n v="92.48"/>
    <n v="66.760000000000005"/>
    <n v="2.37"/>
    <x v="0"/>
    <s v="Buffalo"/>
    <x v="7"/>
    <n v="66"/>
    <x v="2"/>
    <x v="0"/>
    <x v="0"/>
    <x v="1"/>
    <x v="2"/>
    <n v="0"/>
    <n v="1"/>
  </r>
  <r>
    <d v="2019-08-21T00:00:00"/>
    <n v="7161000"/>
    <n v="94.48"/>
    <n v="50.52"/>
    <n v="2"/>
    <x v="1"/>
    <s v="Phoenix"/>
    <x v="4"/>
    <n v="19"/>
    <x v="3"/>
    <x v="2"/>
    <x v="1"/>
    <x v="1"/>
    <x v="2"/>
    <n v="1"/>
    <n v="1"/>
  </r>
  <r>
    <d v="2016-07-19T00:00:00"/>
    <n v="4462000"/>
    <n v="86.28"/>
    <n v="89.87"/>
    <n v="1.75"/>
    <x v="0"/>
    <s v="Pittsburgh"/>
    <x v="5"/>
    <n v="41"/>
    <x v="6"/>
    <x v="2"/>
    <x v="2"/>
    <x v="3"/>
    <x v="1"/>
    <n v="0"/>
    <n v="1"/>
  </r>
  <r>
    <d v="2019-08-30T00:00:00"/>
    <n v="3645000"/>
    <n v="96.25"/>
    <n v="58.4"/>
    <n v="2.35"/>
    <x v="0"/>
    <s v="Augusta"/>
    <x v="8"/>
    <n v="79"/>
    <x v="3"/>
    <x v="0"/>
    <x v="1"/>
    <x v="1"/>
    <x v="0"/>
    <n v="0"/>
    <n v="1"/>
  </r>
  <r>
    <d v="2025-03-20T00:00:00"/>
    <n v="3853000"/>
    <n v="85.55"/>
    <n v="68.88"/>
    <n v="1.85"/>
    <x v="0"/>
    <s v="Orlando"/>
    <x v="9"/>
    <n v="58"/>
    <x v="7"/>
    <x v="0"/>
    <x v="0"/>
    <x v="3"/>
    <x v="1"/>
    <n v="0"/>
    <n v="1"/>
  </r>
  <r>
    <d v="2016-11-26T00:00:00"/>
    <n v="7777000"/>
    <n v="91.61"/>
    <n v="66.03"/>
    <n v="1.84"/>
    <x v="1"/>
    <s v="Columbus"/>
    <x v="0"/>
    <n v="5"/>
    <x v="6"/>
    <x v="2"/>
    <x v="0"/>
    <x v="3"/>
    <x v="2"/>
    <n v="1"/>
    <n v="1"/>
  </r>
  <r>
    <d v="2017-01-08T00:00:00"/>
    <n v="4315000"/>
    <n v="97.93"/>
    <n v="87.84"/>
    <n v="1.56"/>
    <x v="0"/>
    <s v="Augusta"/>
    <x v="8"/>
    <n v="63"/>
    <x v="0"/>
    <x v="0"/>
    <x v="2"/>
    <x v="3"/>
    <x v="0"/>
    <n v="0"/>
    <n v="1"/>
  </r>
  <r>
    <d v="2023-10-31T00:00:00"/>
    <n v="6666000"/>
    <n v="91.13"/>
    <n v="51.02"/>
    <n v="1.23"/>
    <x v="0"/>
    <s v="Cleveland"/>
    <x v="0"/>
    <n v="35"/>
    <x v="9"/>
    <x v="2"/>
    <x v="1"/>
    <x v="0"/>
    <x v="2"/>
    <n v="0"/>
    <n v="1"/>
  </r>
  <r>
    <d v="2016-09-28T00:00:00"/>
    <n v="6871000"/>
    <n v="85.41"/>
    <n v="58.88"/>
    <n v="1.35"/>
    <x v="0"/>
    <s v="Tampa"/>
    <x v="9"/>
    <n v="113"/>
    <x v="6"/>
    <x v="1"/>
    <x v="1"/>
    <x v="2"/>
    <x v="1"/>
    <n v="0"/>
    <n v="1"/>
  </r>
  <r>
    <d v="2024-08-17T00:00:00"/>
    <n v="5197000"/>
    <n v="87.68"/>
    <n v="76.11"/>
    <n v="1.36"/>
    <x v="0"/>
    <s v="Phoenix"/>
    <x v="4"/>
    <n v="71"/>
    <x v="4"/>
    <x v="0"/>
    <x v="0"/>
    <x v="2"/>
    <x v="1"/>
    <n v="0"/>
    <n v="1"/>
  </r>
  <r>
    <d v="2017-09-14T00:00:00"/>
    <n v="4519000"/>
    <n v="95.83"/>
    <n v="84.23"/>
    <n v="2.25"/>
    <x v="0"/>
    <s v="Savannah"/>
    <x v="8"/>
    <n v="63"/>
    <x v="0"/>
    <x v="0"/>
    <x v="2"/>
    <x v="1"/>
    <x v="0"/>
    <n v="0"/>
    <n v="1"/>
  </r>
  <r>
    <d v="2017-09-30T00:00:00"/>
    <n v="8293000"/>
    <n v="88.07"/>
    <n v="61.73"/>
    <n v="2.34"/>
    <x v="0"/>
    <s v="Springfield"/>
    <x v="6"/>
    <n v="44"/>
    <x v="0"/>
    <x v="2"/>
    <x v="1"/>
    <x v="1"/>
    <x v="1"/>
    <n v="0"/>
    <n v="1"/>
  </r>
  <r>
    <d v="2023-08-26T00:00:00"/>
    <n v="5652000"/>
    <n v="91.32"/>
    <n v="85.71"/>
    <n v="2.23"/>
    <x v="0"/>
    <s v="Philadelphia"/>
    <x v="5"/>
    <n v="37"/>
    <x v="9"/>
    <x v="2"/>
    <x v="2"/>
    <x v="1"/>
    <x v="2"/>
    <n v="0"/>
    <n v="1"/>
  </r>
  <r>
    <d v="2024-12-01T00:00:00"/>
    <n v="2517000"/>
    <n v="90.7"/>
    <n v="73.61"/>
    <n v="1.4"/>
    <x v="0"/>
    <s v="Rochester"/>
    <x v="7"/>
    <n v="50"/>
    <x v="4"/>
    <x v="0"/>
    <x v="0"/>
    <x v="2"/>
    <x v="2"/>
    <n v="0"/>
    <n v="1"/>
  </r>
  <r>
    <d v="2018-05-17T00:00:00"/>
    <n v="2439000"/>
    <n v="93.28"/>
    <n v="67.45"/>
    <n v="1.44"/>
    <x v="0"/>
    <s v="Buffalo"/>
    <x v="7"/>
    <n v="127"/>
    <x v="8"/>
    <x v="1"/>
    <x v="0"/>
    <x v="2"/>
    <x v="2"/>
    <n v="0"/>
    <n v="1"/>
  </r>
  <r>
    <d v="2020-01-28T00:00:00"/>
    <n v="6944000"/>
    <n v="97"/>
    <n v="67.010000000000005"/>
    <n v="1.03"/>
    <x v="0"/>
    <s v="Charlotte"/>
    <x v="3"/>
    <n v="74"/>
    <x v="2"/>
    <x v="0"/>
    <x v="0"/>
    <x v="0"/>
    <x v="0"/>
    <n v="0"/>
    <n v="1"/>
  </r>
  <r>
    <d v="2024-07-16T00:00:00"/>
    <n v="5616000"/>
    <n v="94.5"/>
    <n v="60.32"/>
    <n v="1.21"/>
    <x v="1"/>
    <s v="Cincinnati"/>
    <x v="0"/>
    <n v="23"/>
    <x v="4"/>
    <x v="2"/>
    <x v="1"/>
    <x v="0"/>
    <x v="2"/>
    <n v="1"/>
    <n v="1"/>
  </r>
  <r>
    <d v="2022-10-06T00:00:00"/>
    <n v="2423000"/>
    <n v="89.08"/>
    <n v="50.74"/>
    <n v="2.37"/>
    <x v="3"/>
    <s v="Dallas"/>
    <x v="1"/>
    <n v="78"/>
    <x v="5"/>
    <x v="0"/>
    <x v="1"/>
    <x v="1"/>
    <x v="1"/>
    <n v="1"/>
    <n v="1"/>
  </r>
  <r>
    <d v="2019-03-03T00:00:00"/>
    <n v="5392000"/>
    <n v="89.11"/>
    <n v="72.17"/>
    <n v="1.98"/>
    <x v="0"/>
    <s v="Atlanta"/>
    <x v="8"/>
    <n v="45"/>
    <x v="3"/>
    <x v="2"/>
    <x v="0"/>
    <x v="3"/>
    <x v="1"/>
    <n v="0"/>
    <n v="1"/>
  </r>
  <r>
    <d v="2024-09-27T00:00:00"/>
    <n v="4062000"/>
    <n v="85.16"/>
    <n v="55.48"/>
    <n v="2.35"/>
    <x v="0"/>
    <s v="Austin"/>
    <x v="1"/>
    <n v="90"/>
    <x v="4"/>
    <x v="0"/>
    <x v="1"/>
    <x v="1"/>
    <x v="1"/>
    <n v="0"/>
    <n v="1"/>
  </r>
  <r>
    <d v="2018-12-26T00:00:00"/>
    <n v="5512000"/>
    <n v="94.01"/>
    <n v="76.599999999999994"/>
    <n v="1.26"/>
    <x v="0"/>
    <s v="Phoenix"/>
    <x v="4"/>
    <n v="104"/>
    <x v="8"/>
    <x v="1"/>
    <x v="0"/>
    <x v="2"/>
    <x v="2"/>
    <n v="0"/>
    <n v="1"/>
  </r>
  <r>
    <d v="2020-11-12T00:00:00"/>
    <n v="4684000"/>
    <n v="90.75"/>
    <n v="70.760000000000005"/>
    <n v="1.07"/>
    <x v="0"/>
    <s v="Buffalo"/>
    <x v="7"/>
    <n v="99"/>
    <x v="2"/>
    <x v="0"/>
    <x v="0"/>
    <x v="0"/>
    <x v="2"/>
    <n v="0"/>
    <n v="1"/>
  </r>
  <r>
    <d v="2022-05-09T00:00:00"/>
    <n v="6035000"/>
    <n v="86.24"/>
    <n v="74.13"/>
    <n v="1.37"/>
    <x v="0"/>
    <s v="Tucson"/>
    <x v="4"/>
    <n v="53"/>
    <x v="5"/>
    <x v="0"/>
    <x v="0"/>
    <x v="2"/>
    <x v="1"/>
    <n v="0"/>
    <n v="1"/>
  </r>
  <r>
    <d v="2021-12-01T00:00:00"/>
    <n v="1952000"/>
    <n v="90.34"/>
    <n v="78.760000000000005"/>
    <n v="1.45"/>
    <x v="0"/>
    <s v="Savannah"/>
    <x v="8"/>
    <n v="51"/>
    <x v="10"/>
    <x v="0"/>
    <x v="0"/>
    <x v="2"/>
    <x v="2"/>
    <n v="0"/>
    <n v="1"/>
  </r>
  <r>
    <d v="2023-01-07T00:00:00"/>
    <n v="3101000"/>
    <n v="94.96"/>
    <n v="87.47"/>
    <n v="2.1"/>
    <x v="0"/>
    <s v="Philadelphia"/>
    <x v="5"/>
    <n v="153"/>
    <x v="9"/>
    <x v="1"/>
    <x v="2"/>
    <x v="1"/>
    <x v="2"/>
    <n v="0"/>
    <n v="1"/>
  </r>
  <r>
    <d v="2024-05-15T00:00:00"/>
    <n v="6215000"/>
    <n v="85.77"/>
    <n v="69.849999999999994"/>
    <n v="1.9"/>
    <x v="0"/>
    <s v="Cleveland"/>
    <x v="0"/>
    <n v="29"/>
    <x v="4"/>
    <x v="2"/>
    <x v="0"/>
    <x v="3"/>
    <x v="1"/>
    <n v="0"/>
    <n v="1"/>
  </r>
  <r>
    <d v="2023-03-31T00:00:00"/>
    <n v="7299000"/>
    <n v="86.6"/>
    <n v="53.01"/>
    <n v="2.09"/>
    <x v="1"/>
    <s v="Greensboro"/>
    <x v="3"/>
    <n v="53"/>
    <x v="9"/>
    <x v="0"/>
    <x v="1"/>
    <x v="1"/>
    <x v="1"/>
    <n v="1"/>
    <n v="1"/>
  </r>
  <r>
    <d v="2017-08-15T00:00:00"/>
    <n v="8950000"/>
    <n v="91.52"/>
    <n v="59.86"/>
    <n v="2.23"/>
    <x v="0"/>
    <s v="Phoenix"/>
    <x v="4"/>
    <n v="73"/>
    <x v="0"/>
    <x v="0"/>
    <x v="1"/>
    <x v="1"/>
    <x v="2"/>
    <n v="0"/>
    <n v="1"/>
  </r>
  <r>
    <d v="2019-10-13T00:00:00"/>
    <n v="6265000"/>
    <n v="89.08"/>
    <n v="73.61"/>
    <n v="1.54"/>
    <x v="0"/>
    <s v="San Francisco"/>
    <x v="2"/>
    <n v="104"/>
    <x v="3"/>
    <x v="1"/>
    <x v="0"/>
    <x v="3"/>
    <x v="1"/>
    <n v="0"/>
    <n v="1"/>
  </r>
  <r>
    <d v="2019-05-22T00:00:00"/>
    <n v="2361000"/>
    <n v="93.13"/>
    <n v="84.92"/>
    <n v="2.1"/>
    <x v="1"/>
    <s v="Tampa"/>
    <x v="9"/>
    <n v="68"/>
    <x v="3"/>
    <x v="0"/>
    <x v="2"/>
    <x v="1"/>
    <x v="2"/>
    <n v="1"/>
    <n v="1"/>
  </r>
  <r>
    <d v="2016-08-26T00:00:00"/>
    <n v="6120000"/>
    <n v="95.38"/>
    <n v="83.97"/>
    <n v="1.37"/>
    <x v="0"/>
    <s v="Springfield"/>
    <x v="6"/>
    <n v="107"/>
    <x v="6"/>
    <x v="1"/>
    <x v="2"/>
    <x v="2"/>
    <x v="0"/>
    <n v="0"/>
    <n v="1"/>
  </r>
  <r>
    <d v="2021-04-25T00:00:00"/>
    <n v="1947000"/>
    <n v="99.82"/>
    <n v="87.76"/>
    <n v="1.06"/>
    <x v="0"/>
    <s v="Raleigh"/>
    <x v="3"/>
    <n v="73"/>
    <x v="10"/>
    <x v="0"/>
    <x v="2"/>
    <x v="0"/>
    <x v="3"/>
    <n v="0"/>
    <n v="1"/>
  </r>
  <r>
    <d v="2015-12-03T00:00:00"/>
    <n v="5859000"/>
    <n v="87.71"/>
    <n v="72.72"/>
    <n v="2.37"/>
    <x v="0"/>
    <s v="Greensboro"/>
    <x v="3"/>
    <n v="81"/>
    <x v="1"/>
    <x v="0"/>
    <x v="0"/>
    <x v="1"/>
    <x v="1"/>
    <n v="0"/>
    <n v="1"/>
  </r>
  <r>
    <d v="2024-12-26T00:00:00"/>
    <n v="5893000"/>
    <n v="99.57"/>
    <n v="87.77"/>
    <n v="1.71"/>
    <x v="0"/>
    <s v="Cincinnati"/>
    <x v="0"/>
    <n v="68"/>
    <x v="4"/>
    <x v="0"/>
    <x v="2"/>
    <x v="3"/>
    <x v="3"/>
    <n v="0"/>
    <n v="1"/>
  </r>
  <r>
    <d v="2019-06-24T00:00:00"/>
    <n v="5057000"/>
    <n v="89.79"/>
    <n v="83.16"/>
    <n v="1.06"/>
    <x v="0"/>
    <s v="Greensboro"/>
    <x v="3"/>
    <n v="75"/>
    <x v="3"/>
    <x v="0"/>
    <x v="2"/>
    <x v="0"/>
    <x v="1"/>
    <n v="0"/>
    <n v="1"/>
  </r>
  <r>
    <d v="2019-04-24T00:00:00"/>
    <n v="2190000"/>
    <n v="86.81"/>
    <n v="53.08"/>
    <n v="2.04"/>
    <x v="1"/>
    <s v="Columbus"/>
    <x v="0"/>
    <n v="90"/>
    <x v="3"/>
    <x v="0"/>
    <x v="1"/>
    <x v="1"/>
    <x v="1"/>
    <n v="1"/>
    <n v="1"/>
  </r>
  <r>
    <d v="2015-09-08T00:00:00"/>
    <n v="7512000"/>
    <n v="85.98"/>
    <n v="62.61"/>
    <n v="1.81"/>
    <x v="0"/>
    <s v="San Diego"/>
    <x v="2"/>
    <n v="48"/>
    <x v="1"/>
    <x v="2"/>
    <x v="1"/>
    <x v="3"/>
    <x v="1"/>
    <n v="0"/>
    <n v="1"/>
  </r>
  <r>
    <d v="2016-10-09T00:00:00"/>
    <n v="3699000"/>
    <n v="94.39"/>
    <n v="85.44"/>
    <n v="1.92"/>
    <x v="0"/>
    <s v="Rochester"/>
    <x v="7"/>
    <n v="106"/>
    <x v="6"/>
    <x v="1"/>
    <x v="2"/>
    <x v="3"/>
    <x v="2"/>
    <n v="0"/>
    <n v="1"/>
  </r>
  <r>
    <d v="2016-07-25T00:00:00"/>
    <n v="5165000"/>
    <n v="99.09"/>
    <n v="81.95"/>
    <n v="2.5"/>
    <x v="0"/>
    <s v="Charlotte"/>
    <x v="3"/>
    <n v="106"/>
    <x v="6"/>
    <x v="1"/>
    <x v="2"/>
    <x v="1"/>
    <x v="3"/>
    <n v="0"/>
    <n v="1"/>
  </r>
  <r>
    <d v="2019-06-17T00:00:00"/>
    <n v="7446000"/>
    <n v="91.03"/>
    <n v="69.2"/>
    <n v="1.94"/>
    <x v="0"/>
    <s v="New York"/>
    <x v="7"/>
    <n v="54"/>
    <x v="3"/>
    <x v="0"/>
    <x v="0"/>
    <x v="3"/>
    <x v="2"/>
    <n v="0"/>
    <n v="1"/>
  </r>
  <r>
    <d v="2016-09-16T00:00:00"/>
    <n v="4109000"/>
    <n v="91.32"/>
    <n v="79.5"/>
    <n v="1.36"/>
    <x v="0"/>
    <s v="Greensboro"/>
    <x v="3"/>
    <n v="118"/>
    <x v="6"/>
    <x v="1"/>
    <x v="0"/>
    <x v="2"/>
    <x v="2"/>
    <n v="0"/>
    <n v="1"/>
  </r>
  <r>
    <d v="2016-02-06T00:00:00"/>
    <n v="4399000"/>
    <n v="89.31"/>
    <n v="61.85"/>
    <n v="1.35"/>
    <x v="0"/>
    <s v="Allentown"/>
    <x v="5"/>
    <n v="50"/>
    <x v="6"/>
    <x v="0"/>
    <x v="1"/>
    <x v="2"/>
    <x v="1"/>
    <n v="0"/>
    <n v="1"/>
  </r>
  <r>
    <d v="2021-03-09T00:00:00"/>
    <n v="4931000"/>
    <n v="90.76"/>
    <n v="77.19"/>
    <n v="1.33"/>
    <x v="1"/>
    <s v="Greensboro"/>
    <x v="3"/>
    <n v="82"/>
    <x v="10"/>
    <x v="0"/>
    <x v="0"/>
    <x v="2"/>
    <x v="2"/>
    <n v="1"/>
    <n v="1"/>
  </r>
  <r>
    <d v="2016-10-08T00:00:00"/>
    <n v="4669000"/>
    <n v="98.19"/>
    <n v="87.79"/>
    <n v="1.7"/>
    <x v="0"/>
    <s v="Cleveland"/>
    <x v="0"/>
    <n v="50"/>
    <x v="6"/>
    <x v="0"/>
    <x v="2"/>
    <x v="3"/>
    <x v="3"/>
    <n v="0"/>
    <n v="1"/>
  </r>
  <r>
    <d v="2024-04-23T00:00:00"/>
    <n v="2755000"/>
    <n v="99.87"/>
    <n v="59.27"/>
    <n v="2.41"/>
    <x v="0"/>
    <s v="Philadelphia"/>
    <x v="5"/>
    <n v="86"/>
    <x v="4"/>
    <x v="0"/>
    <x v="1"/>
    <x v="1"/>
    <x v="3"/>
    <n v="0"/>
    <n v="1"/>
  </r>
  <r>
    <d v="2019-08-12T00:00:00"/>
    <n v="7334000"/>
    <n v="92.69"/>
    <n v="59.23"/>
    <n v="1.26"/>
    <x v="0"/>
    <s v="Cincinnati"/>
    <x v="0"/>
    <n v="123"/>
    <x v="3"/>
    <x v="1"/>
    <x v="1"/>
    <x v="2"/>
    <x v="2"/>
    <n v="0"/>
    <n v="1"/>
  </r>
  <r>
    <d v="2020-04-20T00:00:00"/>
    <n v="3754000"/>
    <n v="96.69"/>
    <n v="64.010000000000005"/>
    <n v="1.0900000000000001"/>
    <x v="0"/>
    <s v="Cincinnati"/>
    <x v="0"/>
    <n v="58"/>
    <x v="2"/>
    <x v="0"/>
    <x v="1"/>
    <x v="0"/>
    <x v="0"/>
    <n v="0"/>
    <n v="1"/>
  </r>
  <r>
    <d v="2023-10-28T00:00:00"/>
    <n v="4253000"/>
    <n v="96.37"/>
    <n v="77.84"/>
    <n v="1.23"/>
    <x v="0"/>
    <s v="Houston"/>
    <x v="1"/>
    <n v="39"/>
    <x v="9"/>
    <x v="2"/>
    <x v="0"/>
    <x v="0"/>
    <x v="0"/>
    <n v="0"/>
    <n v="1"/>
  </r>
  <r>
    <d v="2019-03-18T00:00:00"/>
    <n v="3896000"/>
    <n v="88.36"/>
    <n v="71.48"/>
    <n v="1.89"/>
    <x v="0"/>
    <s v="Phoenix"/>
    <x v="4"/>
    <n v="93"/>
    <x v="3"/>
    <x v="0"/>
    <x v="0"/>
    <x v="3"/>
    <x v="1"/>
    <n v="0"/>
    <n v="1"/>
  </r>
  <r>
    <d v="2024-09-26T00:00:00"/>
    <n v="3320000"/>
    <n v="98.16"/>
    <n v="60.62"/>
    <n v="1.19"/>
    <x v="0"/>
    <s v="Buffalo"/>
    <x v="7"/>
    <n v="79"/>
    <x v="4"/>
    <x v="0"/>
    <x v="1"/>
    <x v="0"/>
    <x v="3"/>
    <n v="0"/>
    <n v="1"/>
  </r>
  <r>
    <d v="2017-10-25T00:00:00"/>
    <n v="5572000"/>
    <n v="94.83"/>
    <n v="72.03"/>
    <n v="1.1299999999999999"/>
    <x v="1"/>
    <s v="Atlanta"/>
    <x v="8"/>
    <n v="85"/>
    <x v="0"/>
    <x v="0"/>
    <x v="0"/>
    <x v="0"/>
    <x v="2"/>
    <n v="1"/>
    <n v="1"/>
  </r>
  <r>
    <d v="2025-04-12T00:00:00"/>
    <n v="1503000"/>
    <n v="88.9"/>
    <n v="78.94"/>
    <n v="1.74"/>
    <x v="0"/>
    <s v="Orlando"/>
    <x v="9"/>
    <n v="37"/>
    <x v="7"/>
    <x v="2"/>
    <x v="0"/>
    <x v="3"/>
    <x v="1"/>
    <n v="0"/>
    <n v="1"/>
  </r>
  <r>
    <d v="2025-05-14T00:00:00"/>
    <n v="3965000"/>
    <n v="97.77"/>
    <n v="69.81"/>
    <n v="1.72"/>
    <x v="0"/>
    <s v="Miami"/>
    <x v="9"/>
    <n v="81"/>
    <x v="7"/>
    <x v="0"/>
    <x v="0"/>
    <x v="3"/>
    <x v="0"/>
    <n v="0"/>
    <n v="1"/>
  </r>
  <r>
    <d v="2023-08-10T00:00:00"/>
    <n v="7411000"/>
    <n v="90.22"/>
    <n v="77.12"/>
    <n v="1.85"/>
    <x v="0"/>
    <s v="Austin"/>
    <x v="1"/>
    <n v="85"/>
    <x v="9"/>
    <x v="0"/>
    <x v="0"/>
    <x v="3"/>
    <x v="2"/>
    <n v="0"/>
    <n v="1"/>
  </r>
  <r>
    <d v="2019-09-12T00:00:00"/>
    <n v="6168000"/>
    <n v="96.96"/>
    <n v="76.34"/>
    <n v="2.2799999999999998"/>
    <x v="1"/>
    <s v="Columbus"/>
    <x v="0"/>
    <n v="64"/>
    <x v="3"/>
    <x v="0"/>
    <x v="0"/>
    <x v="1"/>
    <x v="0"/>
    <n v="1"/>
    <n v="1"/>
  </r>
  <r>
    <d v="2023-08-11T00:00:00"/>
    <n v="5811000"/>
    <n v="97.56"/>
    <n v="77.900000000000006"/>
    <n v="2.02"/>
    <x v="0"/>
    <s v="Mesa"/>
    <x v="4"/>
    <n v="96"/>
    <x v="9"/>
    <x v="0"/>
    <x v="0"/>
    <x v="1"/>
    <x v="0"/>
    <n v="0"/>
    <n v="1"/>
  </r>
  <r>
    <d v="2022-06-28T00:00:00"/>
    <n v="7764000"/>
    <n v="87.38"/>
    <n v="85.23"/>
    <n v="2.31"/>
    <x v="0"/>
    <s v="Austin"/>
    <x v="1"/>
    <n v="94"/>
    <x v="5"/>
    <x v="0"/>
    <x v="2"/>
    <x v="1"/>
    <x v="1"/>
    <n v="0"/>
    <n v="1"/>
  </r>
  <r>
    <d v="2018-10-21T00:00:00"/>
    <n v="4259000"/>
    <n v="96.15"/>
    <n v="56.43"/>
    <n v="2.23"/>
    <x v="0"/>
    <s v="Miami"/>
    <x v="9"/>
    <n v="49"/>
    <x v="8"/>
    <x v="2"/>
    <x v="1"/>
    <x v="1"/>
    <x v="0"/>
    <n v="0"/>
    <n v="1"/>
  </r>
  <r>
    <d v="2017-03-03T00:00:00"/>
    <n v="5057000"/>
    <n v="85.1"/>
    <n v="61.48"/>
    <n v="1.93"/>
    <x v="1"/>
    <s v="Columbus"/>
    <x v="0"/>
    <n v="113"/>
    <x v="0"/>
    <x v="1"/>
    <x v="1"/>
    <x v="3"/>
    <x v="1"/>
    <n v="1"/>
    <n v="1"/>
  </r>
  <r>
    <d v="2017-03-19T00:00:00"/>
    <n v="5049000"/>
    <n v="88.9"/>
    <n v="75.36"/>
    <n v="1.81"/>
    <x v="0"/>
    <s v="Atlanta"/>
    <x v="8"/>
    <n v="77"/>
    <x v="0"/>
    <x v="0"/>
    <x v="0"/>
    <x v="3"/>
    <x v="1"/>
    <n v="0"/>
    <n v="1"/>
  </r>
  <r>
    <d v="2022-11-24T00:00:00"/>
    <n v="4384000"/>
    <n v="96.42"/>
    <n v="71.650000000000006"/>
    <n v="2.44"/>
    <x v="0"/>
    <s v="Allentown"/>
    <x v="5"/>
    <n v="81"/>
    <x v="5"/>
    <x v="0"/>
    <x v="0"/>
    <x v="1"/>
    <x v="0"/>
    <n v="0"/>
    <n v="1"/>
  </r>
  <r>
    <d v="2021-08-04T00:00:00"/>
    <n v="7418000"/>
    <n v="98.98"/>
    <n v="54.1"/>
    <n v="2.41"/>
    <x v="0"/>
    <s v="Philadelphia"/>
    <x v="5"/>
    <n v="31"/>
    <x v="10"/>
    <x v="2"/>
    <x v="1"/>
    <x v="1"/>
    <x v="3"/>
    <n v="0"/>
    <n v="1"/>
  </r>
  <r>
    <d v="2022-10-09T00:00:00"/>
    <n v="4107000"/>
    <n v="89.51"/>
    <n v="78.33"/>
    <n v="1.1000000000000001"/>
    <x v="0"/>
    <s v="Cleveland"/>
    <x v="0"/>
    <n v="80"/>
    <x v="5"/>
    <x v="0"/>
    <x v="0"/>
    <x v="0"/>
    <x v="1"/>
    <n v="0"/>
    <n v="1"/>
  </r>
  <r>
    <d v="2022-07-23T00:00:00"/>
    <n v="1380000"/>
    <n v="94.31"/>
    <n v="51.83"/>
    <n v="2.31"/>
    <x v="0"/>
    <s v="San Diego"/>
    <x v="2"/>
    <n v="103"/>
    <x v="5"/>
    <x v="1"/>
    <x v="1"/>
    <x v="1"/>
    <x v="2"/>
    <n v="0"/>
    <n v="1"/>
  </r>
  <r>
    <d v="2023-07-05T00:00:00"/>
    <n v="3882000"/>
    <n v="96.37"/>
    <n v="50.98"/>
    <n v="1.03"/>
    <x v="0"/>
    <s v="Peoria"/>
    <x v="6"/>
    <n v="86"/>
    <x v="9"/>
    <x v="0"/>
    <x v="1"/>
    <x v="0"/>
    <x v="0"/>
    <n v="0"/>
    <n v="1"/>
  </r>
  <r>
    <d v="2016-06-26T00:00:00"/>
    <n v="4738000"/>
    <n v="96.56"/>
    <n v="77.33"/>
    <n v="1.67"/>
    <x v="1"/>
    <s v="Raleigh"/>
    <x v="3"/>
    <n v="13"/>
    <x v="6"/>
    <x v="2"/>
    <x v="0"/>
    <x v="3"/>
    <x v="0"/>
    <n v="1"/>
    <n v="1"/>
  </r>
  <r>
    <d v="2017-03-28T00:00:00"/>
    <n v="2104000"/>
    <n v="87.45"/>
    <n v="81.790000000000006"/>
    <n v="2.04"/>
    <x v="0"/>
    <s v="Atlanta"/>
    <x v="8"/>
    <n v="9"/>
    <x v="0"/>
    <x v="2"/>
    <x v="2"/>
    <x v="1"/>
    <x v="1"/>
    <n v="0"/>
    <n v="1"/>
  </r>
  <r>
    <d v="2016-08-05T00:00:00"/>
    <n v="7244000"/>
    <n v="89.1"/>
    <n v="88.03"/>
    <n v="1.23"/>
    <x v="0"/>
    <s v="Savannah"/>
    <x v="8"/>
    <n v="114"/>
    <x v="6"/>
    <x v="1"/>
    <x v="2"/>
    <x v="0"/>
    <x v="1"/>
    <n v="0"/>
    <n v="1"/>
  </r>
  <r>
    <d v="2022-05-31T00:00:00"/>
    <n v="6300000"/>
    <n v="91.3"/>
    <n v="75.540000000000006"/>
    <n v="1.6"/>
    <x v="1"/>
    <s v="Cleveland"/>
    <x v="0"/>
    <n v="72"/>
    <x v="5"/>
    <x v="0"/>
    <x v="0"/>
    <x v="3"/>
    <x v="2"/>
    <n v="1"/>
    <n v="1"/>
  </r>
  <r>
    <d v="2021-05-03T00:00:00"/>
    <n v="6796000"/>
    <n v="88.45"/>
    <n v="58.52"/>
    <n v="1.05"/>
    <x v="0"/>
    <s v="New York"/>
    <x v="7"/>
    <n v="68"/>
    <x v="10"/>
    <x v="0"/>
    <x v="1"/>
    <x v="0"/>
    <x v="1"/>
    <n v="0"/>
    <n v="1"/>
  </r>
  <r>
    <d v="2017-06-03T00:00:00"/>
    <n v="2497000"/>
    <n v="97.97"/>
    <n v="68.930000000000007"/>
    <n v="2.4500000000000002"/>
    <x v="0"/>
    <s v="Allentown"/>
    <x v="5"/>
    <n v="118"/>
    <x v="0"/>
    <x v="1"/>
    <x v="0"/>
    <x v="1"/>
    <x v="0"/>
    <n v="0"/>
    <n v="1"/>
  </r>
  <r>
    <d v="2019-10-18T00:00:00"/>
    <n v="5539000"/>
    <n v="96.65"/>
    <n v="80.84"/>
    <n v="2.27"/>
    <x v="3"/>
    <s v="Savannah"/>
    <x v="8"/>
    <n v="68"/>
    <x v="3"/>
    <x v="0"/>
    <x v="2"/>
    <x v="1"/>
    <x v="0"/>
    <n v="1"/>
    <n v="1"/>
  </r>
  <r>
    <d v="2018-10-28T00:00:00"/>
    <n v="6285000"/>
    <n v="86.97"/>
    <n v="51.3"/>
    <n v="2.38"/>
    <x v="0"/>
    <s v="Mesa"/>
    <x v="4"/>
    <n v="114"/>
    <x v="8"/>
    <x v="1"/>
    <x v="1"/>
    <x v="1"/>
    <x v="1"/>
    <n v="0"/>
    <n v="1"/>
  </r>
  <r>
    <d v="2018-10-19T00:00:00"/>
    <n v="7498000"/>
    <n v="92.22"/>
    <n v="54.69"/>
    <n v="1.19"/>
    <x v="2"/>
    <s v="San Francisco"/>
    <x v="2"/>
    <n v="89"/>
    <x v="8"/>
    <x v="0"/>
    <x v="1"/>
    <x v="0"/>
    <x v="2"/>
    <n v="1"/>
    <n v="1"/>
  </r>
  <r>
    <d v="2024-09-08T00:00:00"/>
    <n v="3647000"/>
    <n v="88.01"/>
    <n v="69.66"/>
    <n v="1.1000000000000001"/>
    <x v="0"/>
    <s v="Augusta"/>
    <x v="8"/>
    <n v="129"/>
    <x v="4"/>
    <x v="1"/>
    <x v="0"/>
    <x v="0"/>
    <x v="1"/>
    <n v="0"/>
    <n v="1"/>
  </r>
  <r>
    <d v="2023-03-13T00:00:00"/>
    <n v="1817000"/>
    <n v="96.96"/>
    <n v="62.41"/>
    <n v="1.68"/>
    <x v="0"/>
    <s v="Orlando"/>
    <x v="9"/>
    <n v="91"/>
    <x v="9"/>
    <x v="0"/>
    <x v="1"/>
    <x v="3"/>
    <x v="0"/>
    <n v="0"/>
    <n v="1"/>
  </r>
  <r>
    <d v="2017-12-13T00:00:00"/>
    <n v="4095000"/>
    <n v="94"/>
    <n v="61.67"/>
    <n v="2.04"/>
    <x v="0"/>
    <s v="Cincinnati"/>
    <x v="0"/>
    <n v="5"/>
    <x v="0"/>
    <x v="2"/>
    <x v="1"/>
    <x v="1"/>
    <x v="2"/>
    <n v="0"/>
    <n v="1"/>
  </r>
  <r>
    <d v="2022-09-28T00:00:00"/>
    <n v="5744000"/>
    <n v="85.59"/>
    <n v="69.22"/>
    <n v="1.1599999999999999"/>
    <x v="0"/>
    <s v="Phoenix"/>
    <x v="4"/>
    <n v="89"/>
    <x v="5"/>
    <x v="0"/>
    <x v="0"/>
    <x v="0"/>
    <x v="1"/>
    <n v="0"/>
    <n v="1"/>
  </r>
  <r>
    <d v="2018-09-08T00:00:00"/>
    <n v="4993000"/>
    <n v="94.27"/>
    <n v="78.099999999999994"/>
    <n v="1.84"/>
    <x v="0"/>
    <s v="Philadelphia"/>
    <x v="5"/>
    <n v="40"/>
    <x v="8"/>
    <x v="2"/>
    <x v="0"/>
    <x v="3"/>
    <x v="2"/>
    <n v="0"/>
    <n v="1"/>
  </r>
  <r>
    <d v="2020-04-20T00:00:00"/>
    <n v="3247000"/>
    <n v="90.26"/>
    <n v="51.33"/>
    <n v="1.1200000000000001"/>
    <x v="0"/>
    <s v="Philadelphia"/>
    <x v="5"/>
    <n v="76"/>
    <x v="2"/>
    <x v="0"/>
    <x v="1"/>
    <x v="0"/>
    <x v="2"/>
    <n v="0"/>
    <n v="1"/>
  </r>
  <r>
    <d v="2023-06-08T00:00:00"/>
    <n v="2997000"/>
    <n v="93.51"/>
    <n v="77.58"/>
    <n v="2.2000000000000002"/>
    <x v="0"/>
    <s v="San Francisco"/>
    <x v="2"/>
    <n v="66"/>
    <x v="9"/>
    <x v="0"/>
    <x v="0"/>
    <x v="1"/>
    <x v="2"/>
    <n v="0"/>
    <n v="1"/>
  </r>
  <r>
    <d v="2019-10-25T00:00:00"/>
    <n v="4013000"/>
    <n v="86.57"/>
    <n v="75.459999999999994"/>
    <n v="2.06"/>
    <x v="0"/>
    <s v="Phoenix"/>
    <x v="4"/>
    <n v="61"/>
    <x v="3"/>
    <x v="0"/>
    <x v="0"/>
    <x v="1"/>
    <x v="1"/>
    <n v="0"/>
    <n v="1"/>
  </r>
  <r>
    <d v="2016-11-05T00:00:00"/>
    <n v="5119000"/>
    <n v="95.64"/>
    <n v="84.84"/>
    <n v="2.0699999999999998"/>
    <x v="0"/>
    <s v="Cleveland"/>
    <x v="0"/>
    <n v="55"/>
    <x v="6"/>
    <x v="0"/>
    <x v="2"/>
    <x v="1"/>
    <x v="0"/>
    <n v="0"/>
    <n v="1"/>
  </r>
  <r>
    <d v="2023-02-07T00:00:00"/>
    <n v="3841000"/>
    <n v="97.22"/>
    <n v="53.2"/>
    <n v="2.34"/>
    <x v="0"/>
    <s v="Phoenix"/>
    <x v="4"/>
    <n v="107"/>
    <x v="9"/>
    <x v="1"/>
    <x v="1"/>
    <x v="1"/>
    <x v="0"/>
    <n v="0"/>
    <n v="1"/>
  </r>
  <r>
    <d v="2024-12-04T00:00:00"/>
    <n v="7635000"/>
    <n v="91.78"/>
    <n v="75.739999999999995"/>
    <n v="1.79"/>
    <x v="1"/>
    <s v="Greensboro"/>
    <x v="3"/>
    <n v="80"/>
    <x v="4"/>
    <x v="0"/>
    <x v="0"/>
    <x v="3"/>
    <x v="2"/>
    <n v="1"/>
    <n v="1"/>
  </r>
  <r>
    <d v="2017-03-25T00:00:00"/>
    <n v="4261000"/>
    <n v="85.91"/>
    <n v="59.88"/>
    <n v="1.24"/>
    <x v="0"/>
    <s v="Raleigh"/>
    <x v="3"/>
    <n v="81"/>
    <x v="0"/>
    <x v="0"/>
    <x v="1"/>
    <x v="0"/>
    <x v="1"/>
    <n v="0"/>
    <n v="1"/>
  </r>
  <r>
    <d v="2016-06-04T00:00:00"/>
    <n v="4359000"/>
    <n v="99.64"/>
    <n v="63.48"/>
    <n v="1.27"/>
    <x v="0"/>
    <s v="Philadelphia"/>
    <x v="5"/>
    <n v="87"/>
    <x v="6"/>
    <x v="0"/>
    <x v="1"/>
    <x v="2"/>
    <x v="3"/>
    <n v="0"/>
    <n v="1"/>
  </r>
  <r>
    <d v="2024-10-05T00:00:00"/>
    <n v="6237000"/>
    <n v="92.47"/>
    <n v="72.209999999999994"/>
    <n v="2.08"/>
    <x v="0"/>
    <s v="Dallas"/>
    <x v="1"/>
    <n v="108"/>
    <x v="4"/>
    <x v="1"/>
    <x v="0"/>
    <x v="1"/>
    <x v="2"/>
    <n v="0"/>
    <n v="1"/>
  </r>
  <r>
    <d v="2015-10-25T00:00:00"/>
    <n v="5076000"/>
    <n v="87.99"/>
    <n v="77.209999999999994"/>
    <n v="1.1100000000000001"/>
    <x v="0"/>
    <s v="Los Angeles"/>
    <x v="2"/>
    <n v="78"/>
    <x v="1"/>
    <x v="0"/>
    <x v="0"/>
    <x v="0"/>
    <x v="1"/>
    <n v="0"/>
    <n v="1"/>
  </r>
  <r>
    <d v="2017-02-24T00:00:00"/>
    <n v="7182000"/>
    <n v="95.91"/>
    <n v="79.709999999999994"/>
    <n v="1.64"/>
    <x v="1"/>
    <s v="Allentown"/>
    <x v="5"/>
    <n v="71"/>
    <x v="0"/>
    <x v="0"/>
    <x v="0"/>
    <x v="3"/>
    <x v="0"/>
    <n v="1"/>
    <n v="1"/>
  </r>
  <r>
    <d v="2019-08-02T00:00:00"/>
    <n v="2548000"/>
    <n v="99.81"/>
    <n v="51.6"/>
    <n v="2.2999999999999998"/>
    <x v="0"/>
    <s v="Orlando"/>
    <x v="9"/>
    <n v="31"/>
    <x v="3"/>
    <x v="2"/>
    <x v="1"/>
    <x v="1"/>
    <x v="3"/>
    <n v="0"/>
    <n v="1"/>
  </r>
  <r>
    <d v="2018-05-24T00:00:00"/>
    <n v="1876000"/>
    <n v="95.88"/>
    <n v="69.47"/>
    <n v="2.31"/>
    <x v="0"/>
    <s v="Chicago"/>
    <x v="6"/>
    <n v="135"/>
    <x v="8"/>
    <x v="1"/>
    <x v="0"/>
    <x v="1"/>
    <x v="0"/>
    <n v="0"/>
    <n v="1"/>
  </r>
  <r>
    <d v="2022-06-24T00:00:00"/>
    <n v="4655000"/>
    <n v="89.15"/>
    <n v="73.69"/>
    <n v="2.37"/>
    <x v="0"/>
    <s v="Austin"/>
    <x v="1"/>
    <n v="101"/>
    <x v="5"/>
    <x v="1"/>
    <x v="0"/>
    <x v="1"/>
    <x v="1"/>
    <n v="0"/>
    <n v="1"/>
  </r>
  <r>
    <d v="2023-10-29T00:00:00"/>
    <n v="6066000"/>
    <n v="94.47"/>
    <n v="79.319999999999993"/>
    <n v="1.2"/>
    <x v="0"/>
    <s v="Phoenix"/>
    <x v="4"/>
    <n v="37"/>
    <x v="9"/>
    <x v="2"/>
    <x v="0"/>
    <x v="0"/>
    <x v="2"/>
    <n v="0"/>
    <n v="1"/>
  </r>
  <r>
    <d v="2023-10-03T00:00:00"/>
    <n v="5988000"/>
    <n v="87.7"/>
    <n v="59.5"/>
    <n v="2.46"/>
    <x v="1"/>
    <s v="Atlanta"/>
    <x v="8"/>
    <n v="82"/>
    <x v="9"/>
    <x v="0"/>
    <x v="1"/>
    <x v="1"/>
    <x v="1"/>
    <n v="1"/>
    <n v="1"/>
  </r>
  <r>
    <d v="2019-03-15T00:00:00"/>
    <n v="5648000"/>
    <n v="92.38"/>
    <n v="59.89"/>
    <n v="2.31"/>
    <x v="1"/>
    <s v="Cleveland"/>
    <x v="0"/>
    <n v="66"/>
    <x v="3"/>
    <x v="0"/>
    <x v="1"/>
    <x v="1"/>
    <x v="2"/>
    <n v="1"/>
    <n v="1"/>
  </r>
  <r>
    <d v="2022-05-21T00:00:00"/>
    <n v="6543000"/>
    <n v="90.39"/>
    <n v="73.72"/>
    <n v="1.25"/>
    <x v="0"/>
    <s v="Mesa"/>
    <x v="4"/>
    <n v="5"/>
    <x v="5"/>
    <x v="2"/>
    <x v="0"/>
    <x v="2"/>
    <x v="2"/>
    <n v="0"/>
    <n v="1"/>
  </r>
  <r>
    <d v="2016-07-24T00:00:00"/>
    <n v="5749000"/>
    <n v="88.87"/>
    <n v="76.27"/>
    <n v="1.49"/>
    <x v="0"/>
    <s v="Columbus"/>
    <x v="0"/>
    <n v="72"/>
    <x v="6"/>
    <x v="0"/>
    <x v="0"/>
    <x v="2"/>
    <x v="1"/>
    <n v="0"/>
    <n v="1"/>
  </r>
  <r>
    <d v="2018-05-14T00:00:00"/>
    <n v="4065000"/>
    <n v="99.55"/>
    <n v="68.150000000000006"/>
    <n v="1.35"/>
    <x v="0"/>
    <s v="Buffalo"/>
    <x v="7"/>
    <n v="85"/>
    <x v="8"/>
    <x v="0"/>
    <x v="0"/>
    <x v="2"/>
    <x v="3"/>
    <n v="0"/>
    <n v="1"/>
  </r>
  <r>
    <d v="2022-01-04T00:00:00"/>
    <n v="810000"/>
    <n v="97.43"/>
    <n v="67.239999999999995"/>
    <n v="1.37"/>
    <x v="1"/>
    <s v="Chicago"/>
    <x v="6"/>
    <n v="82"/>
    <x v="5"/>
    <x v="0"/>
    <x v="0"/>
    <x v="2"/>
    <x v="0"/>
    <n v="1"/>
    <n v="1"/>
  </r>
  <r>
    <d v="2015-08-08T00:00:00"/>
    <n v="8002000"/>
    <n v="87.51"/>
    <n v="56.7"/>
    <n v="1.06"/>
    <x v="0"/>
    <s v="Charlotte"/>
    <x v="3"/>
    <n v="100"/>
    <x v="1"/>
    <x v="1"/>
    <x v="1"/>
    <x v="0"/>
    <x v="1"/>
    <n v="0"/>
    <n v="1"/>
  </r>
  <r>
    <d v="2022-03-16T00:00:00"/>
    <n v="6694000"/>
    <n v="92.12"/>
    <n v="83.77"/>
    <n v="2.21"/>
    <x v="0"/>
    <s v="Charlotte"/>
    <x v="3"/>
    <n v="111"/>
    <x v="5"/>
    <x v="1"/>
    <x v="2"/>
    <x v="1"/>
    <x v="2"/>
    <n v="0"/>
    <n v="1"/>
  </r>
  <r>
    <d v="2020-01-28T00:00:00"/>
    <n v="7061000"/>
    <n v="88.09"/>
    <n v="54.48"/>
    <n v="1.4"/>
    <x v="1"/>
    <s v="Tucson"/>
    <x v="4"/>
    <n v="82"/>
    <x v="2"/>
    <x v="0"/>
    <x v="1"/>
    <x v="2"/>
    <x v="1"/>
    <n v="1"/>
    <n v="1"/>
  </r>
  <r>
    <d v="2023-04-22T00:00:00"/>
    <n v="5097000"/>
    <n v="99.05"/>
    <n v="51.57"/>
    <n v="1.18"/>
    <x v="0"/>
    <s v="Allentown"/>
    <x v="5"/>
    <n v="54"/>
    <x v="9"/>
    <x v="0"/>
    <x v="1"/>
    <x v="0"/>
    <x v="3"/>
    <n v="0"/>
    <n v="1"/>
  </r>
  <r>
    <d v="2020-06-01T00:00:00"/>
    <n v="6465000"/>
    <n v="89.74"/>
    <n v="70.290000000000006"/>
    <n v="1.06"/>
    <x v="0"/>
    <s v="Cincinnati"/>
    <x v="0"/>
    <n v="72"/>
    <x v="2"/>
    <x v="0"/>
    <x v="0"/>
    <x v="0"/>
    <x v="1"/>
    <n v="0"/>
    <n v="1"/>
  </r>
  <r>
    <d v="2022-10-05T00:00:00"/>
    <n v="5279000"/>
    <n v="98.02"/>
    <n v="68.19"/>
    <n v="1.77"/>
    <x v="0"/>
    <s v="Dallas"/>
    <x v="1"/>
    <n v="88"/>
    <x v="5"/>
    <x v="0"/>
    <x v="0"/>
    <x v="3"/>
    <x v="3"/>
    <n v="0"/>
    <n v="1"/>
  </r>
  <r>
    <d v="2025-01-07T00:00:00"/>
    <n v="9177000"/>
    <n v="87.09"/>
    <n v="51.2"/>
    <n v="1.46"/>
    <x v="0"/>
    <s v="Orlando"/>
    <x v="9"/>
    <n v="70"/>
    <x v="7"/>
    <x v="0"/>
    <x v="1"/>
    <x v="2"/>
    <x v="1"/>
    <n v="0"/>
    <n v="1"/>
  </r>
  <r>
    <d v="2023-11-05T00:00:00"/>
    <n v="3123000"/>
    <n v="95.1"/>
    <n v="88.8"/>
    <n v="1.1399999999999999"/>
    <x v="0"/>
    <s v="Savannah"/>
    <x v="8"/>
    <n v="94"/>
    <x v="9"/>
    <x v="0"/>
    <x v="2"/>
    <x v="0"/>
    <x v="0"/>
    <n v="0"/>
    <n v="1"/>
  </r>
  <r>
    <d v="2018-03-13T00:00:00"/>
    <n v="3752000"/>
    <n v="98.02"/>
    <n v="57.09"/>
    <n v="2.04"/>
    <x v="0"/>
    <s v="Chicago"/>
    <x v="6"/>
    <n v="132"/>
    <x v="8"/>
    <x v="1"/>
    <x v="1"/>
    <x v="1"/>
    <x v="3"/>
    <n v="0"/>
    <n v="1"/>
  </r>
  <r>
    <d v="2018-10-17T00:00:00"/>
    <n v="4938000"/>
    <n v="94.27"/>
    <n v="84.76"/>
    <n v="1.86"/>
    <x v="2"/>
    <s v="Allentown"/>
    <x v="5"/>
    <n v="135"/>
    <x v="8"/>
    <x v="1"/>
    <x v="2"/>
    <x v="3"/>
    <x v="2"/>
    <n v="1"/>
    <n v="1"/>
  </r>
  <r>
    <d v="2020-08-11T00:00:00"/>
    <n v="7211000"/>
    <n v="88.24"/>
    <n v="76.36"/>
    <n v="1.59"/>
    <x v="1"/>
    <s v="Chicago"/>
    <x v="6"/>
    <n v="110"/>
    <x v="2"/>
    <x v="1"/>
    <x v="0"/>
    <x v="3"/>
    <x v="1"/>
    <n v="1"/>
    <n v="1"/>
  </r>
  <r>
    <d v="2019-04-08T00:00:00"/>
    <n v="3457000"/>
    <n v="94.87"/>
    <n v="89.98"/>
    <n v="1.07"/>
    <x v="0"/>
    <s v="Miami"/>
    <x v="9"/>
    <n v="83"/>
    <x v="3"/>
    <x v="0"/>
    <x v="2"/>
    <x v="0"/>
    <x v="2"/>
    <n v="0"/>
    <n v="1"/>
  </r>
  <r>
    <d v="2016-07-23T00:00:00"/>
    <n v="4872000"/>
    <n v="98.06"/>
    <n v="81.3"/>
    <n v="1.85"/>
    <x v="1"/>
    <s v="Pittsburgh"/>
    <x v="5"/>
    <n v="84"/>
    <x v="6"/>
    <x v="0"/>
    <x v="2"/>
    <x v="3"/>
    <x v="3"/>
    <n v="1"/>
    <n v="1"/>
  </r>
  <r>
    <d v="2025-06-01T00:00:00"/>
    <n v="6129000"/>
    <n v="91.06"/>
    <n v="63.08"/>
    <n v="2"/>
    <x v="1"/>
    <s v="Raleigh"/>
    <x v="3"/>
    <n v="85"/>
    <x v="7"/>
    <x v="0"/>
    <x v="1"/>
    <x v="1"/>
    <x v="2"/>
    <n v="1"/>
    <n v="1"/>
  </r>
  <r>
    <d v="2024-10-15T00:00:00"/>
    <n v="6195000"/>
    <n v="96.97"/>
    <n v="67.42"/>
    <n v="2.23"/>
    <x v="0"/>
    <s v="Springfield"/>
    <x v="6"/>
    <n v="96"/>
    <x v="4"/>
    <x v="0"/>
    <x v="0"/>
    <x v="1"/>
    <x v="0"/>
    <n v="0"/>
    <n v="1"/>
  </r>
  <r>
    <d v="2016-08-07T00:00:00"/>
    <n v="5241000"/>
    <n v="85.09"/>
    <n v="62.98"/>
    <n v="1.55"/>
    <x v="0"/>
    <s v="New York"/>
    <x v="7"/>
    <n v="44"/>
    <x v="6"/>
    <x v="2"/>
    <x v="1"/>
    <x v="3"/>
    <x v="1"/>
    <n v="0"/>
    <n v="1"/>
  </r>
  <r>
    <d v="2020-11-24T00:00:00"/>
    <n v="8189000"/>
    <n v="90.83"/>
    <n v="67.95"/>
    <n v="1.36"/>
    <x v="0"/>
    <s v="Springfield"/>
    <x v="6"/>
    <n v="49"/>
    <x v="2"/>
    <x v="2"/>
    <x v="0"/>
    <x v="2"/>
    <x v="2"/>
    <n v="0"/>
    <n v="1"/>
  </r>
  <r>
    <d v="2016-07-15T00:00:00"/>
    <n v="2414000"/>
    <n v="86.1"/>
    <n v="74.14"/>
    <n v="2"/>
    <x v="0"/>
    <s v="Tampa"/>
    <x v="9"/>
    <n v="56"/>
    <x v="6"/>
    <x v="0"/>
    <x v="0"/>
    <x v="1"/>
    <x v="1"/>
    <n v="0"/>
    <n v="1"/>
  </r>
  <r>
    <d v="2016-06-01T00:00:00"/>
    <n v="3624000"/>
    <n v="90.7"/>
    <n v="84.53"/>
    <n v="1.78"/>
    <x v="0"/>
    <s v="Philadelphia"/>
    <x v="5"/>
    <n v="142"/>
    <x v="6"/>
    <x v="1"/>
    <x v="2"/>
    <x v="3"/>
    <x v="2"/>
    <n v="0"/>
    <n v="1"/>
  </r>
  <r>
    <d v="2025-07-02T00:00:00"/>
    <n v="4092000"/>
    <n v="90.12"/>
    <n v="65.209999999999994"/>
    <n v="1.6"/>
    <x v="0"/>
    <s v="Savannah"/>
    <x v="8"/>
    <n v="74"/>
    <x v="7"/>
    <x v="0"/>
    <x v="0"/>
    <x v="3"/>
    <x v="2"/>
    <n v="0"/>
    <n v="1"/>
  </r>
  <r>
    <d v="2023-09-04T00:00:00"/>
    <n v="7045000"/>
    <n v="94.12"/>
    <n v="80.599999999999994"/>
    <n v="2.2200000000000002"/>
    <x v="0"/>
    <s v="Philadelphia"/>
    <x v="5"/>
    <n v="148"/>
    <x v="9"/>
    <x v="1"/>
    <x v="2"/>
    <x v="1"/>
    <x v="2"/>
    <n v="0"/>
    <n v="1"/>
  </r>
  <r>
    <d v="2024-02-13T00:00:00"/>
    <n v="4495000"/>
    <n v="98.91"/>
    <n v="52.41"/>
    <n v="2.4"/>
    <x v="0"/>
    <s v="Pittsburgh"/>
    <x v="5"/>
    <n v="86"/>
    <x v="4"/>
    <x v="0"/>
    <x v="1"/>
    <x v="1"/>
    <x v="3"/>
    <n v="0"/>
    <n v="1"/>
  </r>
  <r>
    <d v="2024-08-07T00:00:00"/>
    <n v="3492000"/>
    <n v="92.29"/>
    <n v="60.27"/>
    <n v="1.43"/>
    <x v="1"/>
    <s v="Pittsburgh"/>
    <x v="5"/>
    <n v="66"/>
    <x v="4"/>
    <x v="0"/>
    <x v="1"/>
    <x v="2"/>
    <x v="2"/>
    <n v="1"/>
    <n v="1"/>
  </r>
  <r>
    <d v="2018-03-30T00:00:00"/>
    <n v="6942000"/>
    <n v="93.09"/>
    <n v="62.45"/>
    <n v="1.92"/>
    <x v="0"/>
    <s v="Peoria"/>
    <x v="6"/>
    <n v="56"/>
    <x v="8"/>
    <x v="0"/>
    <x v="1"/>
    <x v="3"/>
    <x v="2"/>
    <n v="0"/>
    <n v="1"/>
  </r>
  <r>
    <d v="2016-07-13T00:00:00"/>
    <n v="3021000"/>
    <n v="91.2"/>
    <n v="54.88"/>
    <n v="1.27"/>
    <x v="0"/>
    <s v="New York"/>
    <x v="7"/>
    <n v="103"/>
    <x v="6"/>
    <x v="1"/>
    <x v="1"/>
    <x v="2"/>
    <x v="2"/>
    <n v="0"/>
    <n v="1"/>
  </r>
  <r>
    <d v="2024-03-15T00:00:00"/>
    <n v="3062000"/>
    <n v="92.88"/>
    <n v="78.36"/>
    <n v="1.1599999999999999"/>
    <x v="3"/>
    <s v="Augusta"/>
    <x v="8"/>
    <n v="91"/>
    <x v="4"/>
    <x v="0"/>
    <x v="0"/>
    <x v="0"/>
    <x v="2"/>
    <n v="1"/>
    <n v="1"/>
  </r>
  <r>
    <d v="2016-12-04T00:00:00"/>
    <n v="1814000"/>
    <n v="99.44"/>
    <n v="69.34"/>
    <n v="2.21"/>
    <x v="0"/>
    <s v="Tucson"/>
    <x v="4"/>
    <n v="88"/>
    <x v="6"/>
    <x v="0"/>
    <x v="0"/>
    <x v="1"/>
    <x v="3"/>
    <n v="0"/>
    <n v="1"/>
  </r>
  <r>
    <d v="2018-09-22T00:00:00"/>
    <n v="3842000"/>
    <n v="94.5"/>
    <n v="88.06"/>
    <n v="1.9"/>
    <x v="1"/>
    <s v="Rochester"/>
    <x v="7"/>
    <n v="76"/>
    <x v="8"/>
    <x v="0"/>
    <x v="2"/>
    <x v="3"/>
    <x v="2"/>
    <n v="1"/>
    <n v="1"/>
  </r>
  <r>
    <d v="2016-09-23T00:00:00"/>
    <n v="5098000"/>
    <n v="88.42"/>
    <n v="58.48"/>
    <n v="1.92"/>
    <x v="3"/>
    <s v="Cleveland"/>
    <x v="0"/>
    <n v="76"/>
    <x v="6"/>
    <x v="0"/>
    <x v="1"/>
    <x v="3"/>
    <x v="1"/>
    <n v="1"/>
    <n v="1"/>
  </r>
  <r>
    <d v="2016-09-20T00:00:00"/>
    <n v="7299000"/>
    <n v="98.5"/>
    <n v="64.14"/>
    <n v="1.36"/>
    <x v="0"/>
    <s v="Savannah"/>
    <x v="8"/>
    <n v="65"/>
    <x v="6"/>
    <x v="0"/>
    <x v="1"/>
    <x v="2"/>
    <x v="3"/>
    <n v="0"/>
    <n v="1"/>
  </r>
  <r>
    <d v="2019-07-26T00:00:00"/>
    <n v="3563000"/>
    <n v="97.34"/>
    <n v="66.95"/>
    <n v="2"/>
    <x v="0"/>
    <s v="Atlanta"/>
    <x v="8"/>
    <n v="101"/>
    <x v="3"/>
    <x v="1"/>
    <x v="0"/>
    <x v="1"/>
    <x v="0"/>
    <n v="0"/>
    <n v="1"/>
  </r>
  <r>
    <d v="2022-06-07T00:00:00"/>
    <n v="5479000"/>
    <n v="91.78"/>
    <n v="73.459999999999994"/>
    <n v="1.25"/>
    <x v="0"/>
    <s v="Greensboro"/>
    <x v="3"/>
    <n v="51"/>
    <x v="5"/>
    <x v="0"/>
    <x v="0"/>
    <x v="2"/>
    <x v="2"/>
    <n v="0"/>
    <n v="1"/>
  </r>
  <r>
    <d v="2017-08-08T00:00:00"/>
    <n v="6268000"/>
    <n v="88.25"/>
    <n v="53.83"/>
    <n v="1.04"/>
    <x v="0"/>
    <s v="Los Angeles"/>
    <x v="2"/>
    <n v="87"/>
    <x v="0"/>
    <x v="0"/>
    <x v="1"/>
    <x v="0"/>
    <x v="1"/>
    <n v="0"/>
    <n v="1"/>
  </r>
  <r>
    <d v="2025-04-03T00:00:00"/>
    <n v="7449000"/>
    <n v="93.2"/>
    <n v="59.28"/>
    <n v="1.59"/>
    <x v="3"/>
    <s v="Columbus"/>
    <x v="0"/>
    <n v="123"/>
    <x v="7"/>
    <x v="1"/>
    <x v="1"/>
    <x v="3"/>
    <x v="2"/>
    <n v="1"/>
    <n v="1"/>
  </r>
  <r>
    <d v="2019-10-02T00:00:00"/>
    <n v="4823000"/>
    <n v="99.82"/>
    <n v="55.46"/>
    <n v="2.04"/>
    <x v="0"/>
    <s v="Cleveland"/>
    <x v="0"/>
    <n v="152"/>
    <x v="3"/>
    <x v="1"/>
    <x v="1"/>
    <x v="1"/>
    <x v="3"/>
    <n v="0"/>
    <n v="1"/>
  </r>
  <r>
    <d v="2025-05-31T00:00:00"/>
    <n v="2129000"/>
    <n v="95.76"/>
    <n v="77.7"/>
    <n v="2.4900000000000002"/>
    <x v="0"/>
    <s v="Columbus"/>
    <x v="0"/>
    <n v="17"/>
    <x v="7"/>
    <x v="2"/>
    <x v="0"/>
    <x v="1"/>
    <x v="0"/>
    <n v="0"/>
    <n v="1"/>
  </r>
  <r>
    <d v="2016-03-28T00:00:00"/>
    <n v="6138000"/>
    <n v="89.11"/>
    <n v="53.18"/>
    <n v="1.1299999999999999"/>
    <x v="0"/>
    <s v="Dallas"/>
    <x v="1"/>
    <n v="123"/>
    <x v="6"/>
    <x v="1"/>
    <x v="1"/>
    <x v="0"/>
    <x v="1"/>
    <n v="0"/>
    <n v="1"/>
  </r>
  <r>
    <d v="2016-12-16T00:00:00"/>
    <n v="2798000"/>
    <n v="90.32"/>
    <n v="52.78"/>
    <n v="1.78"/>
    <x v="1"/>
    <s v="San Diego"/>
    <x v="2"/>
    <n v="53"/>
    <x v="6"/>
    <x v="0"/>
    <x v="1"/>
    <x v="3"/>
    <x v="2"/>
    <n v="1"/>
    <n v="1"/>
  </r>
  <r>
    <d v="2022-09-11T00:00:00"/>
    <n v="5468000"/>
    <n v="98.2"/>
    <n v="76.040000000000006"/>
    <n v="1.8"/>
    <x v="0"/>
    <s v="Raleigh"/>
    <x v="3"/>
    <n v="28"/>
    <x v="5"/>
    <x v="2"/>
    <x v="0"/>
    <x v="3"/>
    <x v="3"/>
    <n v="0"/>
    <n v="1"/>
  </r>
  <r>
    <d v="2025-06-29T00:00:00"/>
    <n v="2655000"/>
    <n v="95.04"/>
    <n v="89.77"/>
    <n v="1.99"/>
    <x v="0"/>
    <s v="Tampa"/>
    <x v="9"/>
    <n v="37"/>
    <x v="7"/>
    <x v="2"/>
    <x v="2"/>
    <x v="3"/>
    <x v="0"/>
    <n v="0"/>
    <n v="1"/>
  </r>
  <r>
    <d v="2025-03-07T00:00:00"/>
    <n v="8345000"/>
    <n v="91.98"/>
    <n v="52.41"/>
    <n v="1.84"/>
    <x v="0"/>
    <s v="Chicago"/>
    <x v="6"/>
    <n v="87"/>
    <x v="7"/>
    <x v="0"/>
    <x v="1"/>
    <x v="3"/>
    <x v="2"/>
    <n v="0"/>
    <n v="1"/>
  </r>
  <r>
    <d v="2024-06-16T00:00:00"/>
    <n v="3019000"/>
    <n v="93.04"/>
    <n v="53.87"/>
    <n v="1.68"/>
    <x v="0"/>
    <s v="Columbus"/>
    <x v="0"/>
    <n v="93"/>
    <x v="4"/>
    <x v="0"/>
    <x v="1"/>
    <x v="3"/>
    <x v="2"/>
    <n v="0"/>
    <n v="1"/>
  </r>
  <r>
    <d v="2020-12-11T00:00:00"/>
    <n v="3529000"/>
    <n v="94.97"/>
    <n v="81.819999999999993"/>
    <n v="2.39"/>
    <x v="1"/>
    <s v="Dallas"/>
    <x v="1"/>
    <n v="112"/>
    <x v="2"/>
    <x v="1"/>
    <x v="2"/>
    <x v="1"/>
    <x v="2"/>
    <n v="1"/>
    <n v="1"/>
  </r>
  <r>
    <d v="2020-01-01T00:00:00"/>
    <n v="3932000"/>
    <n v="87.29"/>
    <n v="89.7"/>
    <n v="2.39"/>
    <x v="0"/>
    <s v="Cincinnati"/>
    <x v="0"/>
    <n v="32"/>
    <x v="2"/>
    <x v="2"/>
    <x v="2"/>
    <x v="1"/>
    <x v="1"/>
    <n v="0"/>
    <n v="1"/>
  </r>
  <r>
    <d v="2019-01-15T00:00:00"/>
    <n v="7426000"/>
    <n v="92.81"/>
    <n v="74.94"/>
    <n v="1.1299999999999999"/>
    <x v="0"/>
    <s v="Peoria"/>
    <x v="6"/>
    <n v="79"/>
    <x v="3"/>
    <x v="0"/>
    <x v="0"/>
    <x v="0"/>
    <x v="2"/>
    <n v="0"/>
    <n v="1"/>
  </r>
  <r>
    <d v="2020-11-28T00:00:00"/>
    <n v="3945000"/>
    <n v="97.39"/>
    <n v="81.28"/>
    <n v="2.06"/>
    <x v="2"/>
    <s v="Tampa"/>
    <x v="9"/>
    <n v="85"/>
    <x v="2"/>
    <x v="0"/>
    <x v="2"/>
    <x v="1"/>
    <x v="0"/>
    <n v="1"/>
    <n v="1"/>
  </r>
  <r>
    <d v="2019-08-17T00:00:00"/>
    <n v="3428000"/>
    <n v="86.31"/>
    <n v="87.48"/>
    <n v="1.83"/>
    <x v="0"/>
    <s v="Allentown"/>
    <x v="5"/>
    <n v="35"/>
    <x v="3"/>
    <x v="2"/>
    <x v="2"/>
    <x v="3"/>
    <x v="1"/>
    <n v="0"/>
    <n v="1"/>
  </r>
  <r>
    <d v="2020-01-31T00:00:00"/>
    <n v="3304000"/>
    <n v="91.71"/>
    <n v="74.02"/>
    <n v="1.77"/>
    <x v="1"/>
    <s v="Austin"/>
    <x v="1"/>
    <n v="26"/>
    <x v="2"/>
    <x v="2"/>
    <x v="0"/>
    <x v="3"/>
    <x v="2"/>
    <n v="1"/>
    <n v="1"/>
  </r>
  <r>
    <d v="2022-04-19T00:00:00"/>
    <n v="4988000"/>
    <n v="99.88"/>
    <n v="84.06"/>
    <n v="1.31"/>
    <x v="0"/>
    <s v="Chicago"/>
    <x v="6"/>
    <n v="100"/>
    <x v="5"/>
    <x v="1"/>
    <x v="2"/>
    <x v="2"/>
    <x v="3"/>
    <n v="0"/>
    <n v="1"/>
  </r>
  <r>
    <d v="2017-10-16T00:00:00"/>
    <n v="4123000"/>
    <n v="98.17"/>
    <n v="84.72"/>
    <n v="2.21"/>
    <x v="0"/>
    <s v="Columbus"/>
    <x v="0"/>
    <n v="109"/>
    <x v="0"/>
    <x v="1"/>
    <x v="2"/>
    <x v="1"/>
    <x v="3"/>
    <n v="0"/>
    <n v="1"/>
  </r>
  <r>
    <d v="2020-09-01T00:00:00"/>
    <n v="3664000"/>
    <n v="86.21"/>
    <n v="66.12"/>
    <n v="1.26"/>
    <x v="0"/>
    <s v="Raleigh"/>
    <x v="3"/>
    <n v="104"/>
    <x v="2"/>
    <x v="1"/>
    <x v="0"/>
    <x v="2"/>
    <x v="1"/>
    <n v="0"/>
    <n v="1"/>
  </r>
  <r>
    <d v="2023-05-06T00:00:00"/>
    <n v="2927000"/>
    <n v="99.63"/>
    <n v="75.64"/>
    <n v="2.23"/>
    <x v="0"/>
    <s v="Peoria"/>
    <x v="6"/>
    <n v="114"/>
    <x v="9"/>
    <x v="1"/>
    <x v="0"/>
    <x v="1"/>
    <x v="3"/>
    <n v="0"/>
    <n v="1"/>
  </r>
  <r>
    <d v="2020-12-10T00:00:00"/>
    <n v="4950000"/>
    <n v="94.09"/>
    <n v="80.59"/>
    <n v="1.26"/>
    <x v="0"/>
    <s v="Allentown"/>
    <x v="5"/>
    <n v="99"/>
    <x v="2"/>
    <x v="0"/>
    <x v="2"/>
    <x v="2"/>
    <x v="2"/>
    <n v="0"/>
    <n v="1"/>
  </r>
  <r>
    <d v="2016-10-18T00:00:00"/>
    <n v="500000"/>
    <n v="87.2"/>
    <n v="64.7"/>
    <n v="1.1000000000000001"/>
    <x v="0"/>
    <s v="Los Angeles"/>
    <x v="2"/>
    <n v="76"/>
    <x v="6"/>
    <x v="0"/>
    <x v="1"/>
    <x v="0"/>
    <x v="1"/>
    <n v="0"/>
    <n v="1"/>
  </r>
  <r>
    <d v="2015-09-21T00:00:00"/>
    <n v="5113000"/>
    <n v="99.49"/>
    <n v="67.3"/>
    <n v="1.47"/>
    <x v="1"/>
    <s v="Orlando"/>
    <x v="9"/>
    <n v="90"/>
    <x v="1"/>
    <x v="0"/>
    <x v="0"/>
    <x v="2"/>
    <x v="3"/>
    <n v="1"/>
    <n v="1"/>
  </r>
  <r>
    <d v="2023-05-12T00:00:00"/>
    <n v="500000"/>
    <n v="86.58"/>
    <n v="75.63"/>
    <n v="1.32"/>
    <x v="0"/>
    <s v="Raleigh"/>
    <x v="3"/>
    <n v="83"/>
    <x v="9"/>
    <x v="0"/>
    <x v="0"/>
    <x v="2"/>
    <x v="1"/>
    <n v="0"/>
    <n v="1"/>
  </r>
  <r>
    <d v="2025-02-21T00:00:00"/>
    <n v="8062000"/>
    <n v="87.28"/>
    <n v="52.45"/>
    <n v="2.17"/>
    <x v="2"/>
    <s v="Tucson"/>
    <x v="4"/>
    <n v="111"/>
    <x v="7"/>
    <x v="1"/>
    <x v="1"/>
    <x v="1"/>
    <x v="1"/>
    <n v="1"/>
    <n v="1"/>
  </r>
  <r>
    <d v="2017-04-07T00:00:00"/>
    <n v="3623000"/>
    <n v="99.92"/>
    <n v="52.31"/>
    <n v="2.04"/>
    <x v="0"/>
    <s v="Los Angeles"/>
    <x v="2"/>
    <n v="73"/>
    <x v="0"/>
    <x v="0"/>
    <x v="1"/>
    <x v="1"/>
    <x v="3"/>
    <n v="0"/>
    <n v="1"/>
  </r>
  <r>
    <d v="2016-10-23T00:00:00"/>
    <n v="3773000"/>
    <n v="95.38"/>
    <n v="52.49"/>
    <n v="1.76"/>
    <x v="1"/>
    <s v="Columbus"/>
    <x v="0"/>
    <n v="65"/>
    <x v="6"/>
    <x v="0"/>
    <x v="1"/>
    <x v="3"/>
    <x v="0"/>
    <n v="1"/>
    <n v="1"/>
  </r>
  <r>
    <d v="2024-09-16T00:00:00"/>
    <n v="1931000"/>
    <n v="94.36"/>
    <n v="71.08"/>
    <n v="1.64"/>
    <x v="0"/>
    <s v="San Francisco"/>
    <x v="2"/>
    <n v="102"/>
    <x v="4"/>
    <x v="1"/>
    <x v="0"/>
    <x v="3"/>
    <x v="2"/>
    <n v="0"/>
    <n v="1"/>
  </r>
  <r>
    <d v="2019-03-11T00:00:00"/>
    <n v="2266000"/>
    <n v="90.52"/>
    <n v="66.569999999999993"/>
    <n v="2.2400000000000002"/>
    <x v="0"/>
    <s v="Augusta"/>
    <x v="8"/>
    <n v="68"/>
    <x v="3"/>
    <x v="0"/>
    <x v="0"/>
    <x v="1"/>
    <x v="2"/>
    <n v="0"/>
    <n v="1"/>
  </r>
  <r>
    <d v="2024-03-03T00:00:00"/>
    <n v="6757000"/>
    <n v="85.17"/>
    <n v="66.650000000000006"/>
    <n v="1.72"/>
    <x v="1"/>
    <s v="Cincinnati"/>
    <x v="0"/>
    <n v="97"/>
    <x v="4"/>
    <x v="0"/>
    <x v="0"/>
    <x v="3"/>
    <x v="1"/>
    <n v="1"/>
    <n v="1"/>
  </r>
  <r>
    <d v="2020-01-28T00:00:00"/>
    <n v="3908000"/>
    <n v="93.03"/>
    <n v="58.61"/>
    <n v="1.02"/>
    <x v="1"/>
    <s v="Miami"/>
    <x v="9"/>
    <n v="86"/>
    <x v="2"/>
    <x v="0"/>
    <x v="1"/>
    <x v="0"/>
    <x v="2"/>
    <n v="1"/>
    <n v="1"/>
  </r>
  <r>
    <d v="2017-10-26T00:00:00"/>
    <n v="3012000"/>
    <n v="93.22"/>
    <n v="68.180000000000007"/>
    <n v="2.27"/>
    <x v="0"/>
    <s v="Peoria"/>
    <x v="6"/>
    <n v="74"/>
    <x v="0"/>
    <x v="0"/>
    <x v="0"/>
    <x v="1"/>
    <x v="2"/>
    <n v="0"/>
    <n v="1"/>
  </r>
  <r>
    <d v="2021-07-02T00:00:00"/>
    <n v="4945000"/>
    <n v="87.25"/>
    <n v="62.99"/>
    <n v="2.11"/>
    <x v="0"/>
    <s v="Atlanta"/>
    <x v="8"/>
    <n v="47"/>
    <x v="10"/>
    <x v="2"/>
    <x v="1"/>
    <x v="1"/>
    <x v="1"/>
    <n v="0"/>
    <n v="1"/>
  </r>
  <r>
    <d v="2016-09-25T00:00:00"/>
    <n v="500000"/>
    <n v="90.92"/>
    <n v="68.38"/>
    <n v="2.1800000000000002"/>
    <x v="0"/>
    <s v="Philadelphia"/>
    <x v="5"/>
    <n v="61"/>
    <x v="6"/>
    <x v="0"/>
    <x v="0"/>
    <x v="1"/>
    <x v="2"/>
    <n v="0"/>
    <n v="1"/>
  </r>
  <r>
    <d v="2019-09-20T00:00:00"/>
    <n v="3662000"/>
    <n v="95.32"/>
    <n v="67.5"/>
    <n v="1.38"/>
    <x v="1"/>
    <s v="Chicago"/>
    <x v="6"/>
    <n v="106"/>
    <x v="3"/>
    <x v="1"/>
    <x v="0"/>
    <x v="2"/>
    <x v="0"/>
    <n v="1"/>
    <n v="1"/>
  </r>
  <r>
    <d v="2021-11-07T00:00:00"/>
    <n v="4823000"/>
    <n v="94.56"/>
    <n v="76.37"/>
    <n v="2.34"/>
    <x v="0"/>
    <s v="Cleveland"/>
    <x v="0"/>
    <n v="102"/>
    <x v="10"/>
    <x v="1"/>
    <x v="0"/>
    <x v="1"/>
    <x v="2"/>
    <n v="0"/>
    <n v="1"/>
  </r>
  <r>
    <d v="2020-05-30T00:00:00"/>
    <n v="7603000"/>
    <n v="86"/>
    <n v="70.739999999999995"/>
    <n v="1.23"/>
    <x v="1"/>
    <s v="Augusta"/>
    <x v="8"/>
    <n v="121"/>
    <x v="2"/>
    <x v="1"/>
    <x v="0"/>
    <x v="0"/>
    <x v="1"/>
    <n v="1"/>
    <n v="1"/>
  </r>
  <r>
    <d v="2018-04-01T00:00:00"/>
    <n v="5177000"/>
    <n v="95.2"/>
    <n v="51.67"/>
    <n v="1.1299999999999999"/>
    <x v="0"/>
    <s v="Atlanta"/>
    <x v="8"/>
    <n v="126"/>
    <x v="8"/>
    <x v="1"/>
    <x v="1"/>
    <x v="0"/>
    <x v="0"/>
    <n v="0"/>
    <n v="1"/>
  </r>
  <r>
    <d v="2023-01-07T00:00:00"/>
    <n v="4269000"/>
    <n v="86.07"/>
    <n v="50.48"/>
    <n v="2.4300000000000002"/>
    <x v="0"/>
    <s v="Houston"/>
    <x v="1"/>
    <n v="80"/>
    <x v="9"/>
    <x v="0"/>
    <x v="1"/>
    <x v="1"/>
    <x v="1"/>
    <n v="0"/>
    <n v="1"/>
  </r>
  <r>
    <d v="2024-10-21T00:00:00"/>
    <n v="3395000"/>
    <n v="89.45"/>
    <n v="63.99"/>
    <n v="2.16"/>
    <x v="0"/>
    <s v="Tampa"/>
    <x v="9"/>
    <n v="113"/>
    <x v="4"/>
    <x v="1"/>
    <x v="1"/>
    <x v="1"/>
    <x v="1"/>
    <n v="0"/>
    <n v="1"/>
  </r>
  <r>
    <d v="2020-09-16T00:00:00"/>
    <n v="2906000"/>
    <n v="87.61"/>
    <n v="53.94"/>
    <n v="1.99"/>
    <x v="0"/>
    <s v="Springfield"/>
    <x v="6"/>
    <n v="91"/>
    <x v="2"/>
    <x v="0"/>
    <x v="1"/>
    <x v="3"/>
    <x v="1"/>
    <n v="0"/>
    <n v="1"/>
  </r>
  <r>
    <d v="2024-07-24T00:00:00"/>
    <n v="3437000"/>
    <n v="85.31"/>
    <n v="53.29"/>
    <n v="2.4500000000000002"/>
    <x v="1"/>
    <s v="Miami"/>
    <x v="9"/>
    <n v="101"/>
    <x v="4"/>
    <x v="1"/>
    <x v="1"/>
    <x v="1"/>
    <x v="1"/>
    <n v="1"/>
    <n v="1"/>
  </r>
  <r>
    <d v="2015-09-12T00:00:00"/>
    <n v="6992000"/>
    <n v="94.37"/>
    <n v="65.28"/>
    <n v="1.31"/>
    <x v="0"/>
    <s v="Peoria"/>
    <x v="6"/>
    <n v="52"/>
    <x v="1"/>
    <x v="0"/>
    <x v="0"/>
    <x v="2"/>
    <x v="2"/>
    <n v="0"/>
    <n v="1"/>
  </r>
  <r>
    <d v="2024-12-31T00:00:00"/>
    <n v="5562000"/>
    <n v="96.62"/>
    <n v="75.760000000000005"/>
    <n v="1.8"/>
    <x v="0"/>
    <s v="Chicago"/>
    <x v="6"/>
    <n v="47"/>
    <x v="4"/>
    <x v="2"/>
    <x v="0"/>
    <x v="3"/>
    <x v="0"/>
    <n v="0"/>
    <n v="1"/>
  </r>
  <r>
    <d v="2020-08-28T00:00:00"/>
    <n v="3713000"/>
    <n v="99.7"/>
    <n v="74.08"/>
    <n v="1.87"/>
    <x v="0"/>
    <s v="Pittsburgh"/>
    <x v="5"/>
    <n v="102"/>
    <x v="2"/>
    <x v="1"/>
    <x v="0"/>
    <x v="3"/>
    <x v="3"/>
    <n v="0"/>
    <n v="1"/>
  </r>
  <r>
    <d v="2017-04-29T00:00:00"/>
    <n v="6492000"/>
    <n v="94.85"/>
    <n v="55.12"/>
    <n v="1.51"/>
    <x v="0"/>
    <s v="Pittsburgh"/>
    <x v="5"/>
    <n v="92"/>
    <x v="0"/>
    <x v="0"/>
    <x v="1"/>
    <x v="3"/>
    <x v="2"/>
    <n v="0"/>
    <n v="1"/>
  </r>
  <r>
    <d v="2017-11-06T00:00:00"/>
    <n v="2910000"/>
    <n v="91.59"/>
    <n v="74.52"/>
    <n v="2.41"/>
    <x v="1"/>
    <s v="Pittsburgh"/>
    <x v="5"/>
    <n v="16"/>
    <x v="0"/>
    <x v="2"/>
    <x v="0"/>
    <x v="1"/>
    <x v="2"/>
    <n v="1"/>
    <n v="1"/>
  </r>
  <r>
    <d v="2020-01-24T00:00:00"/>
    <n v="4032000"/>
    <n v="87.96"/>
    <n v="85.48"/>
    <n v="1.97"/>
    <x v="1"/>
    <s v="Allentown"/>
    <x v="5"/>
    <n v="65"/>
    <x v="2"/>
    <x v="0"/>
    <x v="2"/>
    <x v="3"/>
    <x v="1"/>
    <n v="1"/>
    <n v="1"/>
  </r>
  <r>
    <d v="2017-07-12T00:00:00"/>
    <n v="6721000"/>
    <n v="97.92"/>
    <n v="83.86"/>
    <n v="2.38"/>
    <x v="0"/>
    <s v="Greensboro"/>
    <x v="3"/>
    <n v="57"/>
    <x v="0"/>
    <x v="0"/>
    <x v="2"/>
    <x v="1"/>
    <x v="0"/>
    <n v="0"/>
    <n v="1"/>
  </r>
  <r>
    <d v="2017-05-21T00:00:00"/>
    <n v="6675000"/>
    <n v="91.91"/>
    <n v="83.68"/>
    <n v="2.09"/>
    <x v="0"/>
    <s v="Peoria"/>
    <x v="6"/>
    <n v="50"/>
    <x v="0"/>
    <x v="0"/>
    <x v="2"/>
    <x v="1"/>
    <x v="2"/>
    <n v="0"/>
    <n v="1"/>
  </r>
  <r>
    <d v="2024-12-22T00:00:00"/>
    <n v="6326000"/>
    <n v="87.66"/>
    <n v="71.8"/>
    <n v="2.48"/>
    <x v="0"/>
    <s v="Atlanta"/>
    <x v="8"/>
    <n v="110"/>
    <x v="4"/>
    <x v="1"/>
    <x v="0"/>
    <x v="1"/>
    <x v="1"/>
    <n v="0"/>
    <n v="1"/>
  </r>
  <r>
    <d v="2018-03-17T00:00:00"/>
    <n v="4811000"/>
    <n v="95.89"/>
    <n v="82.71"/>
    <n v="1.32"/>
    <x v="0"/>
    <s v="Cleveland"/>
    <x v="0"/>
    <n v="72"/>
    <x v="8"/>
    <x v="0"/>
    <x v="2"/>
    <x v="2"/>
    <x v="0"/>
    <n v="0"/>
    <n v="1"/>
  </r>
  <r>
    <d v="2020-03-13T00:00:00"/>
    <n v="7477000"/>
    <n v="95.99"/>
    <n v="71.69"/>
    <n v="1.89"/>
    <x v="1"/>
    <s v="Mesa"/>
    <x v="4"/>
    <n v="75"/>
    <x v="2"/>
    <x v="0"/>
    <x v="0"/>
    <x v="3"/>
    <x v="0"/>
    <n v="1"/>
    <n v="1"/>
  </r>
  <r>
    <d v="2020-05-10T00:00:00"/>
    <n v="1202000"/>
    <n v="93.48"/>
    <n v="77.56"/>
    <n v="2.31"/>
    <x v="0"/>
    <s v="Allentown"/>
    <x v="5"/>
    <n v="77"/>
    <x v="2"/>
    <x v="0"/>
    <x v="0"/>
    <x v="1"/>
    <x v="2"/>
    <n v="0"/>
    <n v="1"/>
  </r>
  <r>
    <d v="2019-02-23T00:00:00"/>
    <n v="7580000"/>
    <n v="87.4"/>
    <n v="68.459999999999994"/>
    <n v="1.01"/>
    <x v="0"/>
    <s v="New York"/>
    <x v="7"/>
    <n v="95"/>
    <x v="3"/>
    <x v="0"/>
    <x v="0"/>
    <x v="0"/>
    <x v="1"/>
    <n v="0"/>
    <n v="1"/>
  </r>
  <r>
    <d v="2021-05-25T00:00:00"/>
    <n v="6657000"/>
    <n v="99.88"/>
    <n v="53.97"/>
    <n v="1.6"/>
    <x v="0"/>
    <s v="Greensboro"/>
    <x v="3"/>
    <n v="47"/>
    <x v="10"/>
    <x v="2"/>
    <x v="1"/>
    <x v="3"/>
    <x v="3"/>
    <n v="0"/>
    <n v="1"/>
  </r>
  <r>
    <d v="2019-01-11T00:00:00"/>
    <n v="3839000"/>
    <n v="93.33"/>
    <n v="79.319999999999993"/>
    <n v="1.92"/>
    <x v="1"/>
    <s v="Chicago"/>
    <x v="6"/>
    <n v="92"/>
    <x v="3"/>
    <x v="0"/>
    <x v="0"/>
    <x v="3"/>
    <x v="2"/>
    <n v="1"/>
    <n v="1"/>
  </r>
  <r>
    <d v="2020-01-21T00:00:00"/>
    <n v="3971000"/>
    <n v="96.76"/>
    <n v="72.17"/>
    <n v="1.01"/>
    <x v="0"/>
    <s v="Buffalo"/>
    <x v="7"/>
    <n v="41"/>
    <x v="2"/>
    <x v="2"/>
    <x v="0"/>
    <x v="0"/>
    <x v="0"/>
    <n v="0"/>
    <n v="1"/>
  </r>
  <r>
    <d v="2024-02-29T00:00:00"/>
    <n v="3430000"/>
    <n v="99.37"/>
    <n v="64.72"/>
    <n v="1.49"/>
    <x v="0"/>
    <s v="Columbus"/>
    <x v="0"/>
    <n v="94"/>
    <x v="4"/>
    <x v="0"/>
    <x v="1"/>
    <x v="2"/>
    <x v="3"/>
    <n v="0"/>
    <n v="1"/>
  </r>
  <r>
    <d v="2023-11-16T00:00:00"/>
    <n v="4092000"/>
    <n v="98.15"/>
    <n v="89.85"/>
    <n v="1.55"/>
    <x v="0"/>
    <s v="Houston"/>
    <x v="1"/>
    <n v="50"/>
    <x v="9"/>
    <x v="0"/>
    <x v="2"/>
    <x v="3"/>
    <x v="3"/>
    <n v="0"/>
    <n v="1"/>
  </r>
  <r>
    <d v="2019-11-02T00:00:00"/>
    <n v="8454000"/>
    <n v="98.29"/>
    <n v="73.72"/>
    <n v="1.59"/>
    <x v="0"/>
    <s v="Buffalo"/>
    <x v="7"/>
    <n v="63"/>
    <x v="3"/>
    <x v="0"/>
    <x v="0"/>
    <x v="3"/>
    <x v="3"/>
    <n v="0"/>
    <n v="1"/>
  </r>
  <r>
    <d v="2016-06-05T00:00:00"/>
    <n v="8362000"/>
    <n v="85.05"/>
    <n v="74.78"/>
    <n v="1.53"/>
    <x v="0"/>
    <s v="San Francisco"/>
    <x v="2"/>
    <n v="52"/>
    <x v="6"/>
    <x v="0"/>
    <x v="0"/>
    <x v="3"/>
    <x v="1"/>
    <n v="0"/>
    <n v="1"/>
  </r>
  <r>
    <d v="2017-02-18T00:00:00"/>
    <n v="3896000"/>
    <n v="94.63"/>
    <n v="52.59"/>
    <n v="1.87"/>
    <x v="0"/>
    <s v="Allentown"/>
    <x v="5"/>
    <n v="151"/>
    <x v="0"/>
    <x v="1"/>
    <x v="1"/>
    <x v="3"/>
    <x v="2"/>
    <n v="0"/>
    <n v="1"/>
  </r>
  <r>
    <d v="2022-10-09T00:00:00"/>
    <n v="8723000"/>
    <n v="94.05"/>
    <n v="77.06"/>
    <n v="2.21"/>
    <x v="1"/>
    <s v="Peoria"/>
    <x v="6"/>
    <n v="131"/>
    <x v="5"/>
    <x v="1"/>
    <x v="0"/>
    <x v="1"/>
    <x v="2"/>
    <n v="1"/>
    <n v="1"/>
  </r>
  <r>
    <d v="2020-04-09T00:00:00"/>
    <n v="6557000"/>
    <n v="92.47"/>
    <n v="53.08"/>
    <n v="1.0900000000000001"/>
    <x v="0"/>
    <s v="Orlando"/>
    <x v="9"/>
    <n v="58"/>
    <x v="2"/>
    <x v="0"/>
    <x v="1"/>
    <x v="0"/>
    <x v="2"/>
    <n v="0"/>
    <n v="1"/>
  </r>
  <r>
    <d v="2016-04-24T00:00:00"/>
    <n v="7232000"/>
    <n v="95.62"/>
    <n v="81.540000000000006"/>
    <n v="1.78"/>
    <x v="0"/>
    <s v="Philadelphia"/>
    <x v="5"/>
    <n v="55"/>
    <x v="6"/>
    <x v="0"/>
    <x v="2"/>
    <x v="3"/>
    <x v="0"/>
    <n v="0"/>
    <n v="1"/>
  </r>
  <r>
    <d v="2015-08-17T00:00:00"/>
    <n v="2717000"/>
    <n v="89.92"/>
    <n v="67.36"/>
    <n v="1.1299999999999999"/>
    <x v="1"/>
    <s v="Augusta"/>
    <x v="8"/>
    <n v="69"/>
    <x v="1"/>
    <x v="0"/>
    <x v="0"/>
    <x v="0"/>
    <x v="1"/>
    <n v="1"/>
    <n v="1"/>
  </r>
  <r>
    <d v="2021-03-28T00:00:00"/>
    <n v="5960000"/>
    <n v="96.03"/>
    <n v="89.93"/>
    <n v="2.4"/>
    <x v="0"/>
    <s v="Tampa"/>
    <x v="9"/>
    <n v="34"/>
    <x v="10"/>
    <x v="2"/>
    <x v="2"/>
    <x v="1"/>
    <x v="0"/>
    <n v="0"/>
    <n v="1"/>
  </r>
  <r>
    <d v="2017-10-15T00:00:00"/>
    <n v="2952000"/>
    <n v="94.54"/>
    <n v="81.430000000000007"/>
    <n v="1.18"/>
    <x v="0"/>
    <s v="Rochester"/>
    <x v="7"/>
    <n v="130"/>
    <x v="0"/>
    <x v="1"/>
    <x v="2"/>
    <x v="0"/>
    <x v="2"/>
    <n v="0"/>
    <n v="1"/>
  </r>
  <r>
    <d v="2020-01-08T00:00:00"/>
    <n v="7295000"/>
    <n v="90.76"/>
    <n v="72.87"/>
    <n v="1.88"/>
    <x v="0"/>
    <s v="Tampa"/>
    <x v="9"/>
    <n v="65"/>
    <x v="2"/>
    <x v="0"/>
    <x v="0"/>
    <x v="3"/>
    <x v="2"/>
    <n v="0"/>
    <n v="1"/>
  </r>
  <r>
    <d v="2018-04-25T00:00:00"/>
    <n v="4022000"/>
    <n v="90.02"/>
    <n v="51.05"/>
    <n v="1.04"/>
    <x v="0"/>
    <s v="Mesa"/>
    <x v="4"/>
    <n v="41"/>
    <x v="8"/>
    <x v="2"/>
    <x v="1"/>
    <x v="0"/>
    <x v="2"/>
    <n v="0"/>
    <n v="1"/>
  </r>
  <r>
    <d v="2023-01-30T00:00:00"/>
    <n v="3944000"/>
    <n v="92.77"/>
    <n v="61.95"/>
    <n v="2.41"/>
    <x v="0"/>
    <s v="Peoria"/>
    <x v="6"/>
    <n v="98"/>
    <x v="9"/>
    <x v="0"/>
    <x v="1"/>
    <x v="1"/>
    <x v="2"/>
    <n v="0"/>
    <n v="1"/>
  </r>
  <r>
    <d v="2024-12-13T00:00:00"/>
    <n v="4068000"/>
    <n v="98.09"/>
    <n v="83.68"/>
    <n v="1.28"/>
    <x v="0"/>
    <s v="Pittsburgh"/>
    <x v="5"/>
    <n v="27"/>
    <x v="4"/>
    <x v="2"/>
    <x v="2"/>
    <x v="2"/>
    <x v="3"/>
    <n v="0"/>
    <n v="1"/>
  </r>
  <r>
    <d v="2022-11-03T00:00:00"/>
    <n v="4616000"/>
    <n v="92.24"/>
    <n v="55.34"/>
    <n v="1.1200000000000001"/>
    <x v="0"/>
    <s v="Cincinnati"/>
    <x v="0"/>
    <n v="116"/>
    <x v="5"/>
    <x v="1"/>
    <x v="1"/>
    <x v="0"/>
    <x v="2"/>
    <n v="0"/>
    <n v="1"/>
  </r>
  <r>
    <d v="2025-02-08T00:00:00"/>
    <n v="4945000"/>
    <n v="91.55"/>
    <n v="79.180000000000007"/>
    <n v="2.15"/>
    <x v="0"/>
    <s v="Cleveland"/>
    <x v="0"/>
    <n v="128"/>
    <x v="7"/>
    <x v="1"/>
    <x v="0"/>
    <x v="1"/>
    <x v="2"/>
    <n v="0"/>
    <n v="1"/>
  </r>
  <r>
    <d v="2015-09-24T00:00:00"/>
    <n v="5710000"/>
    <n v="87.03"/>
    <n v="80.06"/>
    <n v="1.99"/>
    <x v="0"/>
    <s v="Dallas"/>
    <x v="1"/>
    <n v="42"/>
    <x v="1"/>
    <x v="2"/>
    <x v="2"/>
    <x v="3"/>
    <x v="1"/>
    <n v="0"/>
    <n v="1"/>
  </r>
  <r>
    <d v="2017-06-20T00:00:00"/>
    <n v="4800000"/>
    <n v="88.93"/>
    <n v="59.88"/>
    <n v="2.36"/>
    <x v="0"/>
    <s v="Houston"/>
    <x v="1"/>
    <n v="68"/>
    <x v="0"/>
    <x v="0"/>
    <x v="1"/>
    <x v="1"/>
    <x v="1"/>
    <n v="0"/>
    <n v="1"/>
  </r>
  <r>
    <d v="2016-11-04T00:00:00"/>
    <n v="3319000"/>
    <n v="96.39"/>
    <n v="67.989999999999995"/>
    <n v="2.17"/>
    <x v="0"/>
    <s v="Pittsburgh"/>
    <x v="5"/>
    <n v="47"/>
    <x v="6"/>
    <x v="2"/>
    <x v="0"/>
    <x v="1"/>
    <x v="0"/>
    <n v="0"/>
    <n v="1"/>
  </r>
  <r>
    <d v="2018-02-06T00:00:00"/>
    <n v="4957000"/>
    <n v="85.5"/>
    <n v="52.51"/>
    <n v="2.36"/>
    <x v="0"/>
    <s v="San Francisco"/>
    <x v="2"/>
    <n v="52"/>
    <x v="8"/>
    <x v="0"/>
    <x v="1"/>
    <x v="1"/>
    <x v="1"/>
    <n v="0"/>
    <n v="1"/>
  </r>
  <r>
    <d v="2024-11-05T00:00:00"/>
    <n v="5203000"/>
    <n v="91.17"/>
    <n v="63.89"/>
    <n v="2.35"/>
    <x v="2"/>
    <s v="Augusta"/>
    <x v="8"/>
    <n v="41"/>
    <x v="4"/>
    <x v="2"/>
    <x v="1"/>
    <x v="1"/>
    <x v="2"/>
    <n v="1"/>
    <n v="1"/>
  </r>
  <r>
    <d v="2016-03-05T00:00:00"/>
    <n v="5134000"/>
    <n v="99.05"/>
    <n v="52.09"/>
    <n v="1.63"/>
    <x v="0"/>
    <s v="Chicago"/>
    <x v="6"/>
    <n v="90"/>
    <x v="6"/>
    <x v="0"/>
    <x v="1"/>
    <x v="3"/>
    <x v="3"/>
    <n v="0"/>
    <n v="1"/>
  </r>
  <r>
    <d v="2021-11-05T00:00:00"/>
    <n v="6769000"/>
    <n v="99.72"/>
    <n v="60.26"/>
    <n v="1.98"/>
    <x v="0"/>
    <s v="Savannah"/>
    <x v="8"/>
    <n v="47"/>
    <x v="10"/>
    <x v="2"/>
    <x v="1"/>
    <x v="3"/>
    <x v="3"/>
    <n v="0"/>
    <n v="1"/>
  </r>
  <r>
    <d v="2025-06-22T00:00:00"/>
    <n v="5587000"/>
    <n v="91.96"/>
    <n v="88.88"/>
    <n v="1.91"/>
    <x v="0"/>
    <s v="Chicago"/>
    <x v="6"/>
    <n v="34"/>
    <x v="7"/>
    <x v="2"/>
    <x v="2"/>
    <x v="3"/>
    <x v="2"/>
    <n v="0"/>
    <n v="1"/>
  </r>
  <r>
    <d v="2024-12-18T00:00:00"/>
    <n v="3383000"/>
    <n v="87.27"/>
    <n v="59.01"/>
    <n v="1.38"/>
    <x v="0"/>
    <s v="Mesa"/>
    <x v="4"/>
    <n v="65"/>
    <x v="4"/>
    <x v="0"/>
    <x v="1"/>
    <x v="2"/>
    <x v="1"/>
    <n v="0"/>
    <n v="1"/>
  </r>
  <r>
    <d v="2018-01-31T00:00:00"/>
    <n v="5401000"/>
    <n v="92.85"/>
    <n v="54.59"/>
    <n v="2.29"/>
    <x v="0"/>
    <s v="Savannah"/>
    <x v="8"/>
    <n v="109"/>
    <x v="8"/>
    <x v="1"/>
    <x v="1"/>
    <x v="1"/>
    <x v="2"/>
    <n v="0"/>
    <n v="1"/>
  </r>
  <r>
    <d v="2022-11-16T00:00:00"/>
    <n v="4409000"/>
    <n v="95.62"/>
    <n v="71.739999999999995"/>
    <n v="1.1200000000000001"/>
    <x v="0"/>
    <s v="Charlotte"/>
    <x v="3"/>
    <n v="79"/>
    <x v="5"/>
    <x v="0"/>
    <x v="0"/>
    <x v="0"/>
    <x v="0"/>
    <n v="0"/>
    <n v="1"/>
  </r>
  <r>
    <d v="2017-09-24T00:00:00"/>
    <n v="2856000"/>
    <n v="87.49"/>
    <n v="87.83"/>
    <n v="2.27"/>
    <x v="2"/>
    <s v="Houston"/>
    <x v="1"/>
    <n v="5"/>
    <x v="0"/>
    <x v="2"/>
    <x v="2"/>
    <x v="1"/>
    <x v="1"/>
    <n v="1"/>
    <n v="1"/>
  </r>
  <r>
    <d v="2016-04-10T00:00:00"/>
    <n v="4103000"/>
    <n v="91.18"/>
    <n v="76.040000000000006"/>
    <n v="1.82"/>
    <x v="1"/>
    <s v="Greensboro"/>
    <x v="3"/>
    <n v="135"/>
    <x v="6"/>
    <x v="1"/>
    <x v="0"/>
    <x v="3"/>
    <x v="2"/>
    <n v="1"/>
    <n v="1"/>
  </r>
  <r>
    <d v="2020-10-22T00:00:00"/>
    <n v="5042000"/>
    <n v="97.1"/>
    <n v="68.37"/>
    <n v="1.08"/>
    <x v="0"/>
    <s v="Cleveland"/>
    <x v="0"/>
    <n v="53"/>
    <x v="2"/>
    <x v="0"/>
    <x v="0"/>
    <x v="0"/>
    <x v="0"/>
    <n v="0"/>
    <n v="1"/>
  </r>
  <r>
    <d v="2021-10-07T00:00:00"/>
    <n v="3743000"/>
    <n v="88.88"/>
    <n v="56.59"/>
    <n v="1.5"/>
    <x v="0"/>
    <s v="Rochester"/>
    <x v="7"/>
    <n v="93"/>
    <x v="10"/>
    <x v="0"/>
    <x v="1"/>
    <x v="3"/>
    <x v="1"/>
    <n v="0"/>
    <n v="1"/>
  </r>
  <r>
    <d v="2016-03-29T00:00:00"/>
    <n v="5245000"/>
    <n v="88.07"/>
    <n v="85.11"/>
    <n v="2.3199999999999998"/>
    <x v="0"/>
    <s v="Los Angeles"/>
    <x v="2"/>
    <n v="123"/>
    <x v="6"/>
    <x v="1"/>
    <x v="2"/>
    <x v="1"/>
    <x v="1"/>
    <n v="0"/>
    <n v="1"/>
  </r>
  <r>
    <d v="2021-08-26T00:00:00"/>
    <n v="4279000"/>
    <n v="91.77"/>
    <n v="89.4"/>
    <n v="2.16"/>
    <x v="0"/>
    <s v="Atlanta"/>
    <x v="8"/>
    <n v="90"/>
    <x v="10"/>
    <x v="0"/>
    <x v="2"/>
    <x v="1"/>
    <x v="2"/>
    <n v="0"/>
    <n v="1"/>
  </r>
  <r>
    <d v="2019-02-20T00:00:00"/>
    <n v="6766000"/>
    <n v="93.08"/>
    <n v="69.91"/>
    <n v="1.1599999999999999"/>
    <x v="0"/>
    <s v="Raleigh"/>
    <x v="3"/>
    <n v="72"/>
    <x v="3"/>
    <x v="0"/>
    <x v="0"/>
    <x v="0"/>
    <x v="2"/>
    <n v="0"/>
    <n v="1"/>
  </r>
  <r>
    <d v="2019-10-23T00:00:00"/>
    <n v="7077000"/>
    <n v="90.71"/>
    <n v="81.02"/>
    <n v="2.4500000000000002"/>
    <x v="0"/>
    <s v="San Francisco"/>
    <x v="2"/>
    <n v="90"/>
    <x v="3"/>
    <x v="0"/>
    <x v="2"/>
    <x v="1"/>
    <x v="2"/>
    <n v="0"/>
    <n v="1"/>
  </r>
  <r>
    <d v="2017-04-24T00:00:00"/>
    <n v="5227000"/>
    <n v="89.31"/>
    <n v="81.709999999999994"/>
    <n v="1.87"/>
    <x v="0"/>
    <s v="Tampa"/>
    <x v="9"/>
    <n v="31"/>
    <x v="0"/>
    <x v="2"/>
    <x v="2"/>
    <x v="3"/>
    <x v="1"/>
    <n v="0"/>
    <n v="1"/>
  </r>
  <r>
    <d v="2021-07-31T00:00:00"/>
    <n v="7376000"/>
    <n v="90.94"/>
    <n v="86.6"/>
    <n v="1.8"/>
    <x v="0"/>
    <s v="Pittsburgh"/>
    <x v="5"/>
    <n v="91"/>
    <x v="10"/>
    <x v="0"/>
    <x v="2"/>
    <x v="3"/>
    <x v="2"/>
    <n v="0"/>
    <n v="1"/>
  </r>
  <r>
    <d v="2025-02-01T00:00:00"/>
    <n v="5969000"/>
    <n v="96.9"/>
    <n v="62.67"/>
    <n v="2.29"/>
    <x v="3"/>
    <s v="Buffalo"/>
    <x v="7"/>
    <n v="49"/>
    <x v="7"/>
    <x v="2"/>
    <x v="1"/>
    <x v="1"/>
    <x v="0"/>
    <n v="1"/>
    <n v="1"/>
  </r>
  <r>
    <d v="2022-06-24T00:00:00"/>
    <n v="4469000"/>
    <n v="99.75"/>
    <n v="55.63"/>
    <n v="1.3"/>
    <x v="0"/>
    <s v="Rochester"/>
    <x v="7"/>
    <n v="89"/>
    <x v="5"/>
    <x v="0"/>
    <x v="1"/>
    <x v="2"/>
    <x v="3"/>
    <n v="0"/>
    <n v="1"/>
  </r>
  <r>
    <d v="2018-03-12T00:00:00"/>
    <n v="3090000"/>
    <n v="91.6"/>
    <n v="74.61"/>
    <n v="1.1299999999999999"/>
    <x v="0"/>
    <s v="Pittsburgh"/>
    <x v="5"/>
    <n v="87"/>
    <x v="8"/>
    <x v="0"/>
    <x v="0"/>
    <x v="0"/>
    <x v="2"/>
    <n v="0"/>
    <n v="1"/>
  </r>
  <r>
    <d v="2019-08-05T00:00:00"/>
    <n v="5383000"/>
    <n v="92.58"/>
    <n v="88.69"/>
    <n v="1.63"/>
    <x v="0"/>
    <s v="Buffalo"/>
    <x v="7"/>
    <n v="82"/>
    <x v="3"/>
    <x v="0"/>
    <x v="2"/>
    <x v="3"/>
    <x v="2"/>
    <n v="0"/>
    <n v="1"/>
  </r>
  <r>
    <d v="2018-04-30T00:00:00"/>
    <n v="2875000"/>
    <n v="98.23"/>
    <n v="67.099999999999994"/>
    <n v="1.24"/>
    <x v="0"/>
    <s v="Rochester"/>
    <x v="7"/>
    <n v="87"/>
    <x v="8"/>
    <x v="0"/>
    <x v="0"/>
    <x v="0"/>
    <x v="3"/>
    <n v="0"/>
    <n v="1"/>
  </r>
  <r>
    <d v="2018-07-30T00:00:00"/>
    <n v="5065000"/>
    <n v="92.91"/>
    <n v="78.77"/>
    <n v="2.34"/>
    <x v="0"/>
    <s v="San Francisco"/>
    <x v="2"/>
    <n v="66"/>
    <x v="8"/>
    <x v="0"/>
    <x v="0"/>
    <x v="1"/>
    <x v="2"/>
    <n v="0"/>
    <n v="1"/>
  </r>
  <r>
    <d v="2022-07-30T00:00:00"/>
    <n v="5389000"/>
    <n v="87.81"/>
    <n v="84.33"/>
    <n v="2.23"/>
    <x v="0"/>
    <s v="Cincinnati"/>
    <x v="0"/>
    <n v="64"/>
    <x v="5"/>
    <x v="0"/>
    <x v="2"/>
    <x v="1"/>
    <x v="1"/>
    <n v="0"/>
    <n v="1"/>
  </r>
  <r>
    <d v="2015-12-27T00:00:00"/>
    <n v="8616000"/>
    <n v="89.72"/>
    <n v="68.849999999999994"/>
    <n v="2.23"/>
    <x v="0"/>
    <s v="Savannah"/>
    <x v="8"/>
    <n v="85"/>
    <x v="1"/>
    <x v="0"/>
    <x v="0"/>
    <x v="1"/>
    <x v="1"/>
    <n v="0"/>
    <n v="1"/>
  </r>
  <r>
    <d v="2018-08-13T00:00:00"/>
    <n v="756000"/>
    <n v="92.41"/>
    <n v="83.13"/>
    <n v="1.5"/>
    <x v="0"/>
    <s v="Buffalo"/>
    <x v="7"/>
    <n v="56"/>
    <x v="8"/>
    <x v="0"/>
    <x v="2"/>
    <x v="3"/>
    <x v="2"/>
    <n v="0"/>
    <n v="1"/>
  </r>
  <r>
    <d v="2021-03-20T00:00:00"/>
    <n v="6092000"/>
    <n v="97.39"/>
    <n v="54.03"/>
    <n v="1.36"/>
    <x v="0"/>
    <s v="Atlanta"/>
    <x v="8"/>
    <n v="49"/>
    <x v="10"/>
    <x v="2"/>
    <x v="1"/>
    <x v="2"/>
    <x v="0"/>
    <n v="0"/>
    <n v="1"/>
  </r>
  <r>
    <d v="2022-07-27T00:00:00"/>
    <n v="4216000"/>
    <n v="91.76"/>
    <n v="79.95"/>
    <n v="1.98"/>
    <x v="0"/>
    <s v="Atlanta"/>
    <x v="8"/>
    <n v="47"/>
    <x v="5"/>
    <x v="2"/>
    <x v="0"/>
    <x v="3"/>
    <x v="2"/>
    <n v="0"/>
    <n v="1"/>
  </r>
  <r>
    <d v="2019-10-15T00:00:00"/>
    <n v="1963000"/>
    <n v="97.62"/>
    <n v="68.849999999999994"/>
    <n v="2.4700000000000002"/>
    <x v="0"/>
    <s v="Springfield"/>
    <x v="6"/>
    <n v="112"/>
    <x v="3"/>
    <x v="1"/>
    <x v="0"/>
    <x v="1"/>
    <x v="0"/>
    <n v="0"/>
    <n v="1"/>
  </r>
  <r>
    <d v="2020-02-07T00:00:00"/>
    <n v="3193000"/>
    <n v="95.14"/>
    <n v="63"/>
    <n v="2.0299999999999998"/>
    <x v="0"/>
    <s v="Mesa"/>
    <x v="4"/>
    <n v="84"/>
    <x v="2"/>
    <x v="0"/>
    <x v="1"/>
    <x v="1"/>
    <x v="0"/>
    <n v="0"/>
    <n v="1"/>
  </r>
  <r>
    <d v="2018-04-10T00:00:00"/>
    <n v="4196000"/>
    <n v="97.56"/>
    <n v="61.17"/>
    <n v="1.96"/>
    <x v="0"/>
    <s v="Houston"/>
    <x v="1"/>
    <n v="90"/>
    <x v="8"/>
    <x v="0"/>
    <x v="1"/>
    <x v="3"/>
    <x v="0"/>
    <n v="0"/>
    <n v="1"/>
  </r>
  <r>
    <d v="2017-05-27T00:00:00"/>
    <n v="5253000"/>
    <n v="89.58"/>
    <n v="58.51"/>
    <n v="1.05"/>
    <x v="0"/>
    <s v="Springfield"/>
    <x v="6"/>
    <n v="133"/>
    <x v="0"/>
    <x v="1"/>
    <x v="1"/>
    <x v="0"/>
    <x v="1"/>
    <n v="0"/>
    <n v="1"/>
  </r>
  <r>
    <d v="2022-01-27T00:00:00"/>
    <n v="7057000"/>
    <n v="99.07"/>
    <n v="84.85"/>
    <n v="2.15"/>
    <x v="0"/>
    <s v="Mesa"/>
    <x v="4"/>
    <n v="35"/>
    <x v="5"/>
    <x v="2"/>
    <x v="2"/>
    <x v="1"/>
    <x v="3"/>
    <n v="0"/>
    <n v="1"/>
  </r>
  <r>
    <d v="2016-03-22T00:00:00"/>
    <n v="6269000"/>
    <n v="88.9"/>
    <n v="86.29"/>
    <n v="2.0099999999999998"/>
    <x v="0"/>
    <s v="San Francisco"/>
    <x v="2"/>
    <n v="108"/>
    <x v="6"/>
    <x v="1"/>
    <x v="2"/>
    <x v="1"/>
    <x v="1"/>
    <n v="0"/>
    <n v="1"/>
  </r>
  <r>
    <d v="2023-07-28T00:00:00"/>
    <n v="3067000"/>
    <n v="91.71"/>
    <n v="68.41"/>
    <n v="2.2999999999999998"/>
    <x v="1"/>
    <s v="San Francisco"/>
    <x v="2"/>
    <n v="79"/>
    <x v="9"/>
    <x v="0"/>
    <x v="0"/>
    <x v="1"/>
    <x v="2"/>
    <n v="1"/>
    <n v="1"/>
  </r>
  <r>
    <d v="2019-05-08T00:00:00"/>
    <n v="655000"/>
    <n v="99.65"/>
    <n v="54.43"/>
    <n v="1.63"/>
    <x v="0"/>
    <s v="Miami"/>
    <x v="9"/>
    <n v="100"/>
    <x v="3"/>
    <x v="1"/>
    <x v="1"/>
    <x v="3"/>
    <x v="3"/>
    <n v="0"/>
    <n v="1"/>
  </r>
  <r>
    <d v="2018-12-17T00:00:00"/>
    <n v="4556000"/>
    <n v="97.88"/>
    <n v="61.69"/>
    <n v="2.37"/>
    <x v="0"/>
    <s v="New York"/>
    <x v="7"/>
    <n v="87"/>
    <x v="8"/>
    <x v="0"/>
    <x v="1"/>
    <x v="1"/>
    <x v="0"/>
    <n v="0"/>
    <n v="1"/>
  </r>
  <r>
    <d v="2023-05-25T00:00:00"/>
    <n v="6478000"/>
    <n v="85.27"/>
    <n v="88.51"/>
    <n v="2.09"/>
    <x v="1"/>
    <s v="Buffalo"/>
    <x v="7"/>
    <n v="93"/>
    <x v="9"/>
    <x v="0"/>
    <x v="2"/>
    <x v="1"/>
    <x v="1"/>
    <n v="1"/>
    <n v="1"/>
  </r>
  <r>
    <d v="2021-07-06T00:00:00"/>
    <n v="6777000"/>
    <n v="89.22"/>
    <n v="84.91"/>
    <n v="1.17"/>
    <x v="0"/>
    <s v="Peoria"/>
    <x v="6"/>
    <n v="59"/>
    <x v="10"/>
    <x v="0"/>
    <x v="2"/>
    <x v="0"/>
    <x v="1"/>
    <n v="0"/>
    <n v="1"/>
  </r>
  <r>
    <d v="2020-10-03T00:00:00"/>
    <n v="5735000"/>
    <n v="86.45"/>
    <n v="59.68"/>
    <n v="1.02"/>
    <x v="0"/>
    <s v="Los Angeles"/>
    <x v="2"/>
    <n v="130"/>
    <x v="2"/>
    <x v="1"/>
    <x v="1"/>
    <x v="0"/>
    <x v="1"/>
    <n v="0"/>
    <n v="1"/>
  </r>
  <r>
    <d v="2019-06-09T00:00:00"/>
    <n v="1230000"/>
    <n v="93.98"/>
    <n v="61.89"/>
    <n v="1.45"/>
    <x v="0"/>
    <s v="San Francisco"/>
    <x v="2"/>
    <n v="66"/>
    <x v="3"/>
    <x v="0"/>
    <x v="1"/>
    <x v="2"/>
    <x v="2"/>
    <n v="0"/>
    <n v="1"/>
  </r>
  <r>
    <d v="2019-05-11T00:00:00"/>
    <n v="6901000"/>
    <n v="98.38"/>
    <n v="57.41"/>
    <n v="1.1200000000000001"/>
    <x v="0"/>
    <s v="Austin"/>
    <x v="1"/>
    <n v="126"/>
    <x v="3"/>
    <x v="1"/>
    <x v="1"/>
    <x v="0"/>
    <x v="3"/>
    <n v="0"/>
    <n v="1"/>
  </r>
  <r>
    <d v="2015-12-20T00:00:00"/>
    <n v="6469000"/>
    <n v="85.52"/>
    <n v="73.31"/>
    <n v="2.4900000000000002"/>
    <x v="1"/>
    <s v="Raleigh"/>
    <x v="3"/>
    <n v="55"/>
    <x v="1"/>
    <x v="0"/>
    <x v="0"/>
    <x v="1"/>
    <x v="1"/>
    <n v="1"/>
    <n v="1"/>
  </r>
  <r>
    <d v="2018-11-07T00:00:00"/>
    <n v="5140000"/>
    <n v="85.95"/>
    <n v="83.25"/>
    <n v="1.9"/>
    <x v="1"/>
    <s v="Cincinnati"/>
    <x v="0"/>
    <n v="109"/>
    <x v="8"/>
    <x v="1"/>
    <x v="2"/>
    <x v="3"/>
    <x v="1"/>
    <n v="1"/>
    <n v="1"/>
  </r>
  <r>
    <d v="2022-05-05T00:00:00"/>
    <n v="5530000"/>
    <n v="97.44"/>
    <n v="85.16"/>
    <n v="1.86"/>
    <x v="1"/>
    <s v="Phoenix"/>
    <x v="4"/>
    <n v="94"/>
    <x v="5"/>
    <x v="0"/>
    <x v="2"/>
    <x v="3"/>
    <x v="0"/>
    <n v="1"/>
    <n v="1"/>
  </r>
  <r>
    <d v="2021-02-23T00:00:00"/>
    <n v="500000"/>
    <n v="89.75"/>
    <n v="67.38"/>
    <n v="2.16"/>
    <x v="0"/>
    <s v="Raleigh"/>
    <x v="3"/>
    <n v="95"/>
    <x v="10"/>
    <x v="0"/>
    <x v="0"/>
    <x v="1"/>
    <x v="1"/>
    <n v="0"/>
    <n v="1"/>
  </r>
  <r>
    <d v="2020-04-21T00:00:00"/>
    <n v="6772000"/>
    <n v="91.65"/>
    <n v="74.28"/>
    <n v="1.95"/>
    <x v="0"/>
    <s v="Pittsburgh"/>
    <x v="5"/>
    <n v="81"/>
    <x v="2"/>
    <x v="0"/>
    <x v="0"/>
    <x v="3"/>
    <x v="2"/>
    <n v="0"/>
    <n v="1"/>
  </r>
  <r>
    <d v="2016-09-29T00:00:00"/>
    <n v="8280000"/>
    <n v="88.56"/>
    <n v="70.489999999999995"/>
    <n v="1.1599999999999999"/>
    <x v="0"/>
    <s v="Tucson"/>
    <x v="4"/>
    <n v="97"/>
    <x v="6"/>
    <x v="0"/>
    <x v="0"/>
    <x v="0"/>
    <x v="1"/>
    <n v="0"/>
    <n v="1"/>
  </r>
  <r>
    <d v="2020-04-24T00:00:00"/>
    <n v="4487000"/>
    <n v="94.78"/>
    <n v="88.02"/>
    <n v="1.9"/>
    <x v="0"/>
    <s v="Raleigh"/>
    <x v="3"/>
    <n v="5"/>
    <x v="2"/>
    <x v="2"/>
    <x v="2"/>
    <x v="3"/>
    <x v="2"/>
    <n v="0"/>
    <n v="1"/>
  </r>
  <r>
    <d v="2021-07-15T00:00:00"/>
    <n v="5087000"/>
    <n v="94.51"/>
    <n v="52.84"/>
    <n v="1.38"/>
    <x v="0"/>
    <s v="Tucson"/>
    <x v="4"/>
    <n v="125"/>
    <x v="10"/>
    <x v="1"/>
    <x v="1"/>
    <x v="2"/>
    <x v="2"/>
    <n v="0"/>
    <n v="1"/>
  </r>
  <r>
    <d v="2024-03-25T00:00:00"/>
    <n v="4121000"/>
    <n v="85.68"/>
    <n v="55.6"/>
    <n v="1.42"/>
    <x v="0"/>
    <s v="Austin"/>
    <x v="1"/>
    <n v="8"/>
    <x v="4"/>
    <x v="2"/>
    <x v="1"/>
    <x v="2"/>
    <x v="1"/>
    <n v="0"/>
    <n v="1"/>
  </r>
  <r>
    <d v="2022-05-13T00:00:00"/>
    <n v="2187000"/>
    <n v="94.16"/>
    <n v="61.23"/>
    <n v="1.31"/>
    <x v="0"/>
    <s v="San Francisco"/>
    <x v="2"/>
    <n v="72"/>
    <x v="5"/>
    <x v="0"/>
    <x v="1"/>
    <x v="2"/>
    <x v="2"/>
    <n v="0"/>
    <n v="1"/>
  </r>
  <r>
    <d v="2024-09-07T00:00:00"/>
    <n v="4590000"/>
    <n v="85.11"/>
    <n v="58.76"/>
    <n v="1.06"/>
    <x v="0"/>
    <s v="Buffalo"/>
    <x v="7"/>
    <n v="75"/>
    <x v="4"/>
    <x v="0"/>
    <x v="1"/>
    <x v="0"/>
    <x v="1"/>
    <n v="0"/>
    <n v="1"/>
  </r>
  <r>
    <d v="2021-03-13T00:00:00"/>
    <n v="4382000"/>
    <n v="97.04"/>
    <n v="72.88"/>
    <n v="1.77"/>
    <x v="0"/>
    <s v="Dallas"/>
    <x v="1"/>
    <n v="52"/>
    <x v="10"/>
    <x v="0"/>
    <x v="0"/>
    <x v="3"/>
    <x v="0"/>
    <n v="0"/>
    <n v="1"/>
  </r>
  <r>
    <d v="2016-01-13T00:00:00"/>
    <n v="5755000"/>
    <n v="90.96"/>
    <n v="53.48"/>
    <n v="1.93"/>
    <x v="0"/>
    <s v="Chicago"/>
    <x v="6"/>
    <n v="69"/>
    <x v="6"/>
    <x v="0"/>
    <x v="1"/>
    <x v="3"/>
    <x v="2"/>
    <n v="0"/>
    <n v="1"/>
  </r>
  <r>
    <d v="2017-07-11T00:00:00"/>
    <n v="4362000"/>
    <n v="92.61"/>
    <n v="84.97"/>
    <n v="1.74"/>
    <x v="0"/>
    <s v="Rochester"/>
    <x v="7"/>
    <n v="51"/>
    <x v="0"/>
    <x v="0"/>
    <x v="2"/>
    <x v="3"/>
    <x v="2"/>
    <n v="0"/>
    <n v="1"/>
  </r>
  <r>
    <d v="2020-01-04T00:00:00"/>
    <n v="4202000"/>
    <n v="90.92"/>
    <n v="66.87"/>
    <n v="1.62"/>
    <x v="0"/>
    <s v="Peoria"/>
    <x v="6"/>
    <n v="55"/>
    <x v="2"/>
    <x v="0"/>
    <x v="0"/>
    <x v="3"/>
    <x v="2"/>
    <n v="0"/>
    <n v="1"/>
  </r>
  <r>
    <d v="2018-08-08T00:00:00"/>
    <n v="5534000"/>
    <n v="94.12"/>
    <n v="62.37"/>
    <n v="2.2400000000000002"/>
    <x v="0"/>
    <s v="Tucson"/>
    <x v="4"/>
    <n v="90"/>
    <x v="8"/>
    <x v="0"/>
    <x v="1"/>
    <x v="1"/>
    <x v="2"/>
    <n v="0"/>
    <n v="1"/>
  </r>
  <r>
    <d v="2025-06-10T00:00:00"/>
    <n v="5290000"/>
    <n v="95.3"/>
    <n v="54.58"/>
    <n v="1.58"/>
    <x v="0"/>
    <s v="Houston"/>
    <x v="1"/>
    <n v="56"/>
    <x v="7"/>
    <x v="0"/>
    <x v="1"/>
    <x v="3"/>
    <x v="0"/>
    <n v="0"/>
    <n v="1"/>
  </r>
  <r>
    <d v="2020-01-30T00:00:00"/>
    <n v="696000"/>
    <n v="86.82"/>
    <n v="66.760000000000005"/>
    <n v="2.13"/>
    <x v="0"/>
    <s v="Los Angeles"/>
    <x v="2"/>
    <n v="53"/>
    <x v="2"/>
    <x v="0"/>
    <x v="0"/>
    <x v="1"/>
    <x v="1"/>
    <n v="0"/>
    <n v="1"/>
  </r>
  <r>
    <d v="2016-03-19T00:00:00"/>
    <n v="6024000"/>
    <n v="95.03"/>
    <n v="77.150000000000006"/>
    <n v="1.54"/>
    <x v="0"/>
    <s v="Peoria"/>
    <x v="6"/>
    <n v="69"/>
    <x v="6"/>
    <x v="0"/>
    <x v="0"/>
    <x v="3"/>
    <x v="0"/>
    <n v="0"/>
    <n v="1"/>
  </r>
  <r>
    <d v="2017-05-29T00:00:00"/>
    <n v="4803000"/>
    <n v="94.54"/>
    <n v="86.53"/>
    <n v="1.92"/>
    <x v="0"/>
    <s v="Cleveland"/>
    <x v="0"/>
    <n v="75"/>
    <x v="0"/>
    <x v="0"/>
    <x v="2"/>
    <x v="3"/>
    <x v="2"/>
    <n v="0"/>
    <n v="1"/>
  </r>
  <r>
    <d v="2022-12-16T00:00:00"/>
    <n v="5763000"/>
    <n v="86.81"/>
    <n v="86.1"/>
    <n v="1.1000000000000001"/>
    <x v="1"/>
    <s v="Greensboro"/>
    <x v="3"/>
    <n v="94"/>
    <x v="5"/>
    <x v="0"/>
    <x v="2"/>
    <x v="0"/>
    <x v="1"/>
    <n v="1"/>
    <n v="1"/>
  </r>
  <r>
    <d v="2021-06-12T00:00:00"/>
    <n v="2713000"/>
    <n v="85.18"/>
    <n v="66.88"/>
    <n v="1.44"/>
    <x v="0"/>
    <s v="Phoenix"/>
    <x v="4"/>
    <n v="78"/>
    <x v="10"/>
    <x v="0"/>
    <x v="0"/>
    <x v="2"/>
    <x v="1"/>
    <n v="0"/>
    <n v="1"/>
  </r>
  <r>
    <d v="2020-11-25T00:00:00"/>
    <n v="10356000"/>
    <n v="85.66"/>
    <n v="54.92"/>
    <n v="1.84"/>
    <x v="0"/>
    <s v="San Francisco"/>
    <x v="2"/>
    <n v="60"/>
    <x v="2"/>
    <x v="0"/>
    <x v="1"/>
    <x v="3"/>
    <x v="1"/>
    <n v="0"/>
    <n v="1"/>
  </r>
  <r>
    <d v="2022-12-27T00:00:00"/>
    <n v="7531000"/>
    <n v="94.78"/>
    <n v="83.82"/>
    <n v="2.04"/>
    <x v="0"/>
    <s v="Houston"/>
    <x v="1"/>
    <n v="49"/>
    <x v="5"/>
    <x v="2"/>
    <x v="2"/>
    <x v="1"/>
    <x v="2"/>
    <n v="0"/>
    <n v="1"/>
  </r>
  <r>
    <d v="2024-04-06T00:00:00"/>
    <n v="8680000"/>
    <n v="89.13"/>
    <n v="62.25"/>
    <n v="2.1800000000000002"/>
    <x v="1"/>
    <s v="Cleveland"/>
    <x v="0"/>
    <n v="52"/>
    <x v="4"/>
    <x v="0"/>
    <x v="1"/>
    <x v="1"/>
    <x v="1"/>
    <n v="1"/>
    <n v="1"/>
  </r>
  <r>
    <d v="2017-07-13T00:00:00"/>
    <n v="7785000"/>
    <n v="97.34"/>
    <n v="84.3"/>
    <n v="2.37"/>
    <x v="0"/>
    <s v="Los Angeles"/>
    <x v="2"/>
    <n v="67"/>
    <x v="0"/>
    <x v="0"/>
    <x v="2"/>
    <x v="1"/>
    <x v="0"/>
    <n v="0"/>
    <n v="1"/>
  </r>
  <r>
    <d v="2022-02-12T00:00:00"/>
    <n v="1361000"/>
    <n v="93.73"/>
    <n v="64.849999999999994"/>
    <n v="1.9"/>
    <x v="0"/>
    <s v="Raleigh"/>
    <x v="3"/>
    <n v="54"/>
    <x v="5"/>
    <x v="0"/>
    <x v="1"/>
    <x v="3"/>
    <x v="2"/>
    <n v="0"/>
    <n v="1"/>
  </r>
  <r>
    <d v="2025-05-16T00:00:00"/>
    <n v="7065000"/>
    <n v="90.62"/>
    <n v="56.67"/>
    <n v="1.65"/>
    <x v="0"/>
    <s v="Buffalo"/>
    <x v="7"/>
    <n v="108"/>
    <x v="7"/>
    <x v="1"/>
    <x v="1"/>
    <x v="3"/>
    <x v="2"/>
    <n v="0"/>
    <n v="1"/>
  </r>
  <r>
    <d v="2018-10-19T00:00:00"/>
    <n v="3071000"/>
    <n v="85.38"/>
    <n v="75.83"/>
    <n v="1.96"/>
    <x v="0"/>
    <s v="Dallas"/>
    <x v="1"/>
    <n v="62"/>
    <x v="8"/>
    <x v="0"/>
    <x v="0"/>
    <x v="3"/>
    <x v="1"/>
    <n v="0"/>
    <n v="1"/>
  </r>
  <r>
    <d v="2019-11-24T00:00:00"/>
    <n v="3876000"/>
    <n v="91.14"/>
    <n v="62.45"/>
    <n v="2.02"/>
    <x v="0"/>
    <s v="Chicago"/>
    <x v="6"/>
    <n v="68"/>
    <x v="3"/>
    <x v="0"/>
    <x v="1"/>
    <x v="1"/>
    <x v="2"/>
    <n v="0"/>
    <n v="1"/>
  </r>
  <r>
    <d v="2016-04-26T00:00:00"/>
    <n v="1742000"/>
    <n v="88.27"/>
    <n v="89.52"/>
    <n v="1.68"/>
    <x v="0"/>
    <s v="Houston"/>
    <x v="1"/>
    <n v="113"/>
    <x v="6"/>
    <x v="1"/>
    <x v="2"/>
    <x v="3"/>
    <x v="1"/>
    <n v="0"/>
    <n v="1"/>
  </r>
  <r>
    <d v="2022-12-25T00:00:00"/>
    <n v="3381000"/>
    <n v="92.28"/>
    <n v="51.1"/>
    <n v="1.76"/>
    <x v="0"/>
    <s v="Houston"/>
    <x v="1"/>
    <n v="87"/>
    <x v="5"/>
    <x v="0"/>
    <x v="1"/>
    <x v="3"/>
    <x v="2"/>
    <n v="0"/>
    <n v="1"/>
  </r>
  <r>
    <d v="2015-08-05T00:00:00"/>
    <n v="4796000"/>
    <n v="85.58"/>
    <n v="51.24"/>
    <n v="1.58"/>
    <x v="1"/>
    <s v="Tampa"/>
    <x v="9"/>
    <n v="87"/>
    <x v="1"/>
    <x v="0"/>
    <x v="1"/>
    <x v="3"/>
    <x v="1"/>
    <n v="1"/>
    <n v="1"/>
  </r>
  <r>
    <d v="2024-05-29T00:00:00"/>
    <n v="4482000"/>
    <n v="89.34"/>
    <n v="86"/>
    <n v="1.17"/>
    <x v="0"/>
    <s v="Chicago"/>
    <x v="6"/>
    <n v="122"/>
    <x v="4"/>
    <x v="1"/>
    <x v="2"/>
    <x v="0"/>
    <x v="1"/>
    <n v="0"/>
    <n v="1"/>
  </r>
  <r>
    <d v="2024-09-21T00:00:00"/>
    <n v="4813000"/>
    <n v="98.33"/>
    <n v="74.12"/>
    <n v="2.2400000000000002"/>
    <x v="0"/>
    <s v="San Francisco"/>
    <x v="2"/>
    <n v="81"/>
    <x v="4"/>
    <x v="0"/>
    <x v="0"/>
    <x v="1"/>
    <x v="3"/>
    <n v="0"/>
    <n v="1"/>
  </r>
  <r>
    <d v="2018-12-01T00:00:00"/>
    <n v="4785000"/>
    <n v="90.78"/>
    <n v="63.62"/>
    <n v="1.81"/>
    <x v="1"/>
    <s v="Miami"/>
    <x v="9"/>
    <n v="88"/>
    <x v="8"/>
    <x v="0"/>
    <x v="1"/>
    <x v="3"/>
    <x v="2"/>
    <n v="1"/>
    <n v="1"/>
  </r>
  <r>
    <d v="2021-10-05T00:00:00"/>
    <n v="5367000"/>
    <n v="93.13"/>
    <n v="80.48"/>
    <n v="2.25"/>
    <x v="1"/>
    <s v="Savannah"/>
    <x v="8"/>
    <n v="39"/>
    <x v="10"/>
    <x v="2"/>
    <x v="2"/>
    <x v="1"/>
    <x v="2"/>
    <n v="1"/>
    <n v="1"/>
  </r>
  <r>
    <d v="2022-11-25T00:00:00"/>
    <n v="1398000"/>
    <n v="88.89"/>
    <n v="57.78"/>
    <n v="1.0900000000000001"/>
    <x v="0"/>
    <s v="New York"/>
    <x v="7"/>
    <n v="58"/>
    <x v="5"/>
    <x v="0"/>
    <x v="1"/>
    <x v="0"/>
    <x v="1"/>
    <n v="0"/>
    <n v="1"/>
  </r>
  <r>
    <d v="2016-10-02T00:00:00"/>
    <n v="2477000"/>
    <n v="99.5"/>
    <n v="72.31"/>
    <n v="1.52"/>
    <x v="0"/>
    <s v="Augusta"/>
    <x v="8"/>
    <n v="49"/>
    <x v="6"/>
    <x v="2"/>
    <x v="0"/>
    <x v="3"/>
    <x v="3"/>
    <n v="0"/>
    <n v="1"/>
  </r>
  <r>
    <d v="2021-03-07T00:00:00"/>
    <n v="2855000"/>
    <n v="91.66"/>
    <n v="75.05"/>
    <n v="1.73"/>
    <x v="0"/>
    <s v="Mesa"/>
    <x v="4"/>
    <n v="82"/>
    <x v="10"/>
    <x v="0"/>
    <x v="0"/>
    <x v="3"/>
    <x v="2"/>
    <n v="0"/>
    <n v="1"/>
  </r>
  <r>
    <d v="2020-11-26T00:00:00"/>
    <n v="5584000"/>
    <n v="93.54"/>
    <n v="74.83"/>
    <n v="1.3"/>
    <x v="0"/>
    <s v="Miami"/>
    <x v="9"/>
    <n v="101"/>
    <x v="2"/>
    <x v="1"/>
    <x v="0"/>
    <x v="2"/>
    <x v="2"/>
    <n v="0"/>
    <n v="1"/>
  </r>
  <r>
    <d v="2017-09-07T00:00:00"/>
    <n v="4069000"/>
    <n v="92.13"/>
    <n v="71.72"/>
    <n v="1.34"/>
    <x v="0"/>
    <s v="Dallas"/>
    <x v="1"/>
    <n v="71"/>
    <x v="0"/>
    <x v="0"/>
    <x v="0"/>
    <x v="2"/>
    <x v="2"/>
    <n v="0"/>
    <n v="1"/>
  </r>
  <r>
    <d v="2020-09-03T00:00:00"/>
    <n v="5532000"/>
    <n v="98.05"/>
    <n v="55.23"/>
    <n v="2.19"/>
    <x v="0"/>
    <s v="San Francisco"/>
    <x v="2"/>
    <n v="128"/>
    <x v="2"/>
    <x v="1"/>
    <x v="1"/>
    <x v="1"/>
    <x v="3"/>
    <n v="0"/>
    <n v="1"/>
  </r>
  <r>
    <d v="2024-03-11T00:00:00"/>
    <n v="5538000"/>
    <n v="89.14"/>
    <n v="85.08"/>
    <n v="2.42"/>
    <x v="1"/>
    <s v="Greensboro"/>
    <x v="3"/>
    <n v="64"/>
    <x v="4"/>
    <x v="0"/>
    <x v="2"/>
    <x v="1"/>
    <x v="1"/>
    <n v="1"/>
    <n v="1"/>
  </r>
  <r>
    <d v="2020-10-28T00:00:00"/>
    <n v="4751000"/>
    <n v="99.71"/>
    <n v="69.34"/>
    <n v="2.2999999999999998"/>
    <x v="0"/>
    <s v="San Diego"/>
    <x v="2"/>
    <n v="39"/>
    <x v="2"/>
    <x v="2"/>
    <x v="0"/>
    <x v="1"/>
    <x v="3"/>
    <n v="0"/>
    <n v="1"/>
  </r>
  <r>
    <d v="2022-07-06T00:00:00"/>
    <n v="1454000"/>
    <n v="89.29"/>
    <n v="58.13"/>
    <n v="2.14"/>
    <x v="0"/>
    <s v="Philadelphia"/>
    <x v="5"/>
    <n v="112"/>
    <x v="5"/>
    <x v="1"/>
    <x v="1"/>
    <x v="1"/>
    <x v="1"/>
    <n v="0"/>
    <n v="1"/>
  </r>
  <r>
    <d v="2021-02-10T00:00:00"/>
    <n v="5481000"/>
    <n v="92.38"/>
    <n v="73.09"/>
    <n v="2.2999999999999998"/>
    <x v="0"/>
    <s v="Dallas"/>
    <x v="1"/>
    <n v="5"/>
    <x v="10"/>
    <x v="2"/>
    <x v="0"/>
    <x v="1"/>
    <x v="2"/>
    <n v="0"/>
    <n v="1"/>
  </r>
  <r>
    <d v="2022-05-30T00:00:00"/>
    <n v="4890000"/>
    <n v="97.41"/>
    <n v="80.58"/>
    <n v="1.86"/>
    <x v="1"/>
    <s v="Augusta"/>
    <x v="8"/>
    <n v="83"/>
    <x v="5"/>
    <x v="0"/>
    <x v="2"/>
    <x v="3"/>
    <x v="0"/>
    <n v="1"/>
    <n v="1"/>
  </r>
  <r>
    <d v="2020-08-05T00:00:00"/>
    <n v="7332000"/>
    <n v="98.4"/>
    <n v="52.5"/>
    <n v="2.33"/>
    <x v="0"/>
    <s v="Savannah"/>
    <x v="8"/>
    <n v="68"/>
    <x v="2"/>
    <x v="0"/>
    <x v="1"/>
    <x v="1"/>
    <x v="3"/>
    <n v="0"/>
    <n v="1"/>
  </r>
  <r>
    <d v="2024-12-29T00:00:00"/>
    <n v="6187000"/>
    <n v="94.4"/>
    <n v="87.06"/>
    <n v="1.03"/>
    <x v="1"/>
    <s v="Miami"/>
    <x v="9"/>
    <n v="5"/>
    <x v="4"/>
    <x v="2"/>
    <x v="2"/>
    <x v="0"/>
    <x v="2"/>
    <n v="1"/>
    <n v="1"/>
  </r>
  <r>
    <d v="2017-09-23T00:00:00"/>
    <n v="8914000"/>
    <n v="95.84"/>
    <n v="77.7"/>
    <n v="1.2"/>
    <x v="0"/>
    <s v="Augusta"/>
    <x v="8"/>
    <n v="67"/>
    <x v="0"/>
    <x v="0"/>
    <x v="0"/>
    <x v="0"/>
    <x v="0"/>
    <n v="0"/>
    <n v="1"/>
  </r>
  <r>
    <d v="2018-10-30T00:00:00"/>
    <n v="3057000"/>
    <n v="97.07"/>
    <n v="61.15"/>
    <n v="1.32"/>
    <x v="0"/>
    <s v="Miami"/>
    <x v="9"/>
    <n v="33"/>
    <x v="8"/>
    <x v="2"/>
    <x v="1"/>
    <x v="2"/>
    <x v="0"/>
    <n v="0"/>
    <n v="1"/>
  </r>
  <r>
    <d v="2022-09-19T00:00:00"/>
    <n v="3929000"/>
    <n v="85.21"/>
    <n v="79.510000000000005"/>
    <n v="2.25"/>
    <x v="0"/>
    <s v="Tampa"/>
    <x v="9"/>
    <n v="100"/>
    <x v="5"/>
    <x v="1"/>
    <x v="0"/>
    <x v="1"/>
    <x v="1"/>
    <n v="0"/>
    <n v="1"/>
  </r>
  <r>
    <d v="2022-01-05T00:00:00"/>
    <n v="3717000"/>
    <n v="96.3"/>
    <n v="80.760000000000005"/>
    <n v="1.99"/>
    <x v="0"/>
    <s v="Greensboro"/>
    <x v="3"/>
    <n v="87"/>
    <x v="5"/>
    <x v="0"/>
    <x v="2"/>
    <x v="3"/>
    <x v="0"/>
    <n v="0"/>
    <n v="1"/>
  </r>
  <r>
    <d v="2018-07-11T00:00:00"/>
    <n v="6169000"/>
    <n v="94.2"/>
    <n v="53.54"/>
    <n v="1.73"/>
    <x v="0"/>
    <s v="Augusta"/>
    <x v="8"/>
    <n v="88"/>
    <x v="8"/>
    <x v="0"/>
    <x v="1"/>
    <x v="3"/>
    <x v="2"/>
    <n v="0"/>
    <n v="1"/>
  </r>
  <r>
    <d v="2025-03-31T00:00:00"/>
    <n v="4674000"/>
    <n v="91.11"/>
    <n v="52.64"/>
    <n v="1.52"/>
    <x v="0"/>
    <s v="Houston"/>
    <x v="1"/>
    <n v="52"/>
    <x v="7"/>
    <x v="0"/>
    <x v="1"/>
    <x v="3"/>
    <x v="2"/>
    <n v="0"/>
    <n v="1"/>
  </r>
  <r>
    <d v="2020-09-07T00:00:00"/>
    <n v="5214000"/>
    <n v="99.22"/>
    <n v="52.89"/>
    <n v="2.4300000000000002"/>
    <x v="0"/>
    <s v="Los Angeles"/>
    <x v="2"/>
    <n v="70"/>
    <x v="2"/>
    <x v="0"/>
    <x v="1"/>
    <x v="1"/>
    <x v="3"/>
    <n v="0"/>
    <n v="1"/>
  </r>
  <r>
    <d v="2022-06-22T00:00:00"/>
    <n v="1213000"/>
    <n v="86.15"/>
    <n v="70.02"/>
    <n v="2.19"/>
    <x v="1"/>
    <s v="Greensboro"/>
    <x v="3"/>
    <n v="81"/>
    <x v="5"/>
    <x v="0"/>
    <x v="0"/>
    <x v="1"/>
    <x v="1"/>
    <n v="1"/>
    <n v="1"/>
  </r>
  <r>
    <d v="2024-11-19T00:00:00"/>
    <n v="4642000"/>
    <n v="86.09"/>
    <n v="66.11"/>
    <n v="1.44"/>
    <x v="0"/>
    <s v="Tampa"/>
    <x v="9"/>
    <n v="77"/>
    <x v="4"/>
    <x v="0"/>
    <x v="0"/>
    <x v="2"/>
    <x v="1"/>
    <n v="0"/>
    <n v="1"/>
  </r>
  <r>
    <d v="2015-07-28T00:00:00"/>
    <n v="3462000"/>
    <n v="97.05"/>
    <n v="87.17"/>
    <n v="1.61"/>
    <x v="1"/>
    <s v="Charlotte"/>
    <x v="3"/>
    <n v="46"/>
    <x v="1"/>
    <x v="2"/>
    <x v="2"/>
    <x v="3"/>
    <x v="0"/>
    <n v="1"/>
    <n v="1"/>
  </r>
  <r>
    <d v="2020-09-25T00:00:00"/>
    <n v="4443000"/>
    <n v="92.15"/>
    <n v="59.04"/>
    <n v="1.96"/>
    <x v="0"/>
    <s v="Raleigh"/>
    <x v="3"/>
    <n v="94"/>
    <x v="2"/>
    <x v="0"/>
    <x v="1"/>
    <x v="3"/>
    <x v="2"/>
    <n v="0"/>
    <n v="1"/>
  </r>
  <r>
    <d v="2020-06-11T00:00:00"/>
    <n v="5120000"/>
    <n v="90.37"/>
    <n v="75.91"/>
    <n v="1.18"/>
    <x v="2"/>
    <s v="Cleveland"/>
    <x v="0"/>
    <n v="83"/>
    <x v="2"/>
    <x v="0"/>
    <x v="0"/>
    <x v="0"/>
    <x v="2"/>
    <n v="1"/>
    <n v="1"/>
  </r>
  <r>
    <d v="2019-02-21T00:00:00"/>
    <n v="5016000"/>
    <n v="91.74"/>
    <n v="73.430000000000007"/>
    <n v="1.94"/>
    <x v="0"/>
    <s v="Chicago"/>
    <x v="6"/>
    <n v="105"/>
    <x v="3"/>
    <x v="1"/>
    <x v="0"/>
    <x v="3"/>
    <x v="2"/>
    <n v="0"/>
    <n v="1"/>
  </r>
  <r>
    <d v="2022-11-17T00:00:00"/>
    <n v="5419000"/>
    <n v="88.63"/>
    <n v="78.56"/>
    <n v="2.23"/>
    <x v="0"/>
    <s v="Allentown"/>
    <x v="5"/>
    <n v="60"/>
    <x v="5"/>
    <x v="0"/>
    <x v="0"/>
    <x v="1"/>
    <x v="1"/>
    <n v="0"/>
    <n v="1"/>
  </r>
  <r>
    <d v="2025-06-06T00:00:00"/>
    <n v="5473000"/>
    <n v="92.8"/>
    <n v="55.72"/>
    <n v="2.16"/>
    <x v="0"/>
    <s v="Raleigh"/>
    <x v="3"/>
    <n v="116"/>
    <x v="7"/>
    <x v="1"/>
    <x v="1"/>
    <x v="1"/>
    <x v="2"/>
    <n v="0"/>
    <n v="1"/>
  </r>
  <r>
    <d v="2021-01-17T00:00:00"/>
    <n v="4949000"/>
    <n v="89.26"/>
    <n v="55.35"/>
    <n v="1.94"/>
    <x v="0"/>
    <s v="New York"/>
    <x v="7"/>
    <n v="21"/>
    <x v="10"/>
    <x v="2"/>
    <x v="1"/>
    <x v="3"/>
    <x v="1"/>
    <n v="0"/>
    <n v="1"/>
  </r>
  <r>
    <d v="2023-06-23T00:00:00"/>
    <n v="3748000"/>
    <n v="89.14"/>
    <n v="78.28"/>
    <n v="1.0900000000000001"/>
    <x v="1"/>
    <s v="Los Angeles"/>
    <x v="2"/>
    <n v="75"/>
    <x v="9"/>
    <x v="0"/>
    <x v="0"/>
    <x v="0"/>
    <x v="1"/>
    <n v="1"/>
    <n v="1"/>
  </r>
  <r>
    <d v="2023-01-30T00:00:00"/>
    <n v="6650000"/>
    <n v="89.74"/>
    <n v="54.08"/>
    <n v="1.54"/>
    <x v="1"/>
    <s v="Pittsburgh"/>
    <x v="5"/>
    <n v="48"/>
    <x v="9"/>
    <x v="2"/>
    <x v="1"/>
    <x v="3"/>
    <x v="1"/>
    <n v="1"/>
    <n v="1"/>
  </r>
  <r>
    <d v="2023-02-01T00:00:00"/>
    <n v="6457000"/>
    <n v="89.7"/>
    <n v="81.56"/>
    <n v="2.34"/>
    <x v="3"/>
    <s v="Austin"/>
    <x v="1"/>
    <n v="60"/>
    <x v="9"/>
    <x v="0"/>
    <x v="2"/>
    <x v="1"/>
    <x v="1"/>
    <n v="1"/>
    <n v="1"/>
  </r>
  <r>
    <d v="2019-03-14T00:00:00"/>
    <n v="6702000"/>
    <n v="90.66"/>
    <n v="88.56"/>
    <n v="1.1299999999999999"/>
    <x v="0"/>
    <s v="Houston"/>
    <x v="1"/>
    <n v="70"/>
    <x v="3"/>
    <x v="0"/>
    <x v="2"/>
    <x v="0"/>
    <x v="2"/>
    <n v="0"/>
    <n v="1"/>
  </r>
  <r>
    <d v="2024-04-05T00:00:00"/>
    <n v="4869000"/>
    <n v="90.81"/>
    <n v="75.31"/>
    <n v="2.06"/>
    <x v="0"/>
    <s v="Augusta"/>
    <x v="8"/>
    <n v="134"/>
    <x v="4"/>
    <x v="1"/>
    <x v="0"/>
    <x v="1"/>
    <x v="2"/>
    <n v="0"/>
    <n v="1"/>
  </r>
  <r>
    <d v="2023-08-13T00:00:00"/>
    <n v="6931000"/>
    <n v="99.49"/>
    <n v="80.44"/>
    <n v="2.4300000000000002"/>
    <x v="0"/>
    <s v="San Diego"/>
    <x v="2"/>
    <n v="112"/>
    <x v="9"/>
    <x v="1"/>
    <x v="2"/>
    <x v="1"/>
    <x v="3"/>
    <n v="0"/>
    <n v="1"/>
  </r>
  <r>
    <d v="2018-06-14T00:00:00"/>
    <n v="2889000"/>
    <n v="86.58"/>
    <n v="81.27"/>
    <n v="1.97"/>
    <x v="0"/>
    <s v="Rochester"/>
    <x v="7"/>
    <n v="106"/>
    <x v="8"/>
    <x v="1"/>
    <x v="2"/>
    <x v="3"/>
    <x v="1"/>
    <n v="0"/>
    <n v="1"/>
  </r>
  <r>
    <d v="2017-01-02T00:00:00"/>
    <n v="4721000"/>
    <n v="99.35"/>
    <n v="70.02"/>
    <n v="1.65"/>
    <x v="0"/>
    <s v="Atlanta"/>
    <x v="8"/>
    <n v="61"/>
    <x v="0"/>
    <x v="0"/>
    <x v="0"/>
    <x v="3"/>
    <x v="3"/>
    <n v="0"/>
    <n v="1"/>
  </r>
  <r>
    <d v="2020-05-23T00:00:00"/>
    <n v="2117000"/>
    <n v="90.53"/>
    <n v="64.790000000000006"/>
    <n v="1.08"/>
    <x v="0"/>
    <s v="Buffalo"/>
    <x v="7"/>
    <n v="68"/>
    <x v="2"/>
    <x v="0"/>
    <x v="1"/>
    <x v="0"/>
    <x v="2"/>
    <n v="0"/>
    <n v="1"/>
  </r>
  <r>
    <d v="2024-05-01T00:00:00"/>
    <n v="4094000"/>
    <n v="97.33"/>
    <n v="84.01"/>
    <n v="1.32"/>
    <x v="0"/>
    <s v="Augusta"/>
    <x v="8"/>
    <n v="118"/>
    <x v="4"/>
    <x v="1"/>
    <x v="2"/>
    <x v="2"/>
    <x v="0"/>
    <n v="0"/>
    <n v="1"/>
  </r>
  <r>
    <d v="2021-04-07T00:00:00"/>
    <n v="4259000"/>
    <n v="98.2"/>
    <n v="58.63"/>
    <n v="2.02"/>
    <x v="0"/>
    <s v="Chicago"/>
    <x v="6"/>
    <n v="138"/>
    <x v="10"/>
    <x v="1"/>
    <x v="1"/>
    <x v="1"/>
    <x v="3"/>
    <n v="0"/>
    <n v="1"/>
  </r>
  <r>
    <d v="2017-02-25T00:00:00"/>
    <n v="1892000"/>
    <n v="87.05"/>
    <n v="76.069999999999993"/>
    <n v="2.11"/>
    <x v="0"/>
    <s v="Raleigh"/>
    <x v="3"/>
    <n v="99"/>
    <x v="0"/>
    <x v="0"/>
    <x v="0"/>
    <x v="1"/>
    <x v="1"/>
    <n v="0"/>
    <n v="1"/>
  </r>
  <r>
    <d v="2019-07-24T00:00:00"/>
    <n v="7150000"/>
    <n v="90.93"/>
    <n v="78.53"/>
    <n v="1.3"/>
    <x v="0"/>
    <s v="Charlotte"/>
    <x v="3"/>
    <n v="33"/>
    <x v="3"/>
    <x v="2"/>
    <x v="0"/>
    <x v="2"/>
    <x v="2"/>
    <n v="0"/>
    <n v="1"/>
  </r>
  <r>
    <d v="2020-11-04T00:00:00"/>
    <n v="4343000"/>
    <n v="90.52"/>
    <n v="52.32"/>
    <n v="1.17"/>
    <x v="0"/>
    <s v="Houston"/>
    <x v="1"/>
    <n v="93"/>
    <x v="2"/>
    <x v="0"/>
    <x v="1"/>
    <x v="0"/>
    <x v="2"/>
    <n v="0"/>
    <n v="1"/>
  </r>
  <r>
    <d v="2019-05-21T00:00:00"/>
    <n v="1512000"/>
    <n v="97.53"/>
    <n v="50.59"/>
    <n v="1.57"/>
    <x v="0"/>
    <s v="San Diego"/>
    <x v="2"/>
    <n v="78"/>
    <x v="3"/>
    <x v="0"/>
    <x v="1"/>
    <x v="3"/>
    <x v="0"/>
    <n v="0"/>
    <n v="1"/>
  </r>
  <r>
    <d v="2018-12-14T00:00:00"/>
    <n v="4543000"/>
    <n v="92.39"/>
    <n v="66.17"/>
    <n v="1.8"/>
    <x v="1"/>
    <s v="Dallas"/>
    <x v="1"/>
    <n v="45"/>
    <x v="8"/>
    <x v="2"/>
    <x v="0"/>
    <x v="3"/>
    <x v="2"/>
    <n v="1"/>
    <n v="1"/>
  </r>
  <r>
    <d v="2018-01-26T00:00:00"/>
    <n v="4845000"/>
    <n v="91.96"/>
    <n v="88.54"/>
    <n v="1.78"/>
    <x v="0"/>
    <s v="Los Angeles"/>
    <x v="2"/>
    <n v="75"/>
    <x v="8"/>
    <x v="0"/>
    <x v="2"/>
    <x v="3"/>
    <x v="2"/>
    <n v="0"/>
    <n v="1"/>
  </r>
  <r>
    <d v="2015-12-24T00:00:00"/>
    <n v="2638000"/>
    <n v="96.61"/>
    <n v="80.92"/>
    <n v="1.78"/>
    <x v="0"/>
    <s v="Mesa"/>
    <x v="4"/>
    <n v="108"/>
    <x v="1"/>
    <x v="1"/>
    <x v="2"/>
    <x v="3"/>
    <x v="0"/>
    <n v="0"/>
    <n v="1"/>
  </r>
  <r>
    <d v="2016-05-08T00:00:00"/>
    <n v="4525000"/>
    <n v="88.98"/>
    <n v="50.7"/>
    <n v="1.44"/>
    <x v="0"/>
    <s v="Mesa"/>
    <x v="4"/>
    <n v="80"/>
    <x v="6"/>
    <x v="0"/>
    <x v="1"/>
    <x v="2"/>
    <x v="1"/>
    <n v="0"/>
    <n v="1"/>
  </r>
  <r>
    <d v="2019-09-24T00:00:00"/>
    <n v="5204000"/>
    <n v="90.22"/>
    <n v="64.87"/>
    <n v="1"/>
    <x v="0"/>
    <s v="Peoria"/>
    <x v="6"/>
    <n v="121"/>
    <x v="3"/>
    <x v="1"/>
    <x v="1"/>
    <x v="0"/>
    <x v="2"/>
    <n v="0"/>
    <n v="1"/>
  </r>
  <r>
    <d v="2023-08-25T00:00:00"/>
    <n v="6977000"/>
    <n v="99.61"/>
    <n v="83.88"/>
    <n v="1.04"/>
    <x v="0"/>
    <s v="San Francisco"/>
    <x v="2"/>
    <n v="34"/>
    <x v="9"/>
    <x v="2"/>
    <x v="2"/>
    <x v="0"/>
    <x v="3"/>
    <n v="0"/>
    <n v="1"/>
  </r>
  <r>
    <d v="2016-10-20T00:00:00"/>
    <n v="5347000"/>
    <n v="96.71"/>
    <n v="68.319999999999993"/>
    <n v="1.6"/>
    <x v="0"/>
    <s v="Mesa"/>
    <x v="4"/>
    <n v="82"/>
    <x v="6"/>
    <x v="0"/>
    <x v="0"/>
    <x v="3"/>
    <x v="0"/>
    <n v="0"/>
    <n v="1"/>
  </r>
  <r>
    <d v="2023-04-24T00:00:00"/>
    <n v="4208000"/>
    <n v="88.42"/>
    <n v="59.86"/>
    <n v="1.73"/>
    <x v="0"/>
    <s v="Mesa"/>
    <x v="4"/>
    <n v="69"/>
    <x v="9"/>
    <x v="0"/>
    <x v="1"/>
    <x v="3"/>
    <x v="1"/>
    <n v="0"/>
    <n v="1"/>
  </r>
  <r>
    <d v="2022-08-13T00:00:00"/>
    <n v="4648000"/>
    <n v="85.87"/>
    <n v="88.31"/>
    <n v="2.41"/>
    <x v="0"/>
    <s v="Rochester"/>
    <x v="7"/>
    <n v="124"/>
    <x v="5"/>
    <x v="1"/>
    <x v="2"/>
    <x v="1"/>
    <x v="1"/>
    <n v="0"/>
    <n v="1"/>
  </r>
  <r>
    <d v="2025-05-11T00:00:00"/>
    <n v="6074000"/>
    <n v="86.13"/>
    <n v="64.63"/>
    <n v="1.34"/>
    <x v="0"/>
    <s v="Miami"/>
    <x v="9"/>
    <n v="76"/>
    <x v="7"/>
    <x v="0"/>
    <x v="1"/>
    <x v="2"/>
    <x v="1"/>
    <n v="0"/>
    <n v="1"/>
  </r>
  <r>
    <d v="2018-11-15T00:00:00"/>
    <n v="4250000"/>
    <n v="94.34"/>
    <n v="81.25"/>
    <n v="1.87"/>
    <x v="1"/>
    <s v="Greensboro"/>
    <x v="3"/>
    <n v="65"/>
    <x v="8"/>
    <x v="0"/>
    <x v="2"/>
    <x v="3"/>
    <x v="2"/>
    <n v="1"/>
    <n v="1"/>
  </r>
  <r>
    <d v="2022-02-04T00:00:00"/>
    <n v="5651000"/>
    <n v="94.54"/>
    <n v="65.53"/>
    <n v="2.0099999999999998"/>
    <x v="3"/>
    <s v="Los Angeles"/>
    <x v="2"/>
    <n v="63"/>
    <x v="5"/>
    <x v="0"/>
    <x v="0"/>
    <x v="1"/>
    <x v="2"/>
    <n v="1"/>
    <n v="1"/>
  </r>
  <r>
    <d v="2023-12-22T00:00:00"/>
    <n v="3378000"/>
    <n v="98.76"/>
    <n v="61.62"/>
    <n v="1.7"/>
    <x v="0"/>
    <s v="Austin"/>
    <x v="1"/>
    <n v="37"/>
    <x v="9"/>
    <x v="2"/>
    <x v="1"/>
    <x v="3"/>
    <x v="3"/>
    <n v="0"/>
    <n v="1"/>
  </r>
  <r>
    <d v="2022-05-13T00:00:00"/>
    <n v="5660000"/>
    <n v="85.93"/>
    <n v="55.89"/>
    <n v="1.01"/>
    <x v="1"/>
    <s v="Peoria"/>
    <x v="6"/>
    <n v="93"/>
    <x v="5"/>
    <x v="0"/>
    <x v="1"/>
    <x v="0"/>
    <x v="1"/>
    <n v="1"/>
    <n v="1"/>
  </r>
  <r>
    <d v="2019-09-19T00:00:00"/>
    <n v="3330000"/>
    <n v="87.01"/>
    <n v="88.32"/>
    <n v="1.79"/>
    <x v="0"/>
    <s v="Orlando"/>
    <x v="9"/>
    <n v="137"/>
    <x v="3"/>
    <x v="1"/>
    <x v="2"/>
    <x v="3"/>
    <x v="1"/>
    <n v="0"/>
    <n v="1"/>
  </r>
  <r>
    <d v="2018-01-27T00:00:00"/>
    <n v="5008000"/>
    <n v="95.19"/>
    <n v="53.05"/>
    <n v="1.41"/>
    <x v="0"/>
    <s v="New York"/>
    <x v="7"/>
    <n v="26"/>
    <x v="8"/>
    <x v="2"/>
    <x v="1"/>
    <x v="2"/>
    <x v="0"/>
    <n v="0"/>
    <n v="1"/>
  </r>
  <r>
    <d v="2015-08-29T00:00:00"/>
    <n v="4639000"/>
    <n v="93.2"/>
    <n v="67.31"/>
    <n v="1.07"/>
    <x v="0"/>
    <s v="Allentown"/>
    <x v="5"/>
    <n v="116"/>
    <x v="1"/>
    <x v="1"/>
    <x v="0"/>
    <x v="0"/>
    <x v="2"/>
    <n v="0"/>
    <n v="1"/>
  </r>
  <r>
    <d v="2017-05-18T00:00:00"/>
    <n v="4599000"/>
    <n v="88.14"/>
    <n v="52"/>
    <n v="2.27"/>
    <x v="1"/>
    <s v="Dallas"/>
    <x v="1"/>
    <n v="38"/>
    <x v="0"/>
    <x v="2"/>
    <x v="1"/>
    <x v="1"/>
    <x v="1"/>
    <n v="1"/>
    <n v="1"/>
  </r>
  <r>
    <d v="2022-10-18T00:00:00"/>
    <n v="4142000"/>
    <n v="99.41"/>
    <n v="57.88"/>
    <n v="2.4300000000000002"/>
    <x v="0"/>
    <s v="Orlando"/>
    <x v="9"/>
    <n v="92"/>
    <x v="5"/>
    <x v="0"/>
    <x v="1"/>
    <x v="1"/>
    <x v="3"/>
    <n v="0"/>
    <n v="1"/>
  </r>
  <r>
    <d v="2019-04-15T00:00:00"/>
    <n v="5096000"/>
    <n v="88.89"/>
    <n v="67.48"/>
    <n v="1.89"/>
    <x v="0"/>
    <s v="Peoria"/>
    <x v="6"/>
    <n v="84"/>
    <x v="3"/>
    <x v="0"/>
    <x v="0"/>
    <x v="3"/>
    <x v="1"/>
    <n v="0"/>
    <n v="1"/>
  </r>
  <r>
    <d v="2018-07-22T00:00:00"/>
    <n v="5379000"/>
    <n v="99.72"/>
    <n v="57.6"/>
    <n v="2.19"/>
    <x v="0"/>
    <s v="San Diego"/>
    <x v="2"/>
    <n v="55"/>
    <x v="8"/>
    <x v="0"/>
    <x v="1"/>
    <x v="1"/>
    <x v="3"/>
    <n v="0"/>
    <n v="1"/>
  </r>
  <r>
    <d v="2024-05-17T00:00:00"/>
    <n v="5053000"/>
    <n v="99.66"/>
    <n v="80.290000000000006"/>
    <n v="1.24"/>
    <x v="0"/>
    <s v="Dallas"/>
    <x v="1"/>
    <n v="92"/>
    <x v="4"/>
    <x v="0"/>
    <x v="2"/>
    <x v="0"/>
    <x v="3"/>
    <n v="0"/>
    <n v="1"/>
  </r>
  <r>
    <d v="2023-06-20T00:00:00"/>
    <n v="8609000"/>
    <n v="88.71"/>
    <n v="75.62"/>
    <n v="2"/>
    <x v="0"/>
    <s v="Savannah"/>
    <x v="8"/>
    <n v="69"/>
    <x v="9"/>
    <x v="0"/>
    <x v="0"/>
    <x v="1"/>
    <x v="1"/>
    <n v="0"/>
    <n v="1"/>
  </r>
  <r>
    <d v="2016-06-02T00:00:00"/>
    <n v="5464000"/>
    <n v="96.57"/>
    <n v="69.959999999999994"/>
    <n v="1.02"/>
    <x v="0"/>
    <s v="Cleveland"/>
    <x v="0"/>
    <n v="38"/>
    <x v="6"/>
    <x v="2"/>
    <x v="0"/>
    <x v="0"/>
    <x v="0"/>
    <n v="0"/>
    <n v="1"/>
  </r>
  <r>
    <d v="2025-01-17T00:00:00"/>
    <n v="2499000"/>
    <n v="89.83"/>
    <n v="83.92"/>
    <n v="2.09"/>
    <x v="1"/>
    <s v="Charlotte"/>
    <x v="3"/>
    <n v="93"/>
    <x v="7"/>
    <x v="0"/>
    <x v="2"/>
    <x v="1"/>
    <x v="1"/>
    <n v="1"/>
    <n v="1"/>
  </r>
  <r>
    <d v="2019-10-21T00:00:00"/>
    <n v="4692000"/>
    <n v="85.44"/>
    <n v="69.239999999999995"/>
    <n v="1.99"/>
    <x v="0"/>
    <s v="Tucson"/>
    <x v="4"/>
    <n v="48"/>
    <x v="3"/>
    <x v="2"/>
    <x v="0"/>
    <x v="3"/>
    <x v="1"/>
    <n v="0"/>
    <n v="1"/>
  </r>
  <r>
    <d v="2017-08-18T00:00:00"/>
    <n v="4283000"/>
    <n v="90.97"/>
    <n v="86.78"/>
    <n v="2.4900000000000002"/>
    <x v="0"/>
    <s v="Allentown"/>
    <x v="5"/>
    <n v="55"/>
    <x v="0"/>
    <x v="0"/>
    <x v="2"/>
    <x v="1"/>
    <x v="2"/>
    <n v="0"/>
    <n v="1"/>
  </r>
  <r>
    <d v="2023-05-01T00:00:00"/>
    <n v="2312000"/>
    <n v="96.31"/>
    <n v="86.74"/>
    <n v="2.4300000000000002"/>
    <x v="0"/>
    <s v="Savannah"/>
    <x v="8"/>
    <n v="26"/>
    <x v="9"/>
    <x v="2"/>
    <x v="2"/>
    <x v="1"/>
    <x v="0"/>
    <n v="0"/>
    <n v="1"/>
  </r>
  <r>
    <d v="2017-10-31T00:00:00"/>
    <n v="1267000"/>
    <n v="96.81"/>
    <n v="60.04"/>
    <n v="1.85"/>
    <x v="0"/>
    <s v="Austin"/>
    <x v="1"/>
    <n v="105"/>
    <x v="0"/>
    <x v="1"/>
    <x v="1"/>
    <x v="3"/>
    <x v="0"/>
    <n v="0"/>
    <n v="1"/>
  </r>
  <r>
    <d v="2023-06-21T00:00:00"/>
    <n v="7757000"/>
    <n v="88.61"/>
    <n v="57.66"/>
    <n v="2.38"/>
    <x v="1"/>
    <s v="New York"/>
    <x v="7"/>
    <n v="37"/>
    <x v="9"/>
    <x v="2"/>
    <x v="1"/>
    <x v="1"/>
    <x v="1"/>
    <n v="1"/>
    <n v="1"/>
  </r>
  <r>
    <d v="2024-08-07T00:00:00"/>
    <n v="5029000"/>
    <n v="88.31"/>
    <n v="51.56"/>
    <n v="1.05"/>
    <x v="0"/>
    <s v="Austin"/>
    <x v="1"/>
    <n v="46"/>
    <x v="4"/>
    <x v="2"/>
    <x v="1"/>
    <x v="0"/>
    <x v="1"/>
    <n v="0"/>
    <n v="1"/>
  </r>
  <r>
    <d v="2025-01-27T00:00:00"/>
    <n v="5428000"/>
    <n v="89.24"/>
    <n v="88.02"/>
    <n v="1.87"/>
    <x v="2"/>
    <s v="San Francisco"/>
    <x v="2"/>
    <n v="69"/>
    <x v="7"/>
    <x v="0"/>
    <x v="2"/>
    <x v="3"/>
    <x v="1"/>
    <n v="1"/>
    <n v="1"/>
  </r>
  <r>
    <d v="2020-12-17T00:00:00"/>
    <n v="8953000"/>
    <n v="92.75"/>
    <n v="80.349999999999994"/>
    <n v="1.42"/>
    <x v="1"/>
    <s v="Philadelphia"/>
    <x v="5"/>
    <n v="28"/>
    <x v="2"/>
    <x v="2"/>
    <x v="2"/>
    <x v="2"/>
    <x v="2"/>
    <n v="1"/>
    <n v="1"/>
  </r>
  <r>
    <d v="2023-02-04T00:00:00"/>
    <n v="6559000"/>
    <n v="99.2"/>
    <n v="85.7"/>
    <n v="1.63"/>
    <x v="0"/>
    <s v="Raleigh"/>
    <x v="3"/>
    <n v="66"/>
    <x v="9"/>
    <x v="0"/>
    <x v="2"/>
    <x v="3"/>
    <x v="3"/>
    <n v="0"/>
    <n v="1"/>
  </r>
  <r>
    <d v="2024-02-25T00:00:00"/>
    <n v="4745000"/>
    <n v="92.46"/>
    <n v="58.19"/>
    <n v="1.89"/>
    <x v="0"/>
    <s v="Miami"/>
    <x v="9"/>
    <n v="120"/>
    <x v="4"/>
    <x v="1"/>
    <x v="1"/>
    <x v="3"/>
    <x v="2"/>
    <n v="0"/>
    <n v="1"/>
  </r>
  <r>
    <d v="2022-10-28T00:00:00"/>
    <n v="3899000"/>
    <n v="97.83"/>
    <n v="58.28"/>
    <n v="1.1100000000000001"/>
    <x v="2"/>
    <s v="Cincinnati"/>
    <x v="0"/>
    <n v="44"/>
    <x v="5"/>
    <x v="2"/>
    <x v="1"/>
    <x v="0"/>
    <x v="0"/>
    <n v="1"/>
    <n v="1"/>
  </r>
  <r>
    <d v="2024-11-19T00:00:00"/>
    <n v="500000"/>
    <n v="97.16"/>
    <n v="83.43"/>
    <n v="1.5"/>
    <x v="0"/>
    <s v="Augusta"/>
    <x v="8"/>
    <n v="80"/>
    <x v="4"/>
    <x v="0"/>
    <x v="2"/>
    <x v="3"/>
    <x v="0"/>
    <n v="0"/>
    <n v="1"/>
  </r>
  <r>
    <d v="2023-02-24T00:00:00"/>
    <n v="7074000"/>
    <n v="94.82"/>
    <n v="56.06"/>
    <n v="2.31"/>
    <x v="1"/>
    <s v="Orlando"/>
    <x v="9"/>
    <n v="97"/>
    <x v="9"/>
    <x v="0"/>
    <x v="1"/>
    <x v="1"/>
    <x v="2"/>
    <n v="1"/>
    <n v="1"/>
  </r>
  <r>
    <d v="2018-04-09T00:00:00"/>
    <n v="1443000"/>
    <n v="91.38"/>
    <n v="51.5"/>
    <n v="1.19"/>
    <x v="1"/>
    <s v="Miami"/>
    <x v="9"/>
    <n v="84"/>
    <x v="8"/>
    <x v="0"/>
    <x v="1"/>
    <x v="0"/>
    <x v="2"/>
    <n v="1"/>
    <n v="1"/>
  </r>
  <r>
    <d v="2023-08-22T00:00:00"/>
    <n v="6380000"/>
    <n v="85.82"/>
    <n v="88.92"/>
    <n v="1.34"/>
    <x v="0"/>
    <s v="Dallas"/>
    <x v="1"/>
    <n v="5"/>
    <x v="9"/>
    <x v="2"/>
    <x v="2"/>
    <x v="2"/>
    <x v="1"/>
    <n v="0"/>
    <n v="1"/>
  </r>
  <r>
    <d v="2023-03-22T00:00:00"/>
    <n v="2826000"/>
    <n v="88.46"/>
    <n v="50.06"/>
    <n v="2.09"/>
    <x v="0"/>
    <s v="Rochester"/>
    <x v="7"/>
    <n v="42"/>
    <x v="9"/>
    <x v="2"/>
    <x v="1"/>
    <x v="1"/>
    <x v="1"/>
    <n v="0"/>
    <n v="1"/>
  </r>
  <r>
    <d v="2019-12-22T00:00:00"/>
    <n v="7435000"/>
    <n v="97.73"/>
    <n v="66.91"/>
    <n v="1.45"/>
    <x v="0"/>
    <s v="Greensboro"/>
    <x v="3"/>
    <n v="99"/>
    <x v="3"/>
    <x v="0"/>
    <x v="0"/>
    <x v="2"/>
    <x v="0"/>
    <n v="0"/>
    <n v="1"/>
  </r>
  <r>
    <d v="2019-10-09T00:00:00"/>
    <n v="7388000"/>
    <n v="97.25"/>
    <n v="57.26"/>
    <n v="1.56"/>
    <x v="1"/>
    <s v="Philadelphia"/>
    <x v="5"/>
    <n v="45"/>
    <x v="3"/>
    <x v="2"/>
    <x v="1"/>
    <x v="3"/>
    <x v="0"/>
    <n v="1"/>
    <n v="1"/>
  </r>
  <r>
    <d v="2020-04-13T00:00:00"/>
    <n v="7919000"/>
    <n v="94.92"/>
    <n v="53.14"/>
    <n v="1.82"/>
    <x v="0"/>
    <s v="Mesa"/>
    <x v="4"/>
    <n v="23"/>
    <x v="2"/>
    <x v="2"/>
    <x v="1"/>
    <x v="3"/>
    <x v="2"/>
    <n v="0"/>
    <n v="1"/>
  </r>
  <r>
    <d v="2024-06-07T00:00:00"/>
    <n v="3339000"/>
    <n v="96.71"/>
    <n v="73.349999999999994"/>
    <n v="2.4300000000000002"/>
    <x v="3"/>
    <s v="Savannah"/>
    <x v="8"/>
    <n v="90"/>
    <x v="4"/>
    <x v="0"/>
    <x v="0"/>
    <x v="1"/>
    <x v="0"/>
    <n v="1"/>
    <n v="1"/>
  </r>
  <r>
    <d v="2023-10-23T00:00:00"/>
    <n v="1823000"/>
    <n v="95.72"/>
    <n v="80.36"/>
    <n v="1.1499999999999999"/>
    <x v="1"/>
    <s v="Augusta"/>
    <x v="8"/>
    <n v="98"/>
    <x v="9"/>
    <x v="0"/>
    <x v="2"/>
    <x v="0"/>
    <x v="0"/>
    <n v="1"/>
    <n v="1"/>
  </r>
  <r>
    <d v="2019-08-20T00:00:00"/>
    <n v="8991000"/>
    <n v="90.54"/>
    <n v="87.32"/>
    <n v="2.2400000000000002"/>
    <x v="0"/>
    <s v="Cincinnati"/>
    <x v="0"/>
    <n v="168"/>
    <x v="3"/>
    <x v="1"/>
    <x v="2"/>
    <x v="1"/>
    <x v="2"/>
    <n v="0"/>
    <n v="1"/>
  </r>
  <r>
    <d v="2020-03-27T00:00:00"/>
    <n v="7164000"/>
    <n v="91.93"/>
    <n v="86.84"/>
    <n v="2.04"/>
    <x v="0"/>
    <s v="Raleigh"/>
    <x v="3"/>
    <n v="104"/>
    <x v="2"/>
    <x v="1"/>
    <x v="2"/>
    <x v="1"/>
    <x v="2"/>
    <n v="0"/>
    <n v="1"/>
  </r>
  <r>
    <d v="2023-01-18T00:00:00"/>
    <n v="6332000"/>
    <n v="89.11"/>
    <n v="82.28"/>
    <n v="1.29"/>
    <x v="3"/>
    <s v="Raleigh"/>
    <x v="3"/>
    <n v="87"/>
    <x v="9"/>
    <x v="0"/>
    <x v="2"/>
    <x v="2"/>
    <x v="1"/>
    <n v="1"/>
    <n v="1"/>
  </r>
  <r>
    <d v="2016-11-18T00:00:00"/>
    <n v="2402000"/>
    <n v="99.68"/>
    <n v="84.26"/>
    <n v="2.0499999999999998"/>
    <x v="0"/>
    <s v="Greensboro"/>
    <x v="3"/>
    <n v="38"/>
    <x v="6"/>
    <x v="2"/>
    <x v="2"/>
    <x v="1"/>
    <x v="3"/>
    <n v="0"/>
    <n v="1"/>
  </r>
  <r>
    <d v="2020-06-04T00:00:00"/>
    <n v="5916000"/>
    <n v="99.21"/>
    <n v="69.849999999999994"/>
    <n v="1.57"/>
    <x v="0"/>
    <s v="Cleveland"/>
    <x v="0"/>
    <n v="125"/>
    <x v="2"/>
    <x v="1"/>
    <x v="0"/>
    <x v="3"/>
    <x v="3"/>
    <n v="0"/>
    <n v="1"/>
  </r>
  <r>
    <d v="2019-07-22T00:00:00"/>
    <n v="5908000"/>
    <n v="96.02"/>
    <n v="65.37"/>
    <n v="1.04"/>
    <x v="0"/>
    <s v="Orlando"/>
    <x v="9"/>
    <n v="58"/>
    <x v="3"/>
    <x v="0"/>
    <x v="0"/>
    <x v="0"/>
    <x v="0"/>
    <n v="0"/>
    <n v="1"/>
  </r>
  <r>
    <d v="2020-03-09T00:00:00"/>
    <n v="1964000"/>
    <n v="95.57"/>
    <n v="82.69"/>
    <n v="1.82"/>
    <x v="0"/>
    <s v="Buffalo"/>
    <x v="7"/>
    <n v="64"/>
    <x v="2"/>
    <x v="0"/>
    <x v="2"/>
    <x v="3"/>
    <x v="0"/>
    <n v="0"/>
    <n v="1"/>
  </r>
  <r>
    <d v="2021-04-11T00:00:00"/>
    <n v="8638000"/>
    <n v="97.94"/>
    <n v="57.17"/>
    <n v="2.2000000000000002"/>
    <x v="0"/>
    <s v="Dallas"/>
    <x v="1"/>
    <n v="76"/>
    <x v="10"/>
    <x v="0"/>
    <x v="1"/>
    <x v="1"/>
    <x v="0"/>
    <n v="0"/>
    <n v="1"/>
  </r>
  <r>
    <d v="2021-01-01T00:00:00"/>
    <n v="693000"/>
    <n v="86.98"/>
    <n v="84.61"/>
    <n v="1.24"/>
    <x v="2"/>
    <s v="Charlotte"/>
    <x v="3"/>
    <n v="107"/>
    <x v="10"/>
    <x v="1"/>
    <x v="2"/>
    <x v="0"/>
    <x v="1"/>
    <n v="1"/>
    <n v="1"/>
  </r>
  <r>
    <d v="2024-10-02T00:00:00"/>
    <n v="2766000"/>
    <n v="98.07"/>
    <n v="76.91"/>
    <n v="2.2000000000000002"/>
    <x v="0"/>
    <s v="Miami"/>
    <x v="9"/>
    <n v="44"/>
    <x v="4"/>
    <x v="2"/>
    <x v="0"/>
    <x v="1"/>
    <x v="3"/>
    <n v="0"/>
    <n v="1"/>
  </r>
  <r>
    <d v="2016-12-07T00:00:00"/>
    <n v="6367000"/>
    <n v="93.58"/>
    <n v="83.31"/>
    <n v="2.36"/>
    <x v="0"/>
    <s v="Cincinnati"/>
    <x v="0"/>
    <n v="34"/>
    <x v="6"/>
    <x v="2"/>
    <x v="2"/>
    <x v="1"/>
    <x v="2"/>
    <n v="0"/>
    <n v="1"/>
  </r>
  <r>
    <d v="2017-12-01T00:00:00"/>
    <n v="5139000"/>
    <n v="89.31"/>
    <n v="62.27"/>
    <n v="1.53"/>
    <x v="1"/>
    <s v="New York"/>
    <x v="7"/>
    <n v="55"/>
    <x v="0"/>
    <x v="0"/>
    <x v="1"/>
    <x v="3"/>
    <x v="1"/>
    <n v="1"/>
    <n v="1"/>
  </r>
  <r>
    <d v="2018-02-17T00:00:00"/>
    <n v="1955000"/>
    <n v="95.99"/>
    <n v="66.180000000000007"/>
    <n v="1.1000000000000001"/>
    <x v="0"/>
    <s v="Tucson"/>
    <x v="4"/>
    <n v="108"/>
    <x v="8"/>
    <x v="1"/>
    <x v="0"/>
    <x v="0"/>
    <x v="0"/>
    <n v="0"/>
    <n v="1"/>
  </r>
  <r>
    <d v="2019-07-02T00:00:00"/>
    <n v="3593000"/>
    <n v="91.49"/>
    <n v="77.42"/>
    <n v="1.5"/>
    <x v="0"/>
    <s v="Tampa"/>
    <x v="9"/>
    <n v="102"/>
    <x v="3"/>
    <x v="1"/>
    <x v="0"/>
    <x v="3"/>
    <x v="2"/>
    <n v="0"/>
    <n v="1"/>
  </r>
  <r>
    <d v="2022-01-30T00:00:00"/>
    <n v="4688000"/>
    <n v="99.17"/>
    <n v="75.67"/>
    <n v="2.0099999999999998"/>
    <x v="0"/>
    <s v="Orlando"/>
    <x v="9"/>
    <n v="58"/>
    <x v="5"/>
    <x v="0"/>
    <x v="0"/>
    <x v="1"/>
    <x v="3"/>
    <n v="0"/>
    <n v="1"/>
  </r>
  <r>
    <d v="2018-03-01T00:00:00"/>
    <n v="2629000"/>
    <n v="91.28"/>
    <n v="80.040000000000006"/>
    <n v="1.1499999999999999"/>
    <x v="0"/>
    <s v="Phoenix"/>
    <x v="4"/>
    <n v="90"/>
    <x v="8"/>
    <x v="0"/>
    <x v="2"/>
    <x v="0"/>
    <x v="2"/>
    <n v="0"/>
    <n v="1"/>
  </r>
  <r>
    <d v="2019-03-16T00:00:00"/>
    <n v="3072000"/>
    <n v="91.48"/>
    <n v="89.21"/>
    <n v="1.1000000000000001"/>
    <x v="0"/>
    <s v="Rochester"/>
    <x v="7"/>
    <n v="46"/>
    <x v="3"/>
    <x v="2"/>
    <x v="2"/>
    <x v="0"/>
    <x v="2"/>
    <n v="0"/>
    <n v="1"/>
  </r>
  <r>
    <d v="2016-08-28T00:00:00"/>
    <n v="2343000"/>
    <n v="99.56"/>
    <n v="54.53"/>
    <n v="1.61"/>
    <x v="0"/>
    <s v="Cincinnati"/>
    <x v="0"/>
    <n v="77"/>
    <x v="6"/>
    <x v="0"/>
    <x v="1"/>
    <x v="3"/>
    <x v="3"/>
    <n v="0"/>
    <n v="1"/>
  </r>
  <r>
    <d v="2022-08-15T00:00:00"/>
    <n v="6780000"/>
    <n v="91.34"/>
    <n v="63.86"/>
    <n v="1.6"/>
    <x v="0"/>
    <s v="Cincinnati"/>
    <x v="0"/>
    <n v="106"/>
    <x v="5"/>
    <x v="1"/>
    <x v="1"/>
    <x v="3"/>
    <x v="2"/>
    <n v="0"/>
    <n v="1"/>
  </r>
  <r>
    <d v="2022-07-01T00:00:00"/>
    <n v="3343000"/>
    <n v="92.25"/>
    <n v="60.74"/>
    <n v="1.43"/>
    <x v="3"/>
    <s v="Chicago"/>
    <x v="6"/>
    <n v="55"/>
    <x v="5"/>
    <x v="0"/>
    <x v="1"/>
    <x v="2"/>
    <x v="2"/>
    <n v="1"/>
    <n v="1"/>
  </r>
  <r>
    <d v="2021-03-12T00:00:00"/>
    <n v="5415000"/>
    <n v="94.05"/>
    <n v="53.08"/>
    <n v="1.1100000000000001"/>
    <x v="0"/>
    <s v="Cincinnati"/>
    <x v="0"/>
    <n v="77"/>
    <x v="10"/>
    <x v="0"/>
    <x v="1"/>
    <x v="0"/>
    <x v="2"/>
    <n v="0"/>
    <n v="1"/>
  </r>
  <r>
    <d v="2024-10-17T00:00:00"/>
    <n v="4833000"/>
    <n v="86.38"/>
    <n v="73.959999999999994"/>
    <n v="1.94"/>
    <x v="3"/>
    <s v="Mesa"/>
    <x v="4"/>
    <n v="80"/>
    <x v="4"/>
    <x v="0"/>
    <x v="0"/>
    <x v="3"/>
    <x v="1"/>
    <n v="1"/>
    <n v="1"/>
  </r>
  <r>
    <d v="2023-06-29T00:00:00"/>
    <n v="2401000"/>
    <n v="85.23"/>
    <n v="88.6"/>
    <n v="1.38"/>
    <x v="0"/>
    <s v="Peoria"/>
    <x v="6"/>
    <n v="99"/>
    <x v="9"/>
    <x v="0"/>
    <x v="2"/>
    <x v="2"/>
    <x v="1"/>
    <n v="0"/>
    <n v="1"/>
  </r>
  <r>
    <d v="2022-08-21T00:00:00"/>
    <n v="7380000"/>
    <n v="94.15"/>
    <n v="62.52"/>
    <n v="1.41"/>
    <x v="0"/>
    <s v="Cleveland"/>
    <x v="0"/>
    <n v="105"/>
    <x v="5"/>
    <x v="1"/>
    <x v="1"/>
    <x v="2"/>
    <x v="2"/>
    <n v="0"/>
    <n v="1"/>
  </r>
  <r>
    <d v="2016-08-15T00:00:00"/>
    <n v="7035000"/>
    <n v="99.2"/>
    <n v="54.24"/>
    <n v="1.23"/>
    <x v="0"/>
    <s v="Orlando"/>
    <x v="9"/>
    <n v="83"/>
    <x v="6"/>
    <x v="0"/>
    <x v="1"/>
    <x v="0"/>
    <x v="3"/>
    <n v="0"/>
    <n v="1"/>
  </r>
  <r>
    <d v="2019-01-31T00:00:00"/>
    <n v="4570000"/>
    <n v="93.81"/>
    <n v="78.05"/>
    <n v="2.02"/>
    <x v="0"/>
    <s v="Charlotte"/>
    <x v="3"/>
    <n v="83"/>
    <x v="3"/>
    <x v="0"/>
    <x v="0"/>
    <x v="1"/>
    <x v="2"/>
    <n v="0"/>
    <n v="1"/>
  </r>
  <r>
    <d v="2022-09-17T00:00:00"/>
    <n v="4541000"/>
    <n v="93.74"/>
    <n v="60.12"/>
    <n v="1.68"/>
    <x v="0"/>
    <s v="Raleigh"/>
    <x v="3"/>
    <n v="73"/>
    <x v="5"/>
    <x v="0"/>
    <x v="1"/>
    <x v="3"/>
    <x v="2"/>
    <n v="0"/>
    <n v="1"/>
  </r>
  <r>
    <d v="2022-03-11T00:00:00"/>
    <n v="4780000"/>
    <n v="97.6"/>
    <n v="57.54"/>
    <n v="2.0099999999999998"/>
    <x v="1"/>
    <s v="Dallas"/>
    <x v="1"/>
    <n v="89"/>
    <x v="5"/>
    <x v="0"/>
    <x v="1"/>
    <x v="1"/>
    <x v="0"/>
    <n v="1"/>
    <n v="1"/>
  </r>
  <r>
    <d v="2025-07-02T00:00:00"/>
    <n v="4953000"/>
    <n v="86.39"/>
    <n v="79.94"/>
    <n v="2.37"/>
    <x v="0"/>
    <s v="Tampa"/>
    <x v="9"/>
    <n v="69"/>
    <x v="7"/>
    <x v="0"/>
    <x v="0"/>
    <x v="1"/>
    <x v="1"/>
    <n v="0"/>
    <n v="1"/>
  </r>
  <r>
    <d v="2015-11-24T00:00:00"/>
    <n v="1789000"/>
    <n v="91.52"/>
    <n v="78.94"/>
    <n v="1.01"/>
    <x v="2"/>
    <s v="Allentown"/>
    <x v="5"/>
    <n v="61"/>
    <x v="1"/>
    <x v="0"/>
    <x v="0"/>
    <x v="0"/>
    <x v="2"/>
    <n v="1"/>
    <n v="1"/>
  </r>
  <r>
    <d v="2025-05-11T00:00:00"/>
    <n v="8499000"/>
    <n v="94.57"/>
    <n v="59.68"/>
    <n v="2.0699999999999998"/>
    <x v="0"/>
    <s v="Savannah"/>
    <x v="8"/>
    <n v="116"/>
    <x v="7"/>
    <x v="1"/>
    <x v="1"/>
    <x v="1"/>
    <x v="2"/>
    <n v="0"/>
    <n v="1"/>
  </r>
  <r>
    <d v="2022-01-13T00:00:00"/>
    <n v="5718000"/>
    <n v="85.21"/>
    <n v="59.94"/>
    <n v="1.32"/>
    <x v="3"/>
    <s v="San Francisco"/>
    <x v="2"/>
    <n v="92"/>
    <x v="5"/>
    <x v="0"/>
    <x v="1"/>
    <x v="2"/>
    <x v="1"/>
    <n v="1"/>
    <n v="1"/>
  </r>
  <r>
    <d v="2023-09-05T00:00:00"/>
    <n v="3168000"/>
    <n v="85.94"/>
    <n v="68.36"/>
    <n v="2.1"/>
    <x v="2"/>
    <s v="Chicago"/>
    <x v="6"/>
    <n v="50"/>
    <x v="9"/>
    <x v="0"/>
    <x v="0"/>
    <x v="1"/>
    <x v="1"/>
    <n v="1"/>
    <n v="1"/>
  </r>
  <r>
    <d v="2015-08-31T00:00:00"/>
    <n v="8230000"/>
    <n v="86.22"/>
    <n v="88.06"/>
    <n v="2.2599999999999998"/>
    <x v="0"/>
    <s v="Los Angeles"/>
    <x v="2"/>
    <n v="104"/>
    <x v="1"/>
    <x v="1"/>
    <x v="2"/>
    <x v="1"/>
    <x v="1"/>
    <n v="0"/>
    <n v="1"/>
  </r>
  <r>
    <d v="2021-07-19T00:00:00"/>
    <n v="5999000"/>
    <n v="98.99"/>
    <n v="71.77"/>
    <n v="1.3"/>
    <x v="0"/>
    <s v="Tucson"/>
    <x v="4"/>
    <n v="89"/>
    <x v="10"/>
    <x v="0"/>
    <x v="0"/>
    <x v="2"/>
    <x v="3"/>
    <n v="0"/>
    <n v="1"/>
  </r>
  <r>
    <d v="2020-08-23T00:00:00"/>
    <n v="7834000"/>
    <n v="96.07"/>
    <n v="70.86"/>
    <n v="1.1000000000000001"/>
    <x v="0"/>
    <s v="Chicago"/>
    <x v="6"/>
    <n v="95"/>
    <x v="2"/>
    <x v="0"/>
    <x v="0"/>
    <x v="0"/>
    <x v="0"/>
    <n v="0"/>
    <n v="1"/>
  </r>
  <r>
    <d v="2022-03-14T00:00:00"/>
    <n v="6367000"/>
    <n v="93.77"/>
    <n v="71.53"/>
    <n v="1.4"/>
    <x v="2"/>
    <s v="Peoria"/>
    <x v="6"/>
    <n v="68"/>
    <x v="5"/>
    <x v="0"/>
    <x v="0"/>
    <x v="2"/>
    <x v="2"/>
    <n v="1"/>
    <n v="1"/>
  </r>
  <r>
    <d v="2022-09-10T00:00:00"/>
    <n v="6621000"/>
    <n v="95"/>
    <n v="81.5"/>
    <n v="1.68"/>
    <x v="0"/>
    <s v="Augusta"/>
    <x v="8"/>
    <n v="66"/>
    <x v="5"/>
    <x v="0"/>
    <x v="2"/>
    <x v="3"/>
    <x v="0"/>
    <n v="0"/>
    <n v="1"/>
  </r>
  <r>
    <d v="2024-09-20T00:00:00"/>
    <n v="2323000"/>
    <n v="95.58"/>
    <n v="67.099999999999994"/>
    <n v="1.66"/>
    <x v="0"/>
    <s v="Phoenix"/>
    <x v="4"/>
    <n v="95"/>
    <x v="4"/>
    <x v="0"/>
    <x v="0"/>
    <x v="3"/>
    <x v="0"/>
    <n v="0"/>
    <n v="1"/>
  </r>
  <r>
    <d v="2024-11-08T00:00:00"/>
    <n v="6077000"/>
    <n v="85.96"/>
    <n v="82.99"/>
    <n v="1.44"/>
    <x v="1"/>
    <s v="Springfield"/>
    <x v="6"/>
    <n v="80"/>
    <x v="4"/>
    <x v="0"/>
    <x v="2"/>
    <x v="2"/>
    <x v="1"/>
    <n v="1"/>
    <n v="1"/>
  </r>
  <r>
    <d v="2019-04-26T00:00:00"/>
    <n v="4226000"/>
    <n v="89.52"/>
    <n v="70.11"/>
    <n v="1.08"/>
    <x v="0"/>
    <s v="Charlotte"/>
    <x v="3"/>
    <n v="73"/>
    <x v="3"/>
    <x v="0"/>
    <x v="0"/>
    <x v="0"/>
    <x v="1"/>
    <n v="0"/>
    <n v="1"/>
  </r>
  <r>
    <d v="2023-11-14T00:00:00"/>
    <n v="6586000"/>
    <n v="86.58"/>
    <n v="80.58"/>
    <n v="1.61"/>
    <x v="0"/>
    <s v="Austin"/>
    <x v="1"/>
    <n v="74"/>
    <x v="9"/>
    <x v="0"/>
    <x v="2"/>
    <x v="3"/>
    <x v="1"/>
    <n v="0"/>
    <n v="1"/>
  </r>
  <r>
    <d v="2019-04-19T00:00:00"/>
    <n v="2487000"/>
    <n v="87.39"/>
    <n v="56.42"/>
    <n v="1.1100000000000001"/>
    <x v="0"/>
    <s v="Houston"/>
    <x v="1"/>
    <n v="99"/>
    <x v="3"/>
    <x v="0"/>
    <x v="1"/>
    <x v="0"/>
    <x v="1"/>
    <n v="0"/>
    <n v="1"/>
  </r>
  <r>
    <d v="2020-03-16T00:00:00"/>
    <n v="6085000"/>
    <n v="98.23"/>
    <n v="82.57"/>
    <n v="2.0299999999999998"/>
    <x v="0"/>
    <s v="Tampa"/>
    <x v="9"/>
    <n v="43"/>
    <x v="2"/>
    <x v="2"/>
    <x v="2"/>
    <x v="1"/>
    <x v="3"/>
    <n v="0"/>
    <n v="1"/>
  </r>
  <r>
    <d v="2022-12-24T00:00:00"/>
    <n v="4337000"/>
    <n v="89.65"/>
    <n v="60"/>
    <n v="1.77"/>
    <x v="0"/>
    <s v="Savannah"/>
    <x v="8"/>
    <n v="56"/>
    <x v="5"/>
    <x v="0"/>
    <x v="1"/>
    <x v="3"/>
    <x v="1"/>
    <n v="0"/>
    <n v="1"/>
  </r>
  <r>
    <d v="2023-10-29T00:00:00"/>
    <n v="710000"/>
    <n v="90.31"/>
    <n v="83.14"/>
    <n v="2.1800000000000002"/>
    <x v="0"/>
    <s v="Houston"/>
    <x v="1"/>
    <n v="90"/>
    <x v="9"/>
    <x v="0"/>
    <x v="2"/>
    <x v="1"/>
    <x v="2"/>
    <n v="0"/>
    <n v="1"/>
  </r>
  <r>
    <d v="2016-01-22T00:00:00"/>
    <n v="6098000"/>
    <n v="99.29"/>
    <n v="63.07"/>
    <n v="1.53"/>
    <x v="3"/>
    <s v="Columbus"/>
    <x v="0"/>
    <n v="67"/>
    <x v="6"/>
    <x v="0"/>
    <x v="1"/>
    <x v="3"/>
    <x v="3"/>
    <n v="1"/>
    <n v="1"/>
  </r>
  <r>
    <d v="2022-03-07T00:00:00"/>
    <n v="6415000"/>
    <n v="98.14"/>
    <n v="54.1"/>
    <n v="1.59"/>
    <x v="0"/>
    <s v="Augusta"/>
    <x v="8"/>
    <n v="75"/>
    <x v="5"/>
    <x v="0"/>
    <x v="1"/>
    <x v="3"/>
    <x v="3"/>
    <n v="0"/>
    <n v="1"/>
  </r>
  <r>
    <d v="2021-04-13T00:00:00"/>
    <n v="5350000"/>
    <n v="87.91"/>
    <n v="84.35"/>
    <n v="2.02"/>
    <x v="0"/>
    <s v="Tampa"/>
    <x v="9"/>
    <n v="164"/>
    <x v="10"/>
    <x v="1"/>
    <x v="2"/>
    <x v="1"/>
    <x v="1"/>
    <n v="0"/>
    <n v="1"/>
  </r>
  <r>
    <d v="2022-06-11T00:00:00"/>
    <n v="5350000"/>
    <n v="96.23"/>
    <n v="67.569999999999993"/>
    <n v="1.92"/>
    <x v="1"/>
    <s v="Miami"/>
    <x v="9"/>
    <n v="79"/>
    <x v="5"/>
    <x v="0"/>
    <x v="0"/>
    <x v="3"/>
    <x v="0"/>
    <n v="1"/>
    <n v="1"/>
  </r>
  <r>
    <d v="2018-05-16T00:00:00"/>
    <n v="5947000"/>
    <n v="87.69"/>
    <n v="77.760000000000005"/>
    <n v="1.34"/>
    <x v="0"/>
    <s v="San Francisco"/>
    <x v="2"/>
    <n v="47"/>
    <x v="8"/>
    <x v="2"/>
    <x v="0"/>
    <x v="2"/>
    <x v="1"/>
    <n v="0"/>
    <n v="1"/>
  </r>
  <r>
    <d v="2023-07-08T00:00:00"/>
    <n v="5224000"/>
    <n v="87.42"/>
    <n v="53.34"/>
    <n v="1.03"/>
    <x v="0"/>
    <s v="Savannah"/>
    <x v="8"/>
    <n v="127"/>
    <x v="9"/>
    <x v="1"/>
    <x v="1"/>
    <x v="0"/>
    <x v="1"/>
    <n v="0"/>
    <n v="1"/>
  </r>
  <r>
    <d v="2017-09-26T00:00:00"/>
    <n v="3581000"/>
    <n v="86.58"/>
    <n v="58.89"/>
    <n v="1.78"/>
    <x v="0"/>
    <s v="Cincinnati"/>
    <x v="0"/>
    <n v="37"/>
    <x v="0"/>
    <x v="2"/>
    <x v="1"/>
    <x v="3"/>
    <x v="1"/>
    <n v="0"/>
    <n v="1"/>
  </r>
  <r>
    <d v="2024-08-25T00:00:00"/>
    <n v="2165000"/>
    <n v="85.87"/>
    <n v="65.64"/>
    <n v="1.35"/>
    <x v="0"/>
    <s v="Tucson"/>
    <x v="4"/>
    <n v="92"/>
    <x v="4"/>
    <x v="0"/>
    <x v="0"/>
    <x v="2"/>
    <x v="1"/>
    <n v="0"/>
    <n v="1"/>
  </r>
  <r>
    <d v="2016-01-09T00:00:00"/>
    <n v="7043000"/>
    <n v="91.24"/>
    <n v="67.16"/>
    <n v="1.81"/>
    <x v="0"/>
    <s v="Tampa"/>
    <x v="9"/>
    <n v="137"/>
    <x v="6"/>
    <x v="1"/>
    <x v="0"/>
    <x v="3"/>
    <x v="2"/>
    <n v="0"/>
    <n v="1"/>
  </r>
  <r>
    <d v="2022-04-08T00:00:00"/>
    <n v="7172000"/>
    <n v="87.58"/>
    <n v="70"/>
    <n v="1.62"/>
    <x v="0"/>
    <s v="Atlanta"/>
    <x v="8"/>
    <n v="106"/>
    <x v="5"/>
    <x v="1"/>
    <x v="0"/>
    <x v="3"/>
    <x v="1"/>
    <n v="0"/>
    <n v="1"/>
  </r>
  <r>
    <d v="2025-03-02T00:00:00"/>
    <n v="5656000"/>
    <n v="92.99"/>
    <n v="54.62"/>
    <n v="1.91"/>
    <x v="0"/>
    <s v="Peoria"/>
    <x v="6"/>
    <n v="102"/>
    <x v="7"/>
    <x v="1"/>
    <x v="1"/>
    <x v="3"/>
    <x v="2"/>
    <n v="0"/>
    <n v="1"/>
  </r>
  <r>
    <d v="2016-01-10T00:00:00"/>
    <n v="4329000"/>
    <n v="87.14"/>
    <n v="77.680000000000007"/>
    <n v="1.31"/>
    <x v="0"/>
    <s v="San Francisco"/>
    <x v="2"/>
    <n v="51"/>
    <x v="6"/>
    <x v="0"/>
    <x v="0"/>
    <x v="2"/>
    <x v="1"/>
    <n v="0"/>
    <n v="1"/>
  </r>
  <r>
    <d v="2016-12-28T00:00:00"/>
    <n v="6717000"/>
    <n v="88.06"/>
    <n v="70.31"/>
    <n v="1.63"/>
    <x v="0"/>
    <s v="Dallas"/>
    <x v="1"/>
    <n v="67"/>
    <x v="6"/>
    <x v="0"/>
    <x v="0"/>
    <x v="3"/>
    <x v="1"/>
    <n v="0"/>
    <n v="1"/>
  </r>
  <r>
    <d v="2022-11-09T00:00:00"/>
    <n v="4909000"/>
    <n v="93.41"/>
    <n v="75.14"/>
    <n v="2.0299999999999998"/>
    <x v="0"/>
    <s v="Springfield"/>
    <x v="6"/>
    <n v="52"/>
    <x v="5"/>
    <x v="0"/>
    <x v="0"/>
    <x v="1"/>
    <x v="2"/>
    <n v="0"/>
    <n v="1"/>
  </r>
  <r>
    <d v="2017-11-15T00:00:00"/>
    <n v="5561000"/>
    <n v="97.54"/>
    <n v="82.86"/>
    <n v="2.2599999999999998"/>
    <x v="1"/>
    <s v="Allentown"/>
    <x v="5"/>
    <n v="127"/>
    <x v="0"/>
    <x v="1"/>
    <x v="2"/>
    <x v="1"/>
    <x v="0"/>
    <n v="1"/>
    <n v="1"/>
  </r>
  <r>
    <d v="2023-06-02T00:00:00"/>
    <n v="828000"/>
    <n v="96.87"/>
    <n v="68.05"/>
    <n v="1.28"/>
    <x v="0"/>
    <s v="Philadelphia"/>
    <x v="5"/>
    <n v="69"/>
    <x v="9"/>
    <x v="0"/>
    <x v="0"/>
    <x v="2"/>
    <x v="0"/>
    <n v="0"/>
    <n v="1"/>
  </r>
  <r>
    <d v="2018-08-28T00:00:00"/>
    <n v="3400000"/>
    <n v="90.82"/>
    <n v="82.14"/>
    <n v="2.35"/>
    <x v="0"/>
    <s v="Greensboro"/>
    <x v="3"/>
    <n v="73"/>
    <x v="8"/>
    <x v="0"/>
    <x v="2"/>
    <x v="1"/>
    <x v="2"/>
    <n v="0"/>
    <n v="1"/>
  </r>
  <r>
    <d v="2016-06-02T00:00:00"/>
    <n v="4449000"/>
    <n v="93.13"/>
    <n v="88.72"/>
    <n v="1.1000000000000001"/>
    <x v="0"/>
    <s v="Pittsburgh"/>
    <x v="5"/>
    <n v="103"/>
    <x v="6"/>
    <x v="1"/>
    <x v="2"/>
    <x v="0"/>
    <x v="2"/>
    <n v="0"/>
    <n v="1"/>
  </r>
  <r>
    <d v="2019-12-28T00:00:00"/>
    <n v="3787000"/>
    <n v="90.63"/>
    <n v="82.15"/>
    <n v="1.65"/>
    <x v="0"/>
    <s v="Chicago"/>
    <x v="6"/>
    <n v="81"/>
    <x v="3"/>
    <x v="0"/>
    <x v="2"/>
    <x v="3"/>
    <x v="2"/>
    <n v="0"/>
    <n v="1"/>
  </r>
  <r>
    <d v="2022-01-05T00:00:00"/>
    <n v="2844000"/>
    <n v="90.26"/>
    <n v="64.900000000000006"/>
    <n v="1.1000000000000001"/>
    <x v="0"/>
    <s v="Raleigh"/>
    <x v="3"/>
    <n v="54"/>
    <x v="5"/>
    <x v="0"/>
    <x v="1"/>
    <x v="0"/>
    <x v="2"/>
    <n v="0"/>
    <n v="1"/>
  </r>
  <r>
    <d v="2021-02-18T00:00:00"/>
    <n v="3791000"/>
    <n v="95.84"/>
    <n v="76.27"/>
    <n v="2.06"/>
    <x v="0"/>
    <s v="Savannah"/>
    <x v="8"/>
    <n v="8"/>
    <x v="10"/>
    <x v="2"/>
    <x v="0"/>
    <x v="1"/>
    <x v="0"/>
    <n v="0"/>
    <n v="1"/>
  </r>
  <r>
    <d v="2019-03-02T00:00:00"/>
    <n v="4582000"/>
    <n v="85.08"/>
    <n v="82.18"/>
    <n v="2.16"/>
    <x v="3"/>
    <s v="Pittsburgh"/>
    <x v="5"/>
    <n v="138"/>
    <x v="3"/>
    <x v="1"/>
    <x v="2"/>
    <x v="1"/>
    <x v="1"/>
    <n v="1"/>
    <n v="1"/>
  </r>
  <r>
    <d v="2023-04-20T00:00:00"/>
    <n v="3532000"/>
    <n v="96.5"/>
    <n v="73.349999999999994"/>
    <n v="2.17"/>
    <x v="2"/>
    <s v="San Francisco"/>
    <x v="2"/>
    <n v="77"/>
    <x v="9"/>
    <x v="0"/>
    <x v="0"/>
    <x v="1"/>
    <x v="0"/>
    <n v="1"/>
    <n v="1"/>
  </r>
  <r>
    <d v="2021-02-14T00:00:00"/>
    <n v="6502000"/>
    <n v="92.77"/>
    <n v="55.61"/>
    <n v="2.0099999999999998"/>
    <x v="1"/>
    <s v="Raleigh"/>
    <x v="3"/>
    <n v="93"/>
    <x v="10"/>
    <x v="0"/>
    <x v="1"/>
    <x v="1"/>
    <x v="2"/>
    <n v="1"/>
    <n v="1"/>
  </r>
  <r>
    <d v="2021-04-22T00:00:00"/>
    <n v="7807000"/>
    <n v="87.55"/>
    <n v="57.8"/>
    <n v="2.34"/>
    <x v="3"/>
    <s v="Cincinnati"/>
    <x v="0"/>
    <n v="95"/>
    <x v="10"/>
    <x v="0"/>
    <x v="1"/>
    <x v="1"/>
    <x v="1"/>
    <n v="1"/>
    <n v="1"/>
  </r>
  <r>
    <d v="2022-01-05T00:00:00"/>
    <n v="5712000"/>
    <n v="96.38"/>
    <n v="73.89"/>
    <n v="1.98"/>
    <x v="1"/>
    <s v="Miami"/>
    <x v="9"/>
    <n v="81"/>
    <x v="5"/>
    <x v="0"/>
    <x v="0"/>
    <x v="3"/>
    <x v="0"/>
    <n v="1"/>
    <n v="1"/>
  </r>
  <r>
    <d v="2020-04-19T00:00:00"/>
    <n v="5381000"/>
    <n v="94.49"/>
    <n v="56.26"/>
    <n v="1.71"/>
    <x v="2"/>
    <s v="San Francisco"/>
    <x v="2"/>
    <n v="103"/>
    <x v="2"/>
    <x v="1"/>
    <x v="1"/>
    <x v="3"/>
    <x v="2"/>
    <n v="1"/>
    <n v="1"/>
  </r>
  <r>
    <d v="2022-09-26T00:00:00"/>
    <n v="3024000"/>
    <n v="88.03"/>
    <n v="62.55"/>
    <n v="1.36"/>
    <x v="0"/>
    <s v="New York"/>
    <x v="7"/>
    <n v="102"/>
    <x v="5"/>
    <x v="1"/>
    <x v="1"/>
    <x v="2"/>
    <x v="1"/>
    <n v="0"/>
    <n v="1"/>
  </r>
  <r>
    <d v="2019-11-09T00:00:00"/>
    <n v="4259000"/>
    <n v="98.62"/>
    <n v="70.28"/>
    <n v="1.28"/>
    <x v="0"/>
    <s v="Mesa"/>
    <x v="4"/>
    <n v="32"/>
    <x v="3"/>
    <x v="2"/>
    <x v="0"/>
    <x v="2"/>
    <x v="3"/>
    <n v="0"/>
    <n v="1"/>
  </r>
  <r>
    <d v="2016-12-15T00:00:00"/>
    <n v="5445000"/>
    <n v="90.74"/>
    <n v="82.87"/>
    <n v="1.99"/>
    <x v="0"/>
    <s v="San Diego"/>
    <x v="2"/>
    <n v="60"/>
    <x v="6"/>
    <x v="0"/>
    <x v="2"/>
    <x v="3"/>
    <x v="2"/>
    <n v="0"/>
    <n v="1"/>
  </r>
  <r>
    <d v="2023-07-26T00:00:00"/>
    <n v="3684000"/>
    <n v="95.39"/>
    <n v="60.56"/>
    <n v="2.41"/>
    <x v="0"/>
    <s v="Los Angeles"/>
    <x v="2"/>
    <n v="100"/>
    <x v="9"/>
    <x v="1"/>
    <x v="1"/>
    <x v="1"/>
    <x v="0"/>
    <n v="0"/>
    <n v="1"/>
  </r>
  <r>
    <d v="2015-11-23T00:00:00"/>
    <n v="2156000"/>
    <n v="89.04"/>
    <n v="57.64"/>
    <n v="2.04"/>
    <x v="1"/>
    <s v="Springfield"/>
    <x v="6"/>
    <n v="108"/>
    <x v="1"/>
    <x v="1"/>
    <x v="1"/>
    <x v="1"/>
    <x v="1"/>
    <n v="1"/>
    <n v="1"/>
  </r>
  <r>
    <d v="2024-09-27T00:00:00"/>
    <n v="5926000"/>
    <n v="88.97"/>
    <n v="76.48"/>
    <n v="2.2200000000000002"/>
    <x v="0"/>
    <s v="Cincinnati"/>
    <x v="0"/>
    <n v="33"/>
    <x v="4"/>
    <x v="2"/>
    <x v="0"/>
    <x v="1"/>
    <x v="1"/>
    <n v="0"/>
    <n v="1"/>
  </r>
  <r>
    <d v="2016-06-13T00:00:00"/>
    <n v="6425000"/>
    <n v="87.82"/>
    <n v="53.54"/>
    <n v="2.0499999999999998"/>
    <x v="0"/>
    <s v="Greensboro"/>
    <x v="3"/>
    <n v="97"/>
    <x v="6"/>
    <x v="0"/>
    <x v="1"/>
    <x v="1"/>
    <x v="1"/>
    <n v="0"/>
    <n v="1"/>
  </r>
  <r>
    <d v="2021-07-08T00:00:00"/>
    <n v="2983000"/>
    <n v="85.47"/>
    <n v="60.38"/>
    <n v="1.05"/>
    <x v="0"/>
    <s v="Phoenix"/>
    <x v="4"/>
    <n v="16"/>
    <x v="10"/>
    <x v="2"/>
    <x v="1"/>
    <x v="0"/>
    <x v="1"/>
    <n v="0"/>
    <n v="1"/>
  </r>
  <r>
    <d v="2019-05-19T00:00:00"/>
    <n v="4335000"/>
    <n v="93.36"/>
    <n v="51.56"/>
    <n v="2"/>
    <x v="1"/>
    <s v="San Diego"/>
    <x v="2"/>
    <n v="89"/>
    <x v="3"/>
    <x v="0"/>
    <x v="1"/>
    <x v="1"/>
    <x v="2"/>
    <n v="1"/>
    <n v="1"/>
  </r>
  <r>
    <d v="2016-09-24T00:00:00"/>
    <n v="6358000"/>
    <n v="98.32"/>
    <n v="63.01"/>
    <n v="2.35"/>
    <x v="0"/>
    <s v="Orlando"/>
    <x v="9"/>
    <n v="65"/>
    <x v="6"/>
    <x v="0"/>
    <x v="1"/>
    <x v="1"/>
    <x v="3"/>
    <n v="0"/>
    <n v="1"/>
  </r>
  <r>
    <d v="2016-04-01T00:00:00"/>
    <n v="4062000"/>
    <n v="93.65"/>
    <n v="52.69"/>
    <n v="1.1399999999999999"/>
    <x v="0"/>
    <s v="Peoria"/>
    <x v="6"/>
    <n v="94"/>
    <x v="6"/>
    <x v="0"/>
    <x v="1"/>
    <x v="0"/>
    <x v="2"/>
    <n v="0"/>
    <n v="1"/>
  </r>
  <r>
    <d v="2016-02-03T00:00:00"/>
    <n v="6514000"/>
    <n v="97.87"/>
    <n v="89.91"/>
    <n v="1.36"/>
    <x v="0"/>
    <s v="Allentown"/>
    <x v="5"/>
    <n v="93"/>
    <x v="6"/>
    <x v="0"/>
    <x v="2"/>
    <x v="2"/>
    <x v="0"/>
    <n v="0"/>
    <n v="1"/>
  </r>
  <r>
    <d v="2019-10-09T00:00:00"/>
    <n v="4805000"/>
    <n v="86.95"/>
    <n v="50.9"/>
    <n v="1.54"/>
    <x v="0"/>
    <s v="New York"/>
    <x v="7"/>
    <n v="59"/>
    <x v="3"/>
    <x v="0"/>
    <x v="1"/>
    <x v="3"/>
    <x v="1"/>
    <n v="0"/>
    <n v="1"/>
  </r>
  <r>
    <d v="2018-12-15T00:00:00"/>
    <n v="5668000"/>
    <n v="89.69"/>
    <n v="76.17"/>
    <n v="1.35"/>
    <x v="0"/>
    <s v="Cincinnati"/>
    <x v="0"/>
    <n v="117"/>
    <x v="8"/>
    <x v="1"/>
    <x v="0"/>
    <x v="2"/>
    <x v="1"/>
    <n v="0"/>
    <n v="1"/>
  </r>
  <r>
    <d v="2015-11-29T00:00:00"/>
    <n v="7670000"/>
    <n v="85.58"/>
    <n v="83.48"/>
    <n v="1.93"/>
    <x v="0"/>
    <s v="Philadelphia"/>
    <x v="5"/>
    <n v="93"/>
    <x v="1"/>
    <x v="0"/>
    <x v="2"/>
    <x v="3"/>
    <x v="1"/>
    <n v="0"/>
    <n v="1"/>
  </r>
  <r>
    <d v="2018-02-26T00:00:00"/>
    <n v="9025000"/>
    <n v="97.97"/>
    <n v="73.48"/>
    <n v="1.87"/>
    <x v="0"/>
    <s v="Augusta"/>
    <x v="8"/>
    <n v="105"/>
    <x v="8"/>
    <x v="1"/>
    <x v="0"/>
    <x v="3"/>
    <x v="0"/>
    <n v="0"/>
    <n v="1"/>
  </r>
  <r>
    <d v="2019-08-16T00:00:00"/>
    <n v="8538000"/>
    <n v="90.84"/>
    <n v="59.16"/>
    <n v="1.9"/>
    <x v="1"/>
    <s v="Miami"/>
    <x v="9"/>
    <n v="60"/>
    <x v="3"/>
    <x v="0"/>
    <x v="1"/>
    <x v="3"/>
    <x v="2"/>
    <n v="1"/>
    <n v="1"/>
  </r>
  <r>
    <d v="2017-09-17T00:00:00"/>
    <n v="5735000"/>
    <n v="88.17"/>
    <n v="89.83"/>
    <n v="2.4700000000000002"/>
    <x v="0"/>
    <s v="Charlotte"/>
    <x v="3"/>
    <n v="11"/>
    <x v="0"/>
    <x v="2"/>
    <x v="2"/>
    <x v="1"/>
    <x v="1"/>
    <n v="0"/>
    <n v="1"/>
  </r>
  <r>
    <d v="2023-08-15T00:00:00"/>
    <n v="7237000"/>
    <n v="95.73"/>
    <n v="73.73"/>
    <n v="1.08"/>
    <x v="0"/>
    <s v="Columbus"/>
    <x v="0"/>
    <n v="91"/>
    <x v="9"/>
    <x v="0"/>
    <x v="0"/>
    <x v="0"/>
    <x v="0"/>
    <n v="0"/>
    <n v="1"/>
  </r>
  <r>
    <d v="2017-07-05T00:00:00"/>
    <n v="8908000"/>
    <n v="95.16"/>
    <n v="64.92"/>
    <n v="2.41"/>
    <x v="0"/>
    <s v="Tampa"/>
    <x v="9"/>
    <n v="59"/>
    <x v="0"/>
    <x v="0"/>
    <x v="1"/>
    <x v="1"/>
    <x v="0"/>
    <n v="0"/>
    <n v="1"/>
  </r>
  <r>
    <d v="2025-02-27T00:00:00"/>
    <n v="5003000"/>
    <n v="95.36"/>
    <n v="77.89"/>
    <n v="1.97"/>
    <x v="0"/>
    <s v="Rochester"/>
    <x v="7"/>
    <n v="36"/>
    <x v="7"/>
    <x v="2"/>
    <x v="0"/>
    <x v="3"/>
    <x v="0"/>
    <n v="0"/>
    <n v="1"/>
  </r>
  <r>
    <d v="2019-04-10T00:00:00"/>
    <n v="3515000"/>
    <n v="94.54"/>
    <n v="73.97"/>
    <n v="1.27"/>
    <x v="0"/>
    <s v="Dallas"/>
    <x v="1"/>
    <n v="60"/>
    <x v="3"/>
    <x v="0"/>
    <x v="0"/>
    <x v="2"/>
    <x v="2"/>
    <n v="0"/>
    <n v="1"/>
  </r>
  <r>
    <d v="2023-06-23T00:00:00"/>
    <n v="4205000"/>
    <n v="95.02"/>
    <n v="83.49"/>
    <n v="1.25"/>
    <x v="0"/>
    <s v="Orlando"/>
    <x v="9"/>
    <n v="129"/>
    <x v="9"/>
    <x v="1"/>
    <x v="2"/>
    <x v="2"/>
    <x v="0"/>
    <n v="0"/>
    <n v="1"/>
  </r>
  <r>
    <d v="2019-12-04T00:00:00"/>
    <n v="8108000"/>
    <n v="97.57"/>
    <n v="82.11"/>
    <n v="2.44"/>
    <x v="0"/>
    <s v="Houston"/>
    <x v="1"/>
    <n v="100"/>
    <x v="3"/>
    <x v="1"/>
    <x v="2"/>
    <x v="1"/>
    <x v="0"/>
    <n v="0"/>
    <n v="1"/>
  </r>
  <r>
    <d v="2021-11-03T00:00:00"/>
    <n v="3039000"/>
    <n v="91.03"/>
    <n v="56.15"/>
    <n v="1.86"/>
    <x v="0"/>
    <s v="Tampa"/>
    <x v="9"/>
    <n v="166"/>
    <x v="10"/>
    <x v="1"/>
    <x v="1"/>
    <x v="3"/>
    <x v="2"/>
    <n v="0"/>
    <n v="1"/>
  </r>
  <r>
    <d v="2018-06-02T00:00:00"/>
    <n v="5773000"/>
    <n v="93.75"/>
    <n v="73.709999999999994"/>
    <n v="1.53"/>
    <x v="1"/>
    <s v="San Diego"/>
    <x v="2"/>
    <n v="68"/>
    <x v="8"/>
    <x v="0"/>
    <x v="0"/>
    <x v="3"/>
    <x v="2"/>
    <n v="1"/>
    <n v="1"/>
  </r>
  <r>
    <d v="2017-07-06T00:00:00"/>
    <n v="3385000"/>
    <n v="94.1"/>
    <n v="85.24"/>
    <n v="2.3199999999999998"/>
    <x v="0"/>
    <s v="Columbus"/>
    <x v="0"/>
    <n v="70"/>
    <x v="0"/>
    <x v="0"/>
    <x v="2"/>
    <x v="1"/>
    <x v="2"/>
    <n v="0"/>
    <n v="1"/>
  </r>
  <r>
    <d v="2018-05-08T00:00:00"/>
    <n v="2739000"/>
    <n v="97.94"/>
    <n v="85.44"/>
    <n v="1.29"/>
    <x v="0"/>
    <s v="Phoenix"/>
    <x v="4"/>
    <n v="93"/>
    <x v="8"/>
    <x v="0"/>
    <x v="2"/>
    <x v="2"/>
    <x v="0"/>
    <n v="0"/>
    <n v="1"/>
  </r>
  <r>
    <d v="2020-11-08T00:00:00"/>
    <n v="3209000"/>
    <n v="97.04"/>
    <n v="89.89"/>
    <n v="1.05"/>
    <x v="0"/>
    <s v="Atlanta"/>
    <x v="8"/>
    <n v="104"/>
    <x v="2"/>
    <x v="1"/>
    <x v="2"/>
    <x v="0"/>
    <x v="0"/>
    <n v="0"/>
    <n v="1"/>
  </r>
  <r>
    <d v="2017-05-27T00:00:00"/>
    <n v="5506000"/>
    <n v="99.6"/>
    <n v="68.599999999999994"/>
    <n v="2.27"/>
    <x v="0"/>
    <s v="Columbus"/>
    <x v="0"/>
    <n v="99"/>
    <x v="0"/>
    <x v="0"/>
    <x v="0"/>
    <x v="1"/>
    <x v="3"/>
    <n v="0"/>
    <n v="1"/>
  </r>
  <r>
    <d v="2025-05-29T00:00:00"/>
    <n v="4635000"/>
    <n v="86.01"/>
    <n v="89.01"/>
    <n v="2.23"/>
    <x v="0"/>
    <s v="Cincinnati"/>
    <x v="0"/>
    <n v="60"/>
    <x v="7"/>
    <x v="0"/>
    <x v="2"/>
    <x v="1"/>
    <x v="1"/>
    <n v="0"/>
    <n v="1"/>
  </r>
  <r>
    <d v="2016-01-01T00:00:00"/>
    <n v="4588000"/>
    <n v="86.07"/>
    <n v="58.43"/>
    <n v="1.34"/>
    <x v="1"/>
    <s v="San Francisco"/>
    <x v="2"/>
    <n v="52"/>
    <x v="6"/>
    <x v="0"/>
    <x v="1"/>
    <x v="2"/>
    <x v="1"/>
    <n v="1"/>
    <n v="1"/>
  </r>
  <r>
    <d v="2020-11-14T00:00:00"/>
    <n v="1540000"/>
    <n v="86.51"/>
    <n v="56.7"/>
    <n v="1.22"/>
    <x v="0"/>
    <s v="Allentown"/>
    <x v="5"/>
    <n v="68"/>
    <x v="2"/>
    <x v="0"/>
    <x v="1"/>
    <x v="0"/>
    <x v="1"/>
    <n v="0"/>
    <n v="1"/>
  </r>
  <r>
    <d v="2025-05-11T00:00:00"/>
    <n v="4876000"/>
    <n v="89.18"/>
    <n v="81.93"/>
    <n v="1.49"/>
    <x v="0"/>
    <s v="Augusta"/>
    <x v="8"/>
    <n v="89"/>
    <x v="7"/>
    <x v="0"/>
    <x v="2"/>
    <x v="2"/>
    <x v="1"/>
    <n v="0"/>
    <n v="1"/>
  </r>
  <r>
    <d v="2021-12-13T00:00:00"/>
    <n v="2970000"/>
    <n v="86.95"/>
    <n v="60.26"/>
    <n v="1.53"/>
    <x v="0"/>
    <s v="Columbus"/>
    <x v="0"/>
    <n v="52"/>
    <x v="10"/>
    <x v="0"/>
    <x v="1"/>
    <x v="3"/>
    <x v="1"/>
    <n v="0"/>
    <n v="1"/>
  </r>
  <r>
    <d v="2022-04-24T00:00:00"/>
    <n v="4088000"/>
    <n v="88.16"/>
    <n v="82.36"/>
    <n v="1.22"/>
    <x v="0"/>
    <s v="Pittsburgh"/>
    <x v="5"/>
    <n v="80"/>
    <x v="5"/>
    <x v="0"/>
    <x v="2"/>
    <x v="0"/>
    <x v="1"/>
    <n v="0"/>
    <n v="1"/>
  </r>
  <r>
    <d v="2018-12-09T00:00:00"/>
    <n v="6762000"/>
    <n v="87.32"/>
    <n v="53.31"/>
    <n v="1.73"/>
    <x v="0"/>
    <s v="Chicago"/>
    <x v="6"/>
    <n v="63"/>
    <x v="8"/>
    <x v="0"/>
    <x v="1"/>
    <x v="3"/>
    <x v="1"/>
    <n v="0"/>
    <n v="1"/>
  </r>
  <r>
    <d v="2016-11-09T00:00:00"/>
    <n v="6146000"/>
    <n v="97.06"/>
    <n v="55.49"/>
    <n v="1.87"/>
    <x v="0"/>
    <s v="Los Angeles"/>
    <x v="2"/>
    <n v="21"/>
    <x v="6"/>
    <x v="2"/>
    <x v="1"/>
    <x v="3"/>
    <x v="0"/>
    <n v="0"/>
    <n v="1"/>
  </r>
  <r>
    <d v="2019-09-12T00:00:00"/>
    <n v="2669000"/>
    <n v="94.36"/>
    <n v="60.95"/>
    <n v="1.73"/>
    <x v="0"/>
    <s v="Miami"/>
    <x v="9"/>
    <n v="75"/>
    <x v="3"/>
    <x v="0"/>
    <x v="1"/>
    <x v="3"/>
    <x v="2"/>
    <n v="0"/>
    <n v="1"/>
  </r>
  <r>
    <d v="2017-04-19T00:00:00"/>
    <n v="4839000"/>
    <n v="89.6"/>
    <n v="82.9"/>
    <n v="1.0900000000000001"/>
    <x v="2"/>
    <s v="Phoenix"/>
    <x v="4"/>
    <n v="50"/>
    <x v="0"/>
    <x v="0"/>
    <x v="2"/>
    <x v="0"/>
    <x v="1"/>
    <n v="1"/>
    <n v="1"/>
  </r>
  <r>
    <d v="2020-09-10T00:00:00"/>
    <n v="2628000"/>
    <n v="95.88"/>
    <n v="72.97"/>
    <n v="2"/>
    <x v="2"/>
    <s v="Tucson"/>
    <x v="4"/>
    <n v="5"/>
    <x v="2"/>
    <x v="2"/>
    <x v="0"/>
    <x v="1"/>
    <x v="0"/>
    <n v="1"/>
    <n v="1"/>
  </r>
  <r>
    <d v="2017-08-16T00:00:00"/>
    <n v="5964000"/>
    <n v="89.71"/>
    <n v="71.52"/>
    <n v="2.2599999999999998"/>
    <x v="0"/>
    <s v="Mesa"/>
    <x v="4"/>
    <n v="86"/>
    <x v="0"/>
    <x v="0"/>
    <x v="0"/>
    <x v="1"/>
    <x v="1"/>
    <n v="0"/>
    <n v="1"/>
  </r>
  <r>
    <d v="2025-03-11T00:00:00"/>
    <n v="2631000"/>
    <n v="92.34"/>
    <n v="79.67"/>
    <n v="1.74"/>
    <x v="0"/>
    <s v="Pittsburgh"/>
    <x v="5"/>
    <n v="60"/>
    <x v="7"/>
    <x v="0"/>
    <x v="0"/>
    <x v="3"/>
    <x v="2"/>
    <n v="0"/>
    <n v="1"/>
  </r>
  <r>
    <d v="2016-04-06T00:00:00"/>
    <n v="7494000"/>
    <n v="90.42"/>
    <n v="84.39"/>
    <n v="1.61"/>
    <x v="0"/>
    <s v="Cincinnati"/>
    <x v="0"/>
    <n v="73"/>
    <x v="6"/>
    <x v="0"/>
    <x v="2"/>
    <x v="3"/>
    <x v="2"/>
    <n v="0"/>
    <n v="1"/>
  </r>
  <r>
    <d v="2021-06-21T00:00:00"/>
    <n v="3948000"/>
    <n v="96.44"/>
    <n v="55.04"/>
    <n v="1.29"/>
    <x v="1"/>
    <s v="Allentown"/>
    <x v="5"/>
    <n v="16"/>
    <x v="10"/>
    <x v="2"/>
    <x v="1"/>
    <x v="2"/>
    <x v="0"/>
    <n v="1"/>
    <n v="1"/>
  </r>
  <r>
    <d v="2024-08-17T00:00:00"/>
    <n v="8808000"/>
    <n v="92.34"/>
    <n v="75.790000000000006"/>
    <n v="1.34"/>
    <x v="0"/>
    <s v="Allentown"/>
    <x v="5"/>
    <n v="123"/>
    <x v="4"/>
    <x v="1"/>
    <x v="0"/>
    <x v="2"/>
    <x v="2"/>
    <n v="0"/>
    <n v="1"/>
  </r>
  <r>
    <d v="2022-11-07T00:00:00"/>
    <n v="807000"/>
    <n v="94.93"/>
    <n v="55.65"/>
    <n v="1.86"/>
    <x v="0"/>
    <s v="Allentown"/>
    <x v="5"/>
    <n v="100"/>
    <x v="5"/>
    <x v="1"/>
    <x v="1"/>
    <x v="3"/>
    <x v="2"/>
    <n v="0"/>
    <n v="1"/>
  </r>
  <r>
    <d v="2021-11-13T00:00:00"/>
    <n v="3822000"/>
    <n v="88.28"/>
    <n v="57.31"/>
    <n v="2.2400000000000002"/>
    <x v="0"/>
    <s v="Houston"/>
    <x v="1"/>
    <n v="49"/>
    <x v="10"/>
    <x v="2"/>
    <x v="1"/>
    <x v="1"/>
    <x v="1"/>
    <n v="0"/>
    <n v="1"/>
  </r>
  <r>
    <d v="2016-09-26T00:00:00"/>
    <n v="5761000"/>
    <n v="99.55"/>
    <n v="72.849999999999994"/>
    <n v="1.21"/>
    <x v="1"/>
    <s v="Miami"/>
    <x v="9"/>
    <n v="69"/>
    <x v="6"/>
    <x v="0"/>
    <x v="0"/>
    <x v="0"/>
    <x v="3"/>
    <n v="1"/>
    <n v="1"/>
  </r>
  <r>
    <d v="2024-03-03T00:00:00"/>
    <n v="7436000"/>
    <n v="90.51"/>
    <n v="53.48"/>
    <n v="1.84"/>
    <x v="0"/>
    <s v="Allentown"/>
    <x v="5"/>
    <n v="59"/>
    <x v="4"/>
    <x v="0"/>
    <x v="1"/>
    <x v="3"/>
    <x v="2"/>
    <n v="0"/>
    <n v="1"/>
  </r>
  <r>
    <d v="2021-05-15T00:00:00"/>
    <n v="5803000"/>
    <n v="87.63"/>
    <n v="76.91"/>
    <n v="1.33"/>
    <x v="0"/>
    <s v="Peoria"/>
    <x v="6"/>
    <n v="89"/>
    <x v="10"/>
    <x v="0"/>
    <x v="0"/>
    <x v="2"/>
    <x v="1"/>
    <n v="0"/>
    <n v="1"/>
  </r>
  <r>
    <d v="2015-10-12T00:00:00"/>
    <n v="5817000"/>
    <n v="88.75"/>
    <n v="60.53"/>
    <n v="1"/>
    <x v="1"/>
    <s v="Greensboro"/>
    <x v="3"/>
    <n v="65"/>
    <x v="1"/>
    <x v="0"/>
    <x v="1"/>
    <x v="0"/>
    <x v="1"/>
    <n v="1"/>
    <n v="1"/>
  </r>
  <r>
    <d v="2022-09-17T00:00:00"/>
    <n v="5592000"/>
    <n v="94.41"/>
    <n v="80.010000000000005"/>
    <n v="1.23"/>
    <x v="0"/>
    <s v="Mesa"/>
    <x v="4"/>
    <n v="86"/>
    <x v="5"/>
    <x v="0"/>
    <x v="2"/>
    <x v="0"/>
    <x v="2"/>
    <n v="0"/>
    <n v="1"/>
  </r>
  <r>
    <d v="2023-11-27T00:00:00"/>
    <n v="826000"/>
    <n v="86.41"/>
    <n v="69.45"/>
    <n v="2.38"/>
    <x v="1"/>
    <s v="Cleveland"/>
    <x v="0"/>
    <n v="57"/>
    <x v="9"/>
    <x v="0"/>
    <x v="0"/>
    <x v="1"/>
    <x v="1"/>
    <n v="1"/>
    <n v="1"/>
  </r>
  <r>
    <d v="2017-05-11T00:00:00"/>
    <n v="3688000"/>
    <n v="98.63"/>
    <n v="68.72"/>
    <n v="1.7"/>
    <x v="0"/>
    <s v="Rochester"/>
    <x v="7"/>
    <n v="53"/>
    <x v="0"/>
    <x v="0"/>
    <x v="0"/>
    <x v="3"/>
    <x v="3"/>
    <n v="0"/>
    <n v="1"/>
  </r>
  <r>
    <d v="2022-12-09T00:00:00"/>
    <n v="3786000"/>
    <n v="92.31"/>
    <n v="67.2"/>
    <n v="1.9"/>
    <x v="1"/>
    <s v="Chicago"/>
    <x v="6"/>
    <n v="88"/>
    <x v="5"/>
    <x v="0"/>
    <x v="0"/>
    <x v="3"/>
    <x v="2"/>
    <n v="1"/>
    <n v="1"/>
  </r>
  <r>
    <d v="2021-09-22T00:00:00"/>
    <n v="7343000"/>
    <n v="87.56"/>
    <n v="51.22"/>
    <n v="1.31"/>
    <x v="1"/>
    <s v="Charlotte"/>
    <x v="3"/>
    <n v="64"/>
    <x v="10"/>
    <x v="0"/>
    <x v="1"/>
    <x v="2"/>
    <x v="1"/>
    <n v="1"/>
    <n v="1"/>
  </r>
  <r>
    <d v="2023-05-21T00:00:00"/>
    <n v="5283000"/>
    <n v="94.23"/>
    <n v="86.42"/>
    <n v="1.76"/>
    <x v="0"/>
    <s v="Pittsburgh"/>
    <x v="5"/>
    <n v="11"/>
    <x v="9"/>
    <x v="2"/>
    <x v="2"/>
    <x v="3"/>
    <x v="2"/>
    <n v="0"/>
    <n v="1"/>
  </r>
  <r>
    <d v="2018-03-02T00:00:00"/>
    <n v="3698000"/>
    <n v="85.52"/>
    <n v="72.05"/>
    <n v="1.66"/>
    <x v="0"/>
    <s v="Columbus"/>
    <x v="0"/>
    <n v="75"/>
    <x v="8"/>
    <x v="0"/>
    <x v="0"/>
    <x v="3"/>
    <x v="1"/>
    <n v="0"/>
    <n v="1"/>
  </r>
  <r>
    <d v="2022-12-22T00:00:00"/>
    <n v="4425000"/>
    <n v="85.37"/>
    <n v="67.959999999999994"/>
    <n v="1.36"/>
    <x v="0"/>
    <s v="Phoenix"/>
    <x v="4"/>
    <n v="83"/>
    <x v="5"/>
    <x v="0"/>
    <x v="0"/>
    <x v="2"/>
    <x v="1"/>
    <n v="0"/>
    <n v="1"/>
  </r>
  <r>
    <d v="2018-07-24T00:00:00"/>
    <n v="5498000"/>
    <n v="89.22"/>
    <n v="56.94"/>
    <n v="1.57"/>
    <x v="0"/>
    <s v="Augusta"/>
    <x v="8"/>
    <n v="48"/>
    <x v="8"/>
    <x v="2"/>
    <x v="1"/>
    <x v="3"/>
    <x v="1"/>
    <n v="0"/>
    <n v="1"/>
  </r>
  <r>
    <d v="2024-06-10T00:00:00"/>
    <n v="4100000"/>
    <n v="96.26"/>
    <n v="55.02"/>
    <n v="2.16"/>
    <x v="0"/>
    <s v="Phoenix"/>
    <x v="4"/>
    <n v="112"/>
    <x v="4"/>
    <x v="1"/>
    <x v="1"/>
    <x v="1"/>
    <x v="0"/>
    <n v="0"/>
    <n v="1"/>
  </r>
  <r>
    <d v="2020-02-28T00:00:00"/>
    <n v="6508000"/>
    <n v="93.49"/>
    <n v="87.17"/>
    <n v="1.58"/>
    <x v="2"/>
    <s v="Greensboro"/>
    <x v="3"/>
    <n v="41"/>
    <x v="2"/>
    <x v="2"/>
    <x v="2"/>
    <x v="3"/>
    <x v="2"/>
    <n v="1"/>
    <n v="1"/>
  </r>
  <r>
    <d v="2024-09-20T00:00:00"/>
    <n v="5196000"/>
    <n v="96.63"/>
    <n v="59.38"/>
    <n v="1.52"/>
    <x v="0"/>
    <s v="Miami"/>
    <x v="9"/>
    <n v="113"/>
    <x v="4"/>
    <x v="1"/>
    <x v="1"/>
    <x v="3"/>
    <x v="0"/>
    <n v="0"/>
    <n v="1"/>
  </r>
  <r>
    <d v="2023-10-16T00:00:00"/>
    <n v="6011000"/>
    <n v="88.98"/>
    <n v="74.459999999999994"/>
    <n v="2.02"/>
    <x v="0"/>
    <s v="San Francisco"/>
    <x v="2"/>
    <n v="80"/>
    <x v="9"/>
    <x v="0"/>
    <x v="0"/>
    <x v="1"/>
    <x v="1"/>
    <n v="0"/>
    <n v="1"/>
  </r>
  <r>
    <d v="2023-06-22T00:00:00"/>
    <n v="6738000"/>
    <n v="99.21"/>
    <n v="85.39"/>
    <n v="2.11"/>
    <x v="0"/>
    <s v="Tucson"/>
    <x v="4"/>
    <n v="61"/>
    <x v="9"/>
    <x v="0"/>
    <x v="2"/>
    <x v="1"/>
    <x v="3"/>
    <n v="0"/>
    <n v="1"/>
  </r>
  <r>
    <d v="2022-12-22T00:00:00"/>
    <n v="3075000"/>
    <n v="99.45"/>
    <n v="50.41"/>
    <n v="2.0699999999999998"/>
    <x v="0"/>
    <s v="Los Angeles"/>
    <x v="2"/>
    <n v="45"/>
    <x v="5"/>
    <x v="2"/>
    <x v="1"/>
    <x v="1"/>
    <x v="3"/>
    <n v="0"/>
    <n v="1"/>
  </r>
  <r>
    <d v="2020-02-17T00:00:00"/>
    <n v="6752000"/>
    <n v="99.85"/>
    <n v="62.48"/>
    <n v="1.51"/>
    <x v="2"/>
    <s v="Greensboro"/>
    <x v="3"/>
    <n v="119"/>
    <x v="2"/>
    <x v="1"/>
    <x v="1"/>
    <x v="3"/>
    <x v="3"/>
    <n v="1"/>
    <n v="1"/>
  </r>
  <r>
    <d v="2021-01-17T00:00:00"/>
    <n v="4783000"/>
    <n v="88.92"/>
    <n v="63.74"/>
    <n v="2.25"/>
    <x v="0"/>
    <s v="Los Angeles"/>
    <x v="2"/>
    <n v="51"/>
    <x v="10"/>
    <x v="0"/>
    <x v="1"/>
    <x v="1"/>
    <x v="1"/>
    <n v="0"/>
    <n v="1"/>
  </r>
  <r>
    <d v="2019-09-28T00:00:00"/>
    <n v="6281000"/>
    <n v="85.93"/>
    <n v="53.69"/>
    <n v="1.24"/>
    <x v="0"/>
    <s v="Raleigh"/>
    <x v="3"/>
    <n v="69"/>
    <x v="3"/>
    <x v="0"/>
    <x v="1"/>
    <x v="0"/>
    <x v="1"/>
    <n v="0"/>
    <n v="1"/>
  </r>
  <r>
    <d v="2017-01-14T00:00:00"/>
    <n v="2809000"/>
    <n v="99.52"/>
    <n v="67.87"/>
    <n v="1.75"/>
    <x v="0"/>
    <s v="Columbus"/>
    <x v="0"/>
    <n v="83"/>
    <x v="0"/>
    <x v="0"/>
    <x v="0"/>
    <x v="3"/>
    <x v="3"/>
    <n v="0"/>
    <n v="1"/>
  </r>
  <r>
    <d v="2020-04-23T00:00:00"/>
    <n v="4626000"/>
    <n v="94.93"/>
    <n v="80.05"/>
    <n v="2.13"/>
    <x v="0"/>
    <s v="Tucson"/>
    <x v="4"/>
    <n v="26"/>
    <x v="2"/>
    <x v="2"/>
    <x v="2"/>
    <x v="1"/>
    <x v="2"/>
    <n v="0"/>
    <n v="1"/>
  </r>
  <r>
    <d v="2023-03-27T00:00:00"/>
    <n v="6730000"/>
    <n v="97.26"/>
    <n v="80.28"/>
    <n v="1.08"/>
    <x v="1"/>
    <s v="Austin"/>
    <x v="1"/>
    <n v="79"/>
    <x v="9"/>
    <x v="0"/>
    <x v="2"/>
    <x v="0"/>
    <x v="0"/>
    <n v="1"/>
    <n v="1"/>
  </r>
  <r>
    <d v="2019-09-18T00:00:00"/>
    <n v="3102000"/>
    <n v="91.04"/>
    <n v="85.38"/>
    <n v="2.34"/>
    <x v="0"/>
    <s v="Augusta"/>
    <x v="8"/>
    <n v="127"/>
    <x v="3"/>
    <x v="1"/>
    <x v="2"/>
    <x v="1"/>
    <x v="2"/>
    <n v="0"/>
    <n v="1"/>
  </r>
  <r>
    <d v="2023-06-21T00:00:00"/>
    <n v="4460000"/>
    <n v="95.37"/>
    <n v="60.87"/>
    <n v="1.29"/>
    <x v="0"/>
    <s v="Austin"/>
    <x v="1"/>
    <n v="92"/>
    <x v="9"/>
    <x v="0"/>
    <x v="1"/>
    <x v="2"/>
    <x v="0"/>
    <n v="0"/>
    <n v="1"/>
  </r>
  <r>
    <d v="2025-04-04T00:00:00"/>
    <n v="3942000"/>
    <n v="91.45"/>
    <n v="83.24"/>
    <n v="1.18"/>
    <x v="0"/>
    <s v="Cincinnati"/>
    <x v="0"/>
    <n v="43"/>
    <x v="7"/>
    <x v="2"/>
    <x v="2"/>
    <x v="0"/>
    <x v="2"/>
    <n v="0"/>
    <n v="1"/>
  </r>
  <r>
    <d v="2022-01-04T00:00:00"/>
    <n v="5459000"/>
    <n v="89.32"/>
    <n v="69.709999999999994"/>
    <n v="1.45"/>
    <x v="0"/>
    <s v="Raleigh"/>
    <x v="3"/>
    <n v="126"/>
    <x v="5"/>
    <x v="1"/>
    <x v="0"/>
    <x v="2"/>
    <x v="1"/>
    <n v="0"/>
    <n v="1"/>
  </r>
  <r>
    <d v="2021-04-15T00:00:00"/>
    <n v="2263000"/>
    <n v="87.47"/>
    <n v="54.66"/>
    <n v="1.82"/>
    <x v="0"/>
    <s v="Springfield"/>
    <x v="6"/>
    <n v="134"/>
    <x v="10"/>
    <x v="1"/>
    <x v="1"/>
    <x v="3"/>
    <x v="1"/>
    <n v="0"/>
    <n v="1"/>
  </r>
  <r>
    <d v="2016-01-20T00:00:00"/>
    <n v="4445000"/>
    <n v="96"/>
    <n v="76.349999999999994"/>
    <n v="2.4"/>
    <x v="0"/>
    <s v="Orlando"/>
    <x v="9"/>
    <n v="96"/>
    <x v="6"/>
    <x v="0"/>
    <x v="0"/>
    <x v="1"/>
    <x v="0"/>
    <n v="0"/>
    <n v="1"/>
  </r>
  <r>
    <d v="2023-12-22T00:00:00"/>
    <n v="5528000"/>
    <n v="94.86"/>
    <n v="85.94"/>
    <n v="1.6"/>
    <x v="1"/>
    <s v="Pittsburgh"/>
    <x v="5"/>
    <n v="113"/>
    <x v="9"/>
    <x v="1"/>
    <x v="2"/>
    <x v="3"/>
    <x v="2"/>
    <n v="1"/>
    <n v="1"/>
  </r>
  <r>
    <d v="2021-02-03T00:00:00"/>
    <n v="5933000"/>
    <n v="86.57"/>
    <n v="73.069999999999993"/>
    <n v="1.7"/>
    <x v="0"/>
    <s v="Tampa"/>
    <x v="9"/>
    <n v="90"/>
    <x v="10"/>
    <x v="0"/>
    <x v="0"/>
    <x v="3"/>
    <x v="1"/>
    <n v="0"/>
    <n v="1"/>
  </r>
  <r>
    <d v="2018-08-28T00:00:00"/>
    <n v="8033000"/>
    <n v="85.49"/>
    <n v="76.349999999999994"/>
    <n v="1.8"/>
    <x v="0"/>
    <s v="Austin"/>
    <x v="1"/>
    <n v="93"/>
    <x v="8"/>
    <x v="0"/>
    <x v="0"/>
    <x v="3"/>
    <x v="1"/>
    <n v="0"/>
    <n v="1"/>
  </r>
  <r>
    <d v="2023-11-10T00:00:00"/>
    <n v="1511000"/>
    <n v="99.07"/>
    <n v="82.75"/>
    <n v="2.48"/>
    <x v="0"/>
    <s v="Los Angeles"/>
    <x v="2"/>
    <n v="92"/>
    <x v="9"/>
    <x v="0"/>
    <x v="2"/>
    <x v="1"/>
    <x v="3"/>
    <n v="0"/>
    <n v="1"/>
  </r>
  <r>
    <d v="2019-03-05T00:00:00"/>
    <n v="1184000"/>
    <n v="85.76"/>
    <n v="52.11"/>
    <n v="2.04"/>
    <x v="1"/>
    <s v="Miami"/>
    <x v="9"/>
    <n v="49"/>
    <x v="3"/>
    <x v="2"/>
    <x v="1"/>
    <x v="1"/>
    <x v="1"/>
    <n v="1"/>
    <n v="1"/>
  </r>
  <r>
    <d v="2021-08-07T00:00:00"/>
    <n v="1959000"/>
    <n v="94.21"/>
    <n v="60.11"/>
    <n v="1.87"/>
    <x v="0"/>
    <s v="Rochester"/>
    <x v="7"/>
    <n v="67"/>
    <x v="10"/>
    <x v="0"/>
    <x v="1"/>
    <x v="3"/>
    <x v="2"/>
    <n v="0"/>
    <n v="1"/>
  </r>
  <r>
    <d v="2019-12-17T00:00:00"/>
    <n v="7165000"/>
    <n v="97.31"/>
    <n v="69.09"/>
    <n v="1.53"/>
    <x v="0"/>
    <s v="Rochester"/>
    <x v="7"/>
    <n v="60"/>
    <x v="3"/>
    <x v="0"/>
    <x v="0"/>
    <x v="3"/>
    <x v="0"/>
    <n v="0"/>
    <n v="1"/>
  </r>
  <r>
    <d v="2021-05-09T00:00:00"/>
    <n v="7307000"/>
    <n v="89.92"/>
    <n v="58.36"/>
    <n v="1.1299999999999999"/>
    <x v="0"/>
    <s v="Cleveland"/>
    <x v="0"/>
    <n v="59"/>
    <x v="10"/>
    <x v="0"/>
    <x v="1"/>
    <x v="0"/>
    <x v="1"/>
    <n v="0"/>
    <n v="1"/>
  </r>
  <r>
    <d v="2020-04-27T00:00:00"/>
    <n v="1961000"/>
    <n v="97.61"/>
    <n v="58.85"/>
    <n v="1.57"/>
    <x v="0"/>
    <s v="Chicago"/>
    <x v="6"/>
    <n v="5"/>
    <x v="2"/>
    <x v="2"/>
    <x v="1"/>
    <x v="3"/>
    <x v="0"/>
    <n v="0"/>
    <n v="1"/>
  </r>
  <r>
    <d v="2020-04-06T00:00:00"/>
    <n v="5969000"/>
    <n v="90.77"/>
    <n v="68.36"/>
    <n v="1.45"/>
    <x v="0"/>
    <s v="Greensboro"/>
    <x v="3"/>
    <n v="88"/>
    <x v="2"/>
    <x v="0"/>
    <x v="0"/>
    <x v="2"/>
    <x v="2"/>
    <n v="0"/>
    <n v="1"/>
  </r>
  <r>
    <d v="2025-01-07T00:00:00"/>
    <n v="5381000"/>
    <n v="92.97"/>
    <n v="51.31"/>
    <n v="1.71"/>
    <x v="1"/>
    <s v="Phoenix"/>
    <x v="4"/>
    <n v="88"/>
    <x v="7"/>
    <x v="0"/>
    <x v="1"/>
    <x v="3"/>
    <x v="2"/>
    <n v="1"/>
    <n v="1"/>
  </r>
  <r>
    <d v="2015-09-27T00:00:00"/>
    <n v="2705000"/>
    <n v="94.85"/>
    <n v="88.85"/>
    <n v="1.84"/>
    <x v="1"/>
    <s v="Miami"/>
    <x v="9"/>
    <n v="65"/>
    <x v="1"/>
    <x v="0"/>
    <x v="2"/>
    <x v="3"/>
    <x v="2"/>
    <n v="1"/>
    <n v="1"/>
  </r>
  <r>
    <d v="2024-05-09T00:00:00"/>
    <n v="4315000"/>
    <n v="91.27"/>
    <n v="54.65"/>
    <n v="1.92"/>
    <x v="3"/>
    <s v="Los Angeles"/>
    <x v="2"/>
    <n v="80"/>
    <x v="4"/>
    <x v="0"/>
    <x v="1"/>
    <x v="3"/>
    <x v="2"/>
    <n v="1"/>
    <n v="1"/>
  </r>
  <r>
    <d v="2018-10-25T00:00:00"/>
    <n v="5360000"/>
    <n v="86.15"/>
    <n v="64.19"/>
    <n v="1.83"/>
    <x v="0"/>
    <s v="Chicago"/>
    <x v="6"/>
    <n v="89"/>
    <x v="8"/>
    <x v="0"/>
    <x v="1"/>
    <x v="3"/>
    <x v="1"/>
    <n v="0"/>
    <n v="1"/>
  </r>
  <r>
    <d v="2017-01-07T00:00:00"/>
    <n v="7318000"/>
    <n v="97.22"/>
    <n v="74.47"/>
    <n v="1.56"/>
    <x v="0"/>
    <s v="Pittsburgh"/>
    <x v="5"/>
    <n v="64"/>
    <x v="0"/>
    <x v="0"/>
    <x v="0"/>
    <x v="3"/>
    <x v="0"/>
    <n v="0"/>
    <n v="1"/>
  </r>
  <r>
    <d v="2019-09-02T00:00:00"/>
    <n v="4070000"/>
    <n v="90.32"/>
    <n v="66.53"/>
    <n v="2.0099999999999998"/>
    <x v="1"/>
    <s v="Atlanta"/>
    <x v="8"/>
    <n v="66"/>
    <x v="3"/>
    <x v="0"/>
    <x v="0"/>
    <x v="1"/>
    <x v="2"/>
    <n v="1"/>
    <n v="1"/>
  </r>
  <r>
    <d v="2022-06-24T00:00:00"/>
    <n v="3889000"/>
    <n v="90.93"/>
    <n v="57.27"/>
    <n v="1.24"/>
    <x v="2"/>
    <s v="Springfield"/>
    <x v="6"/>
    <n v="81"/>
    <x v="5"/>
    <x v="0"/>
    <x v="1"/>
    <x v="0"/>
    <x v="2"/>
    <n v="1"/>
    <n v="1"/>
  </r>
  <r>
    <d v="2023-11-16T00:00:00"/>
    <n v="2600000"/>
    <n v="98.19"/>
    <n v="72.28"/>
    <n v="1.35"/>
    <x v="2"/>
    <s v="San Francisco"/>
    <x v="2"/>
    <n v="66"/>
    <x v="9"/>
    <x v="0"/>
    <x v="0"/>
    <x v="2"/>
    <x v="3"/>
    <n v="1"/>
    <n v="1"/>
  </r>
  <r>
    <d v="2025-01-03T00:00:00"/>
    <n v="8510000"/>
    <n v="99.37"/>
    <n v="58.82"/>
    <n v="2.33"/>
    <x v="0"/>
    <s v="Tucson"/>
    <x v="4"/>
    <n v="75"/>
    <x v="7"/>
    <x v="0"/>
    <x v="1"/>
    <x v="1"/>
    <x v="3"/>
    <n v="0"/>
    <n v="1"/>
  </r>
  <r>
    <d v="2019-08-27T00:00:00"/>
    <n v="7741000"/>
    <n v="91.05"/>
    <n v="80.099999999999994"/>
    <n v="1.8"/>
    <x v="0"/>
    <s v="Cincinnati"/>
    <x v="0"/>
    <n v="117"/>
    <x v="3"/>
    <x v="1"/>
    <x v="2"/>
    <x v="3"/>
    <x v="2"/>
    <n v="0"/>
    <n v="1"/>
  </r>
  <r>
    <d v="2023-08-31T00:00:00"/>
    <n v="3534000"/>
    <n v="95.97"/>
    <n v="82.98"/>
    <n v="1.22"/>
    <x v="0"/>
    <s v="Mesa"/>
    <x v="4"/>
    <n v="129"/>
    <x v="9"/>
    <x v="1"/>
    <x v="2"/>
    <x v="0"/>
    <x v="0"/>
    <n v="0"/>
    <n v="1"/>
  </r>
  <r>
    <d v="2023-11-30T00:00:00"/>
    <n v="5304000"/>
    <n v="97.67"/>
    <n v="67.25"/>
    <n v="1.57"/>
    <x v="2"/>
    <s v="Buffalo"/>
    <x v="7"/>
    <n v="112"/>
    <x v="9"/>
    <x v="1"/>
    <x v="0"/>
    <x v="3"/>
    <x v="0"/>
    <n v="1"/>
    <n v="1"/>
  </r>
  <r>
    <d v="2023-03-10T00:00:00"/>
    <n v="4628000"/>
    <n v="97.66"/>
    <n v="69.36"/>
    <n v="1.77"/>
    <x v="2"/>
    <s v="San Diego"/>
    <x v="2"/>
    <n v="84"/>
    <x v="9"/>
    <x v="0"/>
    <x v="0"/>
    <x v="3"/>
    <x v="0"/>
    <n v="1"/>
    <n v="1"/>
  </r>
  <r>
    <d v="2015-11-10T00:00:00"/>
    <n v="6346000"/>
    <n v="89.88"/>
    <n v="51.57"/>
    <n v="1.41"/>
    <x v="0"/>
    <s v="New York"/>
    <x v="7"/>
    <n v="22"/>
    <x v="1"/>
    <x v="2"/>
    <x v="1"/>
    <x v="2"/>
    <x v="1"/>
    <n v="0"/>
    <n v="1"/>
  </r>
  <r>
    <d v="2017-02-23T00:00:00"/>
    <n v="4811000"/>
    <n v="95.93"/>
    <n v="63.83"/>
    <n v="2.0099999999999998"/>
    <x v="0"/>
    <s v="Allentown"/>
    <x v="5"/>
    <n v="87"/>
    <x v="0"/>
    <x v="0"/>
    <x v="1"/>
    <x v="1"/>
    <x v="0"/>
    <n v="0"/>
    <n v="1"/>
  </r>
  <r>
    <d v="2020-07-27T00:00:00"/>
    <n v="7693000"/>
    <n v="88.99"/>
    <n v="89.61"/>
    <n v="1.04"/>
    <x v="0"/>
    <s v="New York"/>
    <x v="7"/>
    <n v="60"/>
    <x v="2"/>
    <x v="0"/>
    <x v="2"/>
    <x v="0"/>
    <x v="1"/>
    <n v="0"/>
    <n v="1"/>
  </r>
  <r>
    <d v="2019-05-02T00:00:00"/>
    <n v="8299000"/>
    <n v="95.32"/>
    <n v="54.82"/>
    <n v="2.41"/>
    <x v="0"/>
    <s v="Charlotte"/>
    <x v="3"/>
    <n v="107"/>
    <x v="3"/>
    <x v="1"/>
    <x v="1"/>
    <x v="1"/>
    <x v="0"/>
    <n v="0"/>
    <n v="1"/>
  </r>
  <r>
    <d v="2022-06-11T00:00:00"/>
    <n v="5887000"/>
    <n v="88.34"/>
    <n v="62.29"/>
    <n v="1.82"/>
    <x v="0"/>
    <s v="Allentown"/>
    <x v="5"/>
    <n v="40"/>
    <x v="5"/>
    <x v="2"/>
    <x v="1"/>
    <x v="3"/>
    <x v="1"/>
    <n v="0"/>
    <n v="1"/>
  </r>
  <r>
    <d v="2019-09-14T00:00:00"/>
    <n v="2676000"/>
    <n v="87.56"/>
    <n v="66.73"/>
    <n v="2.14"/>
    <x v="0"/>
    <s v="Orlando"/>
    <x v="9"/>
    <n v="66"/>
    <x v="3"/>
    <x v="0"/>
    <x v="0"/>
    <x v="1"/>
    <x v="1"/>
    <n v="0"/>
    <n v="1"/>
  </r>
  <r>
    <d v="2020-10-09T00:00:00"/>
    <n v="3319000"/>
    <n v="85.25"/>
    <n v="76.47"/>
    <n v="1.9"/>
    <x v="1"/>
    <s v="Savannah"/>
    <x v="8"/>
    <n v="68"/>
    <x v="2"/>
    <x v="0"/>
    <x v="0"/>
    <x v="3"/>
    <x v="1"/>
    <n v="1"/>
    <n v="1"/>
  </r>
  <r>
    <d v="2025-06-16T00:00:00"/>
    <n v="4033000"/>
    <n v="85.36"/>
    <n v="83.4"/>
    <n v="2.46"/>
    <x v="0"/>
    <s v="Cleveland"/>
    <x v="0"/>
    <n v="56"/>
    <x v="7"/>
    <x v="0"/>
    <x v="2"/>
    <x v="1"/>
    <x v="1"/>
    <n v="0"/>
    <n v="1"/>
  </r>
  <r>
    <d v="2021-11-04T00:00:00"/>
    <n v="4253000"/>
    <n v="98.03"/>
    <n v="87.06"/>
    <n v="1.63"/>
    <x v="1"/>
    <s v="Houston"/>
    <x v="1"/>
    <n v="59"/>
    <x v="10"/>
    <x v="0"/>
    <x v="2"/>
    <x v="3"/>
    <x v="3"/>
    <n v="1"/>
    <n v="1"/>
  </r>
  <r>
    <d v="2023-08-13T00:00:00"/>
    <n v="1181000"/>
    <n v="85.43"/>
    <n v="73.33"/>
    <n v="1.02"/>
    <x v="0"/>
    <s v="Allentown"/>
    <x v="5"/>
    <n v="114"/>
    <x v="9"/>
    <x v="1"/>
    <x v="0"/>
    <x v="0"/>
    <x v="1"/>
    <n v="0"/>
    <n v="1"/>
  </r>
  <r>
    <d v="2024-12-24T00:00:00"/>
    <n v="3647000"/>
    <n v="85.6"/>
    <n v="73.53"/>
    <n v="1.6"/>
    <x v="0"/>
    <s v="New York"/>
    <x v="7"/>
    <n v="105"/>
    <x v="4"/>
    <x v="1"/>
    <x v="0"/>
    <x v="3"/>
    <x v="1"/>
    <n v="0"/>
    <n v="1"/>
  </r>
  <r>
    <d v="2024-08-06T00:00:00"/>
    <n v="5083000"/>
    <n v="89.13"/>
    <n v="78.38"/>
    <n v="1.41"/>
    <x v="0"/>
    <s v="Miami"/>
    <x v="9"/>
    <n v="88"/>
    <x v="4"/>
    <x v="0"/>
    <x v="0"/>
    <x v="2"/>
    <x v="1"/>
    <n v="0"/>
    <n v="1"/>
  </r>
  <r>
    <d v="2021-05-31T00:00:00"/>
    <n v="4517000"/>
    <n v="93.25"/>
    <n v="52.02"/>
    <n v="1.64"/>
    <x v="0"/>
    <s v="Savannah"/>
    <x v="8"/>
    <n v="98"/>
    <x v="10"/>
    <x v="0"/>
    <x v="1"/>
    <x v="3"/>
    <x v="2"/>
    <n v="0"/>
    <n v="1"/>
  </r>
  <r>
    <d v="2022-10-20T00:00:00"/>
    <n v="5865000"/>
    <n v="88.36"/>
    <n v="59.04"/>
    <n v="2.23"/>
    <x v="0"/>
    <s v="Dallas"/>
    <x v="1"/>
    <n v="89"/>
    <x v="5"/>
    <x v="0"/>
    <x v="1"/>
    <x v="1"/>
    <x v="1"/>
    <n v="0"/>
    <n v="1"/>
  </r>
  <r>
    <d v="2024-12-04T00:00:00"/>
    <n v="1029000"/>
    <n v="98.06"/>
    <n v="53.34"/>
    <n v="1.32"/>
    <x v="0"/>
    <s v="Miami"/>
    <x v="9"/>
    <n v="56"/>
    <x v="4"/>
    <x v="0"/>
    <x v="1"/>
    <x v="2"/>
    <x v="3"/>
    <n v="0"/>
    <n v="1"/>
  </r>
  <r>
    <d v="2021-03-11T00:00:00"/>
    <n v="500000"/>
    <n v="90.02"/>
    <n v="65.78"/>
    <n v="1.79"/>
    <x v="0"/>
    <s v="Dallas"/>
    <x v="1"/>
    <n v="63"/>
    <x v="10"/>
    <x v="0"/>
    <x v="0"/>
    <x v="3"/>
    <x v="2"/>
    <n v="0"/>
    <n v="1"/>
  </r>
  <r>
    <d v="2021-07-20T00:00:00"/>
    <n v="5504000"/>
    <n v="97.08"/>
    <n v="80.41"/>
    <n v="1.23"/>
    <x v="0"/>
    <s v="Atlanta"/>
    <x v="8"/>
    <n v="39"/>
    <x v="10"/>
    <x v="2"/>
    <x v="2"/>
    <x v="0"/>
    <x v="0"/>
    <n v="0"/>
    <n v="1"/>
  </r>
  <r>
    <d v="2023-04-14T00:00:00"/>
    <n v="4082000"/>
    <n v="90.42"/>
    <n v="66.34"/>
    <n v="2.02"/>
    <x v="2"/>
    <s v="Cleveland"/>
    <x v="0"/>
    <n v="54"/>
    <x v="9"/>
    <x v="0"/>
    <x v="0"/>
    <x v="1"/>
    <x v="2"/>
    <n v="1"/>
    <n v="1"/>
  </r>
  <r>
    <d v="2020-03-04T00:00:00"/>
    <n v="8136000"/>
    <n v="87.9"/>
    <n v="75.66"/>
    <n v="1.39"/>
    <x v="0"/>
    <s v="Columbus"/>
    <x v="0"/>
    <n v="49"/>
    <x v="2"/>
    <x v="2"/>
    <x v="0"/>
    <x v="2"/>
    <x v="1"/>
    <n v="0"/>
    <n v="1"/>
  </r>
  <r>
    <d v="2020-10-12T00:00:00"/>
    <n v="2996000"/>
    <n v="91.17"/>
    <n v="59.62"/>
    <n v="2.0099999999999998"/>
    <x v="1"/>
    <s v="Allentown"/>
    <x v="5"/>
    <n v="52"/>
    <x v="2"/>
    <x v="0"/>
    <x v="1"/>
    <x v="1"/>
    <x v="2"/>
    <n v="1"/>
    <n v="1"/>
  </r>
  <r>
    <d v="2019-11-04T00:00:00"/>
    <n v="6033000"/>
    <n v="97.37"/>
    <n v="65.88"/>
    <n v="1.23"/>
    <x v="0"/>
    <s v="Rochester"/>
    <x v="7"/>
    <n v="104"/>
    <x v="3"/>
    <x v="1"/>
    <x v="0"/>
    <x v="0"/>
    <x v="0"/>
    <n v="0"/>
    <n v="1"/>
  </r>
  <r>
    <d v="2019-06-27T00:00:00"/>
    <n v="3440000"/>
    <n v="95.07"/>
    <n v="60.83"/>
    <n v="1.1200000000000001"/>
    <x v="0"/>
    <s v="Tucson"/>
    <x v="4"/>
    <n v="114"/>
    <x v="3"/>
    <x v="1"/>
    <x v="1"/>
    <x v="0"/>
    <x v="0"/>
    <n v="0"/>
    <n v="1"/>
  </r>
  <r>
    <d v="2017-08-13T00:00:00"/>
    <n v="6210000"/>
    <n v="93.67"/>
    <n v="84.64"/>
    <n v="1.43"/>
    <x v="0"/>
    <s v="Phoenix"/>
    <x v="4"/>
    <n v="108"/>
    <x v="0"/>
    <x v="1"/>
    <x v="2"/>
    <x v="2"/>
    <x v="2"/>
    <n v="0"/>
    <n v="1"/>
  </r>
  <r>
    <d v="2018-11-03T00:00:00"/>
    <n v="9563000"/>
    <n v="91.17"/>
    <n v="67.099999999999994"/>
    <n v="1.5"/>
    <x v="0"/>
    <s v="Cincinnati"/>
    <x v="0"/>
    <n v="56"/>
    <x v="8"/>
    <x v="0"/>
    <x v="0"/>
    <x v="3"/>
    <x v="2"/>
    <n v="0"/>
    <n v="1"/>
  </r>
  <r>
    <d v="2020-12-06T00:00:00"/>
    <n v="7289000"/>
    <n v="88.02"/>
    <n v="87.38"/>
    <n v="2.0299999999999998"/>
    <x v="0"/>
    <s v="Raleigh"/>
    <x v="3"/>
    <n v="81"/>
    <x v="2"/>
    <x v="0"/>
    <x v="2"/>
    <x v="1"/>
    <x v="1"/>
    <n v="0"/>
    <n v="1"/>
  </r>
  <r>
    <d v="2017-08-06T00:00:00"/>
    <n v="5445000"/>
    <n v="96.69"/>
    <n v="50.65"/>
    <n v="2.23"/>
    <x v="0"/>
    <s v="Cincinnati"/>
    <x v="0"/>
    <n v="113"/>
    <x v="0"/>
    <x v="1"/>
    <x v="1"/>
    <x v="1"/>
    <x v="0"/>
    <n v="0"/>
    <n v="1"/>
  </r>
  <r>
    <d v="2024-09-05T00:00:00"/>
    <n v="6327000"/>
    <n v="88.8"/>
    <n v="84.62"/>
    <n v="1.1499999999999999"/>
    <x v="0"/>
    <s v="Philadelphia"/>
    <x v="5"/>
    <n v="53"/>
    <x v="4"/>
    <x v="0"/>
    <x v="2"/>
    <x v="0"/>
    <x v="1"/>
    <n v="0"/>
    <n v="1"/>
  </r>
  <r>
    <d v="2018-09-18T00:00:00"/>
    <n v="6801000"/>
    <n v="89.86"/>
    <n v="77.06"/>
    <n v="1.89"/>
    <x v="0"/>
    <s v="Raleigh"/>
    <x v="3"/>
    <n v="88"/>
    <x v="8"/>
    <x v="0"/>
    <x v="0"/>
    <x v="3"/>
    <x v="1"/>
    <n v="0"/>
    <n v="1"/>
  </r>
  <r>
    <d v="2018-10-28T00:00:00"/>
    <n v="8247000"/>
    <n v="93.63"/>
    <n v="67.16"/>
    <n v="1.41"/>
    <x v="0"/>
    <s v="Pittsburgh"/>
    <x v="5"/>
    <n v="102"/>
    <x v="8"/>
    <x v="1"/>
    <x v="0"/>
    <x v="2"/>
    <x v="2"/>
    <n v="0"/>
    <n v="1"/>
  </r>
  <r>
    <d v="2019-03-31T00:00:00"/>
    <n v="3529000"/>
    <n v="95.39"/>
    <n v="59.33"/>
    <n v="1.94"/>
    <x v="0"/>
    <s v="Mesa"/>
    <x v="4"/>
    <n v="96"/>
    <x v="3"/>
    <x v="0"/>
    <x v="1"/>
    <x v="3"/>
    <x v="0"/>
    <n v="0"/>
    <n v="1"/>
  </r>
  <r>
    <d v="2023-10-20T00:00:00"/>
    <n v="3384000"/>
    <n v="85.9"/>
    <n v="55.24"/>
    <n v="1.91"/>
    <x v="0"/>
    <s v="Augusta"/>
    <x v="8"/>
    <n v="96"/>
    <x v="9"/>
    <x v="0"/>
    <x v="1"/>
    <x v="3"/>
    <x v="1"/>
    <n v="0"/>
    <n v="1"/>
  </r>
  <r>
    <d v="2020-04-08T00:00:00"/>
    <n v="3306000"/>
    <n v="92.18"/>
    <n v="87.15"/>
    <n v="1.5"/>
    <x v="0"/>
    <s v="Springfield"/>
    <x v="6"/>
    <n v="112"/>
    <x v="2"/>
    <x v="1"/>
    <x v="2"/>
    <x v="3"/>
    <x v="2"/>
    <n v="0"/>
    <n v="1"/>
  </r>
  <r>
    <d v="2024-06-27T00:00:00"/>
    <n v="4366000"/>
    <n v="86.22"/>
    <n v="60.34"/>
    <n v="1.04"/>
    <x v="0"/>
    <s v="Los Angeles"/>
    <x v="2"/>
    <n v="74"/>
    <x v="4"/>
    <x v="0"/>
    <x v="1"/>
    <x v="0"/>
    <x v="1"/>
    <n v="0"/>
    <n v="1"/>
  </r>
  <r>
    <d v="2020-05-18T00:00:00"/>
    <n v="2858000"/>
    <n v="93.22"/>
    <n v="56.99"/>
    <n v="1.44"/>
    <x v="0"/>
    <s v="Greensboro"/>
    <x v="3"/>
    <n v="132"/>
    <x v="2"/>
    <x v="1"/>
    <x v="1"/>
    <x v="2"/>
    <x v="2"/>
    <n v="0"/>
    <n v="1"/>
  </r>
  <r>
    <d v="2017-04-10T00:00:00"/>
    <n v="5438000"/>
    <n v="85.76"/>
    <n v="85.62"/>
    <n v="1.87"/>
    <x v="0"/>
    <s v="New York"/>
    <x v="7"/>
    <n v="77"/>
    <x v="0"/>
    <x v="0"/>
    <x v="2"/>
    <x v="3"/>
    <x v="1"/>
    <n v="0"/>
    <n v="1"/>
  </r>
  <r>
    <d v="2018-11-13T00:00:00"/>
    <n v="5025000"/>
    <n v="86.04"/>
    <n v="53.6"/>
    <n v="1.9"/>
    <x v="1"/>
    <s v="San Diego"/>
    <x v="2"/>
    <n v="161"/>
    <x v="8"/>
    <x v="1"/>
    <x v="1"/>
    <x v="3"/>
    <x v="1"/>
    <n v="1"/>
    <n v="1"/>
  </r>
  <r>
    <d v="2020-08-08T00:00:00"/>
    <n v="6257000"/>
    <n v="91.1"/>
    <n v="55.73"/>
    <n v="2.0699999999999998"/>
    <x v="0"/>
    <s v="Buffalo"/>
    <x v="7"/>
    <n v="67"/>
    <x v="2"/>
    <x v="0"/>
    <x v="1"/>
    <x v="1"/>
    <x v="2"/>
    <n v="0"/>
    <n v="1"/>
  </r>
  <r>
    <d v="2019-06-08T00:00:00"/>
    <n v="5458000"/>
    <n v="95.47"/>
    <n v="86.01"/>
    <n v="2.19"/>
    <x v="0"/>
    <s v="Mesa"/>
    <x v="4"/>
    <n v="19"/>
    <x v="3"/>
    <x v="2"/>
    <x v="2"/>
    <x v="1"/>
    <x v="0"/>
    <n v="0"/>
    <n v="1"/>
  </r>
  <r>
    <d v="2021-09-14T00:00:00"/>
    <n v="7364000"/>
    <n v="99.19"/>
    <n v="61.83"/>
    <n v="1"/>
    <x v="0"/>
    <s v="Buffalo"/>
    <x v="7"/>
    <n v="109"/>
    <x v="10"/>
    <x v="1"/>
    <x v="1"/>
    <x v="0"/>
    <x v="3"/>
    <n v="0"/>
    <n v="1"/>
  </r>
  <r>
    <d v="2018-08-14T00:00:00"/>
    <n v="3238000"/>
    <n v="94.93"/>
    <n v="75.349999999999994"/>
    <n v="1.89"/>
    <x v="3"/>
    <s v="Springfield"/>
    <x v="6"/>
    <n v="53"/>
    <x v="8"/>
    <x v="0"/>
    <x v="0"/>
    <x v="3"/>
    <x v="2"/>
    <n v="1"/>
    <n v="1"/>
  </r>
  <r>
    <d v="2020-09-15T00:00:00"/>
    <n v="7330000"/>
    <n v="93.35"/>
    <n v="63.71"/>
    <n v="1.2"/>
    <x v="2"/>
    <s v="Raleigh"/>
    <x v="3"/>
    <n v="37"/>
    <x v="2"/>
    <x v="2"/>
    <x v="1"/>
    <x v="0"/>
    <x v="2"/>
    <n v="1"/>
    <n v="1"/>
  </r>
  <r>
    <d v="2015-10-21T00:00:00"/>
    <n v="5463000"/>
    <n v="86.55"/>
    <n v="66.08"/>
    <n v="2.09"/>
    <x v="0"/>
    <s v="Charlotte"/>
    <x v="3"/>
    <n v="94"/>
    <x v="1"/>
    <x v="0"/>
    <x v="0"/>
    <x v="1"/>
    <x v="1"/>
    <n v="0"/>
    <n v="1"/>
  </r>
  <r>
    <d v="2024-08-25T00:00:00"/>
    <n v="4245000"/>
    <n v="85"/>
    <n v="78.489999999999995"/>
    <n v="1.53"/>
    <x v="0"/>
    <s v="Chicago"/>
    <x v="6"/>
    <n v="83"/>
    <x v="4"/>
    <x v="0"/>
    <x v="0"/>
    <x v="3"/>
    <x v="1"/>
    <n v="0"/>
    <n v="1"/>
  </r>
  <r>
    <d v="2017-09-19T00:00:00"/>
    <n v="7340000"/>
    <n v="99.36"/>
    <n v="72.63"/>
    <n v="1.77"/>
    <x v="0"/>
    <s v="Allentown"/>
    <x v="5"/>
    <n v="79"/>
    <x v="0"/>
    <x v="0"/>
    <x v="0"/>
    <x v="3"/>
    <x v="3"/>
    <n v="0"/>
    <n v="1"/>
  </r>
  <r>
    <d v="2020-03-25T00:00:00"/>
    <n v="5198000"/>
    <n v="90.7"/>
    <n v="74.290000000000006"/>
    <n v="1.58"/>
    <x v="0"/>
    <s v="Allentown"/>
    <x v="5"/>
    <n v="49"/>
    <x v="2"/>
    <x v="2"/>
    <x v="0"/>
    <x v="3"/>
    <x v="2"/>
    <n v="0"/>
    <n v="1"/>
  </r>
  <r>
    <d v="2016-05-03T00:00:00"/>
    <n v="4340000"/>
    <n v="89.72"/>
    <n v="53.87"/>
    <n v="1.27"/>
    <x v="0"/>
    <s v="Philadelphia"/>
    <x v="5"/>
    <n v="68"/>
    <x v="6"/>
    <x v="0"/>
    <x v="1"/>
    <x v="2"/>
    <x v="1"/>
    <n v="0"/>
    <n v="1"/>
  </r>
  <r>
    <d v="2016-06-28T00:00:00"/>
    <n v="4937000"/>
    <n v="92.98"/>
    <n v="84.94"/>
    <n v="2.4900000000000002"/>
    <x v="1"/>
    <s v="Orlando"/>
    <x v="9"/>
    <n v="83"/>
    <x v="6"/>
    <x v="0"/>
    <x v="2"/>
    <x v="1"/>
    <x v="2"/>
    <n v="1"/>
    <n v="1"/>
  </r>
  <r>
    <d v="2024-12-23T00:00:00"/>
    <n v="7554000"/>
    <n v="89.9"/>
    <n v="62.23"/>
    <n v="1.6"/>
    <x v="0"/>
    <s v="Austin"/>
    <x v="1"/>
    <n v="85"/>
    <x v="4"/>
    <x v="0"/>
    <x v="1"/>
    <x v="3"/>
    <x v="1"/>
    <n v="0"/>
    <n v="1"/>
  </r>
  <r>
    <d v="2020-07-14T00:00:00"/>
    <n v="7412000"/>
    <n v="89.73"/>
    <n v="55.33"/>
    <n v="1.95"/>
    <x v="0"/>
    <s v="Austin"/>
    <x v="1"/>
    <n v="109"/>
    <x v="2"/>
    <x v="1"/>
    <x v="1"/>
    <x v="3"/>
    <x v="1"/>
    <n v="0"/>
    <n v="1"/>
  </r>
  <r>
    <d v="2017-09-17T00:00:00"/>
    <n v="5433000"/>
    <n v="95.4"/>
    <n v="78.02"/>
    <n v="2.13"/>
    <x v="3"/>
    <s v="Buffalo"/>
    <x v="7"/>
    <n v="44"/>
    <x v="0"/>
    <x v="2"/>
    <x v="0"/>
    <x v="1"/>
    <x v="0"/>
    <n v="1"/>
    <n v="1"/>
  </r>
  <r>
    <d v="2023-12-01T00:00:00"/>
    <n v="5000000"/>
    <n v="95.95"/>
    <n v="74.77"/>
    <n v="1.28"/>
    <x v="0"/>
    <s v="Los Angeles"/>
    <x v="2"/>
    <n v="107"/>
    <x v="9"/>
    <x v="1"/>
    <x v="0"/>
    <x v="2"/>
    <x v="0"/>
    <n v="0"/>
    <n v="1"/>
  </r>
  <r>
    <d v="2017-04-23T00:00:00"/>
    <n v="9172000"/>
    <n v="97.75"/>
    <n v="57.85"/>
    <n v="1.19"/>
    <x v="0"/>
    <s v="Houston"/>
    <x v="1"/>
    <n v="44"/>
    <x v="0"/>
    <x v="2"/>
    <x v="1"/>
    <x v="0"/>
    <x v="0"/>
    <n v="0"/>
    <n v="1"/>
  </r>
  <r>
    <d v="2015-10-10T00:00:00"/>
    <n v="10109000"/>
    <n v="93.12"/>
    <n v="53.44"/>
    <n v="1.0900000000000001"/>
    <x v="3"/>
    <s v="San Diego"/>
    <x v="2"/>
    <n v="55"/>
    <x v="1"/>
    <x v="0"/>
    <x v="1"/>
    <x v="0"/>
    <x v="2"/>
    <n v="1"/>
    <n v="1"/>
  </r>
  <r>
    <d v="2025-05-01T00:00:00"/>
    <n v="5392000"/>
    <n v="93.17"/>
    <n v="59.35"/>
    <n v="1.96"/>
    <x v="0"/>
    <s v="Rochester"/>
    <x v="7"/>
    <n v="47"/>
    <x v="7"/>
    <x v="2"/>
    <x v="1"/>
    <x v="3"/>
    <x v="2"/>
    <n v="0"/>
    <n v="1"/>
  </r>
  <r>
    <d v="2020-05-26T00:00:00"/>
    <n v="8942000"/>
    <n v="88.78"/>
    <n v="62.31"/>
    <n v="1.92"/>
    <x v="0"/>
    <s v="Columbus"/>
    <x v="0"/>
    <n v="74"/>
    <x v="2"/>
    <x v="0"/>
    <x v="1"/>
    <x v="3"/>
    <x v="1"/>
    <n v="0"/>
    <n v="1"/>
  </r>
  <r>
    <d v="2023-07-20T00:00:00"/>
    <n v="8180000"/>
    <n v="90.47"/>
    <n v="75.64"/>
    <n v="1.7"/>
    <x v="2"/>
    <s v="Raleigh"/>
    <x v="3"/>
    <n v="92"/>
    <x v="9"/>
    <x v="0"/>
    <x v="0"/>
    <x v="3"/>
    <x v="2"/>
    <n v="1"/>
    <n v="1"/>
  </r>
  <r>
    <d v="2023-09-16T00:00:00"/>
    <n v="6197000"/>
    <n v="93.35"/>
    <n v="64.34"/>
    <n v="2.37"/>
    <x v="0"/>
    <s v="Columbus"/>
    <x v="0"/>
    <n v="47"/>
    <x v="9"/>
    <x v="2"/>
    <x v="1"/>
    <x v="1"/>
    <x v="2"/>
    <n v="0"/>
    <n v="1"/>
  </r>
  <r>
    <d v="2023-01-21T00:00:00"/>
    <n v="2947000"/>
    <n v="95.13"/>
    <n v="65.84"/>
    <n v="2.13"/>
    <x v="0"/>
    <s v="Greensboro"/>
    <x v="3"/>
    <n v="111"/>
    <x v="9"/>
    <x v="1"/>
    <x v="0"/>
    <x v="1"/>
    <x v="0"/>
    <n v="0"/>
    <n v="1"/>
  </r>
  <r>
    <d v="2021-05-12T00:00:00"/>
    <n v="500000"/>
    <n v="99.02"/>
    <n v="60.04"/>
    <n v="1.18"/>
    <x v="2"/>
    <s v="Rochester"/>
    <x v="7"/>
    <n v="39"/>
    <x v="10"/>
    <x v="2"/>
    <x v="1"/>
    <x v="0"/>
    <x v="3"/>
    <n v="1"/>
    <n v="1"/>
  </r>
  <r>
    <d v="2018-09-13T00:00:00"/>
    <n v="5857000"/>
    <n v="90.67"/>
    <n v="52.48"/>
    <n v="1.51"/>
    <x v="0"/>
    <s v="Houston"/>
    <x v="1"/>
    <n v="77"/>
    <x v="8"/>
    <x v="0"/>
    <x v="1"/>
    <x v="3"/>
    <x v="2"/>
    <n v="0"/>
    <n v="1"/>
  </r>
  <r>
    <d v="2016-06-09T00:00:00"/>
    <n v="2499000"/>
    <n v="94.87"/>
    <n v="89.91"/>
    <n v="1.68"/>
    <x v="0"/>
    <s v="Raleigh"/>
    <x v="3"/>
    <n v="75"/>
    <x v="6"/>
    <x v="0"/>
    <x v="2"/>
    <x v="3"/>
    <x v="2"/>
    <n v="0"/>
    <n v="1"/>
  </r>
  <r>
    <d v="2019-11-10T00:00:00"/>
    <n v="2693000"/>
    <n v="86.73"/>
    <n v="85.33"/>
    <n v="1.62"/>
    <x v="0"/>
    <s v="Tampa"/>
    <x v="9"/>
    <n v="24"/>
    <x v="3"/>
    <x v="2"/>
    <x v="2"/>
    <x v="3"/>
    <x v="1"/>
    <n v="0"/>
    <n v="1"/>
  </r>
  <r>
    <d v="2023-09-10T00:00:00"/>
    <n v="8167000"/>
    <n v="91.63"/>
    <n v="75.930000000000007"/>
    <n v="1.0900000000000001"/>
    <x v="0"/>
    <s v="Philadelphia"/>
    <x v="5"/>
    <n v="41"/>
    <x v="9"/>
    <x v="2"/>
    <x v="0"/>
    <x v="0"/>
    <x v="2"/>
    <n v="0"/>
    <n v="1"/>
  </r>
  <r>
    <d v="2017-07-03T00:00:00"/>
    <n v="5801000"/>
    <n v="87.27"/>
    <n v="69.099999999999994"/>
    <n v="1.9"/>
    <x v="3"/>
    <s v="New York"/>
    <x v="7"/>
    <n v="78"/>
    <x v="0"/>
    <x v="0"/>
    <x v="0"/>
    <x v="3"/>
    <x v="1"/>
    <n v="1"/>
    <n v="1"/>
  </r>
  <r>
    <d v="2016-09-04T00:00:00"/>
    <n v="1407000"/>
    <n v="90.07"/>
    <n v="55.07"/>
    <n v="1.59"/>
    <x v="0"/>
    <s v="Allentown"/>
    <x v="5"/>
    <n v="119"/>
    <x v="6"/>
    <x v="1"/>
    <x v="1"/>
    <x v="3"/>
    <x v="2"/>
    <n v="0"/>
    <n v="1"/>
  </r>
  <r>
    <d v="2022-05-19T00:00:00"/>
    <n v="6012000"/>
    <n v="88.13"/>
    <n v="52.34"/>
    <n v="1.83"/>
    <x v="0"/>
    <s v="Orlando"/>
    <x v="9"/>
    <n v="53"/>
    <x v="5"/>
    <x v="0"/>
    <x v="1"/>
    <x v="3"/>
    <x v="1"/>
    <n v="0"/>
    <n v="1"/>
  </r>
  <r>
    <d v="2023-12-06T00:00:00"/>
    <n v="6992000"/>
    <n v="93.65"/>
    <n v="63.82"/>
    <n v="2.2000000000000002"/>
    <x v="0"/>
    <s v="Pittsburgh"/>
    <x v="5"/>
    <n v="82"/>
    <x v="9"/>
    <x v="0"/>
    <x v="1"/>
    <x v="1"/>
    <x v="2"/>
    <n v="0"/>
    <n v="1"/>
  </r>
  <r>
    <d v="2016-10-28T00:00:00"/>
    <n v="3368000"/>
    <n v="93.49"/>
    <n v="86.32"/>
    <n v="1.59"/>
    <x v="0"/>
    <s v="Philadelphia"/>
    <x v="5"/>
    <n v="77"/>
    <x v="6"/>
    <x v="0"/>
    <x v="2"/>
    <x v="3"/>
    <x v="2"/>
    <n v="0"/>
    <n v="1"/>
  </r>
  <r>
    <d v="2025-05-19T00:00:00"/>
    <n v="3459000"/>
    <n v="87.27"/>
    <n v="67.31"/>
    <n v="1.89"/>
    <x v="0"/>
    <s v="Dallas"/>
    <x v="1"/>
    <n v="61"/>
    <x v="7"/>
    <x v="0"/>
    <x v="0"/>
    <x v="3"/>
    <x v="1"/>
    <n v="0"/>
    <n v="1"/>
  </r>
  <r>
    <d v="2016-06-23T00:00:00"/>
    <n v="6011000"/>
    <n v="97.43"/>
    <n v="53.21"/>
    <n v="1.72"/>
    <x v="0"/>
    <s v="Cleveland"/>
    <x v="0"/>
    <n v="119"/>
    <x v="6"/>
    <x v="1"/>
    <x v="1"/>
    <x v="3"/>
    <x v="0"/>
    <n v="0"/>
    <n v="1"/>
  </r>
  <r>
    <d v="2018-02-22T00:00:00"/>
    <n v="7190000"/>
    <n v="96.75"/>
    <n v="61.08"/>
    <n v="2.41"/>
    <x v="0"/>
    <s v="Dallas"/>
    <x v="1"/>
    <n v="88"/>
    <x v="8"/>
    <x v="0"/>
    <x v="1"/>
    <x v="1"/>
    <x v="0"/>
    <n v="0"/>
    <n v="1"/>
  </r>
  <r>
    <d v="2018-02-07T00:00:00"/>
    <n v="5872000"/>
    <n v="93.71"/>
    <n v="87.44"/>
    <n v="2.0099999999999998"/>
    <x v="0"/>
    <s v="Charlotte"/>
    <x v="3"/>
    <n v="5"/>
    <x v="8"/>
    <x v="2"/>
    <x v="2"/>
    <x v="1"/>
    <x v="2"/>
    <n v="0"/>
    <n v="1"/>
  </r>
  <r>
    <d v="2025-02-20T00:00:00"/>
    <n v="7758000"/>
    <n v="99.26"/>
    <n v="50.88"/>
    <n v="2.4700000000000002"/>
    <x v="1"/>
    <s v="Mesa"/>
    <x v="4"/>
    <n v="72"/>
    <x v="7"/>
    <x v="0"/>
    <x v="1"/>
    <x v="1"/>
    <x v="3"/>
    <n v="1"/>
    <n v="1"/>
  </r>
  <r>
    <d v="2020-09-24T00:00:00"/>
    <n v="3650000"/>
    <n v="91.6"/>
    <n v="75.760000000000005"/>
    <n v="1.57"/>
    <x v="0"/>
    <s v="Tampa"/>
    <x v="9"/>
    <n v="62"/>
    <x v="2"/>
    <x v="0"/>
    <x v="0"/>
    <x v="3"/>
    <x v="2"/>
    <n v="0"/>
    <n v="1"/>
  </r>
  <r>
    <d v="2017-01-05T00:00:00"/>
    <n v="5263000"/>
    <n v="98.54"/>
    <n v="65.33"/>
    <n v="1.32"/>
    <x v="0"/>
    <s v="San Diego"/>
    <x v="2"/>
    <n v="57"/>
    <x v="0"/>
    <x v="0"/>
    <x v="0"/>
    <x v="2"/>
    <x v="3"/>
    <n v="0"/>
    <n v="1"/>
  </r>
  <r>
    <d v="2019-10-15T00:00:00"/>
    <n v="3785000"/>
    <n v="97.31"/>
    <n v="83.05"/>
    <n v="1.88"/>
    <x v="0"/>
    <s v="Houston"/>
    <x v="1"/>
    <n v="72"/>
    <x v="3"/>
    <x v="0"/>
    <x v="2"/>
    <x v="3"/>
    <x v="0"/>
    <n v="0"/>
    <n v="1"/>
  </r>
  <r>
    <d v="2017-07-31T00:00:00"/>
    <n v="7283000"/>
    <n v="93.32"/>
    <n v="83.04"/>
    <n v="1.95"/>
    <x v="0"/>
    <s v="Cleveland"/>
    <x v="0"/>
    <n v="58"/>
    <x v="0"/>
    <x v="0"/>
    <x v="2"/>
    <x v="3"/>
    <x v="2"/>
    <n v="0"/>
    <n v="1"/>
  </r>
  <r>
    <d v="2025-01-21T00:00:00"/>
    <n v="5933000"/>
    <n v="91.21"/>
    <n v="88.32"/>
    <n v="1.81"/>
    <x v="0"/>
    <s v="Tampa"/>
    <x v="9"/>
    <n v="115"/>
    <x v="7"/>
    <x v="1"/>
    <x v="2"/>
    <x v="3"/>
    <x v="2"/>
    <n v="0"/>
    <n v="1"/>
  </r>
  <r>
    <d v="2022-08-24T00:00:00"/>
    <n v="2312000"/>
    <n v="94.38"/>
    <n v="72.86"/>
    <n v="1.28"/>
    <x v="0"/>
    <s v="Columbus"/>
    <x v="0"/>
    <n v="90"/>
    <x v="5"/>
    <x v="0"/>
    <x v="0"/>
    <x v="2"/>
    <x v="2"/>
    <n v="0"/>
    <n v="1"/>
  </r>
  <r>
    <d v="2019-05-28T00:00:00"/>
    <n v="5291000"/>
    <n v="96.46"/>
    <n v="70.94"/>
    <n v="1.34"/>
    <x v="0"/>
    <s v="Los Angeles"/>
    <x v="2"/>
    <n v="56"/>
    <x v="3"/>
    <x v="0"/>
    <x v="0"/>
    <x v="2"/>
    <x v="0"/>
    <n v="0"/>
    <n v="1"/>
  </r>
  <r>
    <d v="2024-06-15T00:00:00"/>
    <n v="3815000"/>
    <n v="91.63"/>
    <n v="56.53"/>
    <n v="1.28"/>
    <x v="2"/>
    <s v="Philadelphia"/>
    <x v="5"/>
    <n v="82"/>
    <x v="4"/>
    <x v="0"/>
    <x v="1"/>
    <x v="2"/>
    <x v="2"/>
    <n v="1"/>
    <n v="1"/>
  </r>
  <r>
    <d v="2022-01-13T00:00:00"/>
    <n v="4045000"/>
    <n v="85.77"/>
    <n v="65.91"/>
    <n v="1.77"/>
    <x v="0"/>
    <s v="Austin"/>
    <x v="1"/>
    <n v="37"/>
    <x v="5"/>
    <x v="2"/>
    <x v="0"/>
    <x v="3"/>
    <x v="1"/>
    <n v="0"/>
    <n v="1"/>
  </r>
  <r>
    <d v="2023-03-25T00:00:00"/>
    <n v="500000"/>
    <n v="97.59"/>
    <n v="55.81"/>
    <n v="1.76"/>
    <x v="0"/>
    <s v="Springfield"/>
    <x v="6"/>
    <n v="64"/>
    <x v="9"/>
    <x v="0"/>
    <x v="1"/>
    <x v="3"/>
    <x v="0"/>
    <n v="0"/>
    <n v="1"/>
  </r>
  <r>
    <d v="2023-02-04T00:00:00"/>
    <n v="8391000"/>
    <n v="98.17"/>
    <n v="72.31"/>
    <n v="2.44"/>
    <x v="0"/>
    <s v="San Diego"/>
    <x v="2"/>
    <n v="131"/>
    <x v="9"/>
    <x v="1"/>
    <x v="0"/>
    <x v="1"/>
    <x v="3"/>
    <n v="0"/>
    <n v="1"/>
  </r>
  <r>
    <d v="2020-08-15T00:00:00"/>
    <n v="9207000"/>
    <n v="85.68"/>
    <n v="87.84"/>
    <n v="2.2599999999999998"/>
    <x v="0"/>
    <s v="Raleigh"/>
    <x v="3"/>
    <n v="92"/>
    <x v="2"/>
    <x v="0"/>
    <x v="2"/>
    <x v="1"/>
    <x v="1"/>
    <n v="0"/>
    <n v="1"/>
  </r>
  <r>
    <d v="2022-11-10T00:00:00"/>
    <n v="4091000"/>
    <n v="87.55"/>
    <n v="55.08"/>
    <n v="1.18"/>
    <x v="1"/>
    <s v="Mesa"/>
    <x v="4"/>
    <n v="68"/>
    <x v="5"/>
    <x v="0"/>
    <x v="1"/>
    <x v="0"/>
    <x v="1"/>
    <n v="1"/>
    <n v="1"/>
  </r>
  <r>
    <d v="2020-10-04T00:00:00"/>
    <n v="1725000"/>
    <n v="90.37"/>
    <n v="89.58"/>
    <n v="2.0299999999999998"/>
    <x v="0"/>
    <s v="Charlotte"/>
    <x v="3"/>
    <n v="78"/>
    <x v="2"/>
    <x v="0"/>
    <x v="2"/>
    <x v="1"/>
    <x v="2"/>
    <n v="0"/>
    <n v="1"/>
  </r>
  <r>
    <d v="2025-03-28T00:00:00"/>
    <n v="6956000"/>
    <n v="86.15"/>
    <n v="50.17"/>
    <n v="2.0099999999999998"/>
    <x v="0"/>
    <s v="Springfield"/>
    <x v="6"/>
    <n v="11"/>
    <x v="7"/>
    <x v="2"/>
    <x v="1"/>
    <x v="1"/>
    <x v="1"/>
    <n v="0"/>
    <n v="1"/>
  </r>
  <r>
    <d v="2016-08-03T00:00:00"/>
    <n v="2773000"/>
    <n v="92.34"/>
    <n v="66.62"/>
    <n v="1.04"/>
    <x v="0"/>
    <s v="San Diego"/>
    <x v="2"/>
    <n v="128"/>
    <x v="6"/>
    <x v="1"/>
    <x v="0"/>
    <x v="0"/>
    <x v="2"/>
    <n v="0"/>
    <n v="1"/>
  </r>
  <r>
    <d v="2017-04-02T00:00:00"/>
    <n v="2979000"/>
    <n v="86.48"/>
    <n v="88.27"/>
    <n v="1.9"/>
    <x v="0"/>
    <s v="Peoria"/>
    <x v="6"/>
    <n v="59"/>
    <x v="0"/>
    <x v="0"/>
    <x v="2"/>
    <x v="3"/>
    <x v="1"/>
    <n v="0"/>
    <n v="1"/>
  </r>
  <r>
    <d v="2019-02-06T00:00:00"/>
    <n v="3168000"/>
    <n v="90.9"/>
    <n v="59.48"/>
    <n v="1.1499999999999999"/>
    <x v="0"/>
    <s v="Springfield"/>
    <x v="6"/>
    <n v="109"/>
    <x v="3"/>
    <x v="1"/>
    <x v="1"/>
    <x v="0"/>
    <x v="2"/>
    <n v="0"/>
    <n v="1"/>
  </r>
  <r>
    <d v="2019-02-26T00:00:00"/>
    <n v="5992000"/>
    <n v="95.16"/>
    <n v="71.88"/>
    <n v="1.71"/>
    <x v="0"/>
    <s v="Greensboro"/>
    <x v="3"/>
    <n v="58"/>
    <x v="3"/>
    <x v="0"/>
    <x v="0"/>
    <x v="3"/>
    <x v="0"/>
    <n v="0"/>
    <n v="1"/>
  </r>
  <r>
    <d v="2020-01-25T00:00:00"/>
    <n v="3205000"/>
    <n v="96.74"/>
    <n v="89.7"/>
    <n v="1.36"/>
    <x v="1"/>
    <s v="Orlando"/>
    <x v="9"/>
    <n v="35"/>
    <x v="2"/>
    <x v="2"/>
    <x v="2"/>
    <x v="2"/>
    <x v="0"/>
    <n v="1"/>
    <n v="1"/>
  </r>
  <r>
    <d v="2016-12-11T00:00:00"/>
    <n v="5090000"/>
    <n v="88.37"/>
    <n v="65.97"/>
    <n v="1.61"/>
    <x v="0"/>
    <s v="Rochester"/>
    <x v="7"/>
    <n v="76"/>
    <x v="6"/>
    <x v="0"/>
    <x v="0"/>
    <x v="3"/>
    <x v="1"/>
    <n v="0"/>
    <n v="1"/>
  </r>
  <r>
    <d v="2018-03-27T00:00:00"/>
    <n v="3805000"/>
    <n v="95.96"/>
    <n v="66.8"/>
    <n v="1.87"/>
    <x v="0"/>
    <s v="Savannah"/>
    <x v="8"/>
    <n v="107"/>
    <x v="8"/>
    <x v="1"/>
    <x v="0"/>
    <x v="3"/>
    <x v="0"/>
    <n v="0"/>
    <n v="1"/>
  </r>
  <r>
    <d v="2019-08-24T00:00:00"/>
    <n v="5870000"/>
    <n v="98"/>
    <n v="52.38"/>
    <n v="2.04"/>
    <x v="0"/>
    <s v="Cleveland"/>
    <x v="0"/>
    <n v="89"/>
    <x v="3"/>
    <x v="0"/>
    <x v="1"/>
    <x v="1"/>
    <x v="3"/>
    <n v="0"/>
    <n v="1"/>
  </r>
  <r>
    <d v="2018-07-10T00:00:00"/>
    <n v="4500000"/>
    <n v="93.23"/>
    <n v="66.11"/>
    <n v="1.78"/>
    <x v="0"/>
    <s v="Philadelphia"/>
    <x v="5"/>
    <n v="42"/>
    <x v="8"/>
    <x v="2"/>
    <x v="0"/>
    <x v="3"/>
    <x v="2"/>
    <n v="0"/>
    <n v="1"/>
  </r>
  <r>
    <d v="2024-12-14T00:00:00"/>
    <n v="3069000"/>
    <n v="87"/>
    <n v="56.35"/>
    <n v="2.42"/>
    <x v="0"/>
    <s v="Rochester"/>
    <x v="7"/>
    <n v="123"/>
    <x v="4"/>
    <x v="1"/>
    <x v="1"/>
    <x v="1"/>
    <x v="1"/>
    <n v="0"/>
    <n v="1"/>
  </r>
  <r>
    <d v="2016-11-03T00:00:00"/>
    <n v="7736000"/>
    <n v="92.26"/>
    <n v="66.739999999999995"/>
    <n v="1.54"/>
    <x v="0"/>
    <s v="Cleveland"/>
    <x v="0"/>
    <n v="39"/>
    <x v="6"/>
    <x v="2"/>
    <x v="0"/>
    <x v="3"/>
    <x v="2"/>
    <n v="0"/>
    <n v="1"/>
  </r>
  <r>
    <d v="2018-03-24T00:00:00"/>
    <n v="7995000"/>
    <n v="87.42"/>
    <n v="68.87"/>
    <n v="1.83"/>
    <x v="0"/>
    <s v="Greensboro"/>
    <x v="3"/>
    <n v="130"/>
    <x v="8"/>
    <x v="1"/>
    <x v="0"/>
    <x v="3"/>
    <x v="1"/>
    <n v="0"/>
    <n v="1"/>
  </r>
  <r>
    <d v="2015-08-11T00:00:00"/>
    <n v="2206000"/>
    <n v="96.13"/>
    <n v="51.01"/>
    <n v="1.53"/>
    <x v="0"/>
    <s v="Houston"/>
    <x v="1"/>
    <n v="85"/>
    <x v="1"/>
    <x v="0"/>
    <x v="1"/>
    <x v="3"/>
    <x v="0"/>
    <n v="0"/>
    <n v="1"/>
  </r>
  <r>
    <d v="2022-07-07T00:00:00"/>
    <n v="5662000"/>
    <n v="88.92"/>
    <n v="77.8"/>
    <n v="1.85"/>
    <x v="0"/>
    <s v="Cincinnati"/>
    <x v="0"/>
    <n v="118"/>
    <x v="5"/>
    <x v="1"/>
    <x v="0"/>
    <x v="3"/>
    <x v="1"/>
    <n v="0"/>
    <n v="1"/>
  </r>
  <r>
    <d v="2023-03-25T00:00:00"/>
    <n v="6314000"/>
    <n v="94.15"/>
    <n v="69.53"/>
    <n v="1.2"/>
    <x v="0"/>
    <s v="Charlotte"/>
    <x v="3"/>
    <n v="99"/>
    <x v="9"/>
    <x v="0"/>
    <x v="0"/>
    <x v="0"/>
    <x v="2"/>
    <n v="0"/>
    <n v="1"/>
  </r>
  <r>
    <d v="2023-07-23T00:00:00"/>
    <n v="3937000"/>
    <n v="93.99"/>
    <n v="70.55"/>
    <n v="1.43"/>
    <x v="0"/>
    <s v="Houston"/>
    <x v="1"/>
    <n v="27"/>
    <x v="9"/>
    <x v="2"/>
    <x v="0"/>
    <x v="2"/>
    <x v="2"/>
    <n v="0"/>
    <n v="1"/>
  </r>
  <r>
    <d v="2020-07-08T00:00:00"/>
    <n v="4997000"/>
    <n v="89.28"/>
    <n v="79.38"/>
    <n v="1.04"/>
    <x v="0"/>
    <s v="Allentown"/>
    <x v="5"/>
    <n v="68"/>
    <x v="2"/>
    <x v="0"/>
    <x v="0"/>
    <x v="0"/>
    <x v="1"/>
    <n v="0"/>
    <n v="1"/>
  </r>
  <r>
    <d v="2016-02-13T00:00:00"/>
    <n v="6281000"/>
    <n v="87.62"/>
    <n v="68.87"/>
    <n v="1.1399999999999999"/>
    <x v="0"/>
    <s v="Atlanta"/>
    <x v="8"/>
    <n v="78"/>
    <x v="6"/>
    <x v="0"/>
    <x v="0"/>
    <x v="0"/>
    <x v="1"/>
    <n v="0"/>
    <n v="1"/>
  </r>
  <r>
    <d v="2019-07-03T00:00:00"/>
    <n v="6705000"/>
    <n v="91.11"/>
    <n v="70.86"/>
    <n v="2.34"/>
    <x v="2"/>
    <s v="Houston"/>
    <x v="1"/>
    <n v="138"/>
    <x v="3"/>
    <x v="1"/>
    <x v="0"/>
    <x v="1"/>
    <x v="2"/>
    <n v="1"/>
    <n v="1"/>
  </r>
  <r>
    <d v="2020-06-19T00:00:00"/>
    <n v="5458000"/>
    <n v="98.36"/>
    <n v="73.88"/>
    <n v="2.2200000000000002"/>
    <x v="0"/>
    <s v="Los Angeles"/>
    <x v="2"/>
    <n v="107"/>
    <x v="2"/>
    <x v="1"/>
    <x v="0"/>
    <x v="1"/>
    <x v="3"/>
    <n v="0"/>
    <n v="1"/>
  </r>
  <r>
    <d v="2020-05-16T00:00:00"/>
    <n v="8118000"/>
    <n v="98.7"/>
    <n v="72.88"/>
    <n v="1.27"/>
    <x v="0"/>
    <s v="Tucson"/>
    <x v="4"/>
    <n v="61"/>
    <x v="2"/>
    <x v="0"/>
    <x v="0"/>
    <x v="2"/>
    <x v="3"/>
    <n v="0"/>
    <n v="1"/>
  </r>
  <r>
    <d v="2023-04-16T00:00:00"/>
    <n v="3336000"/>
    <n v="88.7"/>
    <n v="62.26"/>
    <n v="1.83"/>
    <x v="2"/>
    <s v="Chicago"/>
    <x v="6"/>
    <n v="55"/>
    <x v="9"/>
    <x v="0"/>
    <x v="1"/>
    <x v="3"/>
    <x v="1"/>
    <n v="1"/>
    <n v="1"/>
  </r>
  <r>
    <d v="2016-10-10T00:00:00"/>
    <n v="1888000"/>
    <n v="94.23"/>
    <n v="53.26"/>
    <n v="1.1299999999999999"/>
    <x v="0"/>
    <s v="Phoenix"/>
    <x v="4"/>
    <n v="130"/>
    <x v="6"/>
    <x v="1"/>
    <x v="1"/>
    <x v="0"/>
    <x v="2"/>
    <n v="0"/>
    <n v="1"/>
  </r>
  <r>
    <d v="2019-07-15T00:00:00"/>
    <n v="5143000"/>
    <n v="88.21"/>
    <n v="61.33"/>
    <n v="1.6"/>
    <x v="0"/>
    <s v="Miami"/>
    <x v="9"/>
    <n v="36"/>
    <x v="3"/>
    <x v="2"/>
    <x v="1"/>
    <x v="3"/>
    <x v="1"/>
    <n v="0"/>
    <n v="1"/>
  </r>
  <r>
    <d v="2020-01-24T00:00:00"/>
    <n v="7674000"/>
    <n v="96.98"/>
    <n v="87.31"/>
    <n v="1.03"/>
    <x v="2"/>
    <s v="Springfield"/>
    <x v="6"/>
    <n v="110"/>
    <x v="2"/>
    <x v="1"/>
    <x v="2"/>
    <x v="0"/>
    <x v="0"/>
    <n v="1"/>
    <n v="1"/>
  </r>
  <r>
    <d v="2018-12-06T00:00:00"/>
    <n v="9607000"/>
    <n v="94.95"/>
    <n v="77.16"/>
    <n v="2.4"/>
    <x v="0"/>
    <s v="Springfield"/>
    <x v="6"/>
    <n v="30"/>
    <x v="8"/>
    <x v="2"/>
    <x v="0"/>
    <x v="1"/>
    <x v="2"/>
    <n v="0"/>
    <n v="1"/>
  </r>
  <r>
    <d v="2022-10-18T00:00:00"/>
    <n v="6299000"/>
    <n v="85.74"/>
    <n v="59.24"/>
    <n v="2.35"/>
    <x v="0"/>
    <s v="Charlotte"/>
    <x v="3"/>
    <n v="64"/>
    <x v="5"/>
    <x v="0"/>
    <x v="1"/>
    <x v="1"/>
    <x v="1"/>
    <n v="0"/>
    <n v="1"/>
  </r>
  <r>
    <d v="2017-07-08T00:00:00"/>
    <n v="3352000"/>
    <n v="87.07"/>
    <n v="84.36"/>
    <n v="1.75"/>
    <x v="0"/>
    <s v="Greensboro"/>
    <x v="3"/>
    <n v="53"/>
    <x v="0"/>
    <x v="0"/>
    <x v="2"/>
    <x v="3"/>
    <x v="1"/>
    <n v="0"/>
    <n v="1"/>
  </r>
  <r>
    <d v="2024-10-29T00:00:00"/>
    <n v="2735000"/>
    <n v="96.37"/>
    <n v="80.400000000000006"/>
    <n v="1.47"/>
    <x v="0"/>
    <s v="Houston"/>
    <x v="1"/>
    <n v="97"/>
    <x v="4"/>
    <x v="0"/>
    <x v="2"/>
    <x v="2"/>
    <x v="0"/>
    <n v="0"/>
    <n v="1"/>
  </r>
  <r>
    <d v="2019-05-22T00:00:00"/>
    <n v="2301000"/>
    <n v="99.65"/>
    <n v="75.819999999999993"/>
    <n v="2.4"/>
    <x v="2"/>
    <s v="Allentown"/>
    <x v="5"/>
    <n v="62"/>
    <x v="3"/>
    <x v="0"/>
    <x v="0"/>
    <x v="1"/>
    <x v="3"/>
    <n v="1"/>
    <n v="1"/>
  </r>
  <r>
    <d v="2018-02-05T00:00:00"/>
    <n v="7009000"/>
    <n v="96.49"/>
    <n v="77.67"/>
    <n v="2.4500000000000002"/>
    <x v="1"/>
    <s v="Houston"/>
    <x v="1"/>
    <n v="53"/>
    <x v="8"/>
    <x v="0"/>
    <x v="0"/>
    <x v="1"/>
    <x v="0"/>
    <n v="1"/>
    <n v="1"/>
  </r>
  <r>
    <d v="2020-01-31T00:00:00"/>
    <n v="3028000"/>
    <n v="95.08"/>
    <n v="79.17"/>
    <n v="1.86"/>
    <x v="0"/>
    <s v="San Francisco"/>
    <x v="2"/>
    <n v="66"/>
    <x v="2"/>
    <x v="0"/>
    <x v="0"/>
    <x v="3"/>
    <x v="0"/>
    <n v="0"/>
    <n v="1"/>
  </r>
  <r>
    <d v="2017-12-25T00:00:00"/>
    <n v="5044000"/>
    <n v="89.68"/>
    <n v="67.099999999999994"/>
    <n v="1.97"/>
    <x v="0"/>
    <s v="Raleigh"/>
    <x v="3"/>
    <n v="31"/>
    <x v="0"/>
    <x v="2"/>
    <x v="0"/>
    <x v="3"/>
    <x v="1"/>
    <n v="0"/>
    <n v="1"/>
  </r>
  <r>
    <d v="2016-10-11T00:00:00"/>
    <n v="3331000"/>
    <n v="91.08"/>
    <n v="60.77"/>
    <n v="1.3"/>
    <x v="1"/>
    <s v="Atlanta"/>
    <x v="8"/>
    <n v="97"/>
    <x v="6"/>
    <x v="0"/>
    <x v="1"/>
    <x v="2"/>
    <x v="2"/>
    <n v="1"/>
    <n v="1"/>
  </r>
  <r>
    <d v="2016-07-30T00:00:00"/>
    <n v="5219000"/>
    <n v="90.55"/>
    <n v="80.05"/>
    <n v="2.35"/>
    <x v="0"/>
    <s v="Buffalo"/>
    <x v="7"/>
    <n v="77"/>
    <x v="6"/>
    <x v="0"/>
    <x v="2"/>
    <x v="1"/>
    <x v="2"/>
    <n v="0"/>
    <n v="1"/>
  </r>
  <r>
    <d v="2018-05-22T00:00:00"/>
    <n v="4322000"/>
    <n v="99.34"/>
    <n v="65.069999999999993"/>
    <n v="1.51"/>
    <x v="0"/>
    <s v="Atlanta"/>
    <x v="8"/>
    <n v="86"/>
    <x v="8"/>
    <x v="0"/>
    <x v="0"/>
    <x v="3"/>
    <x v="3"/>
    <n v="0"/>
    <n v="1"/>
  </r>
  <r>
    <d v="2020-10-18T00:00:00"/>
    <n v="4954000"/>
    <n v="86.64"/>
    <n v="59.94"/>
    <n v="1.48"/>
    <x v="0"/>
    <s v="Philadelphia"/>
    <x v="5"/>
    <n v="53"/>
    <x v="2"/>
    <x v="0"/>
    <x v="1"/>
    <x v="2"/>
    <x v="1"/>
    <n v="0"/>
    <n v="1"/>
  </r>
  <r>
    <d v="2025-03-31T00:00:00"/>
    <n v="5517000"/>
    <n v="89.54"/>
    <n v="84.35"/>
    <n v="2.29"/>
    <x v="2"/>
    <s v="Phoenix"/>
    <x v="4"/>
    <n v="81"/>
    <x v="7"/>
    <x v="0"/>
    <x v="2"/>
    <x v="1"/>
    <x v="1"/>
    <n v="1"/>
    <n v="1"/>
  </r>
  <r>
    <d v="2020-06-22T00:00:00"/>
    <n v="3870000"/>
    <n v="95.35"/>
    <n v="87.8"/>
    <n v="2.02"/>
    <x v="1"/>
    <s v="Tampa"/>
    <x v="9"/>
    <n v="87"/>
    <x v="2"/>
    <x v="0"/>
    <x v="2"/>
    <x v="1"/>
    <x v="0"/>
    <n v="1"/>
    <n v="1"/>
  </r>
  <r>
    <d v="2023-01-13T00:00:00"/>
    <n v="5014000"/>
    <n v="94.69"/>
    <n v="70.42"/>
    <n v="1.18"/>
    <x v="0"/>
    <s v="Allentown"/>
    <x v="5"/>
    <n v="12"/>
    <x v="9"/>
    <x v="2"/>
    <x v="0"/>
    <x v="0"/>
    <x v="2"/>
    <n v="0"/>
    <n v="1"/>
  </r>
  <r>
    <d v="2017-09-05T00:00:00"/>
    <n v="6980000"/>
    <n v="97.92"/>
    <n v="55.49"/>
    <n v="2.4300000000000002"/>
    <x v="0"/>
    <s v="Savannah"/>
    <x v="8"/>
    <n v="56"/>
    <x v="0"/>
    <x v="0"/>
    <x v="1"/>
    <x v="1"/>
    <x v="0"/>
    <n v="0"/>
    <n v="1"/>
  </r>
  <r>
    <d v="2023-07-16T00:00:00"/>
    <n v="7385000"/>
    <n v="96.28"/>
    <n v="82.48"/>
    <n v="2.42"/>
    <x v="0"/>
    <s v="Raleigh"/>
    <x v="3"/>
    <n v="37"/>
    <x v="9"/>
    <x v="2"/>
    <x v="2"/>
    <x v="1"/>
    <x v="0"/>
    <n v="0"/>
    <n v="1"/>
  </r>
  <r>
    <d v="2020-09-26T00:00:00"/>
    <n v="6634000"/>
    <n v="86.98"/>
    <n v="78.2"/>
    <n v="2.11"/>
    <x v="0"/>
    <s v="Los Angeles"/>
    <x v="2"/>
    <n v="62"/>
    <x v="2"/>
    <x v="0"/>
    <x v="0"/>
    <x v="1"/>
    <x v="1"/>
    <n v="0"/>
    <n v="1"/>
  </r>
  <r>
    <d v="2022-05-31T00:00:00"/>
    <n v="2714000"/>
    <n v="98.1"/>
    <n v="56.75"/>
    <n v="1.08"/>
    <x v="0"/>
    <s v="Buffalo"/>
    <x v="7"/>
    <n v="99"/>
    <x v="5"/>
    <x v="0"/>
    <x v="1"/>
    <x v="0"/>
    <x v="3"/>
    <n v="0"/>
    <n v="1"/>
  </r>
  <r>
    <d v="2020-03-12T00:00:00"/>
    <n v="4593000"/>
    <n v="97.74"/>
    <n v="65.34"/>
    <n v="1.25"/>
    <x v="3"/>
    <s v="Los Angeles"/>
    <x v="2"/>
    <n v="129"/>
    <x v="2"/>
    <x v="1"/>
    <x v="0"/>
    <x v="2"/>
    <x v="0"/>
    <n v="1"/>
    <n v="1"/>
  </r>
  <r>
    <d v="2024-01-29T00:00:00"/>
    <n v="5357000"/>
    <n v="87.84"/>
    <n v="78.819999999999993"/>
    <n v="1.77"/>
    <x v="0"/>
    <s v="Rochester"/>
    <x v="7"/>
    <n v="111"/>
    <x v="4"/>
    <x v="1"/>
    <x v="0"/>
    <x v="3"/>
    <x v="1"/>
    <n v="0"/>
    <n v="1"/>
  </r>
  <r>
    <d v="2024-10-01T00:00:00"/>
    <n v="3280000"/>
    <n v="97.43"/>
    <n v="83.18"/>
    <n v="2.06"/>
    <x v="0"/>
    <s v="Springfield"/>
    <x v="6"/>
    <n v="143"/>
    <x v="4"/>
    <x v="1"/>
    <x v="2"/>
    <x v="1"/>
    <x v="0"/>
    <n v="0"/>
    <n v="1"/>
  </r>
  <r>
    <d v="2023-12-19T00:00:00"/>
    <n v="7436000"/>
    <n v="90.44"/>
    <n v="85.17"/>
    <n v="2.09"/>
    <x v="2"/>
    <s v="Houston"/>
    <x v="1"/>
    <n v="106"/>
    <x v="9"/>
    <x v="1"/>
    <x v="2"/>
    <x v="1"/>
    <x v="2"/>
    <n v="1"/>
    <n v="1"/>
  </r>
  <r>
    <d v="2023-01-05T00:00:00"/>
    <n v="4558000"/>
    <n v="98.3"/>
    <n v="51.89"/>
    <n v="2.44"/>
    <x v="0"/>
    <s v="Chicago"/>
    <x v="6"/>
    <n v="47"/>
    <x v="9"/>
    <x v="2"/>
    <x v="1"/>
    <x v="1"/>
    <x v="3"/>
    <n v="0"/>
    <n v="1"/>
  </r>
  <r>
    <d v="2016-12-06T00:00:00"/>
    <n v="7130000"/>
    <n v="89.06"/>
    <n v="59.95"/>
    <n v="2.41"/>
    <x v="1"/>
    <s v="Greensboro"/>
    <x v="3"/>
    <n v="118"/>
    <x v="6"/>
    <x v="1"/>
    <x v="1"/>
    <x v="1"/>
    <x v="1"/>
    <n v="1"/>
    <n v="1"/>
  </r>
  <r>
    <d v="2016-03-29T00:00:00"/>
    <n v="6993000"/>
    <n v="90.9"/>
    <n v="55.57"/>
    <n v="1.02"/>
    <x v="0"/>
    <s v="Philadelphia"/>
    <x v="5"/>
    <n v="53"/>
    <x v="6"/>
    <x v="0"/>
    <x v="1"/>
    <x v="0"/>
    <x v="2"/>
    <n v="0"/>
    <n v="1"/>
  </r>
  <r>
    <d v="2022-11-30T00:00:00"/>
    <n v="5848000"/>
    <n v="90.54"/>
    <n v="64.290000000000006"/>
    <n v="1.52"/>
    <x v="0"/>
    <s v="Rochester"/>
    <x v="7"/>
    <n v="76"/>
    <x v="5"/>
    <x v="0"/>
    <x v="1"/>
    <x v="3"/>
    <x v="2"/>
    <n v="0"/>
    <n v="1"/>
  </r>
  <r>
    <d v="2021-01-17T00:00:00"/>
    <n v="500000"/>
    <n v="98.2"/>
    <n v="70.22"/>
    <n v="1.76"/>
    <x v="1"/>
    <s v="Miami"/>
    <x v="9"/>
    <n v="103"/>
    <x v="10"/>
    <x v="1"/>
    <x v="0"/>
    <x v="3"/>
    <x v="3"/>
    <n v="1"/>
    <n v="1"/>
  </r>
  <r>
    <d v="2019-10-28T00:00:00"/>
    <n v="4637000"/>
    <n v="94.95"/>
    <n v="73.81"/>
    <n v="1.62"/>
    <x v="2"/>
    <s v="Allentown"/>
    <x v="5"/>
    <n v="71"/>
    <x v="3"/>
    <x v="0"/>
    <x v="0"/>
    <x v="3"/>
    <x v="2"/>
    <n v="1"/>
    <n v="1"/>
  </r>
  <r>
    <d v="2016-01-02T00:00:00"/>
    <n v="7799000"/>
    <n v="87.94"/>
    <n v="82.81"/>
    <n v="1.97"/>
    <x v="1"/>
    <s v="Austin"/>
    <x v="1"/>
    <n v="63"/>
    <x v="6"/>
    <x v="0"/>
    <x v="2"/>
    <x v="3"/>
    <x v="1"/>
    <n v="1"/>
    <n v="1"/>
  </r>
  <r>
    <d v="2017-02-12T00:00:00"/>
    <n v="2601000"/>
    <n v="88.85"/>
    <n v="80.08"/>
    <n v="1.77"/>
    <x v="0"/>
    <s v="San Francisco"/>
    <x v="2"/>
    <n v="5"/>
    <x v="0"/>
    <x v="2"/>
    <x v="2"/>
    <x v="3"/>
    <x v="1"/>
    <n v="0"/>
    <n v="1"/>
  </r>
  <r>
    <d v="2019-06-17T00:00:00"/>
    <n v="6793000"/>
    <n v="99.94"/>
    <n v="67.41"/>
    <n v="2.38"/>
    <x v="1"/>
    <s v="Mesa"/>
    <x v="4"/>
    <n v="24"/>
    <x v="3"/>
    <x v="2"/>
    <x v="0"/>
    <x v="1"/>
    <x v="3"/>
    <n v="1"/>
    <n v="1"/>
  </r>
  <r>
    <d v="2025-05-08T00:00:00"/>
    <n v="4084000"/>
    <n v="88.06"/>
    <n v="66.75"/>
    <n v="1.33"/>
    <x v="0"/>
    <s v="Miami"/>
    <x v="9"/>
    <n v="70"/>
    <x v="7"/>
    <x v="0"/>
    <x v="0"/>
    <x v="2"/>
    <x v="1"/>
    <n v="0"/>
    <n v="1"/>
  </r>
  <r>
    <d v="2025-07-21T00:00:00"/>
    <n v="5958000"/>
    <n v="87.52"/>
    <n v="54.81"/>
    <n v="1.1000000000000001"/>
    <x v="0"/>
    <s v="Greensboro"/>
    <x v="3"/>
    <n v="95"/>
    <x v="7"/>
    <x v="0"/>
    <x v="1"/>
    <x v="0"/>
    <x v="1"/>
    <n v="0"/>
    <n v="1"/>
  </r>
  <r>
    <d v="2015-12-01T00:00:00"/>
    <n v="5643000"/>
    <n v="91.46"/>
    <n v="54.77"/>
    <n v="1.77"/>
    <x v="0"/>
    <s v="Austin"/>
    <x v="1"/>
    <n v="80"/>
    <x v="1"/>
    <x v="0"/>
    <x v="1"/>
    <x v="3"/>
    <x v="2"/>
    <n v="0"/>
    <n v="1"/>
  </r>
  <r>
    <d v="2020-02-24T00:00:00"/>
    <n v="2533000"/>
    <n v="94.32"/>
    <n v="78.75"/>
    <n v="1.17"/>
    <x v="0"/>
    <s v="New York"/>
    <x v="7"/>
    <n v="30"/>
    <x v="2"/>
    <x v="2"/>
    <x v="0"/>
    <x v="0"/>
    <x v="2"/>
    <n v="0"/>
    <n v="1"/>
  </r>
  <r>
    <d v="2025-05-14T00:00:00"/>
    <n v="7506000"/>
    <n v="90.12"/>
    <n v="67.77"/>
    <n v="2.0099999999999998"/>
    <x v="2"/>
    <s v="Peoria"/>
    <x v="6"/>
    <n v="61"/>
    <x v="7"/>
    <x v="0"/>
    <x v="0"/>
    <x v="1"/>
    <x v="2"/>
    <n v="1"/>
    <n v="1"/>
  </r>
  <r>
    <d v="2016-03-31T00:00:00"/>
    <n v="7277000"/>
    <n v="97.99"/>
    <n v="50.4"/>
    <n v="2.17"/>
    <x v="0"/>
    <s v="Miami"/>
    <x v="9"/>
    <n v="75"/>
    <x v="6"/>
    <x v="0"/>
    <x v="1"/>
    <x v="1"/>
    <x v="0"/>
    <n v="0"/>
    <n v="1"/>
  </r>
  <r>
    <d v="2018-07-18T00:00:00"/>
    <n v="5555000"/>
    <n v="92.25"/>
    <n v="89.48"/>
    <n v="2.13"/>
    <x v="1"/>
    <s v="Chicago"/>
    <x v="6"/>
    <n v="74"/>
    <x v="8"/>
    <x v="0"/>
    <x v="2"/>
    <x v="1"/>
    <x v="2"/>
    <n v="1"/>
    <n v="1"/>
  </r>
  <r>
    <d v="2023-07-27T00:00:00"/>
    <n v="5497000"/>
    <n v="99.88"/>
    <n v="84.3"/>
    <n v="1.1499999999999999"/>
    <x v="3"/>
    <s v="Los Angeles"/>
    <x v="2"/>
    <n v="26"/>
    <x v="9"/>
    <x v="2"/>
    <x v="2"/>
    <x v="0"/>
    <x v="3"/>
    <n v="1"/>
    <n v="1"/>
  </r>
  <r>
    <d v="2024-05-23T00:00:00"/>
    <n v="3049000"/>
    <n v="85.1"/>
    <n v="66.14"/>
    <n v="1.35"/>
    <x v="0"/>
    <s v="Raleigh"/>
    <x v="3"/>
    <n v="114"/>
    <x v="4"/>
    <x v="1"/>
    <x v="0"/>
    <x v="2"/>
    <x v="1"/>
    <n v="0"/>
    <n v="1"/>
  </r>
  <r>
    <d v="2023-02-01T00:00:00"/>
    <n v="3949000"/>
    <n v="97.41"/>
    <n v="50.02"/>
    <n v="1.46"/>
    <x v="0"/>
    <s v="Springfield"/>
    <x v="6"/>
    <n v="105"/>
    <x v="9"/>
    <x v="1"/>
    <x v="1"/>
    <x v="2"/>
    <x v="0"/>
    <n v="0"/>
    <n v="1"/>
  </r>
  <r>
    <d v="2020-04-18T00:00:00"/>
    <n v="3436000"/>
    <n v="86.02"/>
    <n v="57.48"/>
    <n v="1.83"/>
    <x v="2"/>
    <s v="Allentown"/>
    <x v="5"/>
    <n v="52"/>
    <x v="2"/>
    <x v="0"/>
    <x v="1"/>
    <x v="3"/>
    <x v="1"/>
    <n v="1"/>
    <n v="1"/>
  </r>
  <r>
    <d v="2018-08-26T00:00:00"/>
    <n v="3682000"/>
    <n v="90.65"/>
    <n v="85.04"/>
    <n v="2.36"/>
    <x v="0"/>
    <s v="Savannah"/>
    <x v="8"/>
    <n v="25"/>
    <x v="8"/>
    <x v="2"/>
    <x v="2"/>
    <x v="1"/>
    <x v="2"/>
    <n v="0"/>
    <n v="1"/>
  </r>
  <r>
    <d v="2025-07-10T00:00:00"/>
    <n v="849000"/>
    <n v="86.6"/>
    <n v="88.14"/>
    <n v="1.0900000000000001"/>
    <x v="2"/>
    <s v="Cleveland"/>
    <x v="0"/>
    <n v="72"/>
    <x v="7"/>
    <x v="0"/>
    <x v="2"/>
    <x v="0"/>
    <x v="1"/>
    <n v="1"/>
    <n v="1"/>
  </r>
  <r>
    <d v="2022-12-24T00:00:00"/>
    <n v="2887000"/>
    <n v="89.81"/>
    <n v="56.57"/>
    <n v="2.17"/>
    <x v="0"/>
    <s v="Atlanta"/>
    <x v="8"/>
    <n v="43"/>
    <x v="5"/>
    <x v="2"/>
    <x v="1"/>
    <x v="1"/>
    <x v="1"/>
    <n v="0"/>
    <n v="1"/>
  </r>
  <r>
    <d v="2023-12-06T00:00:00"/>
    <n v="5633000"/>
    <n v="86.86"/>
    <n v="52.82"/>
    <n v="2.36"/>
    <x v="0"/>
    <s v="Phoenix"/>
    <x v="4"/>
    <n v="48"/>
    <x v="9"/>
    <x v="2"/>
    <x v="1"/>
    <x v="1"/>
    <x v="1"/>
    <n v="0"/>
    <n v="1"/>
  </r>
  <r>
    <d v="2017-02-11T00:00:00"/>
    <n v="5970000"/>
    <n v="93.17"/>
    <n v="53.11"/>
    <n v="2.4300000000000002"/>
    <x v="0"/>
    <s v="Philadelphia"/>
    <x v="5"/>
    <n v="60"/>
    <x v="0"/>
    <x v="0"/>
    <x v="1"/>
    <x v="1"/>
    <x v="2"/>
    <n v="0"/>
    <n v="1"/>
  </r>
  <r>
    <d v="2023-07-24T00:00:00"/>
    <n v="6172000"/>
    <n v="87.53"/>
    <n v="84.16"/>
    <n v="1.02"/>
    <x v="1"/>
    <s v="Raleigh"/>
    <x v="3"/>
    <n v="62"/>
    <x v="9"/>
    <x v="0"/>
    <x v="2"/>
    <x v="0"/>
    <x v="1"/>
    <n v="1"/>
    <n v="1"/>
  </r>
  <r>
    <d v="2021-06-26T00:00:00"/>
    <n v="8140000"/>
    <n v="99.02"/>
    <n v="86.37"/>
    <n v="2.23"/>
    <x v="0"/>
    <s v="Greensboro"/>
    <x v="3"/>
    <n v="77"/>
    <x v="10"/>
    <x v="0"/>
    <x v="2"/>
    <x v="1"/>
    <x v="3"/>
    <n v="0"/>
    <n v="1"/>
  </r>
  <r>
    <d v="2022-07-06T00:00:00"/>
    <n v="4671000"/>
    <n v="89.26"/>
    <n v="61.56"/>
    <n v="1.57"/>
    <x v="0"/>
    <s v="Orlando"/>
    <x v="9"/>
    <n v="81"/>
    <x v="5"/>
    <x v="0"/>
    <x v="1"/>
    <x v="3"/>
    <x v="1"/>
    <n v="0"/>
    <n v="1"/>
  </r>
  <r>
    <d v="2021-03-27T00:00:00"/>
    <n v="6865000"/>
    <n v="87.4"/>
    <n v="77.650000000000006"/>
    <n v="1.25"/>
    <x v="0"/>
    <s v="Pittsburgh"/>
    <x v="5"/>
    <n v="8"/>
    <x v="10"/>
    <x v="2"/>
    <x v="0"/>
    <x v="2"/>
    <x v="1"/>
    <n v="0"/>
    <n v="1"/>
  </r>
  <r>
    <d v="2021-01-09T00:00:00"/>
    <n v="5069000"/>
    <n v="96.95"/>
    <n v="79.58"/>
    <n v="1.97"/>
    <x v="0"/>
    <s v="Austin"/>
    <x v="1"/>
    <n v="15"/>
    <x v="10"/>
    <x v="2"/>
    <x v="0"/>
    <x v="3"/>
    <x v="0"/>
    <n v="0"/>
    <n v="1"/>
  </r>
  <r>
    <d v="2017-05-05T00:00:00"/>
    <n v="5327000"/>
    <n v="86.31"/>
    <n v="65.09"/>
    <n v="1.62"/>
    <x v="0"/>
    <s v="Rochester"/>
    <x v="7"/>
    <n v="39"/>
    <x v="0"/>
    <x v="2"/>
    <x v="0"/>
    <x v="3"/>
    <x v="1"/>
    <n v="0"/>
    <n v="1"/>
  </r>
  <r>
    <d v="2018-04-20T00:00:00"/>
    <n v="4234000"/>
    <n v="87.69"/>
    <n v="65.69"/>
    <n v="2.42"/>
    <x v="0"/>
    <s v="Mesa"/>
    <x v="4"/>
    <n v="71"/>
    <x v="8"/>
    <x v="0"/>
    <x v="0"/>
    <x v="1"/>
    <x v="1"/>
    <n v="0"/>
    <n v="1"/>
  </r>
  <r>
    <d v="2021-03-05T00:00:00"/>
    <n v="5807000"/>
    <n v="86.63"/>
    <n v="89.25"/>
    <n v="1.57"/>
    <x v="0"/>
    <s v="Philadelphia"/>
    <x v="5"/>
    <n v="58"/>
    <x v="10"/>
    <x v="0"/>
    <x v="2"/>
    <x v="3"/>
    <x v="1"/>
    <n v="0"/>
    <n v="1"/>
  </r>
  <r>
    <d v="2022-07-26T00:00:00"/>
    <n v="3660000"/>
    <n v="94.42"/>
    <n v="57.68"/>
    <n v="1.22"/>
    <x v="1"/>
    <s v="Phoenix"/>
    <x v="4"/>
    <n v="110"/>
    <x v="5"/>
    <x v="1"/>
    <x v="1"/>
    <x v="0"/>
    <x v="2"/>
    <n v="1"/>
    <n v="1"/>
  </r>
  <r>
    <d v="2023-12-29T00:00:00"/>
    <n v="5558000"/>
    <n v="97.12"/>
    <n v="52.76"/>
    <n v="1.5"/>
    <x v="0"/>
    <s v="Cleveland"/>
    <x v="0"/>
    <n v="100"/>
    <x v="9"/>
    <x v="1"/>
    <x v="1"/>
    <x v="3"/>
    <x v="0"/>
    <n v="0"/>
    <n v="1"/>
  </r>
  <r>
    <d v="2020-06-19T00:00:00"/>
    <n v="7072000"/>
    <n v="90.34"/>
    <n v="55.94"/>
    <n v="1.89"/>
    <x v="0"/>
    <s v="Miami"/>
    <x v="9"/>
    <n v="32"/>
    <x v="2"/>
    <x v="2"/>
    <x v="1"/>
    <x v="3"/>
    <x v="2"/>
    <n v="0"/>
    <n v="1"/>
  </r>
  <r>
    <d v="2022-05-18T00:00:00"/>
    <n v="4114000"/>
    <n v="86.98"/>
    <n v="57.87"/>
    <n v="1.36"/>
    <x v="0"/>
    <s v="Greensboro"/>
    <x v="3"/>
    <n v="110"/>
    <x v="5"/>
    <x v="1"/>
    <x v="1"/>
    <x v="2"/>
    <x v="1"/>
    <n v="0"/>
    <n v="1"/>
  </r>
  <r>
    <d v="2024-12-03T00:00:00"/>
    <n v="6958000"/>
    <n v="94.01"/>
    <n v="77.84"/>
    <n v="1.54"/>
    <x v="0"/>
    <s v="Greensboro"/>
    <x v="3"/>
    <n v="33"/>
    <x v="4"/>
    <x v="2"/>
    <x v="0"/>
    <x v="3"/>
    <x v="2"/>
    <n v="0"/>
    <n v="1"/>
  </r>
  <r>
    <d v="2016-03-10T00:00:00"/>
    <n v="4025000"/>
    <n v="92.04"/>
    <n v="82.04"/>
    <n v="1.27"/>
    <x v="0"/>
    <s v="Raleigh"/>
    <x v="3"/>
    <n v="91"/>
    <x v="6"/>
    <x v="0"/>
    <x v="2"/>
    <x v="2"/>
    <x v="2"/>
    <n v="0"/>
    <n v="1"/>
  </r>
  <r>
    <d v="2023-04-21T00:00:00"/>
    <n v="7592000"/>
    <n v="85.38"/>
    <n v="77.599999999999994"/>
    <n v="1.47"/>
    <x v="1"/>
    <s v="Atlanta"/>
    <x v="8"/>
    <n v="41"/>
    <x v="9"/>
    <x v="2"/>
    <x v="0"/>
    <x v="2"/>
    <x v="1"/>
    <n v="1"/>
    <n v="1"/>
  </r>
  <r>
    <d v="2017-01-23T00:00:00"/>
    <n v="5286000"/>
    <n v="88.61"/>
    <n v="65.47"/>
    <n v="1.1200000000000001"/>
    <x v="1"/>
    <s v="Columbus"/>
    <x v="0"/>
    <n v="57"/>
    <x v="0"/>
    <x v="0"/>
    <x v="0"/>
    <x v="0"/>
    <x v="1"/>
    <n v="1"/>
    <n v="1"/>
  </r>
  <r>
    <d v="2020-11-30T00:00:00"/>
    <n v="4096000"/>
    <n v="86.35"/>
    <n v="86.43"/>
    <n v="1.01"/>
    <x v="0"/>
    <s v="Los Angeles"/>
    <x v="2"/>
    <n v="51"/>
    <x v="2"/>
    <x v="0"/>
    <x v="2"/>
    <x v="0"/>
    <x v="1"/>
    <n v="0"/>
    <n v="1"/>
  </r>
  <r>
    <d v="2019-11-10T00:00:00"/>
    <n v="2877000"/>
    <n v="89.62"/>
    <n v="87.04"/>
    <n v="1.24"/>
    <x v="2"/>
    <s v="Cincinnati"/>
    <x v="0"/>
    <n v="73"/>
    <x v="3"/>
    <x v="0"/>
    <x v="2"/>
    <x v="0"/>
    <x v="1"/>
    <n v="1"/>
    <n v="1"/>
  </r>
  <r>
    <d v="2021-01-23T00:00:00"/>
    <n v="5639000"/>
    <n v="98.27"/>
    <n v="72.16"/>
    <n v="1.8"/>
    <x v="0"/>
    <s v="Atlanta"/>
    <x v="8"/>
    <n v="124"/>
    <x v="10"/>
    <x v="1"/>
    <x v="0"/>
    <x v="3"/>
    <x v="3"/>
    <n v="0"/>
    <n v="1"/>
  </r>
  <r>
    <d v="2017-07-15T00:00:00"/>
    <n v="4060000"/>
    <n v="98.75"/>
    <n v="63.11"/>
    <n v="1.56"/>
    <x v="2"/>
    <s v="Dallas"/>
    <x v="1"/>
    <n v="62"/>
    <x v="0"/>
    <x v="0"/>
    <x v="1"/>
    <x v="3"/>
    <x v="3"/>
    <n v="1"/>
    <n v="1"/>
  </r>
  <r>
    <d v="2022-06-10T00:00:00"/>
    <n v="3521000"/>
    <n v="99.28"/>
    <n v="79.52"/>
    <n v="1.9"/>
    <x v="2"/>
    <s v="Phoenix"/>
    <x v="4"/>
    <n v="110"/>
    <x v="5"/>
    <x v="1"/>
    <x v="0"/>
    <x v="3"/>
    <x v="3"/>
    <n v="1"/>
    <n v="1"/>
  </r>
  <r>
    <d v="2024-04-26T00:00:00"/>
    <n v="4519000"/>
    <n v="88.4"/>
    <n v="79.760000000000005"/>
    <n v="2.38"/>
    <x v="0"/>
    <s v="Columbus"/>
    <x v="0"/>
    <n v="24"/>
    <x v="4"/>
    <x v="2"/>
    <x v="0"/>
    <x v="1"/>
    <x v="1"/>
    <n v="0"/>
    <n v="1"/>
  </r>
  <r>
    <d v="2015-08-02T00:00:00"/>
    <n v="1312000"/>
    <n v="99.42"/>
    <n v="67.790000000000006"/>
    <n v="1.73"/>
    <x v="1"/>
    <s v="Savannah"/>
    <x v="8"/>
    <n v="48"/>
    <x v="1"/>
    <x v="2"/>
    <x v="0"/>
    <x v="3"/>
    <x v="3"/>
    <n v="1"/>
    <n v="1"/>
  </r>
  <r>
    <d v="2024-10-17T00:00:00"/>
    <n v="6397000"/>
    <n v="93.53"/>
    <n v="80.489999999999995"/>
    <n v="2.2200000000000002"/>
    <x v="0"/>
    <s v="Phoenix"/>
    <x v="4"/>
    <n v="67"/>
    <x v="4"/>
    <x v="0"/>
    <x v="2"/>
    <x v="1"/>
    <x v="2"/>
    <n v="0"/>
    <n v="1"/>
  </r>
  <r>
    <d v="2023-06-04T00:00:00"/>
    <n v="3400000"/>
    <n v="97.73"/>
    <n v="64.53"/>
    <n v="2.19"/>
    <x v="2"/>
    <s v="Dallas"/>
    <x v="1"/>
    <n v="17"/>
    <x v="9"/>
    <x v="2"/>
    <x v="1"/>
    <x v="1"/>
    <x v="0"/>
    <n v="1"/>
    <n v="1"/>
  </r>
  <r>
    <d v="2022-08-05T00:00:00"/>
    <n v="5319000"/>
    <n v="96.12"/>
    <n v="82.2"/>
    <n v="2.27"/>
    <x v="0"/>
    <s v="Augusta"/>
    <x v="8"/>
    <n v="92"/>
    <x v="5"/>
    <x v="0"/>
    <x v="2"/>
    <x v="1"/>
    <x v="0"/>
    <n v="0"/>
    <n v="1"/>
  </r>
  <r>
    <d v="2016-06-26T00:00:00"/>
    <n v="3888000"/>
    <n v="91.03"/>
    <n v="76.95"/>
    <n v="1.68"/>
    <x v="0"/>
    <s v="Tucson"/>
    <x v="4"/>
    <n v="71"/>
    <x v="6"/>
    <x v="0"/>
    <x v="0"/>
    <x v="3"/>
    <x v="2"/>
    <n v="0"/>
    <n v="1"/>
  </r>
  <r>
    <d v="2018-10-03T00:00:00"/>
    <n v="3516000"/>
    <n v="94.52"/>
    <n v="57.46"/>
    <n v="2.12"/>
    <x v="0"/>
    <s v="Springfield"/>
    <x v="6"/>
    <n v="113"/>
    <x v="8"/>
    <x v="1"/>
    <x v="1"/>
    <x v="1"/>
    <x v="2"/>
    <n v="0"/>
    <n v="1"/>
  </r>
  <r>
    <d v="2024-05-20T00:00:00"/>
    <n v="2169000"/>
    <n v="89.38"/>
    <n v="79.94"/>
    <n v="1.72"/>
    <x v="2"/>
    <s v="Pittsburgh"/>
    <x v="5"/>
    <n v="81"/>
    <x v="4"/>
    <x v="0"/>
    <x v="0"/>
    <x v="3"/>
    <x v="1"/>
    <n v="1"/>
    <n v="1"/>
  </r>
  <r>
    <d v="2021-09-20T00:00:00"/>
    <n v="3232000"/>
    <n v="98.47"/>
    <n v="71"/>
    <n v="2.06"/>
    <x v="1"/>
    <s v="Charlotte"/>
    <x v="3"/>
    <n v="5"/>
    <x v="10"/>
    <x v="2"/>
    <x v="0"/>
    <x v="1"/>
    <x v="3"/>
    <n v="1"/>
    <n v="1"/>
  </r>
  <r>
    <d v="2024-01-17T00:00:00"/>
    <n v="4307000"/>
    <n v="86.85"/>
    <n v="58.24"/>
    <n v="1"/>
    <x v="0"/>
    <s v="Miami"/>
    <x v="9"/>
    <n v="26"/>
    <x v="4"/>
    <x v="2"/>
    <x v="1"/>
    <x v="0"/>
    <x v="1"/>
    <n v="0"/>
    <n v="1"/>
  </r>
  <r>
    <d v="2023-01-31T00:00:00"/>
    <n v="6505000"/>
    <n v="97.59"/>
    <n v="72.03"/>
    <n v="1.23"/>
    <x v="0"/>
    <s v="Peoria"/>
    <x v="6"/>
    <n v="39"/>
    <x v="9"/>
    <x v="2"/>
    <x v="0"/>
    <x v="0"/>
    <x v="0"/>
    <n v="0"/>
    <n v="1"/>
  </r>
  <r>
    <d v="2016-06-10T00:00:00"/>
    <n v="6343000"/>
    <n v="95.97"/>
    <n v="80.790000000000006"/>
    <n v="2.46"/>
    <x v="1"/>
    <s v="Columbus"/>
    <x v="0"/>
    <n v="120"/>
    <x v="6"/>
    <x v="1"/>
    <x v="2"/>
    <x v="1"/>
    <x v="0"/>
    <n v="1"/>
    <n v="1"/>
  </r>
  <r>
    <d v="2019-01-10T00:00:00"/>
    <n v="1279000"/>
    <n v="94.73"/>
    <n v="52.74"/>
    <n v="2.35"/>
    <x v="0"/>
    <s v="Greensboro"/>
    <x v="3"/>
    <n v="100"/>
    <x v="3"/>
    <x v="1"/>
    <x v="1"/>
    <x v="1"/>
    <x v="2"/>
    <n v="0"/>
    <n v="1"/>
  </r>
  <r>
    <d v="2020-02-09T00:00:00"/>
    <n v="4301000"/>
    <n v="97.24"/>
    <n v="73.89"/>
    <n v="1.59"/>
    <x v="0"/>
    <s v="Savannah"/>
    <x v="8"/>
    <n v="51"/>
    <x v="2"/>
    <x v="0"/>
    <x v="0"/>
    <x v="3"/>
    <x v="0"/>
    <n v="0"/>
    <n v="1"/>
  </r>
  <r>
    <d v="2024-11-27T00:00:00"/>
    <n v="7329000"/>
    <n v="90.1"/>
    <n v="84.79"/>
    <n v="1.1299999999999999"/>
    <x v="0"/>
    <s v="Philadelphia"/>
    <x v="5"/>
    <n v="72"/>
    <x v="4"/>
    <x v="0"/>
    <x v="2"/>
    <x v="0"/>
    <x v="2"/>
    <n v="0"/>
    <n v="1"/>
  </r>
  <r>
    <d v="2017-10-17T00:00:00"/>
    <n v="6075000"/>
    <n v="87.73"/>
    <n v="67.209999999999994"/>
    <n v="1.25"/>
    <x v="0"/>
    <s v="Allentown"/>
    <x v="5"/>
    <n v="87"/>
    <x v="0"/>
    <x v="0"/>
    <x v="0"/>
    <x v="2"/>
    <x v="1"/>
    <n v="0"/>
    <n v="1"/>
  </r>
  <r>
    <d v="2020-06-18T00:00:00"/>
    <n v="5629000"/>
    <n v="94.53"/>
    <n v="57.86"/>
    <n v="1.32"/>
    <x v="1"/>
    <s v="Orlando"/>
    <x v="9"/>
    <n v="130"/>
    <x v="2"/>
    <x v="1"/>
    <x v="1"/>
    <x v="2"/>
    <x v="2"/>
    <n v="1"/>
    <n v="1"/>
  </r>
  <r>
    <d v="2023-01-07T00:00:00"/>
    <n v="4814000"/>
    <n v="93.4"/>
    <n v="84.32"/>
    <n v="2"/>
    <x v="2"/>
    <s v="Columbus"/>
    <x v="0"/>
    <n v="67"/>
    <x v="9"/>
    <x v="0"/>
    <x v="2"/>
    <x v="1"/>
    <x v="2"/>
    <n v="1"/>
    <n v="1"/>
  </r>
  <r>
    <d v="2023-10-23T00:00:00"/>
    <n v="6177000"/>
    <n v="95.79"/>
    <n v="87.21"/>
    <n v="1.79"/>
    <x v="0"/>
    <s v="Phoenix"/>
    <x v="4"/>
    <n v="72"/>
    <x v="9"/>
    <x v="0"/>
    <x v="2"/>
    <x v="3"/>
    <x v="0"/>
    <n v="0"/>
    <n v="1"/>
  </r>
  <r>
    <d v="2017-08-18T00:00:00"/>
    <n v="3784000"/>
    <n v="89.54"/>
    <n v="71.3"/>
    <n v="1.85"/>
    <x v="2"/>
    <s v="Tucson"/>
    <x v="4"/>
    <n v="85"/>
    <x v="0"/>
    <x v="0"/>
    <x v="0"/>
    <x v="3"/>
    <x v="1"/>
    <n v="1"/>
    <n v="1"/>
  </r>
  <r>
    <d v="2016-01-21T00:00:00"/>
    <n v="2700000"/>
    <n v="90.7"/>
    <n v="74.69"/>
    <n v="2.4500000000000002"/>
    <x v="0"/>
    <s v="Charlotte"/>
    <x v="3"/>
    <n v="85"/>
    <x v="6"/>
    <x v="0"/>
    <x v="0"/>
    <x v="1"/>
    <x v="2"/>
    <n v="0"/>
    <n v="1"/>
  </r>
  <r>
    <d v="2019-08-20T00:00:00"/>
    <n v="5711000"/>
    <n v="96.43"/>
    <n v="73.67"/>
    <n v="1.29"/>
    <x v="0"/>
    <s v="San Francisco"/>
    <x v="2"/>
    <n v="80"/>
    <x v="3"/>
    <x v="0"/>
    <x v="0"/>
    <x v="2"/>
    <x v="0"/>
    <n v="0"/>
    <n v="1"/>
  </r>
  <r>
    <d v="2018-04-05T00:00:00"/>
    <n v="7232000"/>
    <n v="94.04"/>
    <n v="69.59"/>
    <n v="1.79"/>
    <x v="0"/>
    <s v="Cincinnati"/>
    <x v="0"/>
    <n v="120"/>
    <x v="8"/>
    <x v="1"/>
    <x v="0"/>
    <x v="3"/>
    <x v="2"/>
    <n v="0"/>
    <n v="1"/>
  </r>
  <r>
    <d v="2020-11-06T00:00:00"/>
    <n v="5486000"/>
    <n v="87.96"/>
    <n v="82.21"/>
    <n v="1.28"/>
    <x v="0"/>
    <s v="Philadelphia"/>
    <x v="5"/>
    <n v="12"/>
    <x v="2"/>
    <x v="2"/>
    <x v="2"/>
    <x v="2"/>
    <x v="1"/>
    <n v="0"/>
    <n v="1"/>
  </r>
  <r>
    <d v="2024-12-07T00:00:00"/>
    <n v="4746000"/>
    <n v="94.87"/>
    <n v="67.510000000000005"/>
    <n v="1.42"/>
    <x v="0"/>
    <s v="San Diego"/>
    <x v="2"/>
    <n v="50"/>
    <x v="4"/>
    <x v="0"/>
    <x v="0"/>
    <x v="2"/>
    <x v="2"/>
    <n v="0"/>
    <n v="1"/>
  </r>
  <r>
    <d v="2015-10-18T00:00:00"/>
    <n v="1049000"/>
    <n v="98.99"/>
    <n v="86.91"/>
    <n v="1.75"/>
    <x v="0"/>
    <s v="Dallas"/>
    <x v="1"/>
    <n v="97"/>
    <x v="1"/>
    <x v="0"/>
    <x v="2"/>
    <x v="3"/>
    <x v="3"/>
    <n v="0"/>
    <n v="1"/>
  </r>
  <r>
    <d v="2024-12-16T00:00:00"/>
    <n v="7366000"/>
    <n v="85.55"/>
    <n v="68.989999999999995"/>
    <n v="1.5"/>
    <x v="0"/>
    <s v="Chicago"/>
    <x v="6"/>
    <n v="49"/>
    <x v="4"/>
    <x v="2"/>
    <x v="0"/>
    <x v="3"/>
    <x v="1"/>
    <n v="0"/>
    <n v="1"/>
  </r>
  <r>
    <d v="2022-07-04T00:00:00"/>
    <n v="8287000"/>
    <n v="92.28"/>
    <n v="53.42"/>
    <n v="2.46"/>
    <x v="1"/>
    <s v="Allentown"/>
    <x v="5"/>
    <n v="85"/>
    <x v="5"/>
    <x v="0"/>
    <x v="1"/>
    <x v="1"/>
    <x v="2"/>
    <n v="1"/>
    <n v="1"/>
  </r>
  <r>
    <d v="2017-02-24T00:00:00"/>
    <n v="9782000"/>
    <n v="88.55"/>
    <n v="69.34"/>
    <n v="1.64"/>
    <x v="3"/>
    <s v="Allentown"/>
    <x v="5"/>
    <n v="86"/>
    <x v="0"/>
    <x v="0"/>
    <x v="0"/>
    <x v="3"/>
    <x v="1"/>
    <n v="1"/>
    <n v="1"/>
  </r>
  <r>
    <d v="2019-05-22T00:00:00"/>
    <n v="4023000"/>
    <n v="87.92"/>
    <n v="70.2"/>
    <n v="2.15"/>
    <x v="1"/>
    <s v="Dallas"/>
    <x v="1"/>
    <n v="93"/>
    <x v="3"/>
    <x v="0"/>
    <x v="0"/>
    <x v="1"/>
    <x v="1"/>
    <n v="1"/>
    <n v="1"/>
  </r>
  <r>
    <d v="2017-06-30T00:00:00"/>
    <n v="5236000"/>
    <n v="86.79"/>
    <n v="51.46"/>
    <n v="1.08"/>
    <x v="0"/>
    <s v="Pittsburgh"/>
    <x v="5"/>
    <n v="54"/>
    <x v="0"/>
    <x v="0"/>
    <x v="1"/>
    <x v="0"/>
    <x v="1"/>
    <n v="0"/>
    <n v="1"/>
  </r>
  <r>
    <d v="2023-06-01T00:00:00"/>
    <n v="4842000"/>
    <n v="97.66"/>
    <n v="60.5"/>
    <n v="1.63"/>
    <x v="0"/>
    <s v="Allentown"/>
    <x v="5"/>
    <n v="57"/>
    <x v="9"/>
    <x v="0"/>
    <x v="1"/>
    <x v="3"/>
    <x v="0"/>
    <n v="0"/>
    <n v="1"/>
  </r>
  <r>
    <d v="2017-07-24T00:00:00"/>
    <n v="4878000"/>
    <n v="93.66"/>
    <n v="72.84"/>
    <n v="1.5"/>
    <x v="0"/>
    <s v="Raleigh"/>
    <x v="3"/>
    <n v="58"/>
    <x v="0"/>
    <x v="0"/>
    <x v="0"/>
    <x v="3"/>
    <x v="2"/>
    <n v="0"/>
    <n v="1"/>
  </r>
  <r>
    <d v="2018-03-08T00:00:00"/>
    <n v="3643000"/>
    <n v="90.5"/>
    <n v="53.98"/>
    <n v="2.15"/>
    <x v="0"/>
    <s v="San Diego"/>
    <x v="2"/>
    <n v="65"/>
    <x v="8"/>
    <x v="0"/>
    <x v="1"/>
    <x v="1"/>
    <x v="2"/>
    <n v="0"/>
    <n v="1"/>
  </r>
  <r>
    <d v="2024-01-16T00:00:00"/>
    <n v="5561000"/>
    <n v="95.51"/>
    <n v="61.41"/>
    <n v="1.95"/>
    <x v="0"/>
    <s v="Atlanta"/>
    <x v="8"/>
    <n v="105"/>
    <x v="4"/>
    <x v="1"/>
    <x v="1"/>
    <x v="3"/>
    <x v="0"/>
    <n v="0"/>
    <n v="1"/>
  </r>
  <r>
    <d v="2020-07-12T00:00:00"/>
    <n v="2698000"/>
    <n v="96.37"/>
    <n v="61.28"/>
    <n v="1.48"/>
    <x v="2"/>
    <s v="Mesa"/>
    <x v="4"/>
    <n v="5"/>
    <x v="2"/>
    <x v="2"/>
    <x v="1"/>
    <x v="2"/>
    <x v="0"/>
    <n v="1"/>
    <n v="1"/>
  </r>
  <r>
    <d v="2024-03-22T00:00:00"/>
    <n v="6747000"/>
    <n v="94.16"/>
    <n v="71.86"/>
    <n v="1.37"/>
    <x v="0"/>
    <s v="Mesa"/>
    <x v="4"/>
    <n v="74"/>
    <x v="4"/>
    <x v="0"/>
    <x v="0"/>
    <x v="2"/>
    <x v="2"/>
    <n v="0"/>
    <n v="1"/>
  </r>
  <r>
    <d v="2020-03-20T00:00:00"/>
    <n v="6865000"/>
    <n v="93.39"/>
    <n v="70.59"/>
    <n v="1.1499999999999999"/>
    <x v="0"/>
    <s v="Mesa"/>
    <x v="4"/>
    <n v="62"/>
    <x v="2"/>
    <x v="0"/>
    <x v="0"/>
    <x v="0"/>
    <x v="2"/>
    <n v="0"/>
    <n v="1"/>
  </r>
  <r>
    <d v="2022-08-19T00:00:00"/>
    <n v="7740000"/>
    <n v="86.2"/>
    <n v="77.319999999999993"/>
    <n v="2.4"/>
    <x v="0"/>
    <s v="Chicago"/>
    <x v="6"/>
    <n v="26"/>
    <x v="5"/>
    <x v="2"/>
    <x v="0"/>
    <x v="1"/>
    <x v="1"/>
    <n v="0"/>
    <n v="1"/>
  </r>
  <r>
    <d v="2023-10-10T00:00:00"/>
    <n v="2961000"/>
    <n v="93.73"/>
    <n v="80.650000000000006"/>
    <n v="1.61"/>
    <x v="2"/>
    <s v="San Diego"/>
    <x v="2"/>
    <n v="81"/>
    <x v="9"/>
    <x v="0"/>
    <x v="2"/>
    <x v="3"/>
    <x v="2"/>
    <n v="1"/>
    <n v="1"/>
  </r>
  <r>
    <d v="2023-08-07T00:00:00"/>
    <n v="5658000"/>
    <n v="98.49"/>
    <n v="74.94"/>
    <n v="1.2"/>
    <x v="3"/>
    <s v="Austin"/>
    <x v="1"/>
    <n v="100"/>
    <x v="9"/>
    <x v="1"/>
    <x v="0"/>
    <x v="0"/>
    <x v="3"/>
    <n v="1"/>
    <n v="1"/>
  </r>
  <r>
    <d v="2019-09-17T00:00:00"/>
    <n v="3017000"/>
    <n v="98.63"/>
    <n v="80.42"/>
    <n v="2.0099999999999998"/>
    <x v="0"/>
    <s v="Buffalo"/>
    <x v="7"/>
    <n v="56"/>
    <x v="3"/>
    <x v="0"/>
    <x v="2"/>
    <x v="1"/>
    <x v="3"/>
    <n v="0"/>
    <n v="1"/>
  </r>
  <r>
    <d v="2023-05-03T00:00:00"/>
    <n v="3171000"/>
    <n v="96.35"/>
    <n v="68.97"/>
    <n v="1.34"/>
    <x v="0"/>
    <s v="Tampa"/>
    <x v="9"/>
    <n v="57"/>
    <x v="9"/>
    <x v="0"/>
    <x v="0"/>
    <x v="2"/>
    <x v="0"/>
    <n v="0"/>
    <n v="1"/>
  </r>
  <r>
    <d v="2024-12-10T00:00:00"/>
    <n v="4108000"/>
    <n v="89.89"/>
    <n v="68.739999999999995"/>
    <n v="1.22"/>
    <x v="0"/>
    <s v="San Francisco"/>
    <x v="2"/>
    <n v="78"/>
    <x v="4"/>
    <x v="0"/>
    <x v="0"/>
    <x v="0"/>
    <x v="1"/>
    <n v="0"/>
    <n v="1"/>
  </r>
  <r>
    <d v="2018-01-09T00:00:00"/>
    <n v="4420000"/>
    <n v="96.54"/>
    <n v="67.02"/>
    <n v="1.85"/>
    <x v="0"/>
    <s v="Rochester"/>
    <x v="7"/>
    <n v="64"/>
    <x v="8"/>
    <x v="0"/>
    <x v="0"/>
    <x v="3"/>
    <x v="0"/>
    <n v="0"/>
    <n v="1"/>
  </r>
  <r>
    <d v="2022-02-02T00:00:00"/>
    <n v="7622000"/>
    <n v="98.28"/>
    <n v="53.47"/>
    <n v="1.81"/>
    <x v="0"/>
    <s v="Peoria"/>
    <x v="6"/>
    <n v="68"/>
    <x v="5"/>
    <x v="0"/>
    <x v="1"/>
    <x v="3"/>
    <x v="3"/>
    <n v="0"/>
    <n v="1"/>
  </r>
  <r>
    <d v="2018-10-22T00:00:00"/>
    <n v="4588000"/>
    <n v="97.44"/>
    <n v="55.35"/>
    <n v="2.4"/>
    <x v="1"/>
    <s v="Houston"/>
    <x v="1"/>
    <n v="97"/>
    <x v="8"/>
    <x v="0"/>
    <x v="1"/>
    <x v="1"/>
    <x v="0"/>
    <n v="1"/>
    <n v="1"/>
  </r>
  <r>
    <d v="2024-03-18T00:00:00"/>
    <n v="2803000"/>
    <n v="99.07"/>
    <n v="61.02"/>
    <n v="1.5"/>
    <x v="0"/>
    <s v="Tampa"/>
    <x v="9"/>
    <n v="117"/>
    <x v="4"/>
    <x v="1"/>
    <x v="1"/>
    <x v="3"/>
    <x v="3"/>
    <n v="0"/>
    <n v="1"/>
  </r>
  <r>
    <d v="2017-11-20T00:00:00"/>
    <n v="7035000"/>
    <n v="98.94"/>
    <n v="58.19"/>
    <n v="2.2000000000000002"/>
    <x v="0"/>
    <s v="Augusta"/>
    <x v="8"/>
    <n v="98"/>
    <x v="0"/>
    <x v="0"/>
    <x v="1"/>
    <x v="1"/>
    <x v="3"/>
    <n v="0"/>
    <n v="1"/>
  </r>
  <r>
    <d v="2016-10-01T00:00:00"/>
    <n v="4736000"/>
    <n v="90.81"/>
    <n v="61.31"/>
    <n v="1.46"/>
    <x v="0"/>
    <s v="Rochester"/>
    <x v="7"/>
    <n v="77"/>
    <x v="6"/>
    <x v="0"/>
    <x v="1"/>
    <x v="2"/>
    <x v="2"/>
    <n v="0"/>
    <n v="1"/>
  </r>
  <r>
    <d v="2020-04-06T00:00:00"/>
    <n v="7424000"/>
    <n v="91.52"/>
    <n v="84.78"/>
    <n v="1.27"/>
    <x v="0"/>
    <s v="Pittsburgh"/>
    <x v="5"/>
    <n v="60"/>
    <x v="2"/>
    <x v="0"/>
    <x v="2"/>
    <x v="2"/>
    <x v="2"/>
    <n v="0"/>
    <n v="1"/>
  </r>
  <r>
    <d v="2022-08-16T00:00:00"/>
    <n v="7292000"/>
    <n v="90.91"/>
    <n v="74.33"/>
    <n v="1.67"/>
    <x v="0"/>
    <s v="Columbus"/>
    <x v="0"/>
    <n v="51"/>
    <x v="5"/>
    <x v="0"/>
    <x v="0"/>
    <x v="3"/>
    <x v="2"/>
    <n v="0"/>
    <n v="1"/>
  </r>
  <r>
    <d v="2021-05-06T00:00:00"/>
    <n v="3319000"/>
    <n v="85.88"/>
    <n v="62"/>
    <n v="1.71"/>
    <x v="0"/>
    <s v="Buffalo"/>
    <x v="7"/>
    <n v="97"/>
    <x v="10"/>
    <x v="0"/>
    <x v="1"/>
    <x v="3"/>
    <x v="1"/>
    <n v="0"/>
    <n v="1"/>
  </r>
  <r>
    <d v="2024-03-14T00:00:00"/>
    <n v="4090000"/>
    <n v="91"/>
    <n v="52.3"/>
    <n v="1.87"/>
    <x v="0"/>
    <s v="Rochester"/>
    <x v="7"/>
    <n v="43"/>
    <x v="4"/>
    <x v="2"/>
    <x v="1"/>
    <x v="3"/>
    <x v="2"/>
    <n v="0"/>
    <n v="1"/>
  </r>
  <r>
    <d v="2020-02-10T00:00:00"/>
    <n v="8369000"/>
    <n v="91.29"/>
    <n v="78.040000000000006"/>
    <n v="1.62"/>
    <x v="0"/>
    <s v="Greensboro"/>
    <x v="3"/>
    <n v="105"/>
    <x v="2"/>
    <x v="1"/>
    <x v="0"/>
    <x v="3"/>
    <x v="2"/>
    <n v="0"/>
    <n v="1"/>
  </r>
  <r>
    <d v="2015-08-10T00:00:00"/>
    <n v="4514000"/>
    <n v="95.38"/>
    <n v="76.45"/>
    <n v="1.06"/>
    <x v="2"/>
    <s v="Mesa"/>
    <x v="4"/>
    <n v="75"/>
    <x v="1"/>
    <x v="0"/>
    <x v="0"/>
    <x v="0"/>
    <x v="0"/>
    <n v="1"/>
    <n v="1"/>
  </r>
  <r>
    <d v="2020-05-17T00:00:00"/>
    <n v="5308000"/>
    <n v="91.31"/>
    <n v="70.08"/>
    <n v="2.36"/>
    <x v="0"/>
    <s v="Cleveland"/>
    <x v="0"/>
    <n v="73"/>
    <x v="2"/>
    <x v="0"/>
    <x v="0"/>
    <x v="1"/>
    <x v="2"/>
    <n v="0"/>
    <n v="1"/>
  </r>
  <r>
    <d v="2020-08-23T00:00:00"/>
    <n v="6238000"/>
    <n v="96.97"/>
    <n v="84.57"/>
    <n v="1.69"/>
    <x v="0"/>
    <s v="New York"/>
    <x v="7"/>
    <n v="124"/>
    <x v="2"/>
    <x v="1"/>
    <x v="2"/>
    <x v="3"/>
    <x v="0"/>
    <n v="0"/>
    <n v="1"/>
  </r>
  <r>
    <d v="2025-07-20T00:00:00"/>
    <n v="500000"/>
    <n v="99.5"/>
    <n v="77.89"/>
    <n v="1.1200000000000001"/>
    <x v="0"/>
    <s v="Dallas"/>
    <x v="1"/>
    <n v="59"/>
    <x v="7"/>
    <x v="0"/>
    <x v="0"/>
    <x v="0"/>
    <x v="3"/>
    <n v="0"/>
    <n v="1"/>
  </r>
  <r>
    <d v="2025-06-06T00:00:00"/>
    <n v="4879000"/>
    <n v="86.03"/>
    <n v="71.989999999999995"/>
    <n v="1.63"/>
    <x v="1"/>
    <s v="Austin"/>
    <x v="1"/>
    <n v="108"/>
    <x v="7"/>
    <x v="1"/>
    <x v="0"/>
    <x v="3"/>
    <x v="1"/>
    <n v="1"/>
    <n v="1"/>
  </r>
  <r>
    <d v="2023-11-23T00:00:00"/>
    <n v="4500000"/>
    <n v="97.4"/>
    <n v="72.31"/>
    <n v="1.08"/>
    <x v="0"/>
    <s v="Raleigh"/>
    <x v="3"/>
    <n v="84"/>
    <x v="9"/>
    <x v="0"/>
    <x v="0"/>
    <x v="0"/>
    <x v="0"/>
    <n v="0"/>
    <n v="1"/>
  </r>
  <r>
    <d v="2018-02-03T00:00:00"/>
    <n v="5026000"/>
    <n v="89.36"/>
    <n v="68.78"/>
    <n v="2.29"/>
    <x v="0"/>
    <s v="Raleigh"/>
    <x v="3"/>
    <n v="89"/>
    <x v="8"/>
    <x v="0"/>
    <x v="0"/>
    <x v="1"/>
    <x v="1"/>
    <n v="0"/>
    <n v="1"/>
  </r>
  <r>
    <d v="2023-02-28T00:00:00"/>
    <n v="3097000"/>
    <n v="86.94"/>
    <n v="61.91"/>
    <n v="2.17"/>
    <x v="0"/>
    <s v="Springfield"/>
    <x v="6"/>
    <n v="56"/>
    <x v="9"/>
    <x v="0"/>
    <x v="1"/>
    <x v="1"/>
    <x v="1"/>
    <n v="0"/>
    <n v="1"/>
  </r>
  <r>
    <d v="2024-09-22T00:00:00"/>
    <n v="1914000"/>
    <n v="87.49"/>
    <n v="63.31"/>
    <n v="2.41"/>
    <x v="0"/>
    <s v="Houston"/>
    <x v="1"/>
    <n v="70"/>
    <x v="4"/>
    <x v="0"/>
    <x v="1"/>
    <x v="1"/>
    <x v="1"/>
    <n v="0"/>
    <n v="1"/>
  </r>
  <r>
    <d v="2023-10-21T00:00:00"/>
    <n v="2342000"/>
    <n v="98.37"/>
    <n v="68.41"/>
    <n v="2.06"/>
    <x v="0"/>
    <s v="Atlanta"/>
    <x v="8"/>
    <n v="73"/>
    <x v="9"/>
    <x v="0"/>
    <x v="0"/>
    <x v="1"/>
    <x v="3"/>
    <n v="0"/>
    <n v="1"/>
  </r>
  <r>
    <d v="2021-06-08T00:00:00"/>
    <n v="5557000"/>
    <n v="89.23"/>
    <n v="57.37"/>
    <n v="1.06"/>
    <x v="0"/>
    <s v="Atlanta"/>
    <x v="8"/>
    <n v="59"/>
    <x v="10"/>
    <x v="0"/>
    <x v="1"/>
    <x v="0"/>
    <x v="1"/>
    <n v="0"/>
    <n v="1"/>
  </r>
  <r>
    <d v="2021-03-21T00:00:00"/>
    <n v="4804000"/>
    <n v="94.09"/>
    <n v="67.13"/>
    <n v="1.04"/>
    <x v="0"/>
    <s v="San Diego"/>
    <x v="2"/>
    <n v="41"/>
    <x v="10"/>
    <x v="2"/>
    <x v="0"/>
    <x v="0"/>
    <x v="2"/>
    <n v="0"/>
    <n v="1"/>
  </r>
  <r>
    <d v="2024-12-14T00:00:00"/>
    <n v="5792000"/>
    <n v="91.49"/>
    <n v="71.42"/>
    <n v="1.72"/>
    <x v="0"/>
    <s v="Dallas"/>
    <x v="1"/>
    <n v="82"/>
    <x v="4"/>
    <x v="0"/>
    <x v="0"/>
    <x v="3"/>
    <x v="2"/>
    <n v="0"/>
    <n v="1"/>
  </r>
  <r>
    <d v="2024-10-22T00:00:00"/>
    <n v="6786000"/>
    <n v="98.41"/>
    <n v="63.43"/>
    <n v="1.92"/>
    <x v="0"/>
    <s v="Philadelphia"/>
    <x v="5"/>
    <n v="67"/>
    <x v="4"/>
    <x v="0"/>
    <x v="1"/>
    <x v="3"/>
    <x v="3"/>
    <n v="0"/>
    <n v="1"/>
  </r>
  <r>
    <d v="2021-12-24T00:00:00"/>
    <n v="500000"/>
    <n v="89.18"/>
    <n v="88.35"/>
    <n v="1.21"/>
    <x v="0"/>
    <s v="Charlotte"/>
    <x v="3"/>
    <n v="92"/>
    <x v="10"/>
    <x v="0"/>
    <x v="2"/>
    <x v="0"/>
    <x v="1"/>
    <n v="0"/>
    <n v="1"/>
  </r>
  <r>
    <d v="2023-04-24T00:00:00"/>
    <n v="1706000"/>
    <n v="89.19"/>
    <n v="66.2"/>
    <n v="2.5"/>
    <x v="0"/>
    <s v="Mesa"/>
    <x v="4"/>
    <n v="93"/>
    <x v="9"/>
    <x v="0"/>
    <x v="0"/>
    <x v="1"/>
    <x v="1"/>
    <n v="0"/>
    <n v="1"/>
  </r>
  <r>
    <d v="2021-01-14T00:00:00"/>
    <n v="5221000"/>
    <n v="86.24"/>
    <n v="56.18"/>
    <n v="1.66"/>
    <x v="0"/>
    <s v="Orlando"/>
    <x v="9"/>
    <n v="56"/>
    <x v="10"/>
    <x v="0"/>
    <x v="1"/>
    <x v="3"/>
    <x v="1"/>
    <n v="0"/>
    <n v="1"/>
  </r>
  <r>
    <d v="2018-10-10T00:00:00"/>
    <n v="1590000"/>
    <n v="89.75"/>
    <n v="53.48"/>
    <n v="1.45"/>
    <x v="1"/>
    <s v="Phoenix"/>
    <x v="4"/>
    <n v="77"/>
    <x v="8"/>
    <x v="0"/>
    <x v="1"/>
    <x v="2"/>
    <x v="1"/>
    <n v="1"/>
    <n v="1"/>
  </r>
  <r>
    <d v="2019-08-17T00:00:00"/>
    <n v="6596000"/>
    <n v="98.64"/>
    <n v="50.25"/>
    <n v="2.2200000000000002"/>
    <x v="0"/>
    <s v="Augusta"/>
    <x v="8"/>
    <n v="19"/>
    <x v="3"/>
    <x v="2"/>
    <x v="1"/>
    <x v="1"/>
    <x v="3"/>
    <n v="0"/>
    <n v="1"/>
  </r>
  <r>
    <d v="2025-04-17T00:00:00"/>
    <n v="4359000"/>
    <n v="88.86"/>
    <n v="68"/>
    <n v="2.04"/>
    <x v="0"/>
    <s v="Buffalo"/>
    <x v="7"/>
    <n v="75"/>
    <x v="7"/>
    <x v="0"/>
    <x v="0"/>
    <x v="1"/>
    <x v="1"/>
    <n v="0"/>
    <n v="1"/>
  </r>
  <r>
    <d v="2022-01-29T00:00:00"/>
    <n v="5649000"/>
    <n v="93"/>
    <n v="66.23"/>
    <n v="1.25"/>
    <x v="1"/>
    <s v="Phoenix"/>
    <x v="4"/>
    <n v="20"/>
    <x v="5"/>
    <x v="2"/>
    <x v="0"/>
    <x v="2"/>
    <x v="2"/>
    <n v="1"/>
    <n v="1"/>
  </r>
  <r>
    <d v="2019-07-16T00:00:00"/>
    <n v="10023000"/>
    <n v="88.41"/>
    <n v="71.75"/>
    <n v="2.04"/>
    <x v="0"/>
    <s v="San Francisco"/>
    <x v="2"/>
    <n v="73"/>
    <x v="3"/>
    <x v="0"/>
    <x v="0"/>
    <x v="1"/>
    <x v="1"/>
    <n v="0"/>
    <n v="1"/>
  </r>
  <r>
    <d v="2022-07-21T00:00:00"/>
    <n v="5553000"/>
    <n v="94.17"/>
    <n v="64.84"/>
    <n v="2.16"/>
    <x v="0"/>
    <s v="Philadelphia"/>
    <x v="5"/>
    <n v="75"/>
    <x v="5"/>
    <x v="0"/>
    <x v="1"/>
    <x v="1"/>
    <x v="2"/>
    <n v="0"/>
    <n v="1"/>
  </r>
  <r>
    <d v="2016-04-22T00:00:00"/>
    <n v="4207000"/>
    <n v="90.2"/>
    <n v="67.27"/>
    <n v="2.17"/>
    <x v="0"/>
    <s v="Raleigh"/>
    <x v="3"/>
    <n v="41"/>
    <x v="6"/>
    <x v="2"/>
    <x v="0"/>
    <x v="1"/>
    <x v="2"/>
    <n v="0"/>
    <n v="1"/>
  </r>
  <r>
    <d v="2020-12-23T00:00:00"/>
    <n v="7907000"/>
    <n v="93.65"/>
    <n v="63.68"/>
    <n v="2.21"/>
    <x v="1"/>
    <s v="Atlanta"/>
    <x v="8"/>
    <n v="72"/>
    <x v="2"/>
    <x v="0"/>
    <x v="1"/>
    <x v="1"/>
    <x v="2"/>
    <n v="1"/>
    <n v="1"/>
  </r>
  <r>
    <d v="2023-08-11T00:00:00"/>
    <n v="3481000"/>
    <n v="92.57"/>
    <n v="60.43"/>
    <n v="1.01"/>
    <x v="0"/>
    <s v="Raleigh"/>
    <x v="3"/>
    <n v="53"/>
    <x v="9"/>
    <x v="0"/>
    <x v="1"/>
    <x v="0"/>
    <x v="2"/>
    <n v="0"/>
    <n v="1"/>
  </r>
  <r>
    <d v="2022-01-18T00:00:00"/>
    <n v="5329000"/>
    <n v="91.68"/>
    <n v="88.68"/>
    <n v="1.86"/>
    <x v="0"/>
    <s v="San Francisco"/>
    <x v="2"/>
    <n v="140"/>
    <x v="5"/>
    <x v="1"/>
    <x v="2"/>
    <x v="3"/>
    <x v="2"/>
    <n v="0"/>
    <n v="1"/>
  </r>
  <r>
    <d v="2022-02-18T00:00:00"/>
    <n v="7114000"/>
    <n v="93.75"/>
    <n v="78.72"/>
    <n v="1.56"/>
    <x v="1"/>
    <s v="Charlotte"/>
    <x v="3"/>
    <n v="80"/>
    <x v="5"/>
    <x v="0"/>
    <x v="0"/>
    <x v="3"/>
    <x v="2"/>
    <n v="1"/>
    <n v="1"/>
  </r>
  <r>
    <d v="2018-02-25T00:00:00"/>
    <n v="4817000"/>
    <n v="90.92"/>
    <n v="84.68"/>
    <n v="1.37"/>
    <x v="0"/>
    <s v="Columbus"/>
    <x v="0"/>
    <n v="48"/>
    <x v="8"/>
    <x v="2"/>
    <x v="2"/>
    <x v="2"/>
    <x v="2"/>
    <n v="0"/>
    <n v="1"/>
  </r>
  <r>
    <d v="2023-12-28T00:00:00"/>
    <n v="3499000"/>
    <n v="98.43"/>
    <n v="88.66"/>
    <n v="1.67"/>
    <x v="0"/>
    <s v="Columbus"/>
    <x v="0"/>
    <n v="37"/>
    <x v="9"/>
    <x v="2"/>
    <x v="2"/>
    <x v="3"/>
    <x v="3"/>
    <n v="0"/>
    <n v="1"/>
  </r>
  <r>
    <d v="2016-03-12T00:00:00"/>
    <n v="5582000"/>
    <n v="95.32"/>
    <n v="60.94"/>
    <n v="2.1"/>
    <x v="0"/>
    <s v="Houston"/>
    <x v="1"/>
    <n v="15"/>
    <x v="6"/>
    <x v="2"/>
    <x v="1"/>
    <x v="1"/>
    <x v="0"/>
    <n v="0"/>
    <n v="1"/>
  </r>
  <r>
    <d v="2017-09-17T00:00:00"/>
    <n v="1853000"/>
    <n v="89.73"/>
    <n v="69.64"/>
    <n v="1.48"/>
    <x v="1"/>
    <s v="Miami"/>
    <x v="9"/>
    <n v="38"/>
    <x v="0"/>
    <x v="2"/>
    <x v="0"/>
    <x v="2"/>
    <x v="1"/>
    <n v="1"/>
    <n v="1"/>
  </r>
  <r>
    <d v="2024-02-10T00:00:00"/>
    <n v="3803000"/>
    <n v="99.62"/>
    <n v="66.44"/>
    <n v="1.67"/>
    <x v="1"/>
    <s v="Houston"/>
    <x v="1"/>
    <n v="46"/>
    <x v="4"/>
    <x v="2"/>
    <x v="0"/>
    <x v="3"/>
    <x v="3"/>
    <n v="1"/>
    <n v="1"/>
  </r>
  <r>
    <d v="2021-03-18T00:00:00"/>
    <n v="5579000"/>
    <n v="88.62"/>
    <n v="77.25"/>
    <n v="2.0699999999999998"/>
    <x v="1"/>
    <s v="Tampa"/>
    <x v="9"/>
    <n v="76"/>
    <x v="10"/>
    <x v="0"/>
    <x v="0"/>
    <x v="1"/>
    <x v="1"/>
    <n v="1"/>
    <n v="1"/>
  </r>
  <r>
    <d v="2017-04-09T00:00:00"/>
    <n v="3442000"/>
    <n v="95.15"/>
    <n v="52.56"/>
    <n v="1.89"/>
    <x v="0"/>
    <s v="Phoenix"/>
    <x v="4"/>
    <n v="81"/>
    <x v="0"/>
    <x v="0"/>
    <x v="1"/>
    <x v="3"/>
    <x v="0"/>
    <n v="0"/>
    <n v="1"/>
  </r>
  <r>
    <d v="2023-01-20T00:00:00"/>
    <n v="3351000"/>
    <n v="97.62"/>
    <n v="51.21"/>
    <n v="2.27"/>
    <x v="0"/>
    <s v="Phoenix"/>
    <x v="4"/>
    <n v="95"/>
    <x v="9"/>
    <x v="0"/>
    <x v="1"/>
    <x v="1"/>
    <x v="0"/>
    <n v="0"/>
    <n v="1"/>
  </r>
  <r>
    <d v="2017-04-05T00:00:00"/>
    <n v="2032000"/>
    <n v="87.01"/>
    <n v="88.13"/>
    <n v="1.1100000000000001"/>
    <x v="1"/>
    <s v="San Francisco"/>
    <x v="2"/>
    <n v="68"/>
    <x v="0"/>
    <x v="0"/>
    <x v="2"/>
    <x v="0"/>
    <x v="1"/>
    <n v="1"/>
    <n v="1"/>
  </r>
  <r>
    <d v="2024-07-06T00:00:00"/>
    <n v="3867000"/>
    <n v="94.3"/>
    <n v="71.790000000000006"/>
    <n v="1.19"/>
    <x v="0"/>
    <s v="Peoria"/>
    <x v="6"/>
    <n v="41"/>
    <x v="4"/>
    <x v="2"/>
    <x v="0"/>
    <x v="0"/>
    <x v="2"/>
    <n v="0"/>
    <n v="1"/>
  </r>
  <r>
    <d v="2023-05-04T00:00:00"/>
    <n v="3031000"/>
    <n v="88.2"/>
    <n v="66.45"/>
    <n v="2.06"/>
    <x v="0"/>
    <s v="Philadelphia"/>
    <x v="5"/>
    <n v="51"/>
    <x v="9"/>
    <x v="0"/>
    <x v="0"/>
    <x v="1"/>
    <x v="1"/>
    <n v="0"/>
    <n v="1"/>
  </r>
  <r>
    <d v="2015-10-29T00:00:00"/>
    <n v="3829000"/>
    <n v="90.86"/>
    <n v="89.06"/>
    <n v="2.4300000000000002"/>
    <x v="0"/>
    <s v="Charlotte"/>
    <x v="3"/>
    <n v="37"/>
    <x v="1"/>
    <x v="2"/>
    <x v="2"/>
    <x v="1"/>
    <x v="2"/>
    <n v="0"/>
    <n v="1"/>
  </r>
  <r>
    <d v="2018-01-06T00:00:00"/>
    <n v="3740000"/>
    <n v="86.02"/>
    <n v="62.68"/>
    <n v="1.4"/>
    <x v="0"/>
    <s v="Charlotte"/>
    <x v="3"/>
    <n v="96"/>
    <x v="8"/>
    <x v="0"/>
    <x v="1"/>
    <x v="2"/>
    <x v="1"/>
    <n v="0"/>
    <n v="1"/>
  </r>
  <r>
    <d v="2022-07-16T00:00:00"/>
    <n v="8066000"/>
    <n v="97.87"/>
    <n v="83.79"/>
    <n v="1.54"/>
    <x v="0"/>
    <s v="Phoenix"/>
    <x v="4"/>
    <n v="75"/>
    <x v="5"/>
    <x v="0"/>
    <x v="2"/>
    <x v="3"/>
    <x v="0"/>
    <n v="0"/>
    <n v="1"/>
  </r>
  <r>
    <d v="2018-03-11T00:00:00"/>
    <n v="2745000"/>
    <n v="85.91"/>
    <n v="78.06"/>
    <n v="1.01"/>
    <x v="0"/>
    <s v="New York"/>
    <x v="7"/>
    <n v="108"/>
    <x v="8"/>
    <x v="1"/>
    <x v="0"/>
    <x v="0"/>
    <x v="1"/>
    <n v="0"/>
    <n v="1"/>
  </r>
  <r>
    <d v="2016-11-01T00:00:00"/>
    <n v="1558000"/>
    <n v="95.4"/>
    <n v="80.650000000000006"/>
    <n v="1.46"/>
    <x v="0"/>
    <s v="Raleigh"/>
    <x v="3"/>
    <n v="47"/>
    <x v="6"/>
    <x v="2"/>
    <x v="2"/>
    <x v="2"/>
    <x v="0"/>
    <n v="0"/>
    <n v="1"/>
  </r>
  <r>
    <d v="2023-07-21T00:00:00"/>
    <n v="3809000"/>
    <n v="91.69"/>
    <n v="79.08"/>
    <n v="2.04"/>
    <x v="2"/>
    <s v="Cincinnati"/>
    <x v="0"/>
    <n v="102"/>
    <x v="9"/>
    <x v="1"/>
    <x v="0"/>
    <x v="1"/>
    <x v="2"/>
    <n v="1"/>
    <n v="1"/>
  </r>
  <r>
    <d v="2020-01-27T00:00:00"/>
    <n v="7168000"/>
    <n v="98.73"/>
    <n v="56.25"/>
    <n v="2.13"/>
    <x v="1"/>
    <s v="Tampa"/>
    <x v="9"/>
    <n v="123"/>
    <x v="2"/>
    <x v="1"/>
    <x v="1"/>
    <x v="1"/>
    <x v="3"/>
    <n v="1"/>
    <n v="1"/>
  </r>
  <r>
    <d v="2021-04-28T00:00:00"/>
    <n v="1678000"/>
    <n v="92.12"/>
    <n v="63.35"/>
    <n v="1.87"/>
    <x v="0"/>
    <s v="Austin"/>
    <x v="1"/>
    <n v="90"/>
    <x v="10"/>
    <x v="0"/>
    <x v="1"/>
    <x v="3"/>
    <x v="2"/>
    <n v="0"/>
    <n v="1"/>
  </r>
  <r>
    <d v="2022-04-29T00:00:00"/>
    <n v="5340000"/>
    <n v="94.48"/>
    <n v="70.75"/>
    <n v="1.08"/>
    <x v="0"/>
    <s v="Miami"/>
    <x v="9"/>
    <n v="103"/>
    <x v="5"/>
    <x v="1"/>
    <x v="0"/>
    <x v="0"/>
    <x v="2"/>
    <n v="0"/>
    <n v="1"/>
  </r>
  <r>
    <d v="2016-12-06T00:00:00"/>
    <n v="4905000"/>
    <n v="89.65"/>
    <n v="57.27"/>
    <n v="1.76"/>
    <x v="0"/>
    <s v="Springfield"/>
    <x v="6"/>
    <n v="27"/>
    <x v="6"/>
    <x v="2"/>
    <x v="1"/>
    <x v="3"/>
    <x v="1"/>
    <n v="0"/>
    <n v="1"/>
  </r>
  <r>
    <d v="2021-02-25T00:00:00"/>
    <n v="2693000"/>
    <n v="91.96"/>
    <n v="55.33"/>
    <n v="2.39"/>
    <x v="3"/>
    <s v="Philadelphia"/>
    <x v="5"/>
    <n v="49"/>
    <x v="10"/>
    <x v="2"/>
    <x v="1"/>
    <x v="1"/>
    <x v="2"/>
    <n v="1"/>
    <n v="1"/>
  </r>
  <r>
    <d v="2024-08-22T00:00:00"/>
    <n v="5808000"/>
    <n v="86.59"/>
    <n v="81.040000000000006"/>
    <n v="2.21"/>
    <x v="0"/>
    <s v="Cleveland"/>
    <x v="0"/>
    <n v="96"/>
    <x v="4"/>
    <x v="0"/>
    <x v="2"/>
    <x v="1"/>
    <x v="1"/>
    <n v="0"/>
    <n v="1"/>
  </r>
  <r>
    <d v="2022-01-11T00:00:00"/>
    <n v="4180000"/>
    <n v="94.66"/>
    <n v="83.37"/>
    <n v="1.87"/>
    <x v="0"/>
    <s v="Los Angeles"/>
    <x v="2"/>
    <n v="83"/>
    <x v="5"/>
    <x v="0"/>
    <x v="2"/>
    <x v="3"/>
    <x v="2"/>
    <n v="0"/>
    <n v="1"/>
  </r>
  <r>
    <d v="2020-12-13T00:00:00"/>
    <n v="3807000"/>
    <n v="92.93"/>
    <n v="51.38"/>
    <n v="1.96"/>
    <x v="0"/>
    <s v="Philadelphia"/>
    <x v="5"/>
    <n v="137"/>
    <x v="2"/>
    <x v="1"/>
    <x v="1"/>
    <x v="3"/>
    <x v="2"/>
    <n v="0"/>
    <n v="1"/>
  </r>
  <r>
    <d v="2023-11-13T00:00:00"/>
    <n v="4750000"/>
    <n v="89.39"/>
    <n v="71.819999999999993"/>
    <n v="1.2"/>
    <x v="1"/>
    <s v="Springfield"/>
    <x v="6"/>
    <n v="50"/>
    <x v="9"/>
    <x v="0"/>
    <x v="0"/>
    <x v="0"/>
    <x v="1"/>
    <n v="1"/>
    <n v="1"/>
  </r>
  <r>
    <d v="2024-10-07T00:00:00"/>
    <n v="6989000"/>
    <n v="87.45"/>
    <n v="54.17"/>
    <n v="1.22"/>
    <x v="0"/>
    <s v="Austin"/>
    <x v="1"/>
    <n v="94"/>
    <x v="4"/>
    <x v="0"/>
    <x v="1"/>
    <x v="0"/>
    <x v="1"/>
    <n v="0"/>
    <n v="1"/>
  </r>
  <r>
    <d v="2016-03-05T00:00:00"/>
    <n v="5158000"/>
    <n v="92.01"/>
    <n v="54.27"/>
    <n v="1.97"/>
    <x v="0"/>
    <s v="San Francisco"/>
    <x v="2"/>
    <n v="106"/>
    <x v="6"/>
    <x v="1"/>
    <x v="1"/>
    <x v="3"/>
    <x v="2"/>
    <n v="0"/>
    <n v="1"/>
  </r>
  <r>
    <d v="2016-09-23T00:00:00"/>
    <n v="5314000"/>
    <n v="94.39"/>
    <n v="53.01"/>
    <n v="1.17"/>
    <x v="0"/>
    <s v="Allentown"/>
    <x v="5"/>
    <n v="80"/>
    <x v="6"/>
    <x v="0"/>
    <x v="1"/>
    <x v="0"/>
    <x v="2"/>
    <n v="0"/>
    <n v="1"/>
  </r>
  <r>
    <d v="2019-07-23T00:00:00"/>
    <n v="4188000"/>
    <n v="90.78"/>
    <n v="87.72"/>
    <n v="1.92"/>
    <x v="0"/>
    <s v="Los Angeles"/>
    <x v="2"/>
    <n v="56"/>
    <x v="3"/>
    <x v="0"/>
    <x v="2"/>
    <x v="3"/>
    <x v="2"/>
    <n v="0"/>
    <n v="1"/>
  </r>
  <r>
    <d v="2020-06-14T00:00:00"/>
    <n v="6030000"/>
    <n v="86.69"/>
    <n v="79.44"/>
    <n v="1.41"/>
    <x v="1"/>
    <s v="New York"/>
    <x v="7"/>
    <n v="99"/>
    <x v="2"/>
    <x v="0"/>
    <x v="0"/>
    <x v="2"/>
    <x v="1"/>
    <n v="1"/>
    <n v="1"/>
  </r>
  <r>
    <d v="2019-06-08T00:00:00"/>
    <n v="2206000"/>
    <n v="99.97"/>
    <n v="60.54"/>
    <n v="1.42"/>
    <x v="2"/>
    <s v="Cleveland"/>
    <x v="0"/>
    <n v="111"/>
    <x v="3"/>
    <x v="1"/>
    <x v="1"/>
    <x v="2"/>
    <x v="3"/>
    <n v="1"/>
    <n v="1"/>
  </r>
  <r>
    <d v="2017-02-06T00:00:00"/>
    <n v="7160000"/>
    <n v="97.55"/>
    <n v="88.98"/>
    <n v="2.46"/>
    <x v="0"/>
    <s v="Philadelphia"/>
    <x v="5"/>
    <n v="103"/>
    <x v="0"/>
    <x v="1"/>
    <x v="2"/>
    <x v="1"/>
    <x v="0"/>
    <n v="0"/>
    <n v="1"/>
  </r>
  <r>
    <d v="2022-12-12T00:00:00"/>
    <n v="7661000"/>
    <n v="86.93"/>
    <n v="76.010000000000005"/>
    <n v="2.4700000000000002"/>
    <x v="0"/>
    <s v="Tucson"/>
    <x v="4"/>
    <n v="114"/>
    <x v="5"/>
    <x v="1"/>
    <x v="0"/>
    <x v="1"/>
    <x v="1"/>
    <n v="0"/>
    <n v="1"/>
  </r>
  <r>
    <d v="2017-03-28T00:00:00"/>
    <n v="4750000"/>
    <n v="85.6"/>
    <n v="64.489999999999995"/>
    <n v="2.2400000000000002"/>
    <x v="1"/>
    <s v="Los Angeles"/>
    <x v="2"/>
    <n v="100"/>
    <x v="0"/>
    <x v="1"/>
    <x v="1"/>
    <x v="1"/>
    <x v="1"/>
    <n v="1"/>
    <n v="1"/>
  </r>
  <r>
    <d v="2017-04-10T00:00:00"/>
    <n v="4254000"/>
    <n v="85.83"/>
    <n v="67.08"/>
    <n v="1.7"/>
    <x v="0"/>
    <s v="Cincinnati"/>
    <x v="0"/>
    <n v="130"/>
    <x v="0"/>
    <x v="1"/>
    <x v="0"/>
    <x v="3"/>
    <x v="1"/>
    <n v="0"/>
    <n v="1"/>
  </r>
  <r>
    <d v="2023-02-10T00:00:00"/>
    <n v="5401000"/>
    <n v="89.67"/>
    <n v="71.010000000000005"/>
    <n v="1.1000000000000001"/>
    <x v="0"/>
    <s v="Pittsburgh"/>
    <x v="5"/>
    <n v="93"/>
    <x v="9"/>
    <x v="0"/>
    <x v="0"/>
    <x v="0"/>
    <x v="1"/>
    <n v="0"/>
    <n v="1"/>
  </r>
  <r>
    <d v="2018-05-24T00:00:00"/>
    <n v="4864000"/>
    <n v="92.17"/>
    <n v="64.209999999999994"/>
    <n v="2.02"/>
    <x v="0"/>
    <s v="Cleveland"/>
    <x v="0"/>
    <n v="81"/>
    <x v="8"/>
    <x v="0"/>
    <x v="1"/>
    <x v="1"/>
    <x v="2"/>
    <n v="0"/>
    <n v="1"/>
  </r>
  <r>
    <d v="2020-08-28T00:00:00"/>
    <n v="7511000"/>
    <n v="89.02"/>
    <n v="62.63"/>
    <n v="1.19"/>
    <x v="0"/>
    <s v="Phoenix"/>
    <x v="4"/>
    <n v="103"/>
    <x v="2"/>
    <x v="1"/>
    <x v="1"/>
    <x v="0"/>
    <x v="1"/>
    <n v="0"/>
    <n v="1"/>
  </r>
  <r>
    <d v="2016-01-21T00:00:00"/>
    <n v="4356000"/>
    <n v="93.97"/>
    <n v="84.79"/>
    <n v="2.34"/>
    <x v="0"/>
    <s v="Greensboro"/>
    <x v="3"/>
    <n v="78"/>
    <x v="6"/>
    <x v="0"/>
    <x v="2"/>
    <x v="1"/>
    <x v="2"/>
    <n v="0"/>
    <n v="1"/>
  </r>
  <r>
    <d v="2016-05-06T00:00:00"/>
    <n v="1438000"/>
    <n v="86.15"/>
    <n v="76.83"/>
    <n v="2.23"/>
    <x v="2"/>
    <s v="Springfield"/>
    <x v="6"/>
    <n v="8"/>
    <x v="6"/>
    <x v="2"/>
    <x v="0"/>
    <x v="1"/>
    <x v="1"/>
    <n v="1"/>
    <n v="1"/>
  </r>
  <r>
    <d v="2021-01-30T00:00:00"/>
    <n v="4067000"/>
    <n v="97.58"/>
    <n v="85.08"/>
    <n v="1.36"/>
    <x v="0"/>
    <s v="Philadelphia"/>
    <x v="5"/>
    <n v="29"/>
    <x v="10"/>
    <x v="2"/>
    <x v="2"/>
    <x v="2"/>
    <x v="0"/>
    <n v="0"/>
    <n v="1"/>
  </r>
  <r>
    <d v="2016-07-08T00:00:00"/>
    <n v="2286000"/>
    <n v="86.53"/>
    <n v="86.44"/>
    <n v="2.23"/>
    <x v="0"/>
    <s v="San Diego"/>
    <x v="2"/>
    <n v="81"/>
    <x v="6"/>
    <x v="0"/>
    <x v="2"/>
    <x v="1"/>
    <x v="1"/>
    <n v="0"/>
    <n v="1"/>
  </r>
  <r>
    <d v="2020-07-21T00:00:00"/>
    <n v="4575000"/>
    <n v="90.14"/>
    <n v="71.86"/>
    <n v="1.1399999999999999"/>
    <x v="0"/>
    <s v="Tampa"/>
    <x v="9"/>
    <n v="110"/>
    <x v="2"/>
    <x v="1"/>
    <x v="0"/>
    <x v="0"/>
    <x v="2"/>
    <n v="0"/>
    <n v="1"/>
  </r>
  <r>
    <d v="2021-08-30T00:00:00"/>
    <n v="5961000"/>
    <n v="87.8"/>
    <n v="57.53"/>
    <n v="1.28"/>
    <x v="0"/>
    <s v="Pittsburgh"/>
    <x v="5"/>
    <n v="119"/>
    <x v="10"/>
    <x v="1"/>
    <x v="1"/>
    <x v="2"/>
    <x v="1"/>
    <n v="0"/>
    <n v="1"/>
  </r>
  <r>
    <d v="2021-12-10T00:00:00"/>
    <n v="5248000"/>
    <n v="97.61"/>
    <n v="50.7"/>
    <n v="1.07"/>
    <x v="0"/>
    <s v="Charlotte"/>
    <x v="3"/>
    <n v="56"/>
    <x v="10"/>
    <x v="0"/>
    <x v="1"/>
    <x v="0"/>
    <x v="0"/>
    <n v="0"/>
    <n v="1"/>
  </r>
  <r>
    <d v="2022-11-22T00:00:00"/>
    <n v="7535000"/>
    <n v="89.9"/>
    <n v="63.98"/>
    <n v="1.89"/>
    <x v="2"/>
    <s v="Orlando"/>
    <x v="9"/>
    <n v="83"/>
    <x v="5"/>
    <x v="0"/>
    <x v="1"/>
    <x v="3"/>
    <x v="1"/>
    <n v="1"/>
    <n v="1"/>
  </r>
  <r>
    <d v="2018-01-15T00:00:00"/>
    <n v="6494000"/>
    <n v="93.71"/>
    <n v="79.67"/>
    <n v="2.0099999999999998"/>
    <x v="0"/>
    <s v="Rochester"/>
    <x v="7"/>
    <n v="116"/>
    <x v="8"/>
    <x v="1"/>
    <x v="0"/>
    <x v="1"/>
    <x v="2"/>
    <n v="0"/>
    <n v="1"/>
  </r>
  <r>
    <d v="2019-09-20T00:00:00"/>
    <n v="3840000"/>
    <n v="86.89"/>
    <n v="55.19"/>
    <n v="2.0099999999999998"/>
    <x v="0"/>
    <s v="Peoria"/>
    <x v="6"/>
    <n v="40"/>
    <x v="3"/>
    <x v="2"/>
    <x v="1"/>
    <x v="1"/>
    <x v="1"/>
    <n v="0"/>
    <n v="1"/>
  </r>
  <r>
    <d v="2024-08-07T00:00:00"/>
    <n v="2707000"/>
    <n v="86.58"/>
    <n v="82.51"/>
    <n v="1.87"/>
    <x v="0"/>
    <s v="Tucson"/>
    <x v="4"/>
    <n v="88"/>
    <x v="4"/>
    <x v="0"/>
    <x v="2"/>
    <x v="3"/>
    <x v="1"/>
    <n v="0"/>
    <n v="1"/>
  </r>
  <r>
    <d v="2022-07-29T00:00:00"/>
    <n v="7590000"/>
    <n v="95.55"/>
    <n v="83.38"/>
    <n v="1.08"/>
    <x v="0"/>
    <s v="Buffalo"/>
    <x v="7"/>
    <n v="91"/>
    <x v="5"/>
    <x v="0"/>
    <x v="2"/>
    <x v="0"/>
    <x v="0"/>
    <n v="0"/>
    <n v="1"/>
  </r>
  <r>
    <d v="2025-03-11T00:00:00"/>
    <n v="6275000"/>
    <n v="89.29"/>
    <n v="75.62"/>
    <n v="1.47"/>
    <x v="1"/>
    <s v="Cincinnati"/>
    <x v="0"/>
    <n v="88"/>
    <x v="7"/>
    <x v="0"/>
    <x v="0"/>
    <x v="2"/>
    <x v="1"/>
    <n v="1"/>
    <n v="1"/>
  </r>
  <r>
    <d v="2018-08-17T00:00:00"/>
    <n v="2611000"/>
    <n v="95.68"/>
    <n v="57.04"/>
    <n v="1.35"/>
    <x v="0"/>
    <s v="Phoenix"/>
    <x v="4"/>
    <n v="83"/>
    <x v="8"/>
    <x v="0"/>
    <x v="1"/>
    <x v="2"/>
    <x v="0"/>
    <n v="0"/>
    <n v="1"/>
  </r>
  <r>
    <d v="2018-06-16T00:00:00"/>
    <n v="6728000"/>
    <n v="88.18"/>
    <n v="55.77"/>
    <n v="2.14"/>
    <x v="0"/>
    <s v="Pittsburgh"/>
    <x v="5"/>
    <n v="74"/>
    <x v="8"/>
    <x v="0"/>
    <x v="1"/>
    <x v="1"/>
    <x v="1"/>
    <n v="0"/>
    <n v="1"/>
  </r>
  <r>
    <d v="2018-07-17T00:00:00"/>
    <n v="6762000"/>
    <n v="87.2"/>
    <n v="75.84"/>
    <n v="1.35"/>
    <x v="0"/>
    <s v="Chicago"/>
    <x v="6"/>
    <n v="75"/>
    <x v="8"/>
    <x v="0"/>
    <x v="0"/>
    <x v="2"/>
    <x v="1"/>
    <n v="0"/>
    <n v="1"/>
  </r>
  <r>
    <d v="2016-11-27T00:00:00"/>
    <n v="5944000"/>
    <n v="93.91"/>
    <n v="80.19"/>
    <n v="1.46"/>
    <x v="0"/>
    <s v="Rochester"/>
    <x v="7"/>
    <n v="48"/>
    <x v="6"/>
    <x v="2"/>
    <x v="2"/>
    <x v="2"/>
    <x v="2"/>
    <n v="0"/>
    <n v="1"/>
  </r>
  <r>
    <d v="2022-01-27T00:00:00"/>
    <n v="661000"/>
    <n v="99.76"/>
    <n v="61.69"/>
    <n v="1.44"/>
    <x v="0"/>
    <s v="Dallas"/>
    <x v="1"/>
    <n v="39"/>
    <x v="5"/>
    <x v="2"/>
    <x v="1"/>
    <x v="2"/>
    <x v="3"/>
    <n v="0"/>
    <n v="1"/>
  </r>
  <r>
    <d v="2019-08-30T00:00:00"/>
    <n v="6737000"/>
    <n v="88.78"/>
    <n v="86.61"/>
    <n v="1.4"/>
    <x v="0"/>
    <s v="Columbus"/>
    <x v="0"/>
    <n v="16"/>
    <x v="3"/>
    <x v="2"/>
    <x v="2"/>
    <x v="2"/>
    <x v="1"/>
    <n v="0"/>
    <n v="1"/>
  </r>
  <r>
    <d v="2024-01-12T00:00:00"/>
    <n v="6381000"/>
    <n v="87.53"/>
    <n v="88.73"/>
    <n v="1.68"/>
    <x v="0"/>
    <s v="Philadelphia"/>
    <x v="5"/>
    <n v="82"/>
    <x v="4"/>
    <x v="0"/>
    <x v="2"/>
    <x v="3"/>
    <x v="1"/>
    <n v="0"/>
    <n v="1"/>
  </r>
  <r>
    <d v="2025-06-26T00:00:00"/>
    <n v="5302000"/>
    <n v="89.52"/>
    <n v="57.53"/>
    <n v="1.46"/>
    <x v="1"/>
    <s v="Augusta"/>
    <x v="8"/>
    <n v="86"/>
    <x v="7"/>
    <x v="0"/>
    <x v="1"/>
    <x v="2"/>
    <x v="1"/>
    <n v="1"/>
    <n v="1"/>
  </r>
  <r>
    <d v="2017-12-31T00:00:00"/>
    <n v="4644000"/>
    <n v="96.93"/>
    <n v="55.66"/>
    <n v="1.2"/>
    <x v="0"/>
    <s v="Springfield"/>
    <x v="6"/>
    <n v="47"/>
    <x v="0"/>
    <x v="2"/>
    <x v="1"/>
    <x v="0"/>
    <x v="0"/>
    <n v="0"/>
    <n v="1"/>
  </r>
  <r>
    <d v="2019-07-07T00:00:00"/>
    <n v="2713000"/>
    <n v="86.46"/>
    <n v="56.67"/>
    <n v="2.39"/>
    <x v="0"/>
    <s v="Philadelphia"/>
    <x v="5"/>
    <n v="91"/>
    <x v="3"/>
    <x v="0"/>
    <x v="1"/>
    <x v="1"/>
    <x v="1"/>
    <n v="0"/>
    <n v="1"/>
  </r>
  <r>
    <d v="2023-05-30T00:00:00"/>
    <n v="4025000"/>
    <n v="94.84"/>
    <n v="71.489999999999995"/>
    <n v="2.02"/>
    <x v="1"/>
    <s v="Columbus"/>
    <x v="0"/>
    <n v="107"/>
    <x v="9"/>
    <x v="1"/>
    <x v="0"/>
    <x v="1"/>
    <x v="2"/>
    <n v="1"/>
    <n v="1"/>
  </r>
  <r>
    <d v="2019-11-20T00:00:00"/>
    <n v="7068000"/>
    <n v="88.99"/>
    <n v="51.56"/>
    <n v="1.68"/>
    <x v="0"/>
    <s v="Mesa"/>
    <x v="4"/>
    <n v="119"/>
    <x v="3"/>
    <x v="1"/>
    <x v="1"/>
    <x v="3"/>
    <x v="1"/>
    <n v="0"/>
    <n v="1"/>
  </r>
  <r>
    <d v="2023-05-20T00:00:00"/>
    <n v="5336000"/>
    <n v="97.49"/>
    <n v="89.66"/>
    <n v="1.25"/>
    <x v="2"/>
    <s v="Cleveland"/>
    <x v="0"/>
    <n v="103"/>
    <x v="9"/>
    <x v="1"/>
    <x v="2"/>
    <x v="2"/>
    <x v="0"/>
    <n v="1"/>
    <n v="1"/>
  </r>
  <r>
    <d v="2019-11-28T00:00:00"/>
    <n v="7181000"/>
    <n v="99.7"/>
    <n v="89.42"/>
    <n v="2.0299999999999998"/>
    <x v="0"/>
    <s v="Atlanta"/>
    <x v="8"/>
    <n v="110"/>
    <x v="3"/>
    <x v="1"/>
    <x v="2"/>
    <x v="1"/>
    <x v="3"/>
    <n v="0"/>
    <n v="1"/>
  </r>
  <r>
    <d v="2015-09-22T00:00:00"/>
    <n v="6485000"/>
    <n v="86.61"/>
    <n v="81.23"/>
    <n v="2.37"/>
    <x v="0"/>
    <s v="Buffalo"/>
    <x v="7"/>
    <n v="55"/>
    <x v="1"/>
    <x v="0"/>
    <x v="2"/>
    <x v="1"/>
    <x v="1"/>
    <n v="0"/>
    <n v="1"/>
  </r>
  <r>
    <d v="2023-06-24T00:00:00"/>
    <n v="8047000"/>
    <n v="91.45"/>
    <n v="67.510000000000005"/>
    <n v="1.47"/>
    <x v="1"/>
    <s v="Tucson"/>
    <x v="4"/>
    <n v="34"/>
    <x v="9"/>
    <x v="2"/>
    <x v="0"/>
    <x v="2"/>
    <x v="2"/>
    <n v="1"/>
    <n v="1"/>
  </r>
  <r>
    <d v="2020-06-16T00:00:00"/>
    <n v="5740000"/>
    <n v="88.79"/>
    <n v="52.69"/>
    <n v="1.4"/>
    <x v="0"/>
    <s v="Pittsburgh"/>
    <x v="5"/>
    <n v="92"/>
    <x v="2"/>
    <x v="0"/>
    <x v="1"/>
    <x v="2"/>
    <x v="1"/>
    <n v="0"/>
    <n v="1"/>
  </r>
  <r>
    <d v="2024-11-11T00:00:00"/>
    <n v="5466000"/>
    <n v="95.82"/>
    <n v="60.29"/>
    <n v="2.08"/>
    <x v="0"/>
    <s v="San Francisco"/>
    <x v="2"/>
    <n v="96"/>
    <x v="4"/>
    <x v="0"/>
    <x v="1"/>
    <x v="1"/>
    <x v="0"/>
    <n v="0"/>
    <n v="1"/>
  </r>
  <r>
    <d v="2018-04-02T00:00:00"/>
    <n v="4841000"/>
    <n v="94.4"/>
    <n v="55.84"/>
    <n v="2.23"/>
    <x v="0"/>
    <s v="Greensboro"/>
    <x v="3"/>
    <n v="65"/>
    <x v="8"/>
    <x v="0"/>
    <x v="1"/>
    <x v="1"/>
    <x v="2"/>
    <n v="0"/>
    <n v="1"/>
  </r>
  <r>
    <d v="2016-10-26T00:00:00"/>
    <n v="6398000"/>
    <n v="91.08"/>
    <n v="73.84"/>
    <n v="1.1599999999999999"/>
    <x v="0"/>
    <s v="Peoria"/>
    <x v="6"/>
    <n v="38"/>
    <x v="6"/>
    <x v="2"/>
    <x v="0"/>
    <x v="0"/>
    <x v="2"/>
    <n v="0"/>
    <n v="1"/>
  </r>
  <r>
    <d v="2023-01-29T00:00:00"/>
    <n v="6584000"/>
    <n v="99.99"/>
    <n v="58.46"/>
    <n v="1.4"/>
    <x v="0"/>
    <s v="Cleveland"/>
    <x v="0"/>
    <n v="57"/>
    <x v="9"/>
    <x v="0"/>
    <x v="1"/>
    <x v="2"/>
    <x v="3"/>
    <n v="0"/>
    <n v="1"/>
  </r>
  <r>
    <d v="2021-06-11T00:00:00"/>
    <n v="5444000"/>
    <n v="98.74"/>
    <n v="70.12"/>
    <n v="2.19"/>
    <x v="1"/>
    <s v="Augusta"/>
    <x v="8"/>
    <n v="77"/>
    <x v="10"/>
    <x v="0"/>
    <x v="0"/>
    <x v="1"/>
    <x v="3"/>
    <n v="1"/>
    <n v="1"/>
  </r>
  <r>
    <d v="2025-07-24T00:00:00"/>
    <n v="3807000"/>
    <n v="89.08"/>
    <n v="82.64"/>
    <n v="1.57"/>
    <x v="0"/>
    <s v="Orlando"/>
    <x v="9"/>
    <n v="66"/>
    <x v="7"/>
    <x v="0"/>
    <x v="2"/>
    <x v="3"/>
    <x v="1"/>
    <n v="0"/>
    <n v="1"/>
  </r>
  <r>
    <d v="2020-08-26T00:00:00"/>
    <n v="4492000"/>
    <n v="99.72"/>
    <n v="75.19"/>
    <n v="1.62"/>
    <x v="2"/>
    <s v="Orlando"/>
    <x v="9"/>
    <n v="55"/>
    <x v="2"/>
    <x v="0"/>
    <x v="0"/>
    <x v="3"/>
    <x v="3"/>
    <n v="1"/>
    <n v="1"/>
  </r>
  <r>
    <d v="2022-10-13T00:00:00"/>
    <n v="3867000"/>
    <n v="86.05"/>
    <n v="52.27"/>
    <n v="1.18"/>
    <x v="0"/>
    <s v="Cincinnati"/>
    <x v="0"/>
    <n v="99"/>
    <x v="5"/>
    <x v="0"/>
    <x v="1"/>
    <x v="0"/>
    <x v="1"/>
    <n v="0"/>
    <n v="1"/>
  </r>
  <r>
    <d v="2019-10-27T00:00:00"/>
    <n v="6451000"/>
    <n v="92.45"/>
    <n v="83.72"/>
    <n v="1.67"/>
    <x v="0"/>
    <s v="New York"/>
    <x v="7"/>
    <n v="79"/>
    <x v="3"/>
    <x v="0"/>
    <x v="2"/>
    <x v="3"/>
    <x v="2"/>
    <n v="0"/>
    <n v="1"/>
  </r>
  <r>
    <d v="2023-05-03T00:00:00"/>
    <n v="7043000"/>
    <n v="87.61"/>
    <n v="64.45"/>
    <n v="1.96"/>
    <x v="0"/>
    <s v="Tucson"/>
    <x v="4"/>
    <n v="102"/>
    <x v="9"/>
    <x v="1"/>
    <x v="1"/>
    <x v="3"/>
    <x v="1"/>
    <n v="0"/>
    <n v="1"/>
  </r>
  <r>
    <d v="2020-09-14T00:00:00"/>
    <n v="4606000"/>
    <n v="93.02"/>
    <n v="89.85"/>
    <n v="1.71"/>
    <x v="0"/>
    <s v="Raleigh"/>
    <x v="3"/>
    <n v="56"/>
    <x v="2"/>
    <x v="0"/>
    <x v="2"/>
    <x v="3"/>
    <x v="2"/>
    <n v="0"/>
    <n v="1"/>
  </r>
  <r>
    <d v="2018-12-14T00:00:00"/>
    <n v="4445000"/>
    <n v="96.95"/>
    <n v="73.819999999999993"/>
    <n v="2.33"/>
    <x v="0"/>
    <s v="Raleigh"/>
    <x v="3"/>
    <n v="113"/>
    <x v="8"/>
    <x v="1"/>
    <x v="0"/>
    <x v="1"/>
    <x v="0"/>
    <n v="0"/>
    <n v="1"/>
  </r>
  <r>
    <d v="2022-02-09T00:00:00"/>
    <n v="8460000"/>
    <n v="94.45"/>
    <n v="66.7"/>
    <n v="1.22"/>
    <x v="0"/>
    <s v="Cincinnati"/>
    <x v="0"/>
    <n v="30"/>
    <x v="5"/>
    <x v="2"/>
    <x v="0"/>
    <x v="0"/>
    <x v="2"/>
    <n v="0"/>
    <n v="1"/>
  </r>
  <r>
    <d v="2023-10-14T00:00:00"/>
    <n v="4310000"/>
    <n v="88.17"/>
    <n v="79.44"/>
    <n v="1.48"/>
    <x v="0"/>
    <s v="Columbus"/>
    <x v="0"/>
    <n v="89"/>
    <x v="9"/>
    <x v="0"/>
    <x v="0"/>
    <x v="2"/>
    <x v="1"/>
    <n v="0"/>
    <n v="1"/>
  </r>
  <r>
    <d v="2017-05-18T00:00:00"/>
    <n v="2493000"/>
    <n v="99.4"/>
    <n v="84.06"/>
    <n v="2.2999999999999998"/>
    <x v="2"/>
    <s v="Rochester"/>
    <x v="7"/>
    <n v="75"/>
    <x v="0"/>
    <x v="0"/>
    <x v="2"/>
    <x v="1"/>
    <x v="3"/>
    <n v="1"/>
    <n v="1"/>
  </r>
  <r>
    <d v="2019-08-07T00:00:00"/>
    <n v="7884000"/>
    <n v="87.16"/>
    <n v="50.34"/>
    <n v="1.03"/>
    <x v="0"/>
    <s v="Philadelphia"/>
    <x v="5"/>
    <n v="59"/>
    <x v="3"/>
    <x v="0"/>
    <x v="1"/>
    <x v="0"/>
    <x v="1"/>
    <n v="0"/>
    <n v="1"/>
  </r>
  <r>
    <d v="2022-01-19T00:00:00"/>
    <n v="2658000"/>
    <n v="92.77"/>
    <n v="50.3"/>
    <n v="1.63"/>
    <x v="2"/>
    <s v="Charlotte"/>
    <x v="3"/>
    <n v="143"/>
    <x v="5"/>
    <x v="1"/>
    <x v="1"/>
    <x v="3"/>
    <x v="2"/>
    <n v="1"/>
    <n v="1"/>
  </r>
  <r>
    <d v="2025-04-17T00:00:00"/>
    <n v="4093000"/>
    <n v="95.98"/>
    <n v="59.32"/>
    <n v="2.2200000000000002"/>
    <x v="0"/>
    <s v="Tampa"/>
    <x v="9"/>
    <n v="126"/>
    <x v="7"/>
    <x v="1"/>
    <x v="1"/>
    <x v="1"/>
    <x v="0"/>
    <n v="0"/>
    <n v="1"/>
  </r>
  <r>
    <d v="2021-09-02T00:00:00"/>
    <n v="2288000"/>
    <n v="88.55"/>
    <n v="75.12"/>
    <n v="2.2400000000000002"/>
    <x v="0"/>
    <s v="Raleigh"/>
    <x v="3"/>
    <n v="87"/>
    <x v="10"/>
    <x v="0"/>
    <x v="0"/>
    <x v="1"/>
    <x v="1"/>
    <n v="0"/>
    <n v="1"/>
  </r>
  <r>
    <d v="2025-05-05T00:00:00"/>
    <n v="1910000"/>
    <n v="98.01"/>
    <n v="76.77"/>
    <n v="1.67"/>
    <x v="1"/>
    <s v="Buffalo"/>
    <x v="7"/>
    <n v="58"/>
    <x v="7"/>
    <x v="0"/>
    <x v="0"/>
    <x v="3"/>
    <x v="3"/>
    <n v="1"/>
    <n v="1"/>
  </r>
  <r>
    <d v="2020-08-06T00:00:00"/>
    <n v="2106000"/>
    <n v="94.4"/>
    <n v="64.349999999999994"/>
    <n v="2.4900000000000002"/>
    <x v="0"/>
    <s v="San Diego"/>
    <x v="2"/>
    <n v="73"/>
    <x v="2"/>
    <x v="0"/>
    <x v="1"/>
    <x v="1"/>
    <x v="2"/>
    <n v="0"/>
    <n v="1"/>
  </r>
  <r>
    <d v="2020-08-02T00:00:00"/>
    <n v="965000"/>
    <n v="93.49"/>
    <n v="86.67"/>
    <n v="2.2000000000000002"/>
    <x v="0"/>
    <s v="New York"/>
    <x v="7"/>
    <n v="5"/>
    <x v="2"/>
    <x v="2"/>
    <x v="2"/>
    <x v="1"/>
    <x v="2"/>
    <n v="0"/>
    <n v="1"/>
  </r>
  <r>
    <d v="2015-12-09T00:00:00"/>
    <n v="8497000"/>
    <n v="93.79"/>
    <n v="69.69"/>
    <n v="1.29"/>
    <x v="0"/>
    <s v="Pittsburgh"/>
    <x v="5"/>
    <n v="63"/>
    <x v="1"/>
    <x v="0"/>
    <x v="0"/>
    <x v="2"/>
    <x v="2"/>
    <n v="0"/>
    <n v="1"/>
  </r>
  <r>
    <d v="2022-04-19T00:00:00"/>
    <n v="1767000"/>
    <n v="98.72"/>
    <n v="63.42"/>
    <n v="2.4300000000000002"/>
    <x v="0"/>
    <s v="Houston"/>
    <x v="1"/>
    <n v="68"/>
    <x v="5"/>
    <x v="0"/>
    <x v="1"/>
    <x v="1"/>
    <x v="3"/>
    <n v="0"/>
    <n v="1"/>
  </r>
  <r>
    <d v="2020-03-26T00:00:00"/>
    <n v="9431000"/>
    <n v="93.14"/>
    <n v="55.18"/>
    <n v="1.56"/>
    <x v="0"/>
    <s v="Austin"/>
    <x v="1"/>
    <n v="91"/>
    <x v="2"/>
    <x v="0"/>
    <x v="1"/>
    <x v="3"/>
    <x v="2"/>
    <n v="0"/>
    <n v="1"/>
  </r>
  <r>
    <d v="2015-09-14T00:00:00"/>
    <n v="5492000"/>
    <n v="91.7"/>
    <n v="81.12"/>
    <n v="1.33"/>
    <x v="0"/>
    <s v="Columbus"/>
    <x v="0"/>
    <n v="50"/>
    <x v="1"/>
    <x v="0"/>
    <x v="2"/>
    <x v="2"/>
    <x v="2"/>
    <n v="0"/>
    <n v="1"/>
  </r>
  <r>
    <d v="2025-03-11T00:00:00"/>
    <n v="4353000"/>
    <n v="98.9"/>
    <n v="78.42"/>
    <n v="1.63"/>
    <x v="0"/>
    <s v="Raleigh"/>
    <x v="3"/>
    <n v="40"/>
    <x v="7"/>
    <x v="2"/>
    <x v="0"/>
    <x v="3"/>
    <x v="3"/>
    <n v="0"/>
    <n v="1"/>
  </r>
  <r>
    <d v="2016-05-25T00:00:00"/>
    <n v="3288000"/>
    <n v="99.77"/>
    <n v="76.66"/>
    <n v="1.43"/>
    <x v="0"/>
    <s v="Los Angeles"/>
    <x v="2"/>
    <n v="76"/>
    <x v="6"/>
    <x v="0"/>
    <x v="0"/>
    <x v="2"/>
    <x v="3"/>
    <n v="0"/>
    <n v="1"/>
  </r>
  <r>
    <d v="2024-01-06T00:00:00"/>
    <n v="3153000"/>
    <n v="99.49"/>
    <n v="56.99"/>
    <n v="1.97"/>
    <x v="1"/>
    <s v="Orlando"/>
    <x v="9"/>
    <n v="81"/>
    <x v="4"/>
    <x v="0"/>
    <x v="1"/>
    <x v="3"/>
    <x v="3"/>
    <n v="1"/>
    <n v="1"/>
  </r>
  <r>
    <d v="2020-06-07T00:00:00"/>
    <n v="6646000"/>
    <n v="96.65"/>
    <n v="76.94"/>
    <n v="1.92"/>
    <x v="0"/>
    <s v="Charlotte"/>
    <x v="3"/>
    <n v="46"/>
    <x v="2"/>
    <x v="2"/>
    <x v="0"/>
    <x v="3"/>
    <x v="0"/>
    <n v="0"/>
    <n v="1"/>
  </r>
  <r>
    <d v="2019-06-24T00:00:00"/>
    <n v="2652000"/>
    <n v="99.82"/>
    <n v="65.58"/>
    <n v="2.1"/>
    <x v="1"/>
    <s v="Los Angeles"/>
    <x v="2"/>
    <n v="51"/>
    <x v="3"/>
    <x v="0"/>
    <x v="0"/>
    <x v="1"/>
    <x v="3"/>
    <n v="1"/>
    <n v="1"/>
  </r>
  <r>
    <d v="2021-07-23T00:00:00"/>
    <n v="2926000"/>
    <n v="88.58"/>
    <n v="61.25"/>
    <n v="1.62"/>
    <x v="0"/>
    <s v="Cincinnati"/>
    <x v="0"/>
    <n v="94"/>
    <x v="10"/>
    <x v="0"/>
    <x v="1"/>
    <x v="3"/>
    <x v="1"/>
    <n v="0"/>
    <n v="1"/>
  </r>
  <r>
    <d v="2019-04-16T00:00:00"/>
    <n v="2457000"/>
    <n v="85.11"/>
    <n v="77.209999999999994"/>
    <n v="2.2400000000000002"/>
    <x v="0"/>
    <s v="Cleveland"/>
    <x v="0"/>
    <n v="37"/>
    <x v="3"/>
    <x v="2"/>
    <x v="0"/>
    <x v="1"/>
    <x v="1"/>
    <n v="0"/>
    <n v="1"/>
  </r>
  <r>
    <d v="2018-10-19T00:00:00"/>
    <n v="4618000"/>
    <n v="96.85"/>
    <n v="74.650000000000006"/>
    <n v="1.07"/>
    <x v="0"/>
    <s v="New York"/>
    <x v="7"/>
    <n v="69"/>
    <x v="8"/>
    <x v="0"/>
    <x v="0"/>
    <x v="0"/>
    <x v="0"/>
    <n v="0"/>
    <n v="1"/>
  </r>
  <r>
    <d v="2019-10-30T00:00:00"/>
    <n v="2008000"/>
    <n v="90.53"/>
    <n v="80.790000000000006"/>
    <n v="2.2200000000000002"/>
    <x v="0"/>
    <s v="Philadelphia"/>
    <x v="5"/>
    <n v="103"/>
    <x v="3"/>
    <x v="1"/>
    <x v="2"/>
    <x v="1"/>
    <x v="2"/>
    <n v="0"/>
    <n v="1"/>
  </r>
  <r>
    <d v="2017-11-21T00:00:00"/>
    <n v="6155000"/>
    <n v="91.1"/>
    <n v="80.87"/>
    <n v="1.73"/>
    <x v="2"/>
    <s v="Charlotte"/>
    <x v="3"/>
    <n v="71"/>
    <x v="0"/>
    <x v="0"/>
    <x v="2"/>
    <x v="3"/>
    <x v="2"/>
    <n v="1"/>
    <n v="1"/>
  </r>
  <r>
    <d v="2017-03-20T00:00:00"/>
    <n v="5980000"/>
    <n v="88.01"/>
    <n v="82.2"/>
    <n v="2.2799999999999998"/>
    <x v="0"/>
    <s v="San Diego"/>
    <x v="2"/>
    <n v="91"/>
    <x v="0"/>
    <x v="0"/>
    <x v="2"/>
    <x v="1"/>
    <x v="1"/>
    <n v="0"/>
    <n v="1"/>
  </r>
  <r>
    <d v="2016-03-26T00:00:00"/>
    <n v="5163000"/>
    <n v="85.75"/>
    <n v="56"/>
    <n v="1.81"/>
    <x v="0"/>
    <s v="Augusta"/>
    <x v="8"/>
    <n v="73"/>
    <x v="6"/>
    <x v="0"/>
    <x v="1"/>
    <x v="3"/>
    <x v="1"/>
    <n v="0"/>
    <n v="1"/>
  </r>
  <r>
    <d v="2020-10-26T00:00:00"/>
    <n v="8746000"/>
    <n v="85.25"/>
    <n v="88.41"/>
    <n v="1.07"/>
    <x v="2"/>
    <s v="San Diego"/>
    <x v="2"/>
    <n v="104"/>
    <x v="2"/>
    <x v="1"/>
    <x v="2"/>
    <x v="0"/>
    <x v="1"/>
    <n v="1"/>
    <n v="1"/>
  </r>
  <r>
    <d v="2023-01-24T00:00:00"/>
    <n v="6446000"/>
    <n v="94.99"/>
    <n v="82.91"/>
    <n v="1.02"/>
    <x v="1"/>
    <s v="Mesa"/>
    <x v="4"/>
    <n v="78"/>
    <x v="9"/>
    <x v="0"/>
    <x v="2"/>
    <x v="0"/>
    <x v="2"/>
    <n v="1"/>
    <n v="1"/>
  </r>
  <r>
    <d v="2016-02-18T00:00:00"/>
    <n v="934000"/>
    <n v="92.48"/>
    <n v="52.89"/>
    <n v="2.0299999999999998"/>
    <x v="1"/>
    <s v="Augusta"/>
    <x v="8"/>
    <n v="138"/>
    <x v="6"/>
    <x v="1"/>
    <x v="1"/>
    <x v="1"/>
    <x v="2"/>
    <n v="1"/>
    <n v="1"/>
  </r>
  <r>
    <d v="2025-06-04T00:00:00"/>
    <n v="8185000"/>
    <n v="92.28"/>
    <n v="55.98"/>
    <n v="1.97"/>
    <x v="2"/>
    <s v="Springfield"/>
    <x v="6"/>
    <n v="75"/>
    <x v="7"/>
    <x v="0"/>
    <x v="1"/>
    <x v="3"/>
    <x v="2"/>
    <n v="1"/>
    <n v="1"/>
  </r>
  <r>
    <d v="2021-10-09T00:00:00"/>
    <n v="5269000"/>
    <n v="94.2"/>
    <n v="56.29"/>
    <n v="2.44"/>
    <x v="0"/>
    <s v="Allentown"/>
    <x v="5"/>
    <n v="71"/>
    <x v="10"/>
    <x v="0"/>
    <x v="1"/>
    <x v="1"/>
    <x v="2"/>
    <n v="0"/>
    <n v="1"/>
  </r>
  <r>
    <d v="2017-10-19T00:00:00"/>
    <n v="3418000"/>
    <n v="94.4"/>
    <n v="60.13"/>
    <n v="2.21"/>
    <x v="0"/>
    <s v="Austin"/>
    <x v="1"/>
    <n v="76"/>
    <x v="0"/>
    <x v="0"/>
    <x v="1"/>
    <x v="1"/>
    <x v="2"/>
    <n v="0"/>
    <n v="1"/>
  </r>
  <r>
    <d v="2017-02-05T00:00:00"/>
    <n v="500000"/>
    <n v="96.3"/>
    <n v="55.3"/>
    <n v="1.82"/>
    <x v="0"/>
    <s v="San Diego"/>
    <x v="2"/>
    <n v="78"/>
    <x v="0"/>
    <x v="0"/>
    <x v="1"/>
    <x v="3"/>
    <x v="0"/>
    <n v="0"/>
    <n v="1"/>
  </r>
  <r>
    <d v="2020-08-01T00:00:00"/>
    <n v="3263000"/>
    <n v="91.27"/>
    <n v="84.13"/>
    <n v="2.2799999999999998"/>
    <x v="0"/>
    <s v="Orlando"/>
    <x v="9"/>
    <n v="77"/>
    <x v="2"/>
    <x v="0"/>
    <x v="2"/>
    <x v="1"/>
    <x v="2"/>
    <n v="0"/>
    <n v="1"/>
  </r>
  <r>
    <d v="2021-02-14T00:00:00"/>
    <n v="6169000"/>
    <n v="86.93"/>
    <n v="78.8"/>
    <n v="1.1499999999999999"/>
    <x v="0"/>
    <s v="Dallas"/>
    <x v="1"/>
    <n v="63"/>
    <x v="10"/>
    <x v="0"/>
    <x v="0"/>
    <x v="0"/>
    <x v="1"/>
    <n v="0"/>
    <n v="1"/>
  </r>
  <r>
    <d v="2022-08-19T00:00:00"/>
    <n v="2005000"/>
    <n v="96.83"/>
    <n v="59.35"/>
    <n v="1.96"/>
    <x v="0"/>
    <s v="Allentown"/>
    <x v="5"/>
    <n v="113"/>
    <x v="5"/>
    <x v="1"/>
    <x v="1"/>
    <x v="3"/>
    <x v="0"/>
    <n v="0"/>
    <n v="1"/>
  </r>
  <r>
    <d v="2018-07-21T00:00:00"/>
    <n v="6562000"/>
    <n v="98.11"/>
    <n v="55.07"/>
    <n v="2.2999999999999998"/>
    <x v="0"/>
    <s v="Miami"/>
    <x v="9"/>
    <n v="46"/>
    <x v="8"/>
    <x v="2"/>
    <x v="1"/>
    <x v="1"/>
    <x v="3"/>
    <n v="0"/>
    <n v="1"/>
  </r>
  <r>
    <d v="2018-12-24T00:00:00"/>
    <n v="3011000"/>
    <n v="91.41"/>
    <n v="56.43"/>
    <n v="2.0499999999999998"/>
    <x v="0"/>
    <s v="Raleigh"/>
    <x v="3"/>
    <n v="82"/>
    <x v="8"/>
    <x v="0"/>
    <x v="1"/>
    <x v="1"/>
    <x v="2"/>
    <n v="0"/>
    <n v="1"/>
  </r>
  <r>
    <d v="2017-10-24T00:00:00"/>
    <n v="4192000"/>
    <n v="92.59"/>
    <n v="82.59"/>
    <n v="2.4"/>
    <x v="0"/>
    <s v="Buffalo"/>
    <x v="7"/>
    <n v="82"/>
    <x v="0"/>
    <x v="0"/>
    <x v="2"/>
    <x v="1"/>
    <x v="2"/>
    <n v="0"/>
    <n v="1"/>
  </r>
  <r>
    <d v="2024-09-27T00:00:00"/>
    <n v="6291000"/>
    <n v="93.04"/>
    <n v="65.77"/>
    <n v="2.27"/>
    <x v="0"/>
    <s v="Rochester"/>
    <x v="7"/>
    <n v="75"/>
    <x v="4"/>
    <x v="0"/>
    <x v="0"/>
    <x v="1"/>
    <x v="2"/>
    <n v="0"/>
    <n v="1"/>
  </r>
  <r>
    <d v="2021-10-15T00:00:00"/>
    <n v="500000"/>
    <n v="92.35"/>
    <n v="83.87"/>
    <n v="2.25"/>
    <x v="0"/>
    <s v="Orlando"/>
    <x v="9"/>
    <n v="50"/>
    <x v="10"/>
    <x v="0"/>
    <x v="2"/>
    <x v="1"/>
    <x v="2"/>
    <n v="0"/>
    <n v="1"/>
  </r>
  <r>
    <d v="2024-08-05T00:00:00"/>
    <n v="1619000"/>
    <n v="92.38"/>
    <n v="72.91"/>
    <n v="1.36"/>
    <x v="0"/>
    <s v="Savannah"/>
    <x v="8"/>
    <n v="45"/>
    <x v="4"/>
    <x v="2"/>
    <x v="0"/>
    <x v="2"/>
    <x v="2"/>
    <n v="0"/>
    <n v="1"/>
  </r>
  <r>
    <d v="2024-02-07T00:00:00"/>
    <n v="4866000"/>
    <n v="90.01"/>
    <n v="54.27"/>
    <n v="1.36"/>
    <x v="0"/>
    <s v="Tucson"/>
    <x v="4"/>
    <n v="118"/>
    <x v="4"/>
    <x v="1"/>
    <x v="1"/>
    <x v="2"/>
    <x v="2"/>
    <n v="0"/>
    <n v="1"/>
  </r>
  <r>
    <d v="2020-03-14T00:00:00"/>
    <n v="4771000"/>
    <n v="87.53"/>
    <n v="68.430000000000007"/>
    <n v="1.46"/>
    <x v="1"/>
    <s v="Raleigh"/>
    <x v="3"/>
    <n v="82"/>
    <x v="2"/>
    <x v="0"/>
    <x v="0"/>
    <x v="2"/>
    <x v="1"/>
    <n v="1"/>
    <n v="1"/>
  </r>
  <r>
    <d v="2018-05-13T00:00:00"/>
    <n v="4896000"/>
    <n v="93.16"/>
    <n v="72.069999999999993"/>
    <n v="1.53"/>
    <x v="0"/>
    <s v="New York"/>
    <x v="7"/>
    <n v="70"/>
    <x v="8"/>
    <x v="0"/>
    <x v="0"/>
    <x v="3"/>
    <x v="2"/>
    <n v="0"/>
    <n v="1"/>
  </r>
  <r>
    <d v="2019-12-08T00:00:00"/>
    <n v="6014000"/>
    <n v="90.66"/>
    <n v="60.33"/>
    <n v="1.37"/>
    <x v="1"/>
    <s v="Los Angeles"/>
    <x v="2"/>
    <n v="73"/>
    <x v="3"/>
    <x v="0"/>
    <x v="1"/>
    <x v="2"/>
    <x v="2"/>
    <n v="1"/>
    <n v="1"/>
  </r>
  <r>
    <d v="2023-10-06T00:00:00"/>
    <n v="8165000"/>
    <n v="88.09"/>
    <n v="78.37"/>
    <n v="1.03"/>
    <x v="2"/>
    <s v="Buffalo"/>
    <x v="7"/>
    <n v="67"/>
    <x v="9"/>
    <x v="0"/>
    <x v="0"/>
    <x v="0"/>
    <x v="1"/>
    <n v="1"/>
    <n v="1"/>
  </r>
  <r>
    <d v="2020-08-01T00:00:00"/>
    <n v="7855000"/>
    <n v="90.08"/>
    <n v="72.55"/>
    <n v="1.31"/>
    <x v="0"/>
    <s v="Phoenix"/>
    <x v="4"/>
    <n v="62"/>
    <x v="2"/>
    <x v="0"/>
    <x v="0"/>
    <x v="2"/>
    <x v="2"/>
    <n v="0"/>
    <n v="1"/>
  </r>
  <r>
    <d v="2021-04-29T00:00:00"/>
    <n v="4290000"/>
    <n v="98.12"/>
    <n v="64.099999999999994"/>
    <n v="2.08"/>
    <x v="0"/>
    <s v="Mesa"/>
    <x v="4"/>
    <n v="87"/>
    <x v="10"/>
    <x v="0"/>
    <x v="1"/>
    <x v="1"/>
    <x v="3"/>
    <n v="0"/>
    <n v="1"/>
  </r>
  <r>
    <d v="2017-07-10T00:00:00"/>
    <n v="6255000"/>
    <n v="86.9"/>
    <n v="57.14"/>
    <n v="1.74"/>
    <x v="0"/>
    <s v="Springfield"/>
    <x v="6"/>
    <n v="66"/>
    <x v="0"/>
    <x v="0"/>
    <x v="1"/>
    <x v="3"/>
    <x v="1"/>
    <n v="0"/>
    <n v="1"/>
  </r>
  <r>
    <d v="2023-07-14T00:00:00"/>
    <n v="6360000"/>
    <n v="93.17"/>
    <n v="60.79"/>
    <n v="2.0499999999999998"/>
    <x v="0"/>
    <s v="Los Angeles"/>
    <x v="2"/>
    <n v="69"/>
    <x v="9"/>
    <x v="0"/>
    <x v="1"/>
    <x v="1"/>
    <x v="2"/>
    <n v="0"/>
    <n v="1"/>
  </r>
  <r>
    <d v="2016-11-04T00:00:00"/>
    <n v="6738000"/>
    <n v="85.78"/>
    <n v="54.55"/>
    <n v="1.01"/>
    <x v="2"/>
    <s v="Springfield"/>
    <x v="6"/>
    <n v="39"/>
    <x v="6"/>
    <x v="2"/>
    <x v="1"/>
    <x v="0"/>
    <x v="1"/>
    <n v="1"/>
    <n v="1"/>
  </r>
  <r>
    <d v="2017-12-16T00:00:00"/>
    <n v="5101000"/>
    <n v="89.5"/>
    <n v="56.05"/>
    <n v="1.43"/>
    <x v="0"/>
    <s v="Columbus"/>
    <x v="0"/>
    <n v="119"/>
    <x v="0"/>
    <x v="1"/>
    <x v="1"/>
    <x v="2"/>
    <x v="1"/>
    <n v="0"/>
    <n v="1"/>
  </r>
  <r>
    <d v="2019-05-27T00:00:00"/>
    <n v="7702000"/>
    <n v="93.09"/>
    <n v="53.1"/>
    <n v="1.03"/>
    <x v="0"/>
    <s v="Cincinnati"/>
    <x v="0"/>
    <n v="55"/>
    <x v="3"/>
    <x v="0"/>
    <x v="1"/>
    <x v="0"/>
    <x v="2"/>
    <n v="0"/>
    <n v="1"/>
  </r>
  <r>
    <d v="2022-04-29T00:00:00"/>
    <n v="4603000"/>
    <n v="99"/>
    <n v="75.5"/>
    <n v="2.2000000000000002"/>
    <x v="2"/>
    <s v="Pittsburgh"/>
    <x v="5"/>
    <n v="48"/>
    <x v="5"/>
    <x v="2"/>
    <x v="0"/>
    <x v="1"/>
    <x v="3"/>
    <n v="1"/>
    <n v="1"/>
  </r>
  <r>
    <d v="2025-01-17T00:00:00"/>
    <n v="644000"/>
    <n v="86.63"/>
    <n v="85.04"/>
    <n v="2.17"/>
    <x v="2"/>
    <s v="Cincinnati"/>
    <x v="0"/>
    <n v="59"/>
    <x v="7"/>
    <x v="0"/>
    <x v="2"/>
    <x v="1"/>
    <x v="1"/>
    <n v="1"/>
    <n v="1"/>
  </r>
  <r>
    <d v="2021-10-14T00:00:00"/>
    <n v="5094000"/>
    <n v="92.31"/>
    <n v="75"/>
    <n v="2.42"/>
    <x v="1"/>
    <s v="Dallas"/>
    <x v="1"/>
    <n v="36"/>
    <x v="10"/>
    <x v="2"/>
    <x v="0"/>
    <x v="1"/>
    <x v="2"/>
    <n v="1"/>
    <n v="1"/>
  </r>
  <r>
    <d v="2017-02-06T00:00:00"/>
    <n v="7363000"/>
    <n v="85.75"/>
    <n v="52.52"/>
    <n v="1.28"/>
    <x v="1"/>
    <s v="Tucson"/>
    <x v="4"/>
    <n v="145"/>
    <x v="0"/>
    <x v="1"/>
    <x v="1"/>
    <x v="2"/>
    <x v="1"/>
    <n v="1"/>
    <n v="1"/>
  </r>
  <r>
    <d v="2022-04-11T00:00:00"/>
    <n v="3646000"/>
    <n v="97.54"/>
    <n v="56.19"/>
    <n v="1.45"/>
    <x v="1"/>
    <s v="Springfield"/>
    <x v="6"/>
    <n v="87"/>
    <x v="5"/>
    <x v="0"/>
    <x v="1"/>
    <x v="2"/>
    <x v="0"/>
    <n v="1"/>
    <n v="1"/>
  </r>
  <r>
    <d v="2015-10-20T00:00:00"/>
    <n v="3626000"/>
    <n v="88.82"/>
    <n v="69.56"/>
    <n v="1.61"/>
    <x v="0"/>
    <s v="Greensboro"/>
    <x v="3"/>
    <n v="34"/>
    <x v="1"/>
    <x v="2"/>
    <x v="0"/>
    <x v="3"/>
    <x v="1"/>
    <n v="0"/>
    <n v="1"/>
  </r>
  <r>
    <d v="2020-01-24T00:00:00"/>
    <n v="3932000"/>
    <n v="97.55"/>
    <n v="70.48"/>
    <n v="1.79"/>
    <x v="0"/>
    <s v="New York"/>
    <x v="7"/>
    <n v="79"/>
    <x v="2"/>
    <x v="0"/>
    <x v="0"/>
    <x v="3"/>
    <x v="0"/>
    <n v="0"/>
    <n v="1"/>
  </r>
  <r>
    <d v="2024-09-10T00:00:00"/>
    <n v="2511000"/>
    <n v="87.97"/>
    <n v="62.75"/>
    <n v="1.89"/>
    <x v="0"/>
    <s v="Augusta"/>
    <x v="8"/>
    <n v="81"/>
    <x v="4"/>
    <x v="0"/>
    <x v="1"/>
    <x v="3"/>
    <x v="1"/>
    <n v="0"/>
    <n v="1"/>
  </r>
  <r>
    <d v="2017-08-31T00:00:00"/>
    <n v="4370000"/>
    <n v="99.55"/>
    <n v="50.88"/>
    <n v="2.2000000000000002"/>
    <x v="1"/>
    <s v="Phoenix"/>
    <x v="4"/>
    <n v="67"/>
    <x v="0"/>
    <x v="0"/>
    <x v="1"/>
    <x v="1"/>
    <x v="3"/>
    <n v="1"/>
    <n v="1"/>
  </r>
  <r>
    <d v="2023-04-20T00:00:00"/>
    <n v="3637000"/>
    <n v="87.03"/>
    <n v="55.83"/>
    <n v="2.0499999999999998"/>
    <x v="0"/>
    <s v="Cincinnati"/>
    <x v="0"/>
    <n v="104"/>
    <x v="9"/>
    <x v="1"/>
    <x v="1"/>
    <x v="1"/>
    <x v="1"/>
    <n v="0"/>
    <n v="1"/>
  </r>
  <r>
    <d v="2021-11-01T00:00:00"/>
    <n v="7412000"/>
    <n v="99.06"/>
    <n v="77.680000000000007"/>
    <n v="1.23"/>
    <x v="0"/>
    <s v="San Francisco"/>
    <x v="2"/>
    <n v="93"/>
    <x v="10"/>
    <x v="0"/>
    <x v="0"/>
    <x v="0"/>
    <x v="3"/>
    <n v="0"/>
    <n v="1"/>
  </r>
  <r>
    <d v="2020-01-10T00:00:00"/>
    <n v="6265000"/>
    <n v="88.14"/>
    <n v="52.9"/>
    <n v="2.0499999999999998"/>
    <x v="0"/>
    <s v="Los Angeles"/>
    <x v="2"/>
    <n v="60"/>
    <x v="2"/>
    <x v="0"/>
    <x v="1"/>
    <x v="1"/>
    <x v="1"/>
    <n v="0"/>
    <n v="1"/>
  </r>
  <r>
    <d v="2025-07-05T00:00:00"/>
    <n v="6499000"/>
    <n v="94.75"/>
    <n v="53.62"/>
    <n v="2.42"/>
    <x v="0"/>
    <s v="Austin"/>
    <x v="1"/>
    <n v="69"/>
    <x v="7"/>
    <x v="0"/>
    <x v="1"/>
    <x v="1"/>
    <x v="2"/>
    <n v="0"/>
    <n v="1"/>
  </r>
  <r>
    <d v="2022-01-17T00:00:00"/>
    <n v="3356000"/>
    <n v="91.03"/>
    <n v="52.05"/>
    <n v="1.74"/>
    <x v="0"/>
    <s v="New York"/>
    <x v="7"/>
    <n v="38"/>
    <x v="5"/>
    <x v="2"/>
    <x v="1"/>
    <x v="3"/>
    <x v="2"/>
    <n v="0"/>
    <n v="1"/>
  </r>
  <r>
    <d v="2021-11-19T00:00:00"/>
    <n v="4492000"/>
    <n v="90.26"/>
    <n v="80.91"/>
    <n v="2.2000000000000002"/>
    <x v="0"/>
    <s v="Savannah"/>
    <x v="8"/>
    <n v="45"/>
    <x v="10"/>
    <x v="2"/>
    <x v="2"/>
    <x v="1"/>
    <x v="2"/>
    <n v="0"/>
    <n v="1"/>
  </r>
  <r>
    <d v="2017-05-29T00:00:00"/>
    <n v="4216000"/>
    <n v="90.6"/>
    <n v="56.06"/>
    <n v="2.2000000000000002"/>
    <x v="0"/>
    <s v="Philadelphia"/>
    <x v="5"/>
    <n v="44"/>
    <x v="0"/>
    <x v="2"/>
    <x v="1"/>
    <x v="1"/>
    <x v="2"/>
    <n v="0"/>
    <n v="1"/>
  </r>
  <r>
    <d v="2019-07-17T00:00:00"/>
    <n v="3197000"/>
    <n v="90.5"/>
    <n v="54.23"/>
    <n v="1.94"/>
    <x v="0"/>
    <s v="Springfield"/>
    <x v="6"/>
    <n v="93"/>
    <x v="3"/>
    <x v="0"/>
    <x v="1"/>
    <x v="3"/>
    <x v="2"/>
    <n v="0"/>
    <n v="1"/>
  </r>
  <r>
    <d v="2023-08-02T00:00:00"/>
    <n v="3963000"/>
    <n v="93.68"/>
    <n v="86.45"/>
    <n v="1.83"/>
    <x v="0"/>
    <s v="Austin"/>
    <x v="1"/>
    <n v="114"/>
    <x v="9"/>
    <x v="1"/>
    <x v="2"/>
    <x v="3"/>
    <x v="2"/>
    <n v="0"/>
    <n v="1"/>
  </r>
  <r>
    <d v="2015-12-28T00:00:00"/>
    <n v="4157000"/>
    <n v="97.65"/>
    <n v="75.77"/>
    <n v="1.98"/>
    <x v="0"/>
    <s v="Savannah"/>
    <x v="8"/>
    <n v="41"/>
    <x v="1"/>
    <x v="2"/>
    <x v="0"/>
    <x v="3"/>
    <x v="0"/>
    <n v="0"/>
    <n v="1"/>
  </r>
  <r>
    <d v="2025-02-11T00:00:00"/>
    <n v="8327000"/>
    <n v="96.35"/>
    <n v="74.27"/>
    <n v="1.25"/>
    <x v="2"/>
    <s v="Orlando"/>
    <x v="9"/>
    <n v="84"/>
    <x v="7"/>
    <x v="0"/>
    <x v="0"/>
    <x v="2"/>
    <x v="0"/>
    <n v="1"/>
    <n v="1"/>
  </r>
  <r>
    <d v="2021-02-22T00:00:00"/>
    <n v="6306000"/>
    <n v="86.29"/>
    <n v="68.55"/>
    <n v="1.26"/>
    <x v="0"/>
    <s v="Tucson"/>
    <x v="4"/>
    <n v="101"/>
    <x v="10"/>
    <x v="1"/>
    <x v="0"/>
    <x v="2"/>
    <x v="1"/>
    <n v="0"/>
    <n v="1"/>
  </r>
  <r>
    <d v="2019-05-01T00:00:00"/>
    <n v="7193000"/>
    <n v="94.29"/>
    <n v="76.540000000000006"/>
    <n v="2.25"/>
    <x v="0"/>
    <s v="Savannah"/>
    <x v="8"/>
    <n v="9"/>
    <x v="3"/>
    <x v="2"/>
    <x v="0"/>
    <x v="1"/>
    <x v="2"/>
    <n v="0"/>
    <n v="1"/>
  </r>
  <r>
    <d v="2016-08-21T00:00:00"/>
    <n v="4265000"/>
    <n v="97.77"/>
    <n v="56.26"/>
    <n v="2.46"/>
    <x v="0"/>
    <s v="Atlanta"/>
    <x v="8"/>
    <n v="66"/>
    <x v="6"/>
    <x v="0"/>
    <x v="1"/>
    <x v="1"/>
    <x v="0"/>
    <n v="0"/>
    <n v="1"/>
  </r>
  <r>
    <d v="2023-06-18T00:00:00"/>
    <n v="5006000"/>
    <n v="99.72"/>
    <n v="53.9"/>
    <n v="1.45"/>
    <x v="0"/>
    <s v="New York"/>
    <x v="7"/>
    <n v="111"/>
    <x v="9"/>
    <x v="1"/>
    <x v="1"/>
    <x v="2"/>
    <x v="3"/>
    <n v="0"/>
    <n v="1"/>
  </r>
  <r>
    <d v="2020-09-14T00:00:00"/>
    <n v="2215000"/>
    <n v="98.93"/>
    <n v="52.63"/>
    <n v="1.82"/>
    <x v="0"/>
    <s v="Springfield"/>
    <x v="6"/>
    <n v="113"/>
    <x v="2"/>
    <x v="1"/>
    <x v="1"/>
    <x v="3"/>
    <x v="3"/>
    <n v="0"/>
    <n v="1"/>
  </r>
  <r>
    <d v="2022-07-06T00:00:00"/>
    <n v="8496000"/>
    <n v="88.83"/>
    <n v="64.58"/>
    <n v="2.27"/>
    <x v="0"/>
    <s v="Augusta"/>
    <x v="8"/>
    <n v="106"/>
    <x v="5"/>
    <x v="1"/>
    <x v="1"/>
    <x v="1"/>
    <x v="1"/>
    <n v="0"/>
    <n v="1"/>
  </r>
  <r>
    <d v="2017-07-19T00:00:00"/>
    <n v="5978000"/>
    <n v="93.44"/>
    <n v="80.489999999999995"/>
    <n v="2.0699999999999998"/>
    <x v="0"/>
    <s v="Orlando"/>
    <x v="9"/>
    <n v="61"/>
    <x v="0"/>
    <x v="0"/>
    <x v="2"/>
    <x v="1"/>
    <x v="2"/>
    <n v="0"/>
    <n v="1"/>
  </r>
  <r>
    <d v="2017-12-10T00:00:00"/>
    <n v="5654000"/>
    <n v="98.02"/>
    <n v="67.28"/>
    <n v="2.4500000000000002"/>
    <x v="3"/>
    <s v="San Diego"/>
    <x v="2"/>
    <n v="33"/>
    <x v="0"/>
    <x v="2"/>
    <x v="0"/>
    <x v="1"/>
    <x v="3"/>
    <n v="1"/>
    <n v="1"/>
  </r>
  <r>
    <d v="2016-05-02T00:00:00"/>
    <n v="2731000"/>
    <n v="90.84"/>
    <n v="88.07"/>
    <n v="1.48"/>
    <x v="0"/>
    <s v="New York"/>
    <x v="7"/>
    <n v="70"/>
    <x v="6"/>
    <x v="0"/>
    <x v="2"/>
    <x v="2"/>
    <x v="2"/>
    <n v="0"/>
    <n v="1"/>
  </r>
  <r>
    <d v="2016-03-13T00:00:00"/>
    <n v="3689000"/>
    <n v="95.87"/>
    <n v="62.46"/>
    <n v="2.17"/>
    <x v="0"/>
    <s v="San Francisco"/>
    <x v="2"/>
    <n v="67"/>
    <x v="6"/>
    <x v="0"/>
    <x v="1"/>
    <x v="1"/>
    <x v="0"/>
    <n v="0"/>
    <n v="1"/>
  </r>
  <r>
    <d v="2020-09-28T00:00:00"/>
    <n v="3546000"/>
    <n v="96.67"/>
    <n v="65.290000000000006"/>
    <n v="1.66"/>
    <x v="0"/>
    <s v="Cleveland"/>
    <x v="0"/>
    <n v="5"/>
    <x v="2"/>
    <x v="2"/>
    <x v="0"/>
    <x v="3"/>
    <x v="0"/>
    <n v="0"/>
    <n v="1"/>
  </r>
  <r>
    <d v="2023-12-12T00:00:00"/>
    <n v="2056000"/>
    <n v="92.89"/>
    <n v="82.35"/>
    <n v="1.54"/>
    <x v="1"/>
    <s v="Raleigh"/>
    <x v="3"/>
    <n v="33"/>
    <x v="9"/>
    <x v="2"/>
    <x v="2"/>
    <x v="3"/>
    <x v="2"/>
    <n v="1"/>
    <n v="1"/>
  </r>
  <r>
    <d v="2017-07-16T00:00:00"/>
    <n v="9086000"/>
    <n v="89.04"/>
    <n v="61.1"/>
    <n v="2.4"/>
    <x v="0"/>
    <s v="Peoria"/>
    <x v="6"/>
    <n v="83"/>
    <x v="0"/>
    <x v="0"/>
    <x v="1"/>
    <x v="1"/>
    <x v="1"/>
    <n v="0"/>
    <n v="1"/>
  </r>
  <r>
    <d v="2017-03-20T00:00:00"/>
    <n v="6130000"/>
    <n v="94.72"/>
    <n v="51.17"/>
    <n v="1.93"/>
    <x v="1"/>
    <s v="Columbus"/>
    <x v="0"/>
    <n v="124"/>
    <x v="0"/>
    <x v="1"/>
    <x v="1"/>
    <x v="3"/>
    <x v="2"/>
    <n v="1"/>
    <n v="1"/>
  </r>
  <r>
    <d v="2019-07-23T00:00:00"/>
    <n v="11029000"/>
    <n v="90.39"/>
    <n v="53.26"/>
    <n v="1.29"/>
    <x v="0"/>
    <s v="Chicago"/>
    <x v="6"/>
    <n v="93"/>
    <x v="3"/>
    <x v="0"/>
    <x v="1"/>
    <x v="2"/>
    <x v="2"/>
    <n v="0"/>
    <n v="1"/>
  </r>
  <r>
    <d v="2024-09-16T00:00:00"/>
    <n v="4770000"/>
    <n v="92"/>
    <n v="52.11"/>
    <n v="1.06"/>
    <x v="0"/>
    <s v="Peoria"/>
    <x v="6"/>
    <n v="92"/>
    <x v="4"/>
    <x v="0"/>
    <x v="1"/>
    <x v="0"/>
    <x v="2"/>
    <n v="0"/>
    <n v="1"/>
  </r>
  <r>
    <d v="2017-11-14T00:00:00"/>
    <n v="5625000"/>
    <n v="92.63"/>
    <n v="59.72"/>
    <n v="2.12"/>
    <x v="2"/>
    <s v="Tucson"/>
    <x v="4"/>
    <n v="128"/>
    <x v="0"/>
    <x v="1"/>
    <x v="1"/>
    <x v="1"/>
    <x v="2"/>
    <n v="1"/>
    <n v="1"/>
  </r>
  <r>
    <d v="2022-03-05T00:00:00"/>
    <n v="4152000"/>
    <n v="91.91"/>
    <n v="61.45"/>
    <n v="1.37"/>
    <x v="0"/>
    <s v="Greensboro"/>
    <x v="3"/>
    <n v="61"/>
    <x v="5"/>
    <x v="0"/>
    <x v="1"/>
    <x v="2"/>
    <x v="2"/>
    <n v="0"/>
    <n v="1"/>
  </r>
  <r>
    <d v="2023-04-13T00:00:00"/>
    <n v="7689000"/>
    <n v="97.37"/>
    <n v="66.709999999999994"/>
    <n v="1.1100000000000001"/>
    <x v="0"/>
    <s v="Orlando"/>
    <x v="9"/>
    <n v="113"/>
    <x v="9"/>
    <x v="1"/>
    <x v="0"/>
    <x v="0"/>
    <x v="0"/>
    <n v="0"/>
    <n v="1"/>
  </r>
  <r>
    <d v="2021-11-16T00:00:00"/>
    <n v="8197000"/>
    <n v="85.11"/>
    <n v="70.73"/>
    <n v="1.06"/>
    <x v="1"/>
    <s v="Savannah"/>
    <x v="8"/>
    <n v="97"/>
    <x v="10"/>
    <x v="0"/>
    <x v="0"/>
    <x v="0"/>
    <x v="1"/>
    <n v="1"/>
    <n v="1"/>
  </r>
  <r>
    <d v="2024-10-02T00:00:00"/>
    <n v="6575000"/>
    <n v="99.53"/>
    <n v="71.62"/>
    <n v="1.69"/>
    <x v="0"/>
    <s v="Orlando"/>
    <x v="9"/>
    <n v="78"/>
    <x v="4"/>
    <x v="0"/>
    <x v="0"/>
    <x v="3"/>
    <x v="3"/>
    <n v="0"/>
    <n v="1"/>
  </r>
  <r>
    <d v="2022-09-11T00:00:00"/>
    <n v="5311000"/>
    <n v="85.97"/>
    <n v="68.63"/>
    <n v="1.36"/>
    <x v="0"/>
    <s v="San Francisco"/>
    <x v="2"/>
    <n v="86"/>
    <x v="5"/>
    <x v="0"/>
    <x v="0"/>
    <x v="2"/>
    <x v="1"/>
    <n v="0"/>
    <n v="1"/>
  </r>
  <r>
    <d v="2025-07-22T00:00:00"/>
    <n v="500000"/>
    <n v="93.73"/>
    <n v="64.27"/>
    <n v="1.25"/>
    <x v="0"/>
    <s v="Cleveland"/>
    <x v="0"/>
    <n v="24"/>
    <x v="7"/>
    <x v="2"/>
    <x v="1"/>
    <x v="2"/>
    <x v="2"/>
    <n v="0"/>
    <n v="1"/>
  </r>
  <r>
    <d v="2018-03-12T00:00:00"/>
    <n v="7576000"/>
    <n v="94.96"/>
    <n v="63.53"/>
    <n v="2.4"/>
    <x v="1"/>
    <s v="Tucson"/>
    <x v="4"/>
    <n v="75"/>
    <x v="8"/>
    <x v="0"/>
    <x v="1"/>
    <x v="1"/>
    <x v="2"/>
    <n v="1"/>
    <n v="1"/>
  </r>
  <r>
    <d v="2022-08-16T00:00:00"/>
    <n v="5465000"/>
    <n v="92.95"/>
    <n v="51.11"/>
    <n v="1.37"/>
    <x v="0"/>
    <s v="Phoenix"/>
    <x v="4"/>
    <n v="102"/>
    <x v="5"/>
    <x v="1"/>
    <x v="1"/>
    <x v="2"/>
    <x v="2"/>
    <n v="0"/>
    <n v="1"/>
  </r>
  <r>
    <d v="2017-04-01T00:00:00"/>
    <n v="9370000"/>
    <n v="93.36"/>
    <n v="79.709999999999994"/>
    <n v="1.42"/>
    <x v="3"/>
    <s v="Mesa"/>
    <x v="4"/>
    <n v="54"/>
    <x v="0"/>
    <x v="0"/>
    <x v="0"/>
    <x v="2"/>
    <x v="2"/>
    <n v="1"/>
    <n v="1"/>
  </r>
  <r>
    <d v="2023-11-21T00:00:00"/>
    <n v="3316000"/>
    <n v="91.2"/>
    <n v="80.010000000000005"/>
    <n v="2.04"/>
    <x v="1"/>
    <s v="Philadelphia"/>
    <x v="5"/>
    <n v="78"/>
    <x v="9"/>
    <x v="0"/>
    <x v="2"/>
    <x v="1"/>
    <x v="2"/>
    <n v="1"/>
    <n v="1"/>
  </r>
  <r>
    <d v="2022-07-04T00:00:00"/>
    <n v="851000"/>
    <n v="91.61"/>
    <n v="84.28"/>
    <n v="2.0299999999999998"/>
    <x v="1"/>
    <s v="Chicago"/>
    <x v="6"/>
    <n v="74"/>
    <x v="5"/>
    <x v="0"/>
    <x v="2"/>
    <x v="1"/>
    <x v="2"/>
    <n v="1"/>
    <n v="1"/>
  </r>
  <r>
    <d v="2020-04-28T00:00:00"/>
    <n v="4557000"/>
    <n v="98.1"/>
    <n v="52.39"/>
    <n v="2.33"/>
    <x v="2"/>
    <s v="Allentown"/>
    <x v="5"/>
    <n v="83"/>
    <x v="2"/>
    <x v="0"/>
    <x v="1"/>
    <x v="1"/>
    <x v="3"/>
    <n v="1"/>
    <n v="1"/>
  </r>
  <r>
    <d v="2016-02-14T00:00:00"/>
    <n v="2567000"/>
    <n v="92.68"/>
    <n v="87.63"/>
    <n v="1.07"/>
    <x v="0"/>
    <s v="Orlando"/>
    <x v="9"/>
    <n v="41"/>
    <x v="6"/>
    <x v="2"/>
    <x v="2"/>
    <x v="0"/>
    <x v="2"/>
    <n v="0"/>
    <n v="1"/>
  </r>
  <r>
    <d v="2021-11-13T00:00:00"/>
    <n v="6880000"/>
    <n v="90.94"/>
    <n v="57.97"/>
    <n v="1.64"/>
    <x v="0"/>
    <s v="San Francisco"/>
    <x v="2"/>
    <n v="63"/>
    <x v="10"/>
    <x v="0"/>
    <x v="1"/>
    <x v="3"/>
    <x v="2"/>
    <n v="0"/>
    <n v="1"/>
  </r>
  <r>
    <d v="2019-04-06T00:00:00"/>
    <n v="6487000"/>
    <n v="96.43"/>
    <n v="70.2"/>
    <n v="2.48"/>
    <x v="0"/>
    <s v="San Francisco"/>
    <x v="2"/>
    <n v="68"/>
    <x v="3"/>
    <x v="0"/>
    <x v="0"/>
    <x v="1"/>
    <x v="0"/>
    <n v="0"/>
    <n v="1"/>
  </r>
  <r>
    <d v="2023-02-09T00:00:00"/>
    <n v="3614000"/>
    <n v="88.93"/>
    <n v="67.44"/>
    <n v="1.24"/>
    <x v="2"/>
    <s v="Philadelphia"/>
    <x v="5"/>
    <n v="73"/>
    <x v="9"/>
    <x v="0"/>
    <x v="0"/>
    <x v="0"/>
    <x v="1"/>
    <n v="1"/>
    <n v="1"/>
  </r>
  <r>
    <d v="2023-02-17T00:00:00"/>
    <n v="6219000"/>
    <n v="95.82"/>
    <n v="87.65"/>
    <n v="2.3199999999999998"/>
    <x v="0"/>
    <s v="Cleveland"/>
    <x v="0"/>
    <n v="28"/>
    <x v="9"/>
    <x v="2"/>
    <x v="2"/>
    <x v="1"/>
    <x v="0"/>
    <n v="0"/>
    <n v="1"/>
  </r>
  <r>
    <d v="2019-08-01T00:00:00"/>
    <n v="8087000"/>
    <n v="93.43"/>
    <n v="72.11"/>
    <n v="1.17"/>
    <x v="1"/>
    <s v="Chicago"/>
    <x v="6"/>
    <n v="77"/>
    <x v="3"/>
    <x v="0"/>
    <x v="0"/>
    <x v="0"/>
    <x v="2"/>
    <n v="1"/>
    <n v="1"/>
  </r>
  <r>
    <d v="2021-09-25T00:00:00"/>
    <n v="5169000"/>
    <n v="89.03"/>
    <n v="50.84"/>
    <n v="2.08"/>
    <x v="1"/>
    <s v="Dallas"/>
    <x v="1"/>
    <n v="42"/>
    <x v="10"/>
    <x v="2"/>
    <x v="1"/>
    <x v="1"/>
    <x v="1"/>
    <n v="1"/>
    <n v="1"/>
  </r>
  <r>
    <d v="2017-04-03T00:00:00"/>
    <n v="5173000"/>
    <n v="93.09"/>
    <n v="88.75"/>
    <n v="1.73"/>
    <x v="0"/>
    <s v="Miami"/>
    <x v="9"/>
    <n v="62"/>
    <x v="0"/>
    <x v="0"/>
    <x v="2"/>
    <x v="3"/>
    <x v="2"/>
    <n v="0"/>
    <n v="1"/>
  </r>
  <r>
    <d v="2021-10-24T00:00:00"/>
    <n v="5169000"/>
    <n v="97.62"/>
    <n v="89.87"/>
    <n v="1.65"/>
    <x v="0"/>
    <s v="Chicago"/>
    <x v="6"/>
    <n v="53"/>
    <x v="10"/>
    <x v="0"/>
    <x v="2"/>
    <x v="3"/>
    <x v="0"/>
    <n v="0"/>
    <n v="1"/>
  </r>
  <r>
    <d v="2024-10-29T00:00:00"/>
    <n v="6254000"/>
    <n v="87.87"/>
    <n v="74.62"/>
    <n v="1.61"/>
    <x v="0"/>
    <s v="New York"/>
    <x v="7"/>
    <n v="66"/>
    <x v="4"/>
    <x v="0"/>
    <x v="0"/>
    <x v="3"/>
    <x v="1"/>
    <n v="0"/>
    <n v="1"/>
  </r>
  <r>
    <d v="2021-08-31T00:00:00"/>
    <n v="4770000"/>
    <n v="88.98"/>
    <n v="77.44"/>
    <n v="2.42"/>
    <x v="1"/>
    <s v="Raleigh"/>
    <x v="3"/>
    <n v="64"/>
    <x v="10"/>
    <x v="0"/>
    <x v="0"/>
    <x v="1"/>
    <x v="1"/>
    <n v="1"/>
    <n v="1"/>
  </r>
  <r>
    <d v="2016-08-05T00:00:00"/>
    <n v="6613000"/>
    <n v="85.83"/>
    <n v="71.52"/>
    <n v="1.1100000000000001"/>
    <x v="0"/>
    <s v="Austin"/>
    <x v="1"/>
    <n v="56"/>
    <x v="6"/>
    <x v="0"/>
    <x v="0"/>
    <x v="0"/>
    <x v="1"/>
    <n v="0"/>
    <n v="1"/>
  </r>
  <r>
    <d v="2022-05-03T00:00:00"/>
    <n v="7058000"/>
    <n v="94.71"/>
    <n v="88.76"/>
    <n v="2.0699999999999998"/>
    <x v="0"/>
    <s v="Peoria"/>
    <x v="6"/>
    <n v="90"/>
    <x v="5"/>
    <x v="0"/>
    <x v="2"/>
    <x v="1"/>
    <x v="2"/>
    <n v="0"/>
    <n v="1"/>
  </r>
  <r>
    <d v="2020-04-04T00:00:00"/>
    <n v="5065000"/>
    <n v="86.76"/>
    <n v="71.13"/>
    <n v="1.19"/>
    <x v="0"/>
    <s v="Charlotte"/>
    <x v="3"/>
    <n v="99"/>
    <x v="2"/>
    <x v="0"/>
    <x v="0"/>
    <x v="0"/>
    <x v="1"/>
    <n v="0"/>
    <n v="1"/>
  </r>
  <r>
    <d v="2018-10-17T00:00:00"/>
    <n v="4039000"/>
    <n v="94.34"/>
    <n v="50.4"/>
    <n v="1.29"/>
    <x v="0"/>
    <s v="Dallas"/>
    <x v="1"/>
    <n v="151"/>
    <x v="8"/>
    <x v="1"/>
    <x v="1"/>
    <x v="2"/>
    <x v="2"/>
    <n v="0"/>
    <n v="1"/>
  </r>
  <r>
    <d v="2017-08-23T00:00:00"/>
    <n v="6290000"/>
    <n v="90.75"/>
    <n v="66.97"/>
    <n v="2.0699999999999998"/>
    <x v="0"/>
    <s v="Greensboro"/>
    <x v="3"/>
    <n v="74"/>
    <x v="0"/>
    <x v="0"/>
    <x v="0"/>
    <x v="1"/>
    <x v="2"/>
    <n v="0"/>
    <n v="1"/>
  </r>
  <r>
    <d v="2023-04-20T00:00:00"/>
    <n v="1835000"/>
    <n v="91.16"/>
    <n v="58.71"/>
    <n v="2.4500000000000002"/>
    <x v="3"/>
    <s v="Austin"/>
    <x v="1"/>
    <n v="99"/>
    <x v="9"/>
    <x v="0"/>
    <x v="1"/>
    <x v="1"/>
    <x v="2"/>
    <n v="1"/>
    <n v="1"/>
  </r>
  <r>
    <d v="2017-02-14T00:00:00"/>
    <n v="4350000"/>
    <n v="85.39"/>
    <n v="58.87"/>
    <n v="2.17"/>
    <x v="0"/>
    <s v="Savannah"/>
    <x v="8"/>
    <n v="46"/>
    <x v="0"/>
    <x v="2"/>
    <x v="1"/>
    <x v="1"/>
    <x v="1"/>
    <n v="0"/>
    <n v="1"/>
  </r>
  <r>
    <d v="2019-03-04T00:00:00"/>
    <n v="4453000"/>
    <n v="86.27"/>
    <n v="82.31"/>
    <n v="2.16"/>
    <x v="0"/>
    <s v="Columbus"/>
    <x v="0"/>
    <n v="74"/>
    <x v="3"/>
    <x v="0"/>
    <x v="2"/>
    <x v="1"/>
    <x v="1"/>
    <n v="0"/>
    <n v="1"/>
  </r>
  <r>
    <d v="2015-12-05T00:00:00"/>
    <n v="4326000"/>
    <n v="96.74"/>
    <n v="83.82"/>
    <n v="2.2000000000000002"/>
    <x v="0"/>
    <s v="Houston"/>
    <x v="1"/>
    <n v="79"/>
    <x v="1"/>
    <x v="0"/>
    <x v="2"/>
    <x v="1"/>
    <x v="0"/>
    <n v="0"/>
    <n v="1"/>
  </r>
  <r>
    <d v="2016-06-04T00:00:00"/>
    <n v="1836000"/>
    <n v="97.68"/>
    <n v="79.09"/>
    <n v="2.4700000000000002"/>
    <x v="3"/>
    <s v="New York"/>
    <x v="7"/>
    <n v="76"/>
    <x v="6"/>
    <x v="0"/>
    <x v="0"/>
    <x v="1"/>
    <x v="0"/>
    <n v="1"/>
    <n v="1"/>
  </r>
  <r>
    <d v="2021-03-28T00:00:00"/>
    <n v="4111000"/>
    <n v="88.18"/>
    <n v="81.7"/>
    <n v="1.28"/>
    <x v="0"/>
    <s v="Rochester"/>
    <x v="7"/>
    <n v="58"/>
    <x v="10"/>
    <x v="0"/>
    <x v="2"/>
    <x v="2"/>
    <x v="1"/>
    <n v="0"/>
    <n v="1"/>
  </r>
  <r>
    <d v="2019-09-16T00:00:00"/>
    <n v="7068000"/>
    <n v="93.32"/>
    <n v="86.07"/>
    <n v="2.39"/>
    <x v="2"/>
    <s v="Philadelphia"/>
    <x v="5"/>
    <n v="62"/>
    <x v="3"/>
    <x v="0"/>
    <x v="2"/>
    <x v="1"/>
    <x v="2"/>
    <n v="1"/>
    <n v="1"/>
  </r>
  <r>
    <d v="2017-09-15T00:00:00"/>
    <n v="6596000"/>
    <n v="98.32"/>
    <n v="68.400000000000006"/>
    <n v="1.91"/>
    <x v="1"/>
    <s v="Greensboro"/>
    <x v="3"/>
    <n v="39"/>
    <x v="0"/>
    <x v="2"/>
    <x v="0"/>
    <x v="3"/>
    <x v="3"/>
    <n v="1"/>
    <n v="1"/>
  </r>
  <r>
    <d v="2025-03-03T00:00:00"/>
    <n v="6036000"/>
    <n v="99.51"/>
    <n v="60.74"/>
    <n v="1.74"/>
    <x v="0"/>
    <s v="Savannah"/>
    <x v="8"/>
    <n v="59"/>
    <x v="7"/>
    <x v="0"/>
    <x v="1"/>
    <x v="3"/>
    <x v="3"/>
    <n v="0"/>
    <n v="1"/>
  </r>
  <r>
    <d v="2019-01-21T00:00:00"/>
    <n v="5239000"/>
    <n v="92.54"/>
    <n v="55.78"/>
    <n v="1.66"/>
    <x v="0"/>
    <s v="Greensboro"/>
    <x v="3"/>
    <n v="49"/>
    <x v="3"/>
    <x v="2"/>
    <x v="1"/>
    <x v="3"/>
    <x v="2"/>
    <n v="0"/>
    <n v="1"/>
  </r>
  <r>
    <d v="2016-09-24T00:00:00"/>
    <n v="5546000"/>
    <n v="93.78"/>
    <n v="50.34"/>
    <n v="2.14"/>
    <x v="0"/>
    <s v="Cincinnati"/>
    <x v="0"/>
    <n v="12"/>
    <x v="6"/>
    <x v="2"/>
    <x v="1"/>
    <x v="1"/>
    <x v="2"/>
    <n v="0"/>
    <n v="1"/>
  </r>
  <r>
    <d v="2024-12-28T00:00:00"/>
    <n v="3237000"/>
    <n v="85.79"/>
    <n v="80.2"/>
    <n v="2.4300000000000002"/>
    <x v="0"/>
    <s v="Tucson"/>
    <x v="4"/>
    <n v="117"/>
    <x v="4"/>
    <x v="1"/>
    <x v="2"/>
    <x v="1"/>
    <x v="1"/>
    <n v="0"/>
    <n v="1"/>
  </r>
  <r>
    <d v="2019-02-02T00:00:00"/>
    <n v="3468000"/>
    <n v="87.76"/>
    <n v="73.08"/>
    <n v="1.23"/>
    <x v="0"/>
    <s v="Philadelphia"/>
    <x v="5"/>
    <n v="41"/>
    <x v="3"/>
    <x v="2"/>
    <x v="0"/>
    <x v="0"/>
    <x v="1"/>
    <n v="0"/>
    <n v="1"/>
  </r>
  <r>
    <d v="2025-07-16T00:00:00"/>
    <n v="7737000"/>
    <n v="93.4"/>
    <n v="65.459999999999994"/>
    <n v="1.63"/>
    <x v="0"/>
    <s v="Charlotte"/>
    <x v="3"/>
    <n v="45"/>
    <x v="7"/>
    <x v="2"/>
    <x v="0"/>
    <x v="3"/>
    <x v="2"/>
    <n v="0"/>
    <n v="1"/>
  </r>
  <r>
    <d v="2019-03-28T00:00:00"/>
    <n v="4750000"/>
    <n v="86.18"/>
    <n v="85.25"/>
    <n v="1.1200000000000001"/>
    <x v="0"/>
    <s v="Orlando"/>
    <x v="9"/>
    <n v="75"/>
    <x v="3"/>
    <x v="0"/>
    <x v="2"/>
    <x v="0"/>
    <x v="1"/>
    <n v="0"/>
    <n v="1"/>
  </r>
  <r>
    <d v="2019-07-12T00:00:00"/>
    <n v="5920000"/>
    <n v="89.06"/>
    <n v="64.819999999999993"/>
    <n v="1.85"/>
    <x v="0"/>
    <s v="Charlotte"/>
    <x v="3"/>
    <n v="81"/>
    <x v="3"/>
    <x v="0"/>
    <x v="1"/>
    <x v="3"/>
    <x v="1"/>
    <n v="0"/>
    <n v="1"/>
  </r>
  <r>
    <d v="2021-02-25T00:00:00"/>
    <n v="4262000"/>
    <n v="95.04"/>
    <n v="66.41"/>
    <n v="1.71"/>
    <x v="0"/>
    <s v="Tampa"/>
    <x v="9"/>
    <n v="81"/>
    <x v="10"/>
    <x v="0"/>
    <x v="0"/>
    <x v="3"/>
    <x v="0"/>
    <n v="0"/>
    <n v="1"/>
  </r>
  <r>
    <d v="2018-01-27T00:00:00"/>
    <n v="4544000"/>
    <n v="89.52"/>
    <n v="65.36"/>
    <n v="2.2799999999999998"/>
    <x v="1"/>
    <s v="Raleigh"/>
    <x v="3"/>
    <n v="118"/>
    <x v="8"/>
    <x v="1"/>
    <x v="0"/>
    <x v="1"/>
    <x v="1"/>
    <n v="1"/>
    <n v="1"/>
  </r>
  <r>
    <d v="2015-08-12T00:00:00"/>
    <n v="3307000"/>
    <n v="86.76"/>
    <n v="60.08"/>
    <n v="2.38"/>
    <x v="0"/>
    <s v="Philadelphia"/>
    <x v="5"/>
    <n v="102"/>
    <x v="1"/>
    <x v="1"/>
    <x v="1"/>
    <x v="1"/>
    <x v="1"/>
    <n v="0"/>
    <n v="1"/>
  </r>
  <r>
    <d v="2020-04-12T00:00:00"/>
    <n v="7000000"/>
    <n v="93.95"/>
    <n v="64.64"/>
    <n v="2.21"/>
    <x v="0"/>
    <s v="San Diego"/>
    <x v="2"/>
    <n v="148"/>
    <x v="2"/>
    <x v="1"/>
    <x v="1"/>
    <x v="1"/>
    <x v="2"/>
    <n v="0"/>
    <n v="1"/>
  </r>
  <r>
    <d v="2018-01-10T00:00:00"/>
    <n v="2948000"/>
    <n v="86.94"/>
    <n v="71.47"/>
    <n v="2.4"/>
    <x v="0"/>
    <s v="San Diego"/>
    <x v="2"/>
    <n v="76"/>
    <x v="8"/>
    <x v="0"/>
    <x v="0"/>
    <x v="1"/>
    <x v="1"/>
    <n v="0"/>
    <n v="1"/>
  </r>
  <r>
    <d v="2017-10-10T00:00:00"/>
    <n v="6520000"/>
    <n v="96.46"/>
    <n v="59.91"/>
    <n v="1.05"/>
    <x v="0"/>
    <s v="Houston"/>
    <x v="1"/>
    <n v="63"/>
    <x v="0"/>
    <x v="0"/>
    <x v="1"/>
    <x v="0"/>
    <x v="0"/>
    <n v="0"/>
    <n v="1"/>
  </r>
  <r>
    <d v="2024-10-02T00:00:00"/>
    <n v="5582000"/>
    <n v="88"/>
    <n v="64.849999999999994"/>
    <n v="1.75"/>
    <x v="0"/>
    <s v="New York"/>
    <x v="7"/>
    <n v="59"/>
    <x v="4"/>
    <x v="0"/>
    <x v="1"/>
    <x v="3"/>
    <x v="1"/>
    <n v="0"/>
    <n v="1"/>
  </r>
  <r>
    <d v="2019-10-30T00:00:00"/>
    <n v="3851000"/>
    <n v="91.1"/>
    <n v="69.400000000000006"/>
    <n v="1.81"/>
    <x v="1"/>
    <s v="Tucson"/>
    <x v="4"/>
    <n v="85"/>
    <x v="3"/>
    <x v="0"/>
    <x v="0"/>
    <x v="3"/>
    <x v="2"/>
    <n v="1"/>
    <n v="1"/>
  </r>
  <r>
    <d v="2018-07-14T00:00:00"/>
    <n v="4142000"/>
    <n v="97.12"/>
    <n v="77.72"/>
    <n v="1.83"/>
    <x v="0"/>
    <s v="Miami"/>
    <x v="9"/>
    <n v="87"/>
    <x v="8"/>
    <x v="0"/>
    <x v="0"/>
    <x v="3"/>
    <x v="0"/>
    <n v="0"/>
    <n v="1"/>
  </r>
  <r>
    <d v="2017-06-08T00:00:00"/>
    <n v="3530000"/>
    <n v="87.08"/>
    <n v="76.63"/>
    <n v="1.79"/>
    <x v="0"/>
    <s v="Charlotte"/>
    <x v="3"/>
    <n v="125"/>
    <x v="0"/>
    <x v="1"/>
    <x v="0"/>
    <x v="3"/>
    <x v="1"/>
    <n v="0"/>
    <n v="1"/>
  </r>
  <r>
    <d v="2016-01-02T00:00:00"/>
    <n v="2204000"/>
    <n v="98.6"/>
    <n v="73.489999999999995"/>
    <n v="1.1299999999999999"/>
    <x v="0"/>
    <s v="Tampa"/>
    <x v="9"/>
    <n v="111"/>
    <x v="6"/>
    <x v="1"/>
    <x v="0"/>
    <x v="0"/>
    <x v="3"/>
    <n v="0"/>
    <n v="1"/>
  </r>
  <r>
    <d v="2017-10-21T00:00:00"/>
    <n v="8163000"/>
    <n v="96.91"/>
    <n v="69.78"/>
    <n v="2.34"/>
    <x v="0"/>
    <s v="Augusta"/>
    <x v="8"/>
    <n v="65"/>
    <x v="0"/>
    <x v="0"/>
    <x v="0"/>
    <x v="1"/>
    <x v="0"/>
    <n v="0"/>
    <n v="1"/>
  </r>
  <r>
    <d v="2015-10-26T00:00:00"/>
    <n v="3800000"/>
    <n v="98.48"/>
    <n v="85.85"/>
    <n v="2.0299999999999998"/>
    <x v="0"/>
    <s v="Greensboro"/>
    <x v="3"/>
    <n v="28"/>
    <x v="1"/>
    <x v="2"/>
    <x v="2"/>
    <x v="1"/>
    <x v="3"/>
    <n v="0"/>
    <n v="1"/>
  </r>
  <r>
    <d v="2021-08-29T00:00:00"/>
    <n v="4198000"/>
    <n v="87.67"/>
    <n v="59.57"/>
    <n v="1.63"/>
    <x v="0"/>
    <s v="Miami"/>
    <x v="9"/>
    <n v="99"/>
    <x v="10"/>
    <x v="0"/>
    <x v="1"/>
    <x v="3"/>
    <x v="1"/>
    <n v="0"/>
    <n v="1"/>
  </r>
  <r>
    <d v="2019-08-12T00:00:00"/>
    <n v="3365000"/>
    <n v="87.02"/>
    <n v="61.85"/>
    <n v="1.86"/>
    <x v="0"/>
    <s v="Cincinnati"/>
    <x v="0"/>
    <n v="40"/>
    <x v="3"/>
    <x v="2"/>
    <x v="1"/>
    <x v="3"/>
    <x v="1"/>
    <n v="0"/>
    <n v="1"/>
  </r>
  <r>
    <d v="2021-01-26T00:00:00"/>
    <n v="1051000"/>
    <n v="96.2"/>
    <n v="85.74"/>
    <n v="2.14"/>
    <x v="1"/>
    <s v="Peoria"/>
    <x v="6"/>
    <n v="52"/>
    <x v="10"/>
    <x v="0"/>
    <x v="2"/>
    <x v="1"/>
    <x v="0"/>
    <n v="1"/>
    <n v="1"/>
  </r>
  <r>
    <d v="2015-11-01T00:00:00"/>
    <n v="7382000"/>
    <n v="87.28"/>
    <n v="55.21"/>
    <n v="1.52"/>
    <x v="0"/>
    <s v="Columbus"/>
    <x v="0"/>
    <n v="50"/>
    <x v="1"/>
    <x v="0"/>
    <x v="1"/>
    <x v="3"/>
    <x v="1"/>
    <n v="0"/>
    <n v="1"/>
  </r>
  <r>
    <d v="2018-07-12T00:00:00"/>
    <n v="3790000"/>
    <n v="85.95"/>
    <n v="55.27"/>
    <n v="2.29"/>
    <x v="1"/>
    <s v="Columbus"/>
    <x v="0"/>
    <n v="97"/>
    <x v="8"/>
    <x v="0"/>
    <x v="1"/>
    <x v="1"/>
    <x v="1"/>
    <n v="1"/>
    <n v="1"/>
  </r>
  <r>
    <d v="2020-01-29T00:00:00"/>
    <n v="2328000"/>
    <n v="93.33"/>
    <n v="71.099999999999994"/>
    <n v="1.98"/>
    <x v="0"/>
    <s v="Augusta"/>
    <x v="8"/>
    <n v="96"/>
    <x v="2"/>
    <x v="0"/>
    <x v="0"/>
    <x v="3"/>
    <x v="2"/>
    <n v="0"/>
    <n v="1"/>
  </r>
  <r>
    <d v="2016-06-15T00:00:00"/>
    <n v="6029000"/>
    <n v="89.64"/>
    <n v="77.77"/>
    <n v="1.02"/>
    <x v="1"/>
    <s v="San Diego"/>
    <x v="2"/>
    <n v="63"/>
    <x v="6"/>
    <x v="0"/>
    <x v="0"/>
    <x v="0"/>
    <x v="1"/>
    <n v="1"/>
    <n v="1"/>
  </r>
  <r>
    <d v="2017-09-20T00:00:00"/>
    <n v="2059000"/>
    <n v="93.15"/>
    <n v="52.91"/>
    <n v="2.19"/>
    <x v="0"/>
    <s v="Buffalo"/>
    <x v="7"/>
    <n v="37"/>
    <x v="0"/>
    <x v="2"/>
    <x v="1"/>
    <x v="1"/>
    <x v="2"/>
    <n v="0"/>
    <n v="1"/>
  </r>
  <r>
    <d v="2022-09-22T00:00:00"/>
    <n v="6354000"/>
    <n v="97.05"/>
    <n v="72.48"/>
    <n v="2.11"/>
    <x v="0"/>
    <s v="Cincinnati"/>
    <x v="0"/>
    <n v="42"/>
    <x v="5"/>
    <x v="2"/>
    <x v="0"/>
    <x v="1"/>
    <x v="0"/>
    <n v="0"/>
    <n v="1"/>
  </r>
  <r>
    <d v="2024-07-06T00:00:00"/>
    <n v="2566000"/>
    <n v="97.13"/>
    <n v="61.79"/>
    <n v="1.86"/>
    <x v="0"/>
    <s v="Tampa"/>
    <x v="9"/>
    <n v="115"/>
    <x v="4"/>
    <x v="1"/>
    <x v="1"/>
    <x v="3"/>
    <x v="0"/>
    <n v="0"/>
    <n v="1"/>
  </r>
  <r>
    <d v="2017-07-01T00:00:00"/>
    <n v="3626000"/>
    <n v="89.54"/>
    <n v="68.37"/>
    <n v="2.23"/>
    <x v="0"/>
    <s v="Pittsburgh"/>
    <x v="5"/>
    <n v="116"/>
    <x v="0"/>
    <x v="1"/>
    <x v="0"/>
    <x v="1"/>
    <x v="1"/>
    <n v="0"/>
    <n v="1"/>
  </r>
  <r>
    <d v="2016-08-23T00:00:00"/>
    <n v="5159000"/>
    <n v="94.92"/>
    <n v="86.13"/>
    <n v="1.1499999999999999"/>
    <x v="0"/>
    <s v="Raleigh"/>
    <x v="3"/>
    <n v="97"/>
    <x v="6"/>
    <x v="0"/>
    <x v="2"/>
    <x v="0"/>
    <x v="2"/>
    <n v="0"/>
    <n v="1"/>
  </r>
  <r>
    <d v="2023-09-01T00:00:00"/>
    <n v="6529000"/>
    <n v="97.36"/>
    <n v="84.28"/>
    <n v="1.62"/>
    <x v="0"/>
    <s v="Peoria"/>
    <x v="6"/>
    <n v="45"/>
    <x v="9"/>
    <x v="2"/>
    <x v="2"/>
    <x v="3"/>
    <x v="0"/>
    <n v="0"/>
    <n v="1"/>
  </r>
  <r>
    <d v="2023-03-11T00:00:00"/>
    <n v="4742000"/>
    <n v="88.46"/>
    <n v="61.65"/>
    <n v="2.16"/>
    <x v="0"/>
    <s v="Peoria"/>
    <x v="6"/>
    <n v="49"/>
    <x v="9"/>
    <x v="2"/>
    <x v="1"/>
    <x v="1"/>
    <x v="1"/>
    <n v="0"/>
    <n v="1"/>
  </r>
  <r>
    <d v="2021-09-21T00:00:00"/>
    <n v="8815000"/>
    <n v="86.34"/>
    <n v="63.49"/>
    <n v="1.1299999999999999"/>
    <x v="0"/>
    <s v="Cleveland"/>
    <x v="0"/>
    <n v="31"/>
    <x v="10"/>
    <x v="2"/>
    <x v="1"/>
    <x v="0"/>
    <x v="1"/>
    <n v="0"/>
    <n v="1"/>
  </r>
  <r>
    <d v="2024-04-18T00:00:00"/>
    <n v="1980000"/>
    <n v="99"/>
    <n v="63.78"/>
    <n v="1.24"/>
    <x v="1"/>
    <s v="Cleveland"/>
    <x v="0"/>
    <n v="68"/>
    <x v="4"/>
    <x v="0"/>
    <x v="1"/>
    <x v="0"/>
    <x v="3"/>
    <n v="1"/>
    <n v="1"/>
  </r>
  <r>
    <d v="2017-06-02T00:00:00"/>
    <n v="6309000"/>
    <n v="85.06"/>
    <n v="59.52"/>
    <n v="2.41"/>
    <x v="0"/>
    <s v="Greensboro"/>
    <x v="3"/>
    <n v="77"/>
    <x v="0"/>
    <x v="0"/>
    <x v="1"/>
    <x v="1"/>
    <x v="1"/>
    <n v="0"/>
    <n v="1"/>
  </r>
  <r>
    <d v="2023-04-03T00:00:00"/>
    <n v="7168000"/>
    <n v="92.16"/>
    <n v="89.78"/>
    <n v="2.02"/>
    <x v="0"/>
    <s v="Charlotte"/>
    <x v="3"/>
    <n v="81"/>
    <x v="9"/>
    <x v="0"/>
    <x v="2"/>
    <x v="1"/>
    <x v="2"/>
    <n v="0"/>
    <n v="1"/>
  </r>
  <r>
    <d v="2024-02-19T00:00:00"/>
    <n v="1781000"/>
    <n v="93.37"/>
    <n v="62.17"/>
    <n v="1.1299999999999999"/>
    <x v="0"/>
    <s v="Cincinnati"/>
    <x v="0"/>
    <n v="54"/>
    <x v="4"/>
    <x v="0"/>
    <x v="1"/>
    <x v="0"/>
    <x v="2"/>
    <n v="0"/>
    <n v="1"/>
  </r>
  <r>
    <d v="2019-05-02T00:00:00"/>
    <n v="5512000"/>
    <n v="99.99"/>
    <n v="61.47"/>
    <n v="1.42"/>
    <x v="2"/>
    <s v="Austin"/>
    <x v="1"/>
    <n v="110"/>
    <x v="3"/>
    <x v="1"/>
    <x v="1"/>
    <x v="2"/>
    <x v="3"/>
    <n v="1"/>
    <n v="1"/>
  </r>
  <r>
    <d v="2016-04-20T00:00:00"/>
    <n v="4406000"/>
    <n v="89.28"/>
    <n v="81.709999999999994"/>
    <n v="2.36"/>
    <x v="0"/>
    <s v="Cincinnati"/>
    <x v="0"/>
    <n v="65"/>
    <x v="6"/>
    <x v="0"/>
    <x v="2"/>
    <x v="1"/>
    <x v="1"/>
    <n v="0"/>
    <n v="1"/>
  </r>
  <r>
    <d v="2024-06-08T00:00:00"/>
    <n v="4306000"/>
    <n v="86.69"/>
    <n v="84.8"/>
    <n v="1.95"/>
    <x v="0"/>
    <s v="Cincinnati"/>
    <x v="0"/>
    <n v="98"/>
    <x v="4"/>
    <x v="0"/>
    <x v="2"/>
    <x v="3"/>
    <x v="1"/>
    <n v="0"/>
    <n v="1"/>
  </r>
  <r>
    <d v="2020-09-11T00:00:00"/>
    <n v="4496000"/>
    <n v="89.31"/>
    <n v="79.47"/>
    <n v="1.68"/>
    <x v="0"/>
    <s v="Tucson"/>
    <x v="4"/>
    <n v="38"/>
    <x v="2"/>
    <x v="2"/>
    <x v="0"/>
    <x v="3"/>
    <x v="1"/>
    <n v="0"/>
    <n v="1"/>
  </r>
  <r>
    <d v="2023-05-11T00:00:00"/>
    <n v="4450000"/>
    <n v="92.55"/>
    <n v="62.64"/>
    <n v="2.09"/>
    <x v="0"/>
    <s v="Mesa"/>
    <x v="4"/>
    <n v="8"/>
    <x v="9"/>
    <x v="2"/>
    <x v="1"/>
    <x v="1"/>
    <x v="2"/>
    <n v="0"/>
    <n v="1"/>
  </r>
  <r>
    <d v="2016-02-04T00:00:00"/>
    <n v="5816000"/>
    <n v="93.26"/>
    <n v="83.04"/>
    <n v="1.46"/>
    <x v="0"/>
    <s v="Dallas"/>
    <x v="1"/>
    <n v="85"/>
    <x v="6"/>
    <x v="0"/>
    <x v="2"/>
    <x v="2"/>
    <x v="2"/>
    <n v="0"/>
    <n v="1"/>
  </r>
  <r>
    <d v="2016-08-06T00:00:00"/>
    <n v="1736000"/>
    <n v="92.01"/>
    <n v="61.42"/>
    <n v="2.44"/>
    <x v="1"/>
    <s v="Savannah"/>
    <x v="8"/>
    <n v="47"/>
    <x v="6"/>
    <x v="2"/>
    <x v="1"/>
    <x v="1"/>
    <x v="2"/>
    <n v="1"/>
    <n v="1"/>
  </r>
  <r>
    <d v="2023-09-18T00:00:00"/>
    <n v="3743000"/>
    <n v="92.9"/>
    <n v="52.28"/>
    <n v="1.17"/>
    <x v="0"/>
    <s v="Charlotte"/>
    <x v="3"/>
    <n v="66"/>
    <x v="9"/>
    <x v="0"/>
    <x v="1"/>
    <x v="0"/>
    <x v="2"/>
    <n v="0"/>
    <n v="1"/>
  </r>
  <r>
    <d v="2022-05-25T00:00:00"/>
    <n v="4620000"/>
    <n v="91.5"/>
    <n v="81.99"/>
    <n v="2.11"/>
    <x v="1"/>
    <s v="Springfield"/>
    <x v="6"/>
    <n v="30"/>
    <x v="5"/>
    <x v="2"/>
    <x v="2"/>
    <x v="1"/>
    <x v="2"/>
    <n v="1"/>
    <n v="1"/>
  </r>
  <r>
    <d v="2022-10-25T00:00:00"/>
    <n v="1322000"/>
    <n v="89.75"/>
    <n v="80.959999999999994"/>
    <n v="1.08"/>
    <x v="0"/>
    <s v="Greensboro"/>
    <x v="3"/>
    <n v="50"/>
    <x v="5"/>
    <x v="0"/>
    <x v="2"/>
    <x v="0"/>
    <x v="1"/>
    <n v="0"/>
    <n v="1"/>
  </r>
  <r>
    <d v="2017-05-26T00:00:00"/>
    <n v="2808000"/>
    <n v="88.53"/>
    <n v="87.3"/>
    <n v="2.29"/>
    <x v="1"/>
    <s v="Mesa"/>
    <x v="4"/>
    <n v="72"/>
    <x v="0"/>
    <x v="0"/>
    <x v="2"/>
    <x v="1"/>
    <x v="1"/>
    <n v="1"/>
    <n v="1"/>
  </r>
  <r>
    <d v="2023-11-27T00:00:00"/>
    <n v="4686000"/>
    <n v="92.8"/>
    <n v="89.01"/>
    <n v="2.4500000000000002"/>
    <x v="1"/>
    <s v="Tampa"/>
    <x v="9"/>
    <n v="130"/>
    <x v="9"/>
    <x v="1"/>
    <x v="2"/>
    <x v="1"/>
    <x v="2"/>
    <n v="1"/>
    <n v="1"/>
  </r>
  <r>
    <d v="2023-02-10T00:00:00"/>
    <n v="6217000"/>
    <n v="87.96"/>
    <n v="58.54"/>
    <n v="2.0099999999999998"/>
    <x v="0"/>
    <s v="Columbus"/>
    <x v="0"/>
    <n v="58"/>
    <x v="9"/>
    <x v="0"/>
    <x v="1"/>
    <x v="1"/>
    <x v="1"/>
    <n v="0"/>
    <n v="1"/>
  </r>
  <r>
    <d v="2016-10-24T00:00:00"/>
    <n v="6373000"/>
    <n v="86.34"/>
    <n v="70.459999999999994"/>
    <n v="2.38"/>
    <x v="0"/>
    <s v="Greensboro"/>
    <x v="3"/>
    <n v="70"/>
    <x v="6"/>
    <x v="0"/>
    <x v="0"/>
    <x v="1"/>
    <x v="1"/>
    <n v="0"/>
    <n v="1"/>
  </r>
  <r>
    <d v="2016-12-09T00:00:00"/>
    <n v="7702000"/>
    <n v="87.39"/>
    <n v="88.72"/>
    <n v="2.37"/>
    <x v="0"/>
    <s v="Houston"/>
    <x v="1"/>
    <n v="29"/>
    <x v="6"/>
    <x v="2"/>
    <x v="2"/>
    <x v="1"/>
    <x v="1"/>
    <n v="0"/>
    <n v="1"/>
  </r>
  <r>
    <d v="2021-01-16T00:00:00"/>
    <n v="4290000"/>
    <n v="91.73"/>
    <n v="73.959999999999994"/>
    <n v="1.1100000000000001"/>
    <x v="0"/>
    <s v="Miami"/>
    <x v="9"/>
    <n v="36"/>
    <x v="10"/>
    <x v="2"/>
    <x v="0"/>
    <x v="0"/>
    <x v="2"/>
    <n v="0"/>
    <n v="1"/>
  </r>
  <r>
    <d v="2018-02-01T00:00:00"/>
    <n v="5206000"/>
    <n v="85.29"/>
    <n v="63.08"/>
    <n v="1.94"/>
    <x v="0"/>
    <s v="Atlanta"/>
    <x v="8"/>
    <n v="79"/>
    <x v="8"/>
    <x v="0"/>
    <x v="1"/>
    <x v="3"/>
    <x v="1"/>
    <n v="0"/>
    <n v="1"/>
  </r>
  <r>
    <d v="2016-09-06T00:00:00"/>
    <n v="5913000"/>
    <n v="94.51"/>
    <n v="52.88"/>
    <n v="2.36"/>
    <x v="2"/>
    <s v="Los Angeles"/>
    <x v="2"/>
    <n v="67"/>
    <x v="6"/>
    <x v="0"/>
    <x v="1"/>
    <x v="1"/>
    <x v="2"/>
    <n v="1"/>
    <n v="1"/>
  </r>
  <r>
    <d v="2017-09-17T00:00:00"/>
    <n v="1214000"/>
    <n v="90.89"/>
    <n v="57.19"/>
    <n v="1.87"/>
    <x v="1"/>
    <s v="Charlotte"/>
    <x v="3"/>
    <n v="84"/>
    <x v="0"/>
    <x v="0"/>
    <x v="1"/>
    <x v="3"/>
    <x v="2"/>
    <n v="1"/>
    <n v="1"/>
  </r>
  <r>
    <d v="2020-03-29T00:00:00"/>
    <n v="5008000"/>
    <n v="86.24"/>
    <n v="74.8"/>
    <n v="1.51"/>
    <x v="0"/>
    <s v="Allentown"/>
    <x v="5"/>
    <n v="92"/>
    <x v="2"/>
    <x v="0"/>
    <x v="0"/>
    <x v="3"/>
    <x v="1"/>
    <n v="0"/>
    <n v="1"/>
  </r>
  <r>
    <d v="2025-07-10T00:00:00"/>
    <n v="4589000"/>
    <n v="87.89"/>
    <n v="57.64"/>
    <n v="2.15"/>
    <x v="0"/>
    <s v="Mesa"/>
    <x v="4"/>
    <n v="108"/>
    <x v="7"/>
    <x v="1"/>
    <x v="1"/>
    <x v="1"/>
    <x v="1"/>
    <n v="0"/>
    <n v="1"/>
  </r>
  <r>
    <d v="2024-11-22T00:00:00"/>
    <n v="6756000"/>
    <n v="88.09"/>
    <n v="62.87"/>
    <n v="1.7"/>
    <x v="1"/>
    <s v="Houston"/>
    <x v="1"/>
    <n v="51"/>
    <x v="4"/>
    <x v="0"/>
    <x v="1"/>
    <x v="3"/>
    <x v="1"/>
    <n v="1"/>
    <n v="1"/>
  </r>
  <r>
    <d v="2021-02-04T00:00:00"/>
    <n v="3859000"/>
    <n v="87.24"/>
    <n v="70.400000000000006"/>
    <n v="1.69"/>
    <x v="1"/>
    <s v="Atlanta"/>
    <x v="8"/>
    <n v="39"/>
    <x v="10"/>
    <x v="2"/>
    <x v="0"/>
    <x v="3"/>
    <x v="1"/>
    <n v="1"/>
    <n v="1"/>
  </r>
  <r>
    <d v="2022-01-16T00:00:00"/>
    <n v="4659000"/>
    <n v="98.44"/>
    <n v="82.27"/>
    <n v="1.01"/>
    <x v="2"/>
    <s v="Austin"/>
    <x v="1"/>
    <n v="5"/>
    <x v="5"/>
    <x v="2"/>
    <x v="2"/>
    <x v="0"/>
    <x v="3"/>
    <n v="1"/>
    <n v="1"/>
  </r>
  <r>
    <d v="2024-08-03T00:00:00"/>
    <n v="3458000"/>
    <n v="88.45"/>
    <n v="57.98"/>
    <n v="1.06"/>
    <x v="0"/>
    <s v="Los Angeles"/>
    <x v="2"/>
    <n v="21"/>
    <x v="4"/>
    <x v="2"/>
    <x v="1"/>
    <x v="0"/>
    <x v="1"/>
    <n v="0"/>
    <n v="1"/>
  </r>
  <r>
    <d v="2020-07-31T00:00:00"/>
    <n v="2372000"/>
    <n v="85.79"/>
    <n v="59.24"/>
    <n v="2.2000000000000002"/>
    <x v="0"/>
    <s v="Buffalo"/>
    <x v="7"/>
    <n v="98"/>
    <x v="2"/>
    <x v="0"/>
    <x v="1"/>
    <x v="1"/>
    <x v="1"/>
    <n v="0"/>
    <n v="1"/>
  </r>
  <r>
    <d v="2023-04-14T00:00:00"/>
    <n v="4886000"/>
    <n v="91.24"/>
    <n v="89.11"/>
    <n v="1.3"/>
    <x v="0"/>
    <s v="Dallas"/>
    <x v="1"/>
    <n v="110"/>
    <x v="9"/>
    <x v="1"/>
    <x v="2"/>
    <x v="2"/>
    <x v="2"/>
    <n v="0"/>
    <n v="1"/>
  </r>
  <r>
    <d v="2024-03-01T00:00:00"/>
    <n v="3605000"/>
    <n v="87.59"/>
    <n v="65.17"/>
    <n v="2.37"/>
    <x v="3"/>
    <s v="Columbus"/>
    <x v="0"/>
    <n v="46"/>
    <x v="4"/>
    <x v="2"/>
    <x v="0"/>
    <x v="1"/>
    <x v="1"/>
    <n v="1"/>
    <n v="1"/>
  </r>
  <r>
    <d v="2022-11-19T00:00:00"/>
    <n v="2300000"/>
    <n v="99.02"/>
    <n v="51.94"/>
    <n v="1.32"/>
    <x v="0"/>
    <s v="Chicago"/>
    <x v="6"/>
    <n v="128"/>
    <x v="5"/>
    <x v="1"/>
    <x v="1"/>
    <x v="2"/>
    <x v="3"/>
    <n v="0"/>
    <n v="1"/>
  </r>
  <r>
    <d v="2017-04-02T00:00:00"/>
    <n v="8998000"/>
    <n v="85.59"/>
    <n v="66.12"/>
    <n v="1.97"/>
    <x v="0"/>
    <s v="Springfield"/>
    <x v="6"/>
    <n v="109"/>
    <x v="0"/>
    <x v="1"/>
    <x v="0"/>
    <x v="3"/>
    <x v="1"/>
    <n v="0"/>
    <n v="1"/>
  </r>
  <r>
    <d v="2017-07-05T00:00:00"/>
    <n v="6952000"/>
    <n v="89.81"/>
    <n v="53.74"/>
    <n v="1.64"/>
    <x v="0"/>
    <s v="Atlanta"/>
    <x v="8"/>
    <n v="116"/>
    <x v="0"/>
    <x v="1"/>
    <x v="1"/>
    <x v="3"/>
    <x v="1"/>
    <n v="0"/>
    <n v="1"/>
  </r>
  <r>
    <d v="2024-12-10T00:00:00"/>
    <n v="1042000"/>
    <n v="96.49"/>
    <n v="69.92"/>
    <n v="1.47"/>
    <x v="0"/>
    <s v="Miami"/>
    <x v="9"/>
    <n v="66"/>
    <x v="4"/>
    <x v="0"/>
    <x v="0"/>
    <x v="2"/>
    <x v="0"/>
    <n v="0"/>
    <n v="1"/>
  </r>
  <r>
    <d v="2019-03-23T00:00:00"/>
    <n v="5587000"/>
    <n v="95.1"/>
    <n v="51.88"/>
    <n v="1.85"/>
    <x v="0"/>
    <s v="Houston"/>
    <x v="1"/>
    <n v="82"/>
    <x v="3"/>
    <x v="0"/>
    <x v="1"/>
    <x v="3"/>
    <x v="0"/>
    <n v="0"/>
    <n v="1"/>
  </r>
  <r>
    <d v="2022-11-18T00:00:00"/>
    <n v="3936000"/>
    <n v="88.43"/>
    <n v="85.3"/>
    <n v="1.03"/>
    <x v="0"/>
    <s v="Dallas"/>
    <x v="1"/>
    <n v="86"/>
    <x v="5"/>
    <x v="0"/>
    <x v="2"/>
    <x v="0"/>
    <x v="1"/>
    <n v="0"/>
    <n v="1"/>
  </r>
  <r>
    <d v="2023-03-31T00:00:00"/>
    <n v="4660000"/>
    <n v="91.7"/>
    <n v="50.28"/>
    <n v="2.23"/>
    <x v="1"/>
    <s v="Miami"/>
    <x v="9"/>
    <n v="124"/>
    <x v="9"/>
    <x v="1"/>
    <x v="1"/>
    <x v="1"/>
    <x v="2"/>
    <n v="1"/>
    <n v="1"/>
  </r>
  <r>
    <d v="2019-06-14T00:00:00"/>
    <n v="6239000"/>
    <n v="95.16"/>
    <n v="78.11"/>
    <n v="2.4300000000000002"/>
    <x v="0"/>
    <s v="Greensboro"/>
    <x v="3"/>
    <n v="11"/>
    <x v="3"/>
    <x v="2"/>
    <x v="0"/>
    <x v="1"/>
    <x v="0"/>
    <n v="0"/>
    <n v="1"/>
  </r>
  <r>
    <d v="2022-08-09T00:00:00"/>
    <n v="500000"/>
    <n v="99.31"/>
    <n v="75.680000000000007"/>
    <n v="1.45"/>
    <x v="1"/>
    <s v="Los Angeles"/>
    <x v="2"/>
    <n v="97"/>
    <x v="5"/>
    <x v="0"/>
    <x v="0"/>
    <x v="2"/>
    <x v="3"/>
    <n v="1"/>
    <n v="1"/>
  </r>
  <r>
    <d v="2021-05-01T00:00:00"/>
    <n v="7814000"/>
    <n v="92.06"/>
    <n v="57.96"/>
    <n v="1.9"/>
    <x v="0"/>
    <s v="Charlotte"/>
    <x v="3"/>
    <n v="38"/>
    <x v="10"/>
    <x v="2"/>
    <x v="1"/>
    <x v="3"/>
    <x v="2"/>
    <n v="0"/>
    <n v="1"/>
  </r>
  <r>
    <d v="2023-04-12T00:00:00"/>
    <n v="4743000"/>
    <n v="93.2"/>
    <n v="67.44"/>
    <n v="2.12"/>
    <x v="0"/>
    <s v="San Francisco"/>
    <x v="2"/>
    <n v="55"/>
    <x v="9"/>
    <x v="0"/>
    <x v="0"/>
    <x v="1"/>
    <x v="2"/>
    <n v="0"/>
    <n v="1"/>
  </r>
  <r>
    <d v="2022-05-07T00:00:00"/>
    <n v="6024000"/>
    <n v="85.58"/>
    <n v="57.77"/>
    <n v="1.8"/>
    <x v="2"/>
    <s v="Dallas"/>
    <x v="1"/>
    <n v="93"/>
    <x v="5"/>
    <x v="0"/>
    <x v="1"/>
    <x v="3"/>
    <x v="1"/>
    <n v="1"/>
    <n v="1"/>
  </r>
  <r>
    <d v="2022-08-22T00:00:00"/>
    <n v="4033000"/>
    <n v="91.44"/>
    <n v="68.83"/>
    <n v="1.24"/>
    <x v="3"/>
    <s v="Pittsburgh"/>
    <x v="5"/>
    <n v="100"/>
    <x v="5"/>
    <x v="1"/>
    <x v="0"/>
    <x v="0"/>
    <x v="2"/>
    <n v="1"/>
    <n v="1"/>
  </r>
  <r>
    <d v="2017-03-07T00:00:00"/>
    <n v="3426000"/>
    <n v="86.25"/>
    <n v="87.14"/>
    <n v="1.87"/>
    <x v="0"/>
    <s v="Raleigh"/>
    <x v="3"/>
    <n v="51"/>
    <x v="0"/>
    <x v="0"/>
    <x v="2"/>
    <x v="3"/>
    <x v="1"/>
    <n v="0"/>
    <n v="1"/>
  </r>
  <r>
    <d v="2020-11-18T00:00:00"/>
    <n v="6275000"/>
    <n v="90.18"/>
    <n v="74.86"/>
    <n v="1.06"/>
    <x v="0"/>
    <s v="Austin"/>
    <x v="1"/>
    <n v="82"/>
    <x v="2"/>
    <x v="0"/>
    <x v="0"/>
    <x v="0"/>
    <x v="2"/>
    <n v="0"/>
    <n v="1"/>
  </r>
  <r>
    <d v="2022-10-28T00:00:00"/>
    <n v="5883000"/>
    <n v="96.5"/>
    <n v="64.03"/>
    <n v="1.57"/>
    <x v="0"/>
    <s v="Peoria"/>
    <x v="6"/>
    <n v="62"/>
    <x v="5"/>
    <x v="0"/>
    <x v="1"/>
    <x v="3"/>
    <x v="0"/>
    <n v="0"/>
    <n v="1"/>
  </r>
  <r>
    <d v="2020-11-17T00:00:00"/>
    <n v="3508000"/>
    <n v="88.76"/>
    <n v="82.24"/>
    <n v="1.42"/>
    <x v="1"/>
    <s v="Austin"/>
    <x v="1"/>
    <n v="55"/>
    <x v="2"/>
    <x v="0"/>
    <x v="2"/>
    <x v="2"/>
    <x v="1"/>
    <n v="1"/>
    <n v="1"/>
  </r>
  <r>
    <d v="2019-11-25T00:00:00"/>
    <n v="5038000"/>
    <n v="97.98"/>
    <n v="59.65"/>
    <n v="1.1200000000000001"/>
    <x v="0"/>
    <s v="New York"/>
    <x v="7"/>
    <n v="33"/>
    <x v="3"/>
    <x v="2"/>
    <x v="1"/>
    <x v="0"/>
    <x v="0"/>
    <n v="0"/>
    <n v="1"/>
  </r>
  <r>
    <d v="2021-12-06T00:00:00"/>
    <n v="7584000"/>
    <n v="93.26"/>
    <n v="82.67"/>
    <n v="2.44"/>
    <x v="0"/>
    <s v="Mesa"/>
    <x v="4"/>
    <n v="52"/>
    <x v="10"/>
    <x v="0"/>
    <x v="2"/>
    <x v="1"/>
    <x v="2"/>
    <n v="0"/>
    <n v="1"/>
  </r>
  <r>
    <d v="2018-02-28T00:00:00"/>
    <n v="5923000"/>
    <n v="92.4"/>
    <n v="51.6"/>
    <n v="2.48"/>
    <x v="0"/>
    <s v="Orlando"/>
    <x v="9"/>
    <n v="114"/>
    <x v="8"/>
    <x v="1"/>
    <x v="1"/>
    <x v="1"/>
    <x v="2"/>
    <n v="0"/>
    <n v="1"/>
  </r>
  <r>
    <d v="2023-08-19T00:00:00"/>
    <n v="2889000"/>
    <n v="95"/>
    <n v="61.37"/>
    <n v="1.88"/>
    <x v="1"/>
    <s v="Houston"/>
    <x v="1"/>
    <n v="64"/>
    <x v="9"/>
    <x v="0"/>
    <x v="1"/>
    <x v="3"/>
    <x v="0"/>
    <n v="1"/>
    <n v="1"/>
  </r>
  <r>
    <d v="2016-09-15T00:00:00"/>
    <n v="2328000"/>
    <n v="97.54"/>
    <n v="60.6"/>
    <n v="1.67"/>
    <x v="1"/>
    <s v="Phoenix"/>
    <x v="4"/>
    <n v="139"/>
    <x v="6"/>
    <x v="1"/>
    <x v="1"/>
    <x v="3"/>
    <x v="0"/>
    <n v="1"/>
    <n v="1"/>
  </r>
  <r>
    <d v="2017-02-11T00:00:00"/>
    <n v="9072000"/>
    <n v="96.76"/>
    <n v="65.790000000000006"/>
    <n v="1.97"/>
    <x v="0"/>
    <s v="Philadelphia"/>
    <x v="5"/>
    <n v="89"/>
    <x v="0"/>
    <x v="0"/>
    <x v="0"/>
    <x v="3"/>
    <x v="0"/>
    <n v="0"/>
    <n v="1"/>
  </r>
  <r>
    <d v="2017-01-06T00:00:00"/>
    <n v="7903000"/>
    <n v="85.31"/>
    <n v="58.21"/>
    <n v="1.73"/>
    <x v="0"/>
    <s v="Raleigh"/>
    <x v="3"/>
    <n v="52"/>
    <x v="0"/>
    <x v="0"/>
    <x v="1"/>
    <x v="3"/>
    <x v="1"/>
    <n v="0"/>
    <n v="1"/>
  </r>
  <r>
    <d v="2017-02-24T00:00:00"/>
    <n v="5151000"/>
    <n v="98.95"/>
    <n v="69.349999999999994"/>
    <n v="1.74"/>
    <x v="3"/>
    <s v="Dallas"/>
    <x v="1"/>
    <n v="106"/>
    <x v="0"/>
    <x v="1"/>
    <x v="0"/>
    <x v="3"/>
    <x v="3"/>
    <n v="1"/>
    <n v="1"/>
  </r>
  <r>
    <d v="2022-11-29T00:00:00"/>
    <n v="5420000"/>
    <n v="88.7"/>
    <n v="85.98"/>
    <n v="2.37"/>
    <x v="0"/>
    <s v="Savannah"/>
    <x v="8"/>
    <n v="67"/>
    <x v="5"/>
    <x v="0"/>
    <x v="2"/>
    <x v="1"/>
    <x v="1"/>
    <n v="0"/>
    <n v="1"/>
  </r>
  <r>
    <d v="2017-03-17T00:00:00"/>
    <n v="5063000"/>
    <n v="95.16"/>
    <n v="81.14"/>
    <n v="1.2"/>
    <x v="0"/>
    <s v="Philadelphia"/>
    <x v="5"/>
    <n v="95"/>
    <x v="0"/>
    <x v="0"/>
    <x v="2"/>
    <x v="0"/>
    <x v="0"/>
    <n v="0"/>
    <n v="1"/>
  </r>
  <r>
    <d v="2021-11-26T00:00:00"/>
    <n v="4143000"/>
    <n v="92.46"/>
    <n v="56.19"/>
    <n v="1.27"/>
    <x v="0"/>
    <s v="Houston"/>
    <x v="1"/>
    <n v="77"/>
    <x v="10"/>
    <x v="0"/>
    <x v="1"/>
    <x v="2"/>
    <x v="2"/>
    <n v="0"/>
    <n v="1"/>
  </r>
  <r>
    <d v="2017-10-11T00:00:00"/>
    <n v="3040000"/>
    <n v="94.35"/>
    <n v="52.98"/>
    <n v="1.76"/>
    <x v="0"/>
    <s v="San Francisco"/>
    <x v="2"/>
    <n v="16"/>
    <x v="0"/>
    <x v="2"/>
    <x v="1"/>
    <x v="3"/>
    <x v="2"/>
    <n v="0"/>
    <n v="1"/>
  </r>
  <r>
    <d v="2025-01-11T00:00:00"/>
    <n v="5594000"/>
    <n v="94.56"/>
    <n v="72.27"/>
    <n v="2.11"/>
    <x v="0"/>
    <s v="Charlotte"/>
    <x v="3"/>
    <n v="36"/>
    <x v="7"/>
    <x v="2"/>
    <x v="0"/>
    <x v="1"/>
    <x v="2"/>
    <n v="0"/>
    <n v="1"/>
  </r>
  <r>
    <d v="2016-08-01T00:00:00"/>
    <n v="7335000"/>
    <n v="91.49"/>
    <n v="69.37"/>
    <n v="1.97"/>
    <x v="0"/>
    <s v="Columbus"/>
    <x v="0"/>
    <n v="53"/>
    <x v="6"/>
    <x v="0"/>
    <x v="0"/>
    <x v="3"/>
    <x v="2"/>
    <n v="0"/>
    <n v="1"/>
  </r>
  <r>
    <d v="2025-07-17T00:00:00"/>
    <n v="1959000"/>
    <n v="86.29"/>
    <n v="53.64"/>
    <n v="2.38"/>
    <x v="0"/>
    <s v="Cincinnati"/>
    <x v="0"/>
    <n v="103"/>
    <x v="7"/>
    <x v="1"/>
    <x v="1"/>
    <x v="1"/>
    <x v="1"/>
    <n v="0"/>
    <n v="1"/>
  </r>
  <r>
    <d v="2025-02-12T00:00:00"/>
    <n v="3492000"/>
    <n v="90.35"/>
    <n v="73.7"/>
    <n v="2.25"/>
    <x v="0"/>
    <s v="Orlando"/>
    <x v="9"/>
    <n v="86"/>
    <x v="7"/>
    <x v="0"/>
    <x v="0"/>
    <x v="1"/>
    <x v="2"/>
    <n v="0"/>
    <n v="1"/>
  </r>
  <r>
    <d v="2025-02-13T00:00:00"/>
    <n v="2113000"/>
    <n v="86"/>
    <n v="51.13"/>
    <n v="1.37"/>
    <x v="0"/>
    <s v="Los Angeles"/>
    <x v="2"/>
    <n v="95"/>
    <x v="7"/>
    <x v="0"/>
    <x v="1"/>
    <x v="2"/>
    <x v="1"/>
    <n v="0"/>
    <n v="1"/>
  </r>
  <r>
    <d v="2021-03-04T00:00:00"/>
    <n v="4572000"/>
    <n v="95.81"/>
    <n v="86.73"/>
    <n v="1.61"/>
    <x v="0"/>
    <s v="Raleigh"/>
    <x v="3"/>
    <n v="104"/>
    <x v="10"/>
    <x v="1"/>
    <x v="2"/>
    <x v="3"/>
    <x v="0"/>
    <n v="0"/>
    <n v="1"/>
  </r>
  <r>
    <d v="2017-08-23T00:00:00"/>
    <n v="5154000"/>
    <n v="98.62"/>
    <n v="82.17"/>
    <n v="1.1000000000000001"/>
    <x v="1"/>
    <s v="San Francisco"/>
    <x v="2"/>
    <n v="33"/>
    <x v="0"/>
    <x v="2"/>
    <x v="2"/>
    <x v="0"/>
    <x v="3"/>
    <n v="1"/>
    <n v="1"/>
  </r>
  <r>
    <d v="2022-07-21T00:00:00"/>
    <n v="6319000"/>
    <n v="98.61"/>
    <n v="54.9"/>
    <n v="1.8"/>
    <x v="0"/>
    <s v="Chicago"/>
    <x v="6"/>
    <n v="127"/>
    <x v="5"/>
    <x v="1"/>
    <x v="1"/>
    <x v="3"/>
    <x v="3"/>
    <n v="0"/>
    <n v="1"/>
  </r>
  <r>
    <d v="2021-07-31T00:00:00"/>
    <n v="4540000"/>
    <n v="92.23"/>
    <n v="52.82"/>
    <n v="1.42"/>
    <x v="0"/>
    <s v="Miami"/>
    <x v="9"/>
    <n v="104"/>
    <x v="10"/>
    <x v="1"/>
    <x v="1"/>
    <x v="2"/>
    <x v="2"/>
    <n v="0"/>
    <n v="1"/>
  </r>
  <r>
    <d v="2022-10-05T00:00:00"/>
    <n v="5781000"/>
    <n v="89.24"/>
    <n v="68.430000000000007"/>
    <n v="2.0099999999999998"/>
    <x v="0"/>
    <s v="Philadelphia"/>
    <x v="5"/>
    <n v="70"/>
    <x v="5"/>
    <x v="0"/>
    <x v="0"/>
    <x v="1"/>
    <x v="1"/>
    <n v="0"/>
    <n v="1"/>
  </r>
  <r>
    <d v="2016-06-09T00:00:00"/>
    <n v="4900000"/>
    <n v="96.08"/>
    <n v="84.67"/>
    <n v="1.94"/>
    <x v="0"/>
    <s v="Dallas"/>
    <x v="1"/>
    <n v="37"/>
    <x v="6"/>
    <x v="2"/>
    <x v="2"/>
    <x v="3"/>
    <x v="0"/>
    <n v="0"/>
    <n v="1"/>
  </r>
  <r>
    <d v="2020-06-16T00:00:00"/>
    <n v="3378000"/>
    <n v="99.19"/>
    <n v="55.3"/>
    <n v="2.16"/>
    <x v="0"/>
    <s v="Buffalo"/>
    <x v="7"/>
    <n v="86"/>
    <x v="2"/>
    <x v="0"/>
    <x v="1"/>
    <x v="1"/>
    <x v="3"/>
    <n v="0"/>
    <n v="1"/>
  </r>
  <r>
    <d v="2020-11-17T00:00:00"/>
    <n v="5409000"/>
    <n v="95.8"/>
    <n v="80.150000000000006"/>
    <n v="1.33"/>
    <x v="0"/>
    <s v="San Francisco"/>
    <x v="2"/>
    <n v="71"/>
    <x v="2"/>
    <x v="0"/>
    <x v="2"/>
    <x v="2"/>
    <x v="0"/>
    <n v="0"/>
    <n v="1"/>
  </r>
  <r>
    <d v="2021-07-19T00:00:00"/>
    <n v="9169000"/>
    <n v="96.55"/>
    <n v="54.16"/>
    <n v="2.44"/>
    <x v="0"/>
    <s v="Savannah"/>
    <x v="8"/>
    <n v="44"/>
    <x v="10"/>
    <x v="2"/>
    <x v="1"/>
    <x v="1"/>
    <x v="0"/>
    <n v="0"/>
    <n v="1"/>
  </r>
  <r>
    <d v="2017-04-29T00:00:00"/>
    <n v="4361000"/>
    <n v="97.34"/>
    <n v="70.73"/>
    <n v="1.69"/>
    <x v="0"/>
    <s v="San Diego"/>
    <x v="2"/>
    <n v="91"/>
    <x v="0"/>
    <x v="0"/>
    <x v="0"/>
    <x v="3"/>
    <x v="0"/>
    <n v="0"/>
    <n v="1"/>
  </r>
  <r>
    <d v="2025-05-25T00:00:00"/>
    <n v="6521000"/>
    <n v="95.95"/>
    <n v="66.44"/>
    <n v="1.94"/>
    <x v="0"/>
    <s v="Allentown"/>
    <x v="5"/>
    <n v="22"/>
    <x v="7"/>
    <x v="2"/>
    <x v="0"/>
    <x v="3"/>
    <x v="0"/>
    <n v="0"/>
    <n v="1"/>
  </r>
  <r>
    <d v="2024-03-12T00:00:00"/>
    <n v="7144000"/>
    <n v="85.78"/>
    <n v="84.39"/>
    <n v="1.69"/>
    <x v="0"/>
    <s v="Chicago"/>
    <x v="6"/>
    <n v="105"/>
    <x v="4"/>
    <x v="1"/>
    <x v="2"/>
    <x v="3"/>
    <x v="1"/>
    <n v="0"/>
    <n v="1"/>
  </r>
  <r>
    <d v="2019-03-08T00:00:00"/>
    <n v="3248000"/>
    <n v="92.25"/>
    <n v="85.47"/>
    <n v="1.57"/>
    <x v="0"/>
    <s v="Philadelphia"/>
    <x v="5"/>
    <n v="50"/>
    <x v="3"/>
    <x v="0"/>
    <x v="2"/>
    <x v="3"/>
    <x v="2"/>
    <n v="0"/>
    <n v="1"/>
  </r>
  <r>
    <d v="2018-03-13T00:00:00"/>
    <n v="4218000"/>
    <n v="92.14"/>
    <n v="89.67"/>
    <n v="2.16"/>
    <x v="3"/>
    <s v="Peoria"/>
    <x v="6"/>
    <n v="82"/>
    <x v="8"/>
    <x v="0"/>
    <x v="2"/>
    <x v="1"/>
    <x v="2"/>
    <n v="1"/>
    <n v="1"/>
  </r>
  <r>
    <d v="2023-10-08T00:00:00"/>
    <n v="5015000"/>
    <n v="88.5"/>
    <n v="66.38"/>
    <n v="2.17"/>
    <x v="1"/>
    <s v="Allentown"/>
    <x v="5"/>
    <n v="30"/>
    <x v="9"/>
    <x v="2"/>
    <x v="0"/>
    <x v="1"/>
    <x v="1"/>
    <n v="1"/>
    <n v="1"/>
  </r>
  <r>
    <d v="2019-05-19T00:00:00"/>
    <n v="3545000"/>
    <n v="98.83"/>
    <n v="73.7"/>
    <n v="1.57"/>
    <x v="0"/>
    <s v="Cleveland"/>
    <x v="0"/>
    <n v="96"/>
    <x v="3"/>
    <x v="0"/>
    <x v="0"/>
    <x v="3"/>
    <x v="3"/>
    <n v="0"/>
    <n v="1"/>
  </r>
  <r>
    <d v="2017-05-28T00:00:00"/>
    <n v="9995000"/>
    <n v="93.4"/>
    <n v="69.459999999999994"/>
    <n v="1.76"/>
    <x v="0"/>
    <s v="Raleigh"/>
    <x v="3"/>
    <n v="76"/>
    <x v="0"/>
    <x v="0"/>
    <x v="0"/>
    <x v="3"/>
    <x v="2"/>
    <n v="0"/>
    <n v="1"/>
  </r>
  <r>
    <d v="2021-07-09T00:00:00"/>
    <n v="5902000"/>
    <n v="93.13"/>
    <n v="55.24"/>
    <n v="2.15"/>
    <x v="0"/>
    <s v="Austin"/>
    <x v="1"/>
    <n v="60"/>
    <x v="10"/>
    <x v="0"/>
    <x v="1"/>
    <x v="1"/>
    <x v="2"/>
    <n v="0"/>
    <n v="1"/>
  </r>
  <r>
    <d v="2025-01-10T00:00:00"/>
    <n v="3098000"/>
    <n v="92.78"/>
    <n v="54.5"/>
    <n v="2.4"/>
    <x v="0"/>
    <s v="Charlotte"/>
    <x v="3"/>
    <n v="64"/>
    <x v="7"/>
    <x v="0"/>
    <x v="1"/>
    <x v="1"/>
    <x v="2"/>
    <n v="0"/>
    <n v="1"/>
  </r>
  <r>
    <d v="2021-10-25T00:00:00"/>
    <n v="3847000"/>
    <n v="91.1"/>
    <n v="65.33"/>
    <n v="2.19"/>
    <x v="1"/>
    <s v="Greensboro"/>
    <x v="3"/>
    <n v="52"/>
    <x v="10"/>
    <x v="0"/>
    <x v="0"/>
    <x v="1"/>
    <x v="2"/>
    <n v="1"/>
    <n v="1"/>
  </r>
  <r>
    <d v="2017-07-08T00:00:00"/>
    <n v="2464000"/>
    <n v="89.01"/>
    <n v="70.36"/>
    <n v="1.22"/>
    <x v="0"/>
    <s v="Springfield"/>
    <x v="6"/>
    <n v="69"/>
    <x v="0"/>
    <x v="0"/>
    <x v="0"/>
    <x v="0"/>
    <x v="1"/>
    <n v="0"/>
    <n v="1"/>
  </r>
  <r>
    <d v="2020-04-20T00:00:00"/>
    <n v="7359000"/>
    <n v="95.72"/>
    <n v="87.51"/>
    <n v="2.37"/>
    <x v="2"/>
    <s v="Pittsburgh"/>
    <x v="5"/>
    <n v="135"/>
    <x v="2"/>
    <x v="1"/>
    <x v="2"/>
    <x v="1"/>
    <x v="0"/>
    <n v="1"/>
    <n v="1"/>
  </r>
  <r>
    <d v="2025-05-01T00:00:00"/>
    <n v="4200000"/>
    <n v="98.43"/>
    <n v="88.88"/>
    <n v="2.29"/>
    <x v="1"/>
    <s v="Buffalo"/>
    <x v="7"/>
    <n v="52"/>
    <x v="7"/>
    <x v="0"/>
    <x v="2"/>
    <x v="1"/>
    <x v="3"/>
    <n v="1"/>
    <n v="1"/>
  </r>
  <r>
    <d v="2019-05-31T00:00:00"/>
    <n v="4675000"/>
    <n v="91.64"/>
    <n v="51.84"/>
    <n v="1.82"/>
    <x v="0"/>
    <s v="Los Angeles"/>
    <x v="2"/>
    <n v="74"/>
    <x v="3"/>
    <x v="0"/>
    <x v="1"/>
    <x v="3"/>
    <x v="2"/>
    <n v="0"/>
    <n v="1"/>
  </r>
  <r>
    <d v="2022-11-12T00:00:00"/>
    <n v="4314000"/>
    <n v="94.2"/>
    <n v="84.75"/>
    <n v="1.99"/>
    <x v="2"/>
    <s v="Austin"/>
    <x v="1"/>
    <n v="12"/>
    <x v="5"/>
    <x v="2"/>
    <x v="2"/>
    <x v="3"/>
    <x v="2"/>
    <n v="1"/>
    <n v="1"/>
  </r>
  <r>
    <d v="2025-02-08T00:00:00"/>
    <n v="7560000"/>
    <n v="98.58"/>
    <n v="54.79"/>
    <n v="1.8"/>
    <x v="2"/>
    <s v="Raleigh"/>
    <x v="3"/>
    <n v="67"/>
    <x v="7"/>
    <x v="0"/>
    <x v="1"/>
    <x v="3"/>
    <x v="3"/>
    <n v="1"/>
    <n v="1"/>
  </r>
  <r>
    <d v="2025-01-13T00:00:00"/>
    <n v="6713000"/>
    <n v="87.44"/>
    <n v="82.5"/>
    <n v="2.2799999999999998"/>
    <x v="0"/>
    <s v="Buffalo"/>
    <x v="7"/>
    <n v="86"/>
    <x v="7"/>
    <x v="0"/>
    <x v="2"/>
    <x v="1"/>
    <x v="1"/>
    <n v="0"/>
    <n v="1"/>
  </r>
  <r>
    <d v="2016-01-05T00:00:00"/>
    <n v="4565000"/>
    <n v="98.56"/>
    <n v="62.83"/>
    <n v="1.83"/>
    <x v="0"/>
    <s v="Chicago"/>
    <x v="6"/>
    <n v="86"/>
    <x v="6"/>
    <x v="0"/>
    <x v="1"/>
    <x v="3"/>
    <x v="3"/>
    <n v="0"/>
    <n v="1"/>
  </r>
  <r>
    <d v="2020-02-11T00:00:00"/>
    <n v="4132000"/>
    <n v="88.84"/>
    <n v="57.62"/>
    <n v="2"/>
    <x v="0"/>
    <s v="Austin"/>
    <x v="1"/>
    <n v="126"/>
    <x v="2"/>
    <x v="1"/>
    <x v="1"/>
    <x v="1"/>
    <x v="1"/>
    <n v="0"/>
    <n v="1"/>
  </r>
  <r>
    <d v="2016-01-21T00:00:00"/>
    <n v="4360000"/>
    <n v="90.32"/>
    <n v="62.83"/>
    <n v="2.4500000000000002"/>
    <x v="1"/>
    <s v="Greensboro"/>
    <x v="3"/>
    <n v="5"/>
    <x v="6"/>
    <x v="2"/>
    <x v="1"/>
    <x v="1"/>
    <x v="2"/>
    <n v="1"/>
    <n v="1"/>
  </r>
  <r>
    <d v="2018-08-20T00:00:00"/>
    <n v="4710000"/>
    <n v="91.45"/>
    <n v="85"/>
    <n v="1.45"/>
    <x v="0"/>
    <s v="Dallas"/>
    <x v="1"/>
    <n v="76"/>
    <x v="8"/>
    <x v="0"/>
    <x v="2"/>
    <x v="2"/>
    <x v="2"/>
    <n v="0"/>
    <n v="1"/>
  </r>
  <r>
    <d v="2020-03-19T00:00:00"/>
    <n v="5426000"/>
    <n v="94.09"/>
    <n v="72.81"/>
    <n v="1.08"/>
    <x v="2"/>
    <s v="Peoria"/>
    <x v="6"/>
    <n v="64"/>
    <x v="2"/>
    <x v="0"/>
    <x v="0"/>
    <x v="0"/>
    <x v="2"/>
    <n v="1"/>
    <n v="1"/>
  </r>
  <r>
    <d v="2020-10-26T00:00:00"/>
    <n v="5677000"/>
    <n v="88.12"/>
    <n v="70.16"/>
    <n v="1.82"/>
    <x v="0"/>
    <s v="Rochester"/>
    <x v="7"/>
    <n v="45"/>
    <x v="2"/>
    <x v="2"/>
    <x v="0"/>
    <x v="3"/>
    <x v="1"/>
    <n v="0"/>
    <n v="1"/>
  </r>
  <r>
    <d v="2021-05-06T00:00:00"/>
    <n v="5231000"/>
    <n v="97.64"/>
    <n v="78.89"/>
    <n v="1.1200000000000001"/>
    <x v="0"/>
    <s v="San Francisco"/>
    <x v="2"/>
    <n v="73"/>
    <x v="10"/>
    <x v="0"/>
    <x v="0"/>
    <x v="0"/>
    <x v="0"/>
    <n v="0"/>
    <n v="1"/>
  </r>
  <r>
    <d v="2021-07-15T00:00:00"/>
    <n v="4964000"/>
    <n v="87.41"/>
    <n v="89.13"/>
    <n v="1.24"/>
    <x v="0"/>
    <s v="Tampa"/>
    <x v="9"/>
    <n v="45"/>
    <x v="10"/>
    <x v="2"/>
    <x v="2"/>
    <x v="0"/>
    <x v="1"/>
    <n v="0"/>
    <n v="1"/>
  </r>
  <r>
    <d v="2015-09-01T00:00:00"/>
    <n v="500000"/>
    <n v="94.59"/>
    <n v="55.16"/>
    <n v="1.65"/>
    <x v="0"/>
    <s v="Augusta"/>
    <x v="8"/>
    <n v="68"/>
    <x v="1"/>
    <x v="0"/>
    <x v="1"/>
    <x v="3"/>
    <x v="2"/>
    <n v="0"/>
    <n v="1"/>
  </r>
  <r>
    <d v="2018-08-26T00:00:00"/>
    <n v="6141000"/>
    <n v="85.61"/>
    <n v="86.55"/>
    <n v="2.25"/>
    <x v="0"/>
    <s v="Dallas"/>
    <x v="1"/>
    <n v="65"/>
    <x v="8"/>
    <x v="0"/>
    <x v="2"/>
    <x v="1"/>
    <x v="1"/>
    <n v="0"/>
    <n v="1"/>
  </r>
  <r>
    <d v="2018-01-01T00:00:00"/>
    <n v="6933000"/>
    <n v="85.47"/>
    <n v="88.67"/>
    <n v="1.79"/>
    <x v="0"/>
    <s v="Buffalo"/>
    <x v="7"/>
    <n v="54"/>
    <x v="8"/>
    <x v="0"/>
    <x v="2"/>
    <x v="3"/>
    <x v="1"/>
    <n v="0"/>
    <n v="1"/>
  </r>
  <r>
    <d v="2025-03-13T00:00:00"/>
    <n v="3037000"/>
    <n v="86"/>
    <n v="89.57"/>
    <n v="1.06"/>
    <x v="1"/>
    <s v="San Francisco"/>
    <x v="2"/>
    <n v="32"/>
    <x v="7"/>
    <x v="2"/>
    <x v="2"/>
    <x v="0"/>
    <x v="1"/>
    <n v="1"/>
    <n v="1"/>
  </r>
  <r>
    <d v="2022-05-20T00:00:00"/>
    <n v="3540000"/>
    <n v="99.23"/>
    <n v="59.84"/>
    <n v="1.8"/>
    <x v="0"/>
    <s v="Columbus"/>
    <x v="0"/>
    <n v="134"/>
    <x v="5"/>
    <x v="1"/>
    <x v="1"/>
    <x v="3"/>
    <x v="3"/>
    <n v="0"/>
    <n v="1"/>
  </r>
  <r>
    <d v="2016-09-30T00:00:00"/>
    <n v="8777000"/>
    <n v="86.02"/>
    <n v="57.75"/>
    <n v="1.32"/>
    <x v="0"/>
    <s v="Miami"/>
    <x v="9"/>
    <n v="70"/>
    <x v="6"/>
    <x v="0"/>
    <x v="1"/>
    <x v="2"/>
    <x v="1"/>
    <n v="0"/>
    <n v="1"/>
  </r>
  <r>
    <d v="2017-12-23T00:00:00"/>
    <n v="3430000"/>
    <n v="93.6"/>
    <n v="58.61"/>
    <n v="2.29"/>
    <x v="0"/>
    <s v="Pittsburgh"/>
    <x v="5"/>
    <n v="93"/>
    <x v="0"/>
    <x v="0"/>
    <x v="1"/>
    <x v="1"/>
    <x v="2"/>
    <n v="0"/>
    <n v="1"/>
  </r>
  <r>
    <d v="2016-02-01T00:00:00"/>
    <n v="5058000"/>
    <n v="90.28"/>
    <n v="59.36"/>
    <n v="1.07"/>
    <x v="0"/>
    <s v="Houston"/>
    <x v="1"/>
    <n v="95"/>
    <x v="6"/>
    <x v="0"/>
    <x v="1"/>
    <x v="0"/>
    <x v="2"/>
    <n v="0"/>
    <n v="1"/>
  </r>
  <r>
    <d v="2017-02-15T00:00:00"/>
    <n v="6698000"/>
    <n v="93"/>
    <n v="87.76"/>
    <n v="1.59"/>
    <x v="0"/>
    <s v="Chicago"/>
    <x v="6"/>
    <n v="36"/>
    <x v="0"/>
    <x v="2"/>
    <x v="2"/>
    <x v="3"/>
    <x v="2"/>
    <n v="0"/>
    <n v="1"/>
  </r>
  <r>
    <d v="2024-08-03T00:00:00"/>
    <n v="4786000"/>
    <n v="92.69"/>
    <n v="60.71"/>
    <n v="1.68"/>
    <x v="1"/>
    <s v="Philadelphia"/>
    <x v="5"/>
    <n v="133"/>
    <x v="4"/>
    <x v="1"/>
    <x v="1"/>
    <x v="3"/>
    <x v="2"/>
    <n v="1"/>
    <n v="1"/>
  </r>
  <r>
    <d v="2019-03-23T00:00:00"/>
    <n v="8702000"/>
    <n v="99.11"/>
    <n v="63.17"/>
    <n v="1.06"/>
    <x v="0"/>
    <s v="Tucson"/>
    <x v="4"/>
    <n v="67"/>
    <x v="3"/>
    <x v="0"/>
    <x v="1"/>
    <x v="0"/>
    <x v="3"/>
    <n v="0"/>
    <n v="1"/>
  </r>
  <r>
    <d v="2021-12-18T00:00:00"/>
    <n v="11197000"/>
    <n v="87.53"/>
    <n v="80.42"/>
    <n v="2.48"/>
    <x v="0"/>
    <s v="Tampa"/>
    <x v="9"/>
    <n v="67"/>
    <x v="10"/>
    <x v="0"/>
    <x v="2"/>
    <x v="1"/>
    <x v="1"/>
    <n v="0"/>
    <n v="1"/>
  </r>
  <r>
    <d v="2022-09-15T00:00:00"/>
    <n v="5758000"/>
    <n v="91.81"/>
    <n v="71.62"/>
    <n v="2.27"/>
    <x v="1"/>
    <s v="Chicago"/>
    <x v="6"/>
    <n v="95"/>
    <x v="5"/>
    <x v="0"/>
    <x v="0"/>
    <x v="1"/>
    <x v="2"/>
    <n v="1"/>
    <n v="1"/>
  </r>
  <r>
    <d v="2023-04-13T00:00:00"/>
    <n v="500000"/>
    <n v="92.4"/>
    <n v="73.17"/>
    <n v="1.28"/>
    <x v="0"/>
    <s v="Cincinnati"/>
    <x v="0"/>
    <n v="64"/>
    <x v="9"/>
    <x v="0"/>
    <x v="0"/>
    <x v="2"/>
    <x v="2"/>
    <n v="0"/>
    <n v="1"/>
  </r>
  <r>
    <d v="2021-05-13T00:00:00"/>
    <n v="5584000"/>
    <n v="94.5"/>
    <n v="53.98"/>
    <n v="1.91"/>
    <x v="0"/>
    <s v="Tucson"/>
    <x v="4"/>
    <n v="95"/>
    <x v="10"/>
    <x v="0"/>
    <x v="1"/>
    <x v="3"/>
    <x v="2"/>
    <n v="0"/>
    <n v="1"/>
  </r>
  <r>
    <d v="2018-03-30T00:00:00"/>
    <n v="500000"/>
    <n v="93.83"/>
    <n v="53.57"/>
    <n v="1.65"/>
    <x v="0"/>
    <s v="Cleveland"/>
    <x v="0"/>
    <n v="95"/>
    <x v="8"/>
    <x v="0"/>
    <x v="1"/>
    <x v="3"/>
    <x v="2"/>
    <n v="0"/>
    <n v="1"/>
  </r>
  <r>
    <d v="2021-11-10T00:00:00"/>
    <n v="8668000"/>
    <n v="89.88"/>
    <n v="53.79"/>
    <n v="2.46"/>
    <x v="3"/>
    <s v="Miami"/>
    <x v="9"/>
    <n v="92"/>
    <x v="10"/>
    <x v="0"/>
    <x v="1"/>
    <x v="1"/>
    <x v="1"/>
    <n v="1"/>
    <n v="1"/>
  </r>
  <r>
    <d v="2020-11-12T00:00:00"/>
    <n v="3806000"/>
    <n v="94.75"/>
    <n v="50.99"/>
    <n v="2.2200000000000002"/>
    <x v="2"/>
    <s v="New York"/>
    <x v="7"/>
    <n v="24"/>
    <x v="2"/>
    <x v="2"/>
    <x v="1"/>
    <x v="1"/>
    <x v="2"/>
    <n v="1"/>
    <n v="1"/>
  </r>
  <r>
    <d v="2021-01-30T00:00:00"/>
    <n v="1471000"/>
    <n v="85.92"/>
    <n v="56.5"/>
    <n v="2.34"/>
    <x v="0"/>
    <s v="Rochester"/>
    <x v="7"/>
    <n v="83"/>
    <x v="10"/>
    <x v="0"/>
    <x v="1"/>
    <x v="1"/>
    <x v="1"/>
    <n v="0"/>
    <n v="1"/>
  </r>
  <r>
    <d v="2025-03-21T00:00:00"/>
    <n v="2794000"/>
    <n v="85.98"/>
    <n v="77.62"/>
    <n v="1.86"/>
    <x v="0"/>
    <s v="Chicago"/>
    <x v="6"/>
    <n v="99"/>
    <x v="7"/>
    <x v="0"/>
    <x v="0"/>
    <x v="3"/>
    <x v="1"/>
    <n v="0"/>
    <n v="1"/>
  </r>
  <r>
    <d v="2017-01-03T00:00:00"/>
    <n v="1564000"/>
    <n v="88.25"/>
    <n v="76.78"/>
    <n v="2.46"/>
    <x v="0"/>
    <s v="Dallas"/>
    <x v="1"/>
    <n v="38"/>
    <x v="0"/>
    <x v="2"/>
    <x v="0"/>
    <x v="1"/>
    <x v="1"/>
    <n v="0"/>
    <n v="1"/>
  </r>
  <r>
    <d v="2016-06-16T00:00:00"/>
    <n v="5717000"/>
    <n v="91.36"/>
    <n v="67.87"/>
    <n v="1.38"/>
    <x v="0"/>
    <s v="Orlando"/>
    <x v="9"/>
    <n v="39"/>
    <x v="6"/>
    <x v="2"/>
    <x v="0"/>
    <x v="2"/>
    <x v="2"/>
    <n v="0"/>
    <n v="1"/>
  </r>
  <r>
    <d v="2018-03-18T00:00:00"/>
    <n v="4881000"/>
    <n v="93.15"/>
    <n v="62.19"/>
    <n v="1.27"/>
    <x v="0"/>
    <s v="Mesa"/>
    <x v="4"/>
    <n v="114"/>
    <x v="8"/>
    <x v="1"/>
    <x v="1"/>
    <x v="2"/>
    <x v="2"/>
    <n v="0"/>
    <n v="1"/>
  </r>
  <r>
    <d v="2018-03-30T00:00:00"/>
    <n v="5486000"/>
    <n v="87.94"/>
    <n v="77.599999999999994"/>
    <n v="1.59"/>
    <x v="1"/>
    <s v="San Diego"/>
    <x v="2"/>
    <n v="60"/>
    <x v="8"/>
    <x v="0"/>
    <x v="0"/>
    <x v="3"/>
    <x v="1"/>
    <n v="1"/>
    <n v="1"/>
  </r>
  <r>
    <d v="2016-05-30T00:00:00"/>
    <n v="3198000"/>
    <n v="90.52"/>
    <n v="54.02"/>
    <n v="1.46"/>
    <x v="0"/>
    <s v="Chicago"/>
    <x v="6"/>
    <n v="5"/>
    <x v="6"/>
    <x v="2"/>
    <x v="1"/>
    <x v="2"/>
    <x v="2"/>
    <n v="0"/>
    <n v="1"/>
  </r>
  <r>
    <d v="2016-12-13T00:00:00"/>
    <n v="7487000"/>
    <n v="89.29"/>
    <n v="68.400000000000006"/>
    <n v="1.29"/>
    <x v="0"/>
    <s v="Rochester"/>
    <x v="7"/>
    <n v="111"/>
    <x v="6"/>
    <x v="1"/>
    <x v="0"/>
    <x v="2"/>
    <x v="1"/>
    <n v="0"/>
    <n v="1"/>
  </r>
  <r>
    <d v="2020-03-11T00:00:00"/>
    <n v="4683000"/>
    <n v="88.41"/>
    <n v="61.18"/>
    <n v="1.19"/>
    <x v="0"/>
    <s v="Orlando"/>
    <x v="9"/>
    <n v="81"/>
    <x v="2"/>
    <x v="0"/>
    <x v="1"/>
    <x v="0"/>
    <x v="1"/>
    <n v="0"/>
    <n v="1"/>
  </r>
  <r>
    <d v="2023-02-07T00:00:00"/>
    <n v="3729000"/>
    <n v="87.01"/>
    <n v="75.790000000000006"/>
    <n v="1.51"/>
    <x v="2"/>
    <s v="Mesa"/>
    <x v="4"/>
    <n v="81"/>
    <x v="9"/>
    <x v="0"/>
    <x v="0"/>
    <x v="3"/>
    <x v="1"/>
    <n v="1"/>
    <n v="1"/>
  </r>
  <r>
    <d v="2022-10-11T00:00:00"/>
    <n v="5976000"/>
    <n v="88.84"/>
    <n v="76.03"/>
    <n v="1.17"/>
    <x v="0"/>
    <s v="Dallas"/>
    <x v="1"/>
    <n v="128"/>
    <x v="5"/>
    <x v="1"/>
    <x v="0"/>
    <x v="0"/>
    <x v="1"/>
    <n v="0"/>
    <n v="1"/>
  </r>
  <r>
    <d v="2023-10-29T00:00:00"/>
    <n v="500000"/>
    <n v="89.02"/>
    <n v="74.16"/>
    <n v="2.31"/>
    <x v="0"/>
    <s v="Phoenix"/>
    <x v="4"/>
    <n v="116"/>
    <x v="9"/>
    <x v="1"/>
    <x v="0"/>
    <x v="1"/>
    <x v="1"/>
    <n v="0"/>
    <n v="1"/>
  </r>
  <r>
    <d v="2023-01-31T00:00:00"/>
    <n v="2218000"/>
    <n v="88.86"/>
    <n v="69.180000000000007"/>
    <n v="1.55"/>
    <x v="0"/>
    <s v="Philadelphia"/>
    <x v="5"/>
    <n v="60"/>
    <x v="9"/>
    <x v="0"/>
    <x v="0"/>
    <x v="3"/>
    <x v="1"/>
    <n v="0"/>
    <n v="1"/>
  </r>
  <r>
    <d v="2022-08-11T00:00:00"/>
    <n v="4545000"/>
    <n v="90.6"/>
    <n v="65.34"/>
    <n v="2.25"/>
    <x v="0"/>
    <s v="Atlanta"/>
    <x v="8"/>
    <n v="96"/>
    <x v="5"/>
    <x v="0"/>
    <x v="0"/>
    <x v="1"/>
    <x v="2"/>
    <n v="0"/>
    <n v="1"/>
  </r>
  <r>
    <d v="2020-03-18T00:00:00"/>
    <n v="7381000"/>
    <n v="90.01"/>
    <n v="82.72"/>
    <n v="1.06"/>
    <x v="0"/>
    <s v="Pittsburgh"/>
    <x v="5"/>
    <n v="122"/>
    <x v="2"/>
    <x v="1"/>
    <x v="2"/>
    <x v="0"/>
    <x v="2"/>
    <n v="0"/>
    <n v="1"/>
  </r>
  <r>
    <d v="2019-03-26T00:00:00"/>
    <n v="5075000"/>
    <n v="90.97"/>
    <n v="69.89"/>
    <n v="2"/>
    <x v="3"/>
    <s v="Pittsburgh"/>
    <x v="5"/>
    <n v="107"/>
    <x v="3"/>
    <x v="1"/>
    <x v="0"/>
    <x v="1"/>
    <x v="2"/>
    <n v="1"/>
    <n v="1"/>
  </r>
  <r>
    <d v="2024-04-12T00:00:00"/>
    <n v="1020000"/>
    <n v="87.07"/>
    <n v="67.58"/>
    <n v="1.74"/>
    <x v="1"/>
    <s v="Tampa"/>
    <x v="9"/>
    <n v="54"/>
    <x v="4"/>
    <x v="0"/>
    <x v="0"/>
    <x v="3"/>
    <x v="1"/>
    <n v="1"/>
    <n v="1"/>
  </r>
  <r>
    <d v="2017-07-02T00:00:00"/>
    <n v="8343000"/>
    <n v="91.31"/>
    <n v="88.46"/>
    <n v="1.9"/>
    <x v="0"/>
    <s v="Chicago"/>
    <x v="6"/>
    <n v="47"/>
    <x v="0"/>
    <x v="2"/>
    <x v="2"/>
    <x v="3"/>
    <x v="2"/>
    <n v="0"/>
    <n v="1"/>
  </r>
  <r>
    <d v="2021-06-08T00:00:00"/>
    <n v="4762000"/>
    <n v="90.96"/>
    <n v="63.47"/>
    <n v="1.85"/>
    <x v="0"/>
    <s v="Houston"/>
    <x v="1"/>
    <n v="77"/>
    <x v="10"/>
    <x v="0"/>
    <x v="1"/>
    <x v="3"/>
    <x v="2"/>
    <n v="0"/>
    <n v="1"/>
  </r>
  <r>
    <d v="2022-11-17T00:00:00"/>
    <n v="6292000"/>
    <n v="93.14"/>
    <n v="83.32"/>
    <n v="1.19"/>
    <x v="0"/>
    <s v="Houston"/>
    <x v="1"/>
    <n v="42"/>
    <x v="5"/>
    <x v="2"/>
    <x v="2"/>
    <x v="0"/>
    <x v="2"/>
    <n v="0"/>
    <n v="1"/>
  </r>
  <r>
    <d v="2017-06-14T00:00:00"/>
    <n v="5326000"/>
    <n v="99.2"/>
    <n v="66.599999999999994"/>
    <n v="1.49"/>
    <x v="0"/>
    <s v="Peoria"/>
    <x v="6"/>
    <n v="43"/>
    <x v="0"/>
    <x v="2"/>
    <x v="0"/>
    <x v="2"/>
    <x v="3"/>
    <n v="0"/>
    <n v="1"/>
  </r>
  <r>
    <d v="2020-05-20T00:00:00"/>
    <n v="6345000"/>
    <n v="97.55"/>
    <n v="89.82"/>
    <n v="1.03"/>
    <x v="2"/>
    <s v="Austin"/>
    <x v="1"/>
    <n v="79"/>
    <x v="2"/>
    <x v="0"/>
    <x v="2"/>
    <x v="0"/>
    <x v="0"/>
    <n v="1"/>
    <n v="1"/>
  </r>
  <r>
    <d v="2023-11-04T00:00:00"/>
    <n v="5507000"/>
    <n v="97.31"/>
    <n v="61.41"/>
    <n v="1.36"/>
    <x v="0"/>
    <s v="Houston"/>
    <x v="1"/>
    <n v="48"/>
    <x v="9"/>
    <x v="2"/>
    <x v="1"/>
    <x v="2"/>
    <x v="0"/>
    <n v="0"/>
    <n v="1"/>
  </r>
  <r>
    <d v="2024-07-12T00:00:00"/>
    <n v="5206000"/>
    <n v="93.41"/>
    <n v="79.14"/>
    <n v="1.53"/>
    <x v="0"/>
    <s v="Augusta"/>
    <x v="8"/>
    <n v="5"/>
    <x v="4"/>
    <x v="2"/>
    <x v="0"/>
    <x v="3"/>
    <x v="2"/>
    <n v="0"/>
    <n v="1"/>
  </r>
  <r>
    <d v="2020-10-23T00:00:00"/>
    <n v="7715000"/>
    <n v="93.21"/>
    <n v="75.62"/>
    <n v="1.39"/>
    <x v="0"/>
    <s v="Miami"/>
    <x v="9"/>
    <n v="128"/>
    <x v="2"/>
    <x v="1"/>
    <x v="0"/>
    <x v="2"/>
    <x v="2"/>
    <n v="0"/>
    <n v="1"/>
  </r>
  <r>
    <d v="2016-05-03T00:00:00"/>
    <n v="5002000"/>
    <n v="97.61"/>
    <n v="78.05"/>
    <n v="2.1800000000000002"/>
    <x v="0"/>
    <s v="San Diego"/>
    <x v="2"/>
    <n v="28"/>
    <x v="6"/>
    <x v="2"/>
    <x v="0"/>
    <x v="1"/>
    <x v="0"/>
    <n v="0"/>
    <n v="1"/>
  </r>
  <r>
    <d v="2019-04-26T00:00:00"/>
    <n v="2803000"/>
    <n v="90.91"/>
    <n v="57.67"/>
    <n v="1.0900000000000001"/>
    <x v="1"/>
    <s v="Raleigh"/>
    <x v="3"/>
    <n v="23"/>
    <x v="3"/>
    <x v="2"/>
    <x v="1"/>
    <x v="0"/>
    <x v="2"/>
    <n v="1"/>
    <n v="1"/>
  </r>
  <r>
    <d v="2022-04-16T00:00:00"/>
    <n v="5273000"/>
    <n v="87.5"/>
    <n v="51.87"/>
    <n v="2.17"/>
    <x v="0"/>
    <s v="Philadelphia"/>
    <x v="5"/>
    <n v="75"/>
    <x v="5"/>
    <x v="0"/>
    <x v="1"/>
    <x v="1"/>
    <x v="1"/>
    <n v="0"/>
    <n v="1"/>
  </r>
  <r>
    <d v="2016-06-30T00:00:00"/>
    <n v="6406000"/>
    <n v="95.56"/>
    <n v="87.83"/>
    <n v="1.61"/>
    <x v="0"/>
    <s v="Cincinnati"/>
    <x v="0"/>
    <n v="59"/>
    <x v="6"/>
    <x v="0"/>
    <x v="2"/>
    <x v="3"/>
    <x v="0"/>
    <n v="0"/>
    <n v="1"/>
  </r>
  <r>
    <d v="2015-09-11T00:00:00"/>
    <n v="4109000"/>
    <n v="94.46"/>
    <n v="67.98"/>
    <n v="1.28"/>
    <x v="1"/>
    <s v="Allentown"/>
    <x v="5"/>
    <n v="136"/>
    <x v="1"/>
    <x v="1"/>
    <x v="0"/>
    <x v="2"/>
    <x v="2"/>
    <n v="1"/>
    <n v="1"/>
  </r>
  <r>
    <d v="2019-01-16T00:00:00"/>
    <n v="11480000"/>
    <n v="97.16"/>
    <n v="79.42"/>
    <n v="2"/>
    <x v="0"/>
    <s v="Savannah"/>
    <x v="8"/>
    <n v="101"/>
    <x v="3"/>
    <x v="1"/>
    <x v="0"/>
    <x v="1"/>
    <x v="0"/>
    <n v="0"/>
    <n v="1"/>
  </r>
  <r>
    <d v="2020-09-09T00:00:00"/>
    <n v="5676000"/>
    <n v="92.5"/>
    <n v="85.76"/>
    <n v="2.38"/>
    <x v="0"/>
    <s v="Los Angeles"/>
    <x v="2"/>
    <n v="57"/>
    <x v="2"/>
    <x v="0"/>
    <x v="2"/>
    <x v="1"/>
    <x v="2"/>
    <n v="0"/>
    <n v="1"/>
  </r>
  <r>
    <d v="2019-02-27T00:00:00"/>
    <n v="4783000"/>
    <n v="93.13"/>
    <n v="55.92"/>
    <n v="2.12"/>
    <x v="0"/>
    <s v="Cincinnati"/>
    <x v="0"/>
    <n v="63"/>
    <x v="3"/>
    <x v="0"/>
    <x v="1"/>
    <x v="1"/>
    <x v="2"/>
    <n v="0"/>
    <n v="1"/>
  </r>
  <r>
    <d v="2017-11-24T00:00:00"/>
    <n v="8307000"/>
    <n v="98.75"/>
    <n v="78.22"/>
    <n v="2.0099999999999998"/>
    <x v="0"/>
    <s v="San Francisco"/>
    <x v="2"/>
    <n v="93"/>
    <x v="0"/>
    <x v="0"/>
    <x v="0"/>
    <x v="1"/>
    <x v="3"/>
    <n v="0"/>
    <n v="1"/>
  </r>
  <r>
    <d v="2019-11-29T00:00:00"/>
    <n v="5189000"/>
    <n v="95.13"/>
    <n v="66.7"/>
    <n v="2.1"/>
    <x v="0"/>
    <s v="San Diego"/>
    <x v="2"/>
    <n v="43"/>
    <x v="3"/>
    <x v="2"/>
    <x v="0"/>
    <x v="1"/>
    <x v="0"/>
    <n v="0"/>
    <n v="1"/>
  </r>
  <r>
    <d v="2020-06-27T00:00:00"/>
    <n v="3406000"/>
    <n v="87.88"/>
    <n v="83.6"/>
    <n v="2.09"/>
    <x v="0"/>
    <s v="San Diego"/>
    <x v="2"/>
    <n v="76"/>
    <x v="2"/>
    <x v="0"/>
    <x v="2"/>
    <x v="1"/>
    <x v="1"/>
    <n v="0"/>
    <n v="1"/>
  </r>
  <r>
    <d v="2021-02-22T00:00:00"/>
    <n v="6877000"/>
    <n v="87.65"/>
    <n v="73.209999999999994"/>
    <n v="2.36"/>
    <x v="0"/>
    <s v="Orlando"/>
    <x v="9"/>
    <n v="38"/>
    <x v="10"/>
    <x v="2"/>
    <x v="0"/>
    <x v="1"/>
    <x v="1"/>
    <n v="0"/>
    <n v="1"/>
  </r>
  <r>
    <d v="2017-08-09T00:00:00"/>
    <n v="7305000"/>
    <n v="87.82"/>
    <n v="74.989999999999995"/>
    <n v="1.5"/>
    <x v="1"/>
    <s v="San Diego"/>
    <x v="2"/>
    <n v="38"/>
    <x v="0"/>
    <x v="2"/>
    <x v="0"/>
    <x v="3"/>
    <x v="1"/>
    <n v="1"/>
    <n v="1"/>
  </r>
  <r>
    <d v="2015-09-12T00:00:00"/>
    <n v="3671000"/>
    <n v="87.68"/>
    <n v="86.08"/>
    <n v="1.6"/>
    <x v="1"/>
    <s v="Cleveland"/>
    <x v="0"/>
    <n v="44"/>
    <x v="1"/>
    <x v="2"/>
    <x v="2"/>
    <x v="3"/>
    <x v="1"/>
    <n v="1"/>
    <n v="1"/>
  </r>
  <r>
    <d v="2024-01-10T00:00:00"/>
    <n v="4358000"/>
    <n v="89.81"/>
    <n v="79.78"/>
    <n v="2.46"/>
    <x v="0"/>
    <s v="San Francisco"/>
    <x v="2"/>
    <n v="27"/>
    <x v="4"/>
    <x v="2"/>
    <x v="0"/>
    <x v="1"/>
    <x v="1"/>
    <n v="0"/>
    <n v="1"/>
  </r>
  <r>
    <d v="2022-11-21T00:00:00"/>
    <n v="7199000"/>
    <n v="93.49"/>
    <n v="56.29"/>
    <n v="2.04"/>
    <x v="1"/>
    <s v="Los Angeles"/>
    <x v="2"/>
    <n v="69"/>
    <x v="5"/>
    <x v="0"/>
    <x v="1"/>
    <x v="1"/>
    <x v="2"/>
    <n v="1"/>
    <n v="1"/>
  </r>
  <r>
    <d v="2018-07-21T00:00:00"/>
    <n v="9357000"/>
    <n v="98.35"/>
    <n v="67.62"/>
    <n v="2.35"/>
    <x v="1"/>
    <s v="Raleigh"/>
    <x v="3"/>
    <n v="80"/>
    <x v="8"/>
    <x v="0"/>
    <x v="0"/>
    <x v="1"/>
    <x v="3"/>
    <n v="1"/>
    <n v="1"/>
  </r>
  <r>
    <d v="2017-10-05T00:00:00"/>
    <n v="4849000"/>
    <n v="94.05"/>
    <n v="63.02"/>
    <n v="2.48"/>
    <x v="2"/>
    <s v="Buffalo"/>
    <x v="7"/>
    <n v="124"/>
    <x v="0"/>
    <x v="1"/>
    <x v="1"/>
    <x v="1"/>
    <x v="2"/>
    <n v="1"/>
    <n v="1"/>
  </r>
  <r>
    <d v="2022-01-12T00:00:00"/>
    <n v="4364000"/>
    <n v="89.9"/>
    <n v="74.930000000000007"/>
    <n v="1.08"/>
    <x v="3"/>
    <s v="Buffalo"/>
    <x v="7"/>
    <n v="78"/>
    <x v="5"/>
    <x v="0"/>
    <x v="0"/>
    <x v="0"/>
    <x v="1"/>
    <n v="1"/>
    <n v="1"/>
  </r>
  <r>
    <d v="2024-08-16T00:00:00"/>
    <n v="4913000"/>
    <n v="89.99"/>
    <n v="67.53"/>
    <n v="1.39"/>
    <x v="0"/>
    <s v="Charlotte"/>
    <x v="3"/>
    <n v="62"/>
    <x v="4"/>
    <x v="0"/>
    <x v="0"/>
    <x v="2"/>
    <x v="1"/>
    <n v="0"/>
    <n v="1"/>
  </r>
  <r>
    <d v="2019-06-24T00:00:00"/>
    <n v="6005000"/>
    <n v="92.72"/>
    <n v="58.01"/>
    <n v="1.48"/>
    <x v="0"/>
    <s v="Mesa"/>
    <x v="4"/>
    <n v="48"/>
    <x v="3"/>
    <x v="2"/>
    <x v="1"/>
    <x v="2"/>
    <x v="2"/>
    <n v="0"/>
    <n v="1"/>
  </r>
  <r>
    <d v="2024-01-28T00:00:00"/>
    <n v="3571000"/>
    <n v="87.21"/>
    <n v="52.93"/>
    <n v="2.2200000000000002"/>
    <x v="0"/>
    <s v="Philadelphia"/>
    <x v="5"/>
    <n v="79"/>
    <x v="4"/>
    <x v="0"/>
    <x v="1"/>
    <x v="1"/>
    <x v="1"/>
    <n v="0"/>
    <n v="1"/>
  </r>
  <r>
    <d v="2025-01-25T00:00:00"/>
    <n v="6640000"/>
    <n v="95.74"/>
    <n v="76.78"/>
    <n v="1.72"/>
    <x v="0"/>
    <s v="Orlando"/>
    <x v="9"/>
    <n v="99"/>
    <x v="7"/>
    <x v="0"/>
    <x v="0"/>
    <x v="3"/>
    <x v="0"/>
    <n v="0"/>
    <n v="1"/>
  </r>
  <r>
    <d v="2021-08-03T00:00:00"/>
    <n v="4290000"/>
    <n v="94.32"/>
    <n v="81.12"/>
    <n v="1.75"/>
    <x v="1"/>
    <s v="Savannah"/>
    <x v="8"/>
    <n v="78"/>
    <x v="10"/>
    <x v="0"/>
    <x v="2"/>
    <x v="3"/>
    <x v="2"/>
    <n v="1"/>
    <n v="1"/>
  </r>
  <r>
    <d v="2016-10-15T00:00:00"/>
    <n v="2310000"/>
    <n v="94.64"/>
    <n v="77.709999999999994"/>
    <n v="2.31"/>
    <x v="0"/>
    <s v="Savannah"/>
    <x v="8"/>
    <n v="49"/>
    <x v="6"/>
    <x v="2"/>
    <x v="0"/>
    <x v="1"/>
    <x v="2"/>
    <n v="0"/>
    <n v="1"/>
  </r>
  <r>
    <d v="2022-04-27T00:00:00"/>
    <n v="7368000"/>
    <n v="93.42"/>
    <n v="85.31"/>
    <n v="1.79"/>
    <x v="0"/>
    <s v="Dallas"/>
    <x v="1"/>
    <n v="54"/>
    <x v="5"/>
    <x v="0"/>
    <x v="2"/>
    <x v="3"/>
    <x v="2"/>
    <n v="0"/>
    <n v="1"/>
  </r>
  <r>
    <d v="2016-04-13T00:00:00"/>
    <n v="10284000"/>
    <n v="96.24"/>
    <n v="88.59"/>
    <n v="1.1100000000000001"/>
    <x v="0"/>
    <s v="San Diego"/>
    <x v="2"/>
    <n v="92"/>
    <x v="6"/>
    <x v="0"/>
    <x v="2"/>
    <x v="0"/>
    <x v="0"/>
    <n v="0"/>
    <n v="1"/>
  </r>
  <r>
    <d v="2022-12-26T00:00:00"/>
    <n v="9642000"/>
    <n v="92.24"/>
    <n v="53.75"/>
    <n v="2.15"/>
    <x v="0"/>
    <s v="Charlotte"/>
    <x v="3"/>
    <n v="93"/>
    <x v="5"/>
    <x v="0"/>
    <x v="1"/>
    <x v="1"/>
    <x v="2"/>
    <n v="0"/>
    <n v="1"/>
  </r>
  <r>
    <d v="2015-11-19T00:00:00"/>
    <n v="3329000"/>
    <n v="89.59"/>
    <n v="83.51"/>
    <n v="1.1100000000000001"/>
    <x v="0"/>
    <s v="Houston"/>
    <x v="1"/>
    <n v="107"/>
    <x v="1"/>
    <x v="1"/>
    <x v="2"/>
    <x v="0"/>
    <x v="1"/>
    <n v="0"/>
    <n v="1"/>
  </r>
  <r>
    <d v="2023-05-21T00:00:00"/>
    <n v="4317000"/>
    <n v="93.89"/>
    <n v="87.44"/>
    <n v="2.02"/>
    <x v="0"/>
    <s v="Tucson"/>
    <x v="4"/>
    <n v="91"/>
    <x v="9"/>
    <x v="0"/>
    <x v="2"/>
    <x v="1"/>
    <x v="2"/>
    <n v="0"/>
    <n v="1"/>
  </r>
  <r>
    <d v="2016-11-20T00:00:00"/>
    <n v="8415000"/>
    <n v="90.16"/>
    <n v="61.09"/>
    <n v="2.5"/>
    <x v="2"/>
    <s v="Greensboro"/>
    <x v="3"/>
    <n v="51"/>
    <x v="6"/>
    <x v="0"/>
    <x v="1"/>
    <x v="1"/>
    <x v="2"/>
    <n v="1"/>
    <n v="1"/>
  </r>
  <r>
    <d v="2020-11-21T00:00:00"/>
    <n v="6478000"/>
    <n v="90.33"/>
    <n v="51.97"/>
    <n v="1.05"/>
    <x v="0"/>
    <s v="Rochester"/>
    <x v="7"/>
    <n v="113"/>
    <x v="2"/>
    <x v="1"/>
    <x v="1"/>
    <x v="0"/>
    <x v="2"/>
    <n v="0"/>
    <n v="1"/>
  </r>
  <r>
    <d v="2025-05-11T00:00:00"/>
    <n v="8097000"/>
    <n v="93.06"/>
    <n v="83.63"/>
    <n v="1.05"/>
    <x v="0"/>
    <s v="Chicago"/>
    <x v="6"/>
    <n v="84"/>
    <x v="7"/>
    <x v="0"/>
    <x v="2"/>
    <x v="0"/>
    <x v="2"/>
    <n v="0"/>
    <n v="1"/>
  </r>
  <r>
    <d v="2022-11-13T00:00:00"/>
    <n v="2406000"/>
    <n v="91.71"/>
    <n v="52.9"/>
    <n v="2.4300000000000002"/>
    <x v="0"/>
    <s v="Philadelphia"/>
    <x v="5"/>
    <n v="55"/>
    <x v="5"/>
    <x v="0"/>
    <x v="1"/>
    <x v="1"/>
    <x v="2"/>
    <n v="0"/>
    <n v="1"/>
  </r>
  <r>
    <d v="2025-04-26T00:00:00"/>
    <n v="5529000"/>
    <n v="93.31"/>
    <n v="87.23"/>
    <n v="1.01"/>
    <x v="0"/>
    <s v="San Diego"/>
    <x v="2"/>
    <n v="73"/>
    <x v="7"/>
    <x v="0"/>
    <x v="2"/>
    <x v="0"/>
    <x v="2"/>
    <n v="0"/>
    <n v="1"/>
  </r>
  <r>
    <d v="2022-06-11T00:00:00"/>
    <n v="5797000"/>
    <n v="87.1"/>
    <n v="53.85"/>
    <n v="1.64"/>
    <x v="0"/>
    <s v="Houston"/>
    <x v="1"/>
    <n v="82"/>
    <x v="5"/>
    <x v="0"/>
    <x v="1"/>
    <x v="3"/>
    <x v="1"/>
    <n v="0"/>
    <n v="1"/>
  </r>
  <r>
    <d v="2022-09-02T00:00:00"/>
    <n v="5144000"/>
    <n v="92.91"/>
    <n v="55.65"/>
    <n v="1"/>
    <x v="0"/>
    <s v="Raleigh"/>
    <x v="3"/>
    <n v="97"/>
    <x v="5"/>
    <x v="0"/>
    <x v="1"/>
    <x v="0"/>
    <x v="2"/>
    <n v="0"/>
    <n v="1"/>
  </r>
  <r>
    <d v="2020-06-27T00:00:00"/>
    <n v="6412000"/>
    <n v="88.13"/>
    <n v="76.61"/>
    <n v="1.1200000000000001"/>
    <x v="0"/>
    <s v="Cleveland"/>
    <x v="0"/>
    <n v="81"/>
    <x v="2"/>
    <x v="0"/>
    <x v="0"/>
    <x v="0"/>
    <x v="1"/>
    <n v="0"/>
    <n v="1"/>
  </r>
  <r>
    <d v="2017-07-10T00:00:00"/>
    <n v="2733000"/>
    <n v="96.04"/>
    <n v="62.05"/>
    <n v="1.7"/>
    <x v="0"/>
    <s v="Miami"/>
    <x v="9"/>
    <n v="85"/>
    <x v="0"/>
    <x v="0"/>
    <x v="1"/>
    <x v="3"/>
    <x v="0"/>
    <n v="0"/>
    <n v="1"/>
  </r>
  <r>
    <d v="2022-06-15T00:00:00"/>
    <n v="2654000"/>
    <n v="96.12"/>
    <n v="62.11"/>
    <n v="1.99"/>
    <x v="3"/>
    <s v="Springfield"/>
    <x v="6"/>
    <n v="85"/>
    <x v="5"/>
    <x v="0"/>
    <x v="1"/>
    <x v="3"/>
    <x v="0"/>
    <n v="1"/>
    <n v="1"/>
  </r>
  <r>
    <d v="2015-12-02T00:00:00"/>
    <n v="5961000"/>
    <n v="86.92"/>
    <n v="67.010000000000005"/>
    <n v="1.37"/>
    <x v="0"/>
    <s v="Miami"/>
    <x v="9"/>
    <n v="48"/>
    <x v="1"/>
    <x v="2"/>
    <x v="0"/>
    <x v="2"/>
    <x v="1"/>
    <n v="0"/>
    <n v="1"/>
  </r>
  <r>
    <d v="2021-02-02T00:00:00"/>
    <n v="3308000"/>
    <n v="98.23"/>
    <n v="85.67"/>
    <n v="1.29"/>
    <x v="0"/>
    <s v="Columbus"/>
    <x v="0"/>
    <n v="101"/>
    <x v="10"/>
    <x v="1"/>
    <x v="2"/>
    <x v="2"/>
    <x v="3"/>
    <n v="0"/>
    <n v="1"/>
  </r>
  <r>
    <d v="2018-06-27T00:00:00"/>
    <n v="3476000"/>
    <n v="90.87"/>
    <n v="78.53"/>
    <n v="1.99"/>
    <x v="0"/>
    <s v="Augusta"/>
    <x v="8"/>
    <n v="81"/>
    <x v="8"/>
    <x v="0"/>
    <x v="0"/>
    <x v="3"/>
    <x v="2"/>
    <n v="0"/>
    <n v="1"/>
  </r>
  <r>
    <d v="2023-05-23T00:00:00"/>
    <n v="2117000"/>
    <n v="90.67"/>
    <n v="54.12"/>
    <n v="2.08"/>
    <x v="1"/>
    <s v="Tampa"/>
    <x v="9"/>
    <n v="99"/>
    <x v="9"/>
    <x v="0"/>
    <x v="1"/>
    <x v="1"/>
    <x v="2"/>
    <n v="1"/>
    <n v="1"/>
  </r>
  <r>
    <d v="2021-09-20T00:00:00"/>
    <n v="8737000"/>
    <n v="88.73"/>
    <n v="62.98"/>
    <n v="1.5"/>
    <x v="1"/>
    <s v="Cleveland"/>
    <x v="0"/>
    <n v="76"/>
    <x v="10"/>
    <x v="0"/>
    <x v="1"/>
    <x v="3"/>
    <x v="1"/>
    <n v="1"/>
    <n v="1"/>
  </r>
  <r>
    <d v="2017-01-23T00:00:00"/>
    <n v="5057000"/>
    <n v="92.77"/>
    <n v="68.22"/>
    <n v="1.05"/>
    <x v="1"/>
    <s v="Cincinnati"/>
    <x v="0"/>
    <n v="75"/>
    <x v="0"/>
    <x v="0"/>
    <x v="0"/>
    <x v="0"/>
    <x v="2"/>
    <n v="1"/>
    <n v="1"/>
  </r>
  <r>
    <d v="2022-12-29T00:00:00"/>
    <n v="4967000"/>
    <n v="90.13"/>
    <n v="86.97"/>
    <n v="1.04"/>
    <x v="0"/>
    <s v="Charlotte"/>
    <x v="3"/>
    <n v="95"/>
    <x v="5"/>
    <x v="0"/>
    <x v="2"/>
    <x v="0"/>
    <x v="2"/>
    <n v="0"/>
    <n v="1"/>
  </r>
  <r>
    <d v="2017-05-13T00:00:00"/>
    <n v="7655000"/>
    <n v="88.29"/>
    <n v="67.16"/>
    <n v="1.98"/>
    <x v="1"/>
    <s v="New York"/>
    <x v="7"/>
    <n v="141"/>
    <x v="0"/>
    <x v="1"/>
    <x v="0"/>
    <x v="3"/>
    <x v="1"/>
    <n v="1"/>
    <n v="1"/>
  </r>
  <r>
    <d v="2019-09-14T00:00:00"/>
    <n v="3454000"/>
    <n v="85.57"/>
    <n v="54.92"/>
    <n v="2.48"/>
    <x v="1"/>
    <s v="Orlando"/>
    <x v="9"/>
    <n v="48"/>
    <x v="3"/>
    <x v="2"/>
    <x v="1"/>
    <x v="1"/>
    <x v="1"/>
    <n v="1"/>
    <n v="1"/>
  </r>
  <r>
    <d v="2022-12-23T00:00:00"/>
    <n v="3565000"/>
    <n v="86.6"/>
    <n v="78.78"/>
    <n v="2.2799999999999998"/>
    <x v="0"/>
    <s v="Columbus"/>
    <x v="0"/>
    <n v="64"/>
    <x v="5"/>
    <x v="0"/>
    <x v="0"/>
    <x v="1"/>
    <x v="1"/>
    <n v="0"/>
    <n v="1"/>
  </r>
  <r>
    <d v="2022-05-18T00:00:00"/>
    <n v="4683000"/>
    <n v="88.45"/>
    <n v="70.64"/>
    <n v="1.38"/>
    <x v="0"/>
    <s v="Orlando"/>
    <x v="9"/>
    <n v="47"/>
    <x v="5"/>
    <x v="2"/>
    <x v="0"/>
    <x v="2"/>
    <x v="1"/>
    <n v="0"/>
    <n v="1"/>
  </r>
  <r>
    <d v="2024-06-23T00:00:00"/>
    <n v="1121000"/>
    <n v="90.72"/>
    <n v="66.47"/>
    <n v="2.09"/>
    <x v="1"/>
    <s v="Atlanta"/>
    <x v="8"/>
    <n v="101"/>
    <x v="4"/>
    <x v="1"/>
    <x v="0"/>
    <x v="1"/>
    <x v="2"/>
    <n v="1"/>
    <n v="1"/>
  </r>
  <r>
    <d v="2016-11-25T00:00:00"/>
    <n v="7272000"/>
    <n v="99.16"/>
    <n v="63.44"/>
    <n v="1.84"/>
    <x v="0"/>
    <s v="Augusta"/>
    <x v="8"/>
    <n v="70"/>
    <x v="6"/>
    <x v="0"/>
    <x v="1"/>
    <x v="3"/>
    <x v="3"/>
    <n v="0"/>
    <n v="1"/>
  </r>
  <r>
    <d v="2022-04-19T00:00:00"/>
    <n v="2314000"/>
    <n v="98.15"/>
    <n v="56.33"/>
    <n v="1.68"/>
    <x v="0"/>
    <s v="Miami"/>
    <x v="9"/>
    <n v="63"/>
    <x v="5"/>
    <x v="0"/>
    <x v="1"/>
    <x v="3"/>
    <x v="3"/>
    <n v="0"/>
    <n v="1"/>
  </r>
  <r>
    <d v="2020-11-03T00:00:00"/>
    <n v="8183000"/>
    <n v="90.75"/>
    <n v="84.76"/>
    <n v="1.85"/>
    <x v="1"/>
    <s v="Peoria"/>
    <x v="6"/>
    <n v="101"/>
    <x v="2"/>
    <x v="1"/>
    <x v="2"/>
    <x v="3"/>
    <x v="2"/>
    <n v="1"/>
    <n v="1"/>
  </r>
  <r>
    <d v="2021-05-04T00:00:00"/>
    <n v="3546000"/>
    <n v="91.97"/>
    <n v="82.83"/>
    <n v="1.92"/>
    <x v="0"/>
    <s v="Springfield"/>
    <x v="6"/>
    <n v="71"/>
    <x v="10"/>
    <x v="0"/>
    <x v="2"/>
    <x v="3"/>
    <x v="2"/>
    <n v="0"/>
    <n v="1"/>
  </r>
  <r>
    <d v="2019-05-02T00:00:00"/>
    <n v="4954000"/>
    <n v="86.78"/>
    <n v="50.55"/>
    <n v="1.45"/>
    <x v="0"/>
    <s v="Cleveland"/>
    <x v="0"/>
    <n v="113"/>
    <x v="3"/>
    <x v="1"/>
    <x v="1"/>
    <x v="2"/>
    <x v="1"/>
    <n v="0"/>
    <n v="1"/>
  </r>
  <r>
    <d v="2021-03-25T00:00:00"/>
    <n v="6963000"/>
    <n v="89.44"/>
    <n v="69.83"/>
    <n v="1.63"/>
    <x v="0"/>
    <s v="Austin"/>
    <x v="1"/>
    <n v="95"/>
    <x v="10"/>
    <x v="0"/>
    <x v="0"/>
    <x v="3"/>
    <x v="1"/>
    <n v="0"/>
    <n v="1"/>
  </r>
  <r>
    <d v="2018-06-04T00:00:00"/>
    <n v="2138000"/>
    <n v="87.05"/>
    <n v="57.87"/>
    <n v="1.08"/>
    <x v="2"/>
    <s v="Columbus"/>
    <x v="0"/>
    <n v="60"/>
    <x v="8"/>
    <x v="0"/>
    <x v="1"/>
    <x v="0"/>
    <x v="1"/>
    <n v="1"/>
    <n v="1"/>
  </r>
  <r>
    <d v="2016-11-11T00:00:00"/>
    <n v="2049000"/>
    <n v="99.6"/>
    <n v="57.75"/>
    <n v="1.52"/>
    <x v="0"/>
    <s v="Chicago"/>
    <x v="6"/>
    <n v="105"/>
    <x v="6"/>
    <x v="1"/>
    <x v="1"/>
    <x v="3"/>
    <x v="3"/>
    <n v="0"/>
    <n v="1"/>
  </r>
  <r>
    <d v="2024-04-01T00:00:00"/>
    <n v="9584000"/>
    <n v="94.81"/>
    <n v="65.48"/>
    <n v="1.97"/>
    <x v="0"/>
    <s v="Raleigh"/>
    <x v="3"/>
    <n v="131"/>
    <x v="4"/>
    <x v="1"/>
    <x v="0"/>
    <x v="3"/>
    <x v="2"/>
    <n v="0"/>
    <n v="1"/>
  </r>
  <r>
    <d v="2017-07-03T00:00:00"/>
    <n v="9319000"/>
    <n v="98.32"/>
    <n v="54.19"/>
    <n v="2.23"/>
    <x v="0"/>
    <s v="Los Angeles"/>
    <x v="2"/>
    <n v="19"/>
    <x v="0"/>
    <x v="2"/>
    <x v="1"/>
    <x v="1"/>
    <x v="3"/>
    <n v="0"/>
    <n v="1"/>
  </r>
  <r>
    <d v="2024-08-04T00:00:00"/>
    <n v="4047000"/>
    <n v="89.75"/>
    <n v="66.010000000000005"/>
    <n v="1.23"/>
    <x v="0"/>
    <s v="Los Angeles"/>
    <x v="2"/>
    <n v="35"/>
    <x v="4"/>
    <x v="2"/>
    <x v="0"/>
    <x v="0"/>
    <x v="1"/>
    <n v="0"/>
    <n v="1"/>
  </r>
  <r>
    <d v="2024-03-28T00:00:00"/>
    <n v="7843000"/>
    <n v="91.62"/>
    <n v="69.62"/>
    <n v="2.27"/>
    <x v="0"/>
    <s v="Phoenix"/>
    <x v="4"/>
    <n v="75"/>
    <x v="4"/>
    <x v="0"/>
    <x v="0"/>
    <x v="1"/>
    <x v="2"/>
    <n v="0"/>
    <n v="1"/>
  </r>
  <r>
    <d v="2018-11-11T00:00:00"/>
    <n v="4826000"/>
    <n v="88.87"/>
    <n v="85.4"/>
    <n v="1.87"/>
    <x v="0"/>
    <s v="Raleigh"/>
    <x v="3"/>
    <n v="131"/>
    <x v="8"/>
    <x v="1"/>
    <x v="2"/>
    <x v="3"/>
    <x v="1"/>
    <n v="0"/>
    <n v="1"/>
  </r>
  <r>
    <d v="2021-07-04T00:00:00"/>
    <n v="3550000"/>
    <n v="97.05"/>
    <n v="51.77"/>
    <n v="2.4900000000000002"/>
    <x v="0"/>
    <s v="Springfield"/>
    <x v="6"/>
    <n v="48"/>
    <x v="10"/>
    <x v="2"/>
    <x v="1"/>
    <x v="1"/>
    <x v="0"/>
    <n v="0"/>
    <n v="1"/>
  </r>
  <r>
    <d v="2021-07-15T00:00:00"/>
    <n v="5582000"/>
    <n v="90.92"/>
    <n v="69.69"/>
    <n v="2.3199999999999998"/>
    <x v="0"/>
    <s v="San Francisco"/>
    <x v="2"/>
    <n v="64"/>
    <x v="10"/>
    <x v="0"/>
    <x v="0"/>
    <x v="1"/>
    <x v="2"/>
    <n v="0"/>
    <n v="1"/>
  </r>
  <r>
    <d v="2018-01-28T00:00:00"/>
    <n v="7040000"/>
    <n v="85.74"/>
    <n v="50.09"/>
    <n v="1.37"/>
    <x v="1"/>
    <s v="San Diego"/>
    <x v="2"/>
    <n v="5"/>
    <x v="8"/>
    <x v="2"/>
    <x v="1"/>
    <x v="2"/>
    <x v="1"/>
    <n v="1"/>
    <n v="1"/>
  </r>
  <r>
    <d v="2019-08-02T00:00:00"/>
    <n v="3488000"/>
    <n v="86.71"/>
    <n v="66.44"/>
    <n v="1.97"/>
    <x v="0"/>
    <s v="Austin"/>
    <x v="1"/>
    <n v="85"/>
    <x v="3"/>
    <x v="0"/>
    <x v="0"/>
    <x v="3"/>
    <x v="1"/>
    <n v="0"/>
    <n v="1"/>
  </r>
  <r>
    <d v="2017-04-24T00:00:00"/>
    <n v="3294000"/>
    <n v="86.19"/>
    <n v="87.62"/>
    <n v="1.39"/>
    <x v="0"/>
    <s v="Orlando"/>
    <x v="9"/>
    <n v="91"/>
    <x v="0"/>
    <x v="0"/>
    <x v="2"/>
    <x v="2"/>
    <x v="1"/>
    <n v="0"/>
    <n v="1"/>
  </r>
  <r>
    <d v="2018-01-20T00:00:00"/>
    <n v="3790000"/>
    <n v="97.33"/>
    <n v="80.77"/>
    <n v="1.9"/>
    <x v="0"/>
    <s v="Chicago"/>
    <x v="6"/>
    <n v="89"/>
    <x v="8"/>
    <x v="0"/>
    <x v="2"/>
    <x v="3"/>
    <x v="0"/>
    <n v="0"/>
    <n v="1"/>
  </r>
  <r>
    <d v="2019-12-02T00:00:00"/>
    <n v="2549000"/>
    <n v="86.83"/>
    <n v="70.39"/>
    <n v="1.88"/>
    <x v="0"/>
    <s v="Los Angeles"/>
    <x v="2"/>
    <n v="49"/>
    <x v="3"/>
    <x v="2"/>
    <x v="0"/>
    <x v="3"/>
    <x v="1"/>
    <n v="0"/>
    <n v="1"/>
  </r>
  <r>
    <d v="2018-12-02T00:00:00"/>
    <n v="4227000"/>
    <n v="90.45"/>
    <n v="75.64"/>
    <n v="2.35"/>
    <x v="0"/>
    <s v="Greensboro"/>
    <x v="3"/>
    <n v="8"/>
    <x v="8"/>
    <x v="2"/>
    <x v="0"/>
    <x v="1"/>
    <x v="2"/>
    <n v="0"/>
    <n v="1"/>
  </r>
  <r>
    <d v="2018-07-08T00:00:00"/>
    <n v="4226000"/>
    <n v="87.11"/>
    <n v="75"/>
    <n v="2.09"/>
    <x v="0"/>
    <s v="Orlando"/>
    <x v="9"/>
    <n v="42"/>
    <x v="8"/>
    <x v="2"/>
    <x v="0"/>
    <x v="1"/>
    <x v="1"/>
    <n v="0"/>
    <n v="1"/>
  </r>
  <r>
    <d v="2018-03-01T00:00:00"/>
    <n v="4684000"/>
    <n v="99.25"/>
    <n v="52.53"/>
    <n v="1.9"/>
    <x v="1"/>
    <s v="Mesa"/>
    <x v="4"/>
    <n v="84"/>
    <x v="8"/>
    <x v="0"/>
    <x v="1"/>
    <x v="3"/>
    <x v="3"/>
    <n v="1"/>
    <n v="1"/>
  </r>
  <r>
    <d v="2016-11-05T00:00:00"/>
    <n v="9070000"/>
    <n v="97.47"/>
    <n v="56.01"/>
    <n v="1.06"/>
    <x v="1"/>
    <s v="Philadelphia"/>
    <x v="5"/>
    <n v="85"/>
    <x v="6"/>
    <x v="0"/>
    <x v="1"/>
    <x v="0"/>
    <x v="0"/>
    <n v="1"/>
    <n v="1"/>
  </r>
  <r>
    <d v="2018-07-30T00:00:00"/>
    <n v="4275000"/>
    <n v="86.93"/>
    <n v="68.739999999999995"/>
    <n v="1.9"/>
    <x v="0"/>
    <s v="Springfield"/>
    <x v="6"/>
    <n v="97"/>
    <x v="8"/>
    <x v="0"/>
    <x v="0"/>
    <x v="3"/>
    <x v="1"/>
    <n v="0"/>
    <n v="1"/>
  </r>
  <r>
    <d v="2023-12-21T00:00:00"/>
    <n v="4844000"/>
    <n v="98.43"/>
    <n v="89.31"/>
    <n v="1.96"/>
    <x v="1"/>
    <s v="Cincinnati"/>
    <x v="0"/>
    <n v="61"/>
    <x v="9"/>
    <x v="0"/>
    <x v="2"/>
    <x v="3"/>
    <x v="3"/>
    <n v="1"/>
    <n v="1"/>
  </r>
  <r>
    <d v="2023-06-16T00:00:00"/>
    <n v="2582000"/>
    <n v="98.83"/>
    <n v="80.3"/>
    <n v="2.1"/>
    <x v="0"/>
    <s v="Augusta"/>
    <x v="8"/>
    <n v="76"/>
    <x v="9"/>
    <x v="0"/>
    <x v="2"/>
    <x v="1"/>
    <x v="3"/>
    <n v="0"/>
    <n v="1"/>
  </r>
  <r>
    <d v="2025-02-25T00:00:00"/>
    <n v="3164000"/>
    <n v="88.17"/>
    <n v="77.53"/>
    <n v="1.33"/>
    <x v="0"/>
    <s v="Peoria"/>
    <x v="6"/>
    <n v="94"/>
    <x v="7"/>
    <x v="0"/>
    <x v="0"/>
    <x v="2"/>
    <x v="1"/>
    <n v="0"/>
    <n v="1"/>
  </r>
  <r>
    <d v="2025-06-03T00:00:00"/>
    <n v="7898000"/>
    <n v="96.76"/>
    <n v="68.13"/>
    <n v="2.19"/>
    <x v="0"/>
    <s v="Chicago"/>
    <x v="6"/>
    <n v="65"/>
    <x v="7"/>
    <x v="0"/>
    <x v="0"/>
    <x v="1"/>
    <x v="0"/>
    <n v="0"/>
    <n v="1"/>
  </r>
  <r>
    <d v="2023-03-15T00:00:00"/>
    <n v="5903000"/>
    <n v="88.43"/>
    <n v="60.96"/>
    <n v="1.47"/>
    <x v="1"/>
    <s v="Orlando"/>
    <x v="9"/>
    <n v="104"/>
    <x v="9"/>
    <x v="1"/>
    <x v="1"/>
    <x v="2"/>
    <x v="1"/>
    <n v="1"/>
    <n v="1"/>
  </r>
  <r>
    <d v="2025-03-02T00:00:00"/>
    <n v="4306000"/>
    <n v="88.14"/>
    <n v="68.209999999999994"/>
    <n v="2.36"/>
    <x v="0"/>
    <s v="Tucson"/>
    <x v="4"/>
    <n v="57"/>
    <x v="7"/>
    <x v="0"/>
    <x v="0"/>
    <x v="1"/>
    <x v="1"/>
    <n v="0"/>
    <n v="1"/>
  </r>
  <r>
    <d v="2021-01-23T00:00:00"/>
    <n v="5613000"/>
    <n v="95.31"/>
    <n v="53.83"/>
    <n v="2.38"/>
    <x v="0"/>
    <s v="Columbus"/>
    <x v="0"/>
    <n v="58"/>
    <x v="10"/>
    <x v="0"/>
    <x v="1"/>
    <x v="1"/>
    <x v="0"/>
    <n v="0"/>
    <n v="1"/>
  </r>
  <r>
    <d v="2020-12-10T00:00:00"/>
    <n v="1105000"/>
    <n v="96.35"/>
    <n v="60.29"/>
    <n v="2.04"/>
    <x v="0"/>
    <s v="Cincinnati"/>
    <x v="0"/>
    <n v="104"/>
    <x v="2"/>
    <x v="1"/>
    <x v="1"/>
    <x v="1"/>
    <x v="0"/>
    <n v="0"/>
    <n v="1"/>
  </r>
  <r>
    <d v="2018-02-18T00:00:00"/>
    <n v="9148000"/>
    <n v="88.32"/>
    <n v="77.08"/>
    <n v="2.16"/>
    <x v="0"/>
    <s v="Springfield"/>
    <x v="6"/>
    <n v="51"/>
    <x v="8"/>
    <x v="0"/>
    <x v="0"/>
    <x v="1"/>
    <x v="1"/>
    <n v="0"/>
    <n v="1"/>
  </r>
  <r>
    <d v="2023-01-17T00:00:00"/>
    <n v="9649000"/>
    <n v="91.84"/>
    <n v="85.76"/>
    <n v="1.75"/>
    <x v="0"/>
    <s v="Phoenix"/>
    <x v="4"/>
    <n v="59"/>
    <x v="9"/>
    <x v="0"/>
    <x v="2"/>
    <x v="3"/>
    <x v="2"/>
    <n v="0"/>
    <n v="1"/>
  </r>
  <r>
    <d v="2016-09-22T00:00:00"/>
    <n v="5806000"/>
    <n v="91.16"/>
    <n v="59.2"/>
    <n v="1.61"/>
    <x v="0"/>
    <s v="Cincinnati"/>
    <x v="0"/>
    <n v="88"/>
    <x v="6"/>
    <x v="0"/>
    <x v="1"/>
    <x v="3"/>
    <x v="2"/>
    <n v="0"/>
    <n v="1"/>
  </r>
  <r>
    <d v="2023-07-17T00:00:00"/>
    <n v="3966000"/>
    <n v="92.87"/>
    <n v="82.24"/>
    <n v="1.53"/>
    <x v="0"/>
    <s v="Los Angeles"/>
    <x v="2"/>
    <n v="93"/>
    <x v="9"/>
    <x v="0"/>
    <x v="2"/>
    <x v="3"/>
    <x v="2"/>
    <n v="0"/>
    <n v="1"/>
  </r>
  <r>
    <d v="2023-02-01T00:00:00"/>
    <n v="2435000"/>
    <n v="86.64"/>
    <n v="81.78"/>
    <n v="1.1499999999999999"/>
    <x v="0"/>
    <s v="Tampa"/>
    <x v="9"/>
    <n v="96"/>
    <x v="9"/>
    <x v="0"/>
    <x v="2"/>
    <x v="0"/>
    <x v="1"/>
    <n v="0"/>
    <n v="1"/>
  </r>
  <r>
    <d v="2020-09-18T00:00:00"/>
    <n v="6382000"/>
    <n v="90.2"/>
    <n v="88.92"/>
    <n v="2.4700000000000002"/>
    <x v="0"/>
    <s v="Miami"/>
    <x v="9"/>
    <n v="61"/>
    <x v="2"/>
    <x v="0"/>
    <x v="2"/>
    <x v="1"/>
    <x v="2"/>
    <n v="0"/>
    <n v="1"/>
  </r>
  <r>
    <d v="2020-03-27T00:00:00"/>
    <n v="4136000"/>
    <n v="86.51"/>
    <n v="78.3"/>
    <n v="1.05"/>
    <x v="0"/>
    <s v="New York"/>
    <x v="7"/>
    <n v="129"/>
    <x v="2"/>
    <x v="1"/>
    <x v="0"/>
    <x v="0"/>
    <x v="1"/>
    <n v="0"/>
    <n v="1"/>
  </r>
  <r>
    <d v="2016-07-09T00:00:00"/>
    <n v="4713000"/>
    <n v="99.4"/>
    <n v="77.73"/>
    <n v="2.2000000000000002"/>
    <x v="0"/>
    <s v="Tucson"/>
    <x v="4"/>
    <n v="70"/>
    <x v="6"/>
    <x v="0"/>
    <x v="0"/>
    <x v="1"/>
    <x v="3"/>
    <n v="0"/>
    <n v="1"/>
  </r>
  <r>
    <d v="2021-07-20T00:00:00"/>
    <n v="1692000"/>
    <n v="88.52"/>
    <n v="69.23"/>
    <n v="1.83"/>
    <x v="0"/>
    <s v="Los Angeles"/>
    <x v="2"/>
    <n v="43"/>
    <x v="10"/>
    <x v="2"/>
    <x v="0"/>
    <x v="3"/>
    <x v="1"/>
    <n v="0"/>
    <n v="1"/>
  </r>
  <r>
    <d v="2024-03-12T00:00:00"/>
    <n v="2292000"/>
    <n v="99.23"/>
    <n v="56.79"/>
    <n v="2.4500000000000002"/>
    <x v="0"/>
    <s v="Mesa"/>
    <x v="4"/>
    <n v="97"/>
    <x v="4"/>
    <x v="0"/>
    <x v="1"/>
    <x v="1"/>
    <x v="3"/>
    <n v="0"/>
    <n v="1"/>
  </r>
  <r>
    <d v="2016-10-29T00:00:00"/>
    <n v="4973000"/>
    <n v="90"/>
    <n v="67.959999999999994"/>
    <n v="1.86"/>
    <x v="0"/>
    <s v="Houston"/>
    <x v="1"/>
    <n v="64"/>
    <x v="6"/>
    <x v="0"/>
    <x v="0"/>
    <x v="3"/>
    <x v="2"/>
    <n v="0"/>
    <n v="1"/>
  </r>
  <r>
    <d v="2020-11-04T00:00:00"/>
    <n v="1036000"/>
    <n v="95.99"/>
    <n v="77.44"/>
    <n v="2.25"/>
    <x v="1"/>
    <s v="Raleigh"/>
    <x v="3"/>
    <n v="30"/>
    <x v="2"/>
    <x v="2"/>
    <x v="0"/>
    <x v="1"/>
    <x v="0"/>
    <n v="1"/>
    <n v="1"/>
  </r>
  <r>
    <d v="2023-06-03T00:00:00"/>
    <n v="6249000"/>
    <n v="93.78"/>
    <n v="64.790000000000006"/>
    <n v="1.73"/>
    <x v="0"/>
    <s v="Peoria"/>
    <x v="6"/>
    <n v="32"/>
    <x v="9"/>
    <x v="2"/>
    <x v="1"/>
    <x v="3"/>
    <x v="2"/>
    <n v="0"/>
    <n v="1"/>
  </r>
  <r>
    <d v="2023-04-03T00:00:00"/>
    <n v="3358000"/>
    <n v="88.21"/>
    <n v="54.22"/>
    <n v="2.02"/>
    <x v="0"/>
    <s v="Tucson"/>
    <x v="4"/>
    <n v="62"/>
    <x v="9"/>
    <x v="0"/>
    <x v="1"/>
    <x v="1"/>
    <x v="1"/>
    <n v="0"/>
    <n v="1"/>
  </r>
  <r>
    <d v="2016-03-15T00:00:00"/>
    <n v="5791000"/>
    <n v="95.95"/>
    <n v="52.08"/>
    <n v="2.33"/>
    <x v="0"/>
    <s v="Miami"/>
    <x v="9"/>
    <n v="79"/>
    <x v="6"/>
    <x v="0"/>
    <x v="1"/>
    <x v="1"/>
    <x v="0"/>
    <n v="0"/>
    <n v="1"/>
  </r>
  <r>
    <d v="2016-07-13T00:00:00"/>
    <n v="4657000"/>
    <n v="93.79"/>
    <n v="89.04"/>
    <n v="1.8"/>
    <x v="0"/>
    <s v="Miami"/>
    <x v="9"/>
    <n v="107"/>
    <x v="6"/>
    <x v="1"/>
    <x v="2"/>
    <x v="3"/>
    <x v="2"/>
    <n v="0"/>
    <n v="1"/>
  </r>
  <r>
    <d v="2021-11-02T00:00:00"/>
    <n v="4487000"/>
    <n v="93.77"/>
    <n v="82.65"/>
    <n v="2.48"/>
    <x v="0"/>
    <s v="Tucson"/>
    <x v="4"/>
    <n v="34"/>
    <x v="10"/>
    <x v="2"/>
    <x v="2"/>
    <x v="1"/>
    <x v="2"/>
    <n v="0"/>
    <n v="1"/>
  </r>
  <r>
    <d v="2020-06-12T00:00:00"/>
    <n v="3970000"/>
    <n v="97.02"/>
    <n v="74.180000000000007"/>
    <n v="1.3"/>
    <x v="1"/>
    <s v="San Francisco"/>
    <x v="2"/>
    <n v="71"/>
    <x v="2"/>
    <x v="0"/>
    <x v="0"/>
    <x v="2"/>
    <x v="0"/>
    <n v="1"/>
    <n v="1"/>
  </r>
  <r>
    <d v="2016-11-13T00:00:00"/>
    <n v="8403000"/>
    <n v="96.56"/>
    <n v="69.98"/>
    <n v="1.46"/>
    <x v="0"/>
    <s v="Savannah"/>
    <x v="8"/>
    <n v="73"/>
    <x v="6"/>
    <x v="0"/>
    <x v="0"/>
    <x v="2"/>
    <x v="0"/>
    <n v="0"/>
    <n v="1"/>
  </r>
  <r>
    <d v="2017-02-06T00:00:00"/>
    <n v="1820000"/>
    <n v="95.97"/>
    <n v="59.69"/>
    <n v="1.26"/>
    <x v="0"/>
    <s v="Allentown"/>
    <x v="5"/>
    <n v="55"/>
    <x v="0"/>
    <x v="0"/>
    <x v="1"/>
    <x v="2"/>
    <x v="0"/>
    <n v="0"/>
    <n v="1"/>
  </r>
  <r>
    <d v="2024-03-10T00:00:00"/>
    <n v="1333000"/>
    <n v="94.43"/>
    <n v="54.72"/>
    <n v="1.98"/>
    <x v="0"/>
    <s v="Mesa"/>
    <x v="4"/>
    <n v="82"/>
    <x v="4"/>
    <x v="0"/>
    <x v="1"/>
    <x v="3"/>
    <x v="2"/>
    <n v="0"/>
    <n v="1"/>
  </r>
  <r>
    <d v="2022-02-08T00:00:00"/>
    <n v="4269000"/>
    <n v="96.68"/>
    <n v="74.34"/>
    <n v="2.46"/>
    <x v="1"/>
    <s v="Augusta"/>
    <x v="8"/>
    <n v="90"/>
    <x v="5"/>
    <x v="0"/>
    <x v="0"/>
    <x v="1"/>
    <x v="0"/>
    <n v="1"/>
    <n v="1"/>
  </r>
  <r>
    <d v="2023-06-09T00:00:00"/>
    <n v="7965000"/>
    <n v="85.95"/>
    <n v="65.849999999999994"/>
    <n v="2.4500000000000002"/>
    <x v="0"/>
    <s v="Philadelphia"/>
    <x v="5"/>
    <n v="44"/>
    <x v="9"/>
    <x v="2"/>
    <x v="0"/>
    <x v="1"/>
    <x v="1"/>
    <n v="0"/>
    <n v="1"/>
  </r>
  <r>
    <d v="2025-06-09T00:00:00"/>
    <n v="1392000"/>
    <n v="86.8"/>
    <n v="78.14"/>
    <n v="1.97"/>
    <x v="0"/>
    <s v="Tucson"/>
    <x v="4"/>
    <n v="84"/>
    <x v="7"/>
    <x v="0"/>
    <x v="0"/>
    <x v="3"/>
    <x v="1"/>
    <n v="0"/>
    <n v="1"/>
  </r>
  <r>
    <d v="2024-12-29T00:00:00"/>
    <n v="5987000"/>
    <n v="85.33"/>
    <n v="62.15"/>
    <n v="2.38"/>
    <x v="1"/>
    <s v="Chicago"/>
    <x v="6"/>
    <n v="70"/>
    <x v="4"/>
    <x v="0"/>
    <x v="1"/>
    <x v="1"/>
    <x v="1"/>
    <n v="1"/>
    <n v="1"/>
  </r>
  <r>
    <d v="2016-04-05T00:00:00"/>
    <n v="2726000"/>
    <n v="93.01"/>
    <n v="82.95"/>
    <n v="1.1499999999999999"/>
    <x v="0"/>
    <s v="Miami"/>
    <x v="9"/>
    <n v="50"/>
    <x v="6"/>
    <x v="0"/>
    <x v="2"/>
    <x v="0"/>
    <x v="2"/>
    <n v="0"/>
    <n v="1"/>
  </r>
  <r>
    <d v="2023-03-20T00:00:00"/>
    <n v="6145000"/>
    <n v="90.77"/>
    <n v="66.09"/>
    <n v="2.17"/>
    <x v="1"/>
    <s v="Rochester"/>
    <x v="7"/>
    <n v="49"/>
    <x v="9"/>
    <x v="2"/>
    <x v="0"/>
    <x v="1"/>
    <x v="2"/>
    <n v="1"/>
    <n v="1"/>
  </r>
  <r>
    <d v="2025-04-16T00:00:00"/>
    <n v="3743000"/>
    <n v="90.64"/>
    <n v="64.53"/>
    <n v="1.08"/>
    <x v="1"/>
    <s v="Pittsburgh"/>
    <x v="5"/>
    <n v="5"/>
    <x v="7"/>
    <x v="2"/>
    <x v="1"/>
    <x v="0"/>
    <x v="2"/>
    <n v="1"/>
    <n v="1"/>
  </r>
  <r>
    <d v="2018-10-07T00:00:00"/>
    <n v="3742000"/>
    <n v="87.92"/>
    <n v="82.64"/>
    <n v="2.2000000000000002"/>
    <x v="0"/>
    <s v="Los Angeles"/>
    <x v="2"/>
    <n v="129"/>
    <x v="8"/>
    <x v="1"/>
    <x v="2"/>
    <x v="1"/>
    <x v="1"/>
    <n v="0"/>
    <n v="1"/>
  </r>
  <r>
    <d v="2021-01-12T00:00:00"/>
    <n v="1201000"/>
    <n v="94.57"/>
    <n v="61.53"/>
    <n v="1.35"/>
    <x v="0"/>
    <s v="Peoria"/>
    <x v="6"/>
    <n v="71"/>
    <x v="10"/>
    <x v="0"/>
    <x v="1"/>
    <x v="2"/>
    <x v="2"/>
    <n v="0"/>
    <n v="1"/>
  </r>
  <r>
    <d v="2023-08-28T00:00:00"/>
    <n v="4121000"/>
    <n v="99.04"/>
    <n v="70.81"/>
    <n v="1.55"/>
    <x v="0"/>
    <s v="San Diego"/>
    <x v="2"/>
    <n v="57"/>
    <x v="9"/>
    <x v="0"/>
    <x v="0"/>
    <x v="3"/>
    <x v="3"/>
    <n v="0"/>
    <n v="1"/>
  </r>
  <r>
    <d v="2024-02-04T00:00:00"/>
    <n v="4454000"/>
    <n v="90.03"/>
    <n v="58.29"/>
    <n v="1.57"/>
    <x v="0"/>
    <s v="Chicago"/>
    <x v="6"/>
    <n v="104"/>
    <x v="4"/>
    <x v="1"/>
    <x v="1"/>
    <x v="3"/>
    <x v="2"/>
    <n v="0"/>
    <n v="1"/>
  </r>
  <r>
    <d v="2018-02-17T00:00:00"/>
    <n v="7282000"/>
    <n v="89.34"/>
    <n v="73.09"/>
    <n v="1.1000000000000001"/>
    <x v="0"/>
    <s v="Tampa"/>
    <x v="9"/>
    <n v="39"/>
    <x v="8"/>
    <x v="2"/>
    <x v="0"/>
    <x v="0"/>
    <x v="1"/>
    <n v="0"/>
    <n v="1"/>
  </r>
  <r>
    <d v="2016-08-13T00:00:00"/>
    <n v="4238000"/>
    <n v="99.05"/>
    <n v="65.09"/>
    <n v="2"/>
    <x v="0"/>
    <s v="Springfield"/>
    <x v="6"/>
    <n v="36"/>
    <x v="6"/>
    <x v="2"/>
    <x v="0"/>
    <x v="1"/>
    <x v="3"/>
    <n v="0"/>
    <n v="1"/>
  </r>
  <r>
    <d v="2023-03-25T00:00:00"/>
    <n v="3872000"/>
    <n v="85.88"/>
    <n v="62.22"/>
    <n v="1.24"/>
    <x v="0"/>
    <s v="Cleveland"/>
    <x v="0"/>
    <n v="63"/>
    <x v="9"/>
    <x v="0"/>
    <x v="1"/>
    <x v="0"/>
    <x v="1"/>
    <n v="0"/>
    <n v="1"/>
  </r>
  <r>
    <d v="2017-04-29T00:00:00"/>
    <n v="6061000"/>
    <n v="85.24"/>
    <n v="72.31"/>
    <n v="1.57"/>
    <x v="1"/>
    <s v="Dallas"/>
    <x v="1"/>
    <n v="55"/>
    <x v="0"/>
    <x v="0"/>
    <x v="0"/>
    <x v="3"/>
    <x v="1"/>
    <n v="1"/>
    <n v="1"/>
  </r>
  <r>
    <d v="2021-05-29T00:00:00"/>
    <n v="10722000"/>
    <n v="89.7"/>
    <n v="61.8"/>
    <n v="2.1"/>
    <x v="0"/>
    <s v="Augusta"/>
    <x v="8"/>
    <n v="83"/>
    <x v="10"/>
    <x v="0"/>
    <x v="1"/>
    <x v="1"/>
    <x v="1"/>
    <n v="0"/>
    <n v="1"/>
  </r>
  <r>
    <d v="2016-12-31T00:00:00"/>
    <n v="4512000"/>
    <n v="86.46"/>
    <n v="85.91"/>
    <n v="1.52"/>
    <x v="0"/>
    <s v="Tampa"/>
    <x v="9"/>
    <n v="83"/>
    <x v="6"/>
    <x v="0"/>
    <x v="2"/>
    <x v="3"/>
    <x v="1"/>
    <n v="0"/>
    <n v="1"/>
  </r>
  <r>
    <d v="2024-02-24T00:00:00"/>
    <n v="872000"/>
    <n v="86.89"/>
    <n v="73.569999999999993"/>
    <n v="1.79"/>
    <x v="0"/>
    <s v="Allentown"/>
    <x v="5"/>
    <n v="97"/>
    <x v="4"/>
    <x v="0"/>
    <x v="0"/>
    <x v="3"/>
    <x v="1"/>
    <n v="0"/>
    <n v="1"/>
  </r>
  <r>
    <d v="2018-07-02T00:00:00"/>
    <n v="4544000"/>
    <n v="96.95"/>
    <n v="73.62"/>
    <n v="1.1499999999999999"/>
    <x v="0"/>
    <s v="Phoenix"/>
    <x v="4"/>
    <n v="32"/>
    <x v="8"/>
    <x v="2"/>
    <x v="0"/>
    <x v="0"/>
    <x v="0"/>
    <n v="0"/>
    <n v="1"/>
  </r>
  <r>
    <d v="2016-03-25T00:00:00"/>
    <n v="8642000"/>
    <n v="96.89"/>
    <n v="75.16"/>
    <n v="1.23"/>
    <x v="0"/>
    <s v="Phoenix"/>
    <x v="4"/>
    <n v="87"/>
    <x v="6"/>
    <x v="0"/>
    <x v="0"/>
    <x v="0"/>
    <x v="0"/>
    <n v="0"/>
    <n v="1"/>
  </r>
  <r>
    <d v="2019-10-12T00:00:00"/>
    <n v="6995000"/>
    <n v="85.37"/>
    <n v="66.47"/>
    <n v="1.5"/>
    <x v="0"/>
    <s v="Tampa"/>
    <x v="9"/>
    <n v="110"/>
    <x v="3"/>
    <x v="1"/>
    <x v="0"/>
    <x v="3"/>
    <x v="1"/>
    <n v="0"/>
    <n v="1"/>
  </r>
  <r>
    <d v="2023-01-05T00:00:00"/>
    <n v="2791000"/>
    <n v="93.86"/>
    <n v="86.53"/>
    <n v="2.2000000000000002"/>
    <x v="0"/>
    <s v="Augusta"/>
    <x v="8"/>
    <n v="94"/>
    <x v="9"/>
    <x v="0"/>
    <x v="2"/>
    <x v="1"/>
    <x v="2"/>
    <n v="0"/>
    <n v="1"/>
  </r>
  <r>
    <d v="2023-01-15T00:00:00"/>
    <n v="7131000"/>
    <n v="88.78"/>
    <n v="89.24"/>
    <n v="1.92"/>
    <x v="0"/>
    <s v="Houston"/>
    <x v="1"/>
    <n v="67"/>
    <x v="9"/>
    <x v="0"/>
    <x v="2"/>
    <x v="3"/>
    <x v="1"/>
    <n v="0"/>
    <n v="1"/>
  </r>
  <r>
    <d v="2024-06-24T00:00:00"/>
    <n v="6136000"/>
    <n v="85.33"/>
    <n v="82.68"/>
    <n v="1.02"/>
    <x v="0"/>
    <s v="Springfield"/>
    <x v="6"/>
    <n v="54"/>
    <x v="4"/>
    <x v="0"/>
    <x v="2"/>
    <x v="0"/>
    <x v="1"/>
    <n v="0"/>
    <n v="1"/>
  </r>
  <r>
    <d v="2024-06-16T00:00:00"/>
    <n v="2554000"/>
    <n v="94.17"/>
    <n v="77.84"/>
    <n v="1.51"/>
    <x v="2"/>
    <s v="Tampa"/>
    <x v="9"/>
    <n v="117"/>
    <x v="4"/>
    <x v="1"/>
    <x v="0"/>
    <x v="3"/>
    <x v="2"/>
    <n v="1"/>
    <n v="1"/>
  </r>
  <r>
    <d v="2018-04-07T00:00:00"/>
    <n v="6180000"/>
    <n v="96.13"/>
    <n v="70.39"/>
    <n v="1.63"/>
    <x v="1"/>
    <s v="Mesa"/>
    <x v="4"/>
    <n v="151"/>
    <x v="8"/>
    <x v="1"/>
    <x v="0"/>
    <x v="3"/>
    <x v="0"/>
    <n v="1"/>
    <n v="1"/>
  </r>
  <r>
    <d v="2021-10-03T00:00:00"/>
    <n v="4304000"/>
    <n v="90.03"/>
    <n v="89.04"/>
    <n v="2.31"/>
    <x v="0"/>
    <s v="Orlando"/>
    <x v="9"/>
    <n v="72"/>
    <x v="10"/>
    <x v="0"/>
    <x v="2"/>
    <x v="1"/>
    <x v="2"/>
    <n v="0"/>
    <n v="1"/>
  </r>
  <r>
    <d v="2021-11-27T00:00:00"/>
    <n v="6791000"/>
    <n v="97.71"/>
    <n v="67.650000000000006"/>
    <n v="1.03"/>
    <x v="0"/>
    <s v="Phoenix"/>
    <x v="4"/>
    <n v="22"/>
    <x v="10"/>
    <x v="2"/>
    <x v="0"/>
    <x v="0"/>
    <x v="0"/>
    <n v="0"/>
    <n v="1"/>
  </r>
  <r>
    <d v="2020-05-17T00:00:00"/>
    <n v="5039000"/>
    <n v="99.54"/>
    <n v="77.73"/>
    <n v="1.1100000000000001"/>
    <x v="2"/>
    <s v="Greensboro"/>
    <x v="3"/>
    <n v="50"/>
    <x v="2"/>
    <x v="0"/>
    <x v="0"/>
    <x v="0"/>
    <x v="3"/>
    <n v="1"/>
    <n v="1"/>
  </r>
  <r>
    <d v="2022-02-26T00:00:00"/>
    <n v="6154000"/>
    <n v="97.62"/>
    <n v="74.709999999999994"/>
    <n v="1.97"/>
    <x v="0"/>
    <s v="Charlotte"/>
    <x v="3"/>
    <n v="55"/>
    <x v="5"/>
    <x v="0"/>
    <x v="0"/>
    <x v="3"/>
    <x v="0"/>
    <n v="0"/>
    <n v="1"/>
  </r>
  <r>
    <d v="2022-07-09T00:00:00"/>
    <n v="3629000"/>
    <n v="95.63"/>
    <n v="58.59"/>
    <n v="1.06"/>
    <x v="0"/>
    <s v="Miami"/>
    <x v="9"/>
    <n v="99"/>
    <x v="5"/>
    <x v="0"/>
    <x v="1"/>
    <x v="0"/>
    <x v="0"/>
    <n v="0"/>
    <n v="1"/>
  </r>
  <r>
    <d v="2021-04-27T00:00:00"/>
    <n v="3942000"/>
    <n v="90.07"/>
    <n v="66.739999999999995"/>
    <n v="1.76"/>
    <x v="0"/>
    <s v="Columbus"/>
    <x v="0"/>
    <n v="60"/>
    <x v="10"/>
    <x v="0"/>
    <x v="0"/>
    <x v="3"/>
    <x v="2"/>
    <n v="0"/>
    <n v="1"/>
  </r>
  <r>
    <d v="2016-06-15T00:00:00"/>
    <n v="1498000"/>
    <n v="85.44"/>
    <n v="74.2"/>
    <n v="1.59"/>
    <x v="0"/>
    <s v="Phoenix"/>
    <x v="4"/>
    <n v="69"/>
    <x v="6"/>
    <x v="0"/>
    <x v="0"/>
    <x v="3"/>
    <x v="1"/>
    <n v="0"/>
    <n v="1"/>
  </r>
  <r>
    <d v="2021-04-04T00:00:00"/>
    <n v="6479000"/>
    <n v="96.2"/>
    <n v="84.31"/>
    <n v="1.74"/>
    <x v="0"/>
    <s v="Orlando"/>
    <x v="9"/>
    <n v="62"/>
    <x v="10"/>
    <x v="0"/>
    <x v="2"/>
    <x v="3"/>
    <x v="0"/>
    <n v="0"/>
    <n v="1"/>
  </r>
  <r>
    <d v="2016-09-07T00:00:00"/>
    <n v="5795000"/>
    <n v="88.09"/>
    <n v="67.650000000000006"/>
    <n v="1.1000000000000001"/>
    <x v="2"/>
    <s v="Austin"/>
    <x v="1"/>
    <n v="52"/>
    <x v="6"/>
    <x v="0"/>
    <x v="0"/>
    <x v="0"/>
    <x v="1"/>
    <n v="1"/>
    <n v="1"/>
  </r>
  <r>
    <d v="2021-03-04T00:00:00"/>
    <n v="4720000"/>
    <n v="98.55"/>
    <n v="84.57"/>
    <n v="1.7"/>
    <x v="0"/>
    <s v="San Diego"/>
    <x v="2"/>
    <n v="78"/>
    <x v="10"/>
    <x v="0"/>
    <x v="2"/>
    <x v="3"/>
    <x v="3"/>
    <n v="0"/>
    <n v="1"/>
  </r>
  <r>
    <d v="2017-03-04T00:00:00"/>
    <n v="6371000"/>
    <n v="97.05"/>
    <n v="67.27"/>
    <n v="2.1800000000000002"/>
    <x v="0"/>
    <s v="Miami"/>
    <x v="9"/>
    <n v="117"/>
    <x v="0"/>
    <x v="1"/>
    <x v="0"/>
    <x v="1"/>
    <x v="0"/>
    <n v="0"/>
    <n v="1"/>
  </r>
  <r>
    <d v="2025-01-21T00:00:00"/>
    <n v="6392000"/>
    <n v="92.3"/>
    <n v="68.5"/>
    <n v="2.1800000000000002"/>
    <x v="1"/>
    <s v="Phoenix"/>
    <x v="4"/>
    <n v="73"/>
    <x v="7"/>
    <x v="0"/>
    <x v="0"/>
    <x v="1"/>
    <x v="2"/>
    <n v="1"/>
    <n v="1"/>
  </r>
  <r>
    <d v="2022-02-21T00:00:00"/>
    <n v="5437000"/>
    <n v="87.7"/>
    <n v="68.709999999999994"/>
    <n v="2.4500000000000002"/>
    <x v="1"/>
    <s v="Dallas"/>
    <x v="1"/>
    <n v="113"/>
    <x v="5"/>
    <x v="1"/>
    <x v="0"/>
    <x v="1"/>
    <x v="1"/>
    <n v="1"/>
    <n v="1"/>
  </r>
  <r>
    <d v="2020-05-25T00:00:00"/>
    <n v="6458000"/>
    <n v="85.49"/>
    <n v="68.709999999999994"/>
    <n v="1.97"/>
    <x v="0"/>
    <s v="Austin"/>
    <x v="1"/>
    <n v="92"/>
    <x v="2"/>
    <x v="0"/>
    <x v="0"/>
    <x v="3"/>
    <x v="1"/>
    <n v="0"/>
    <n v="1"/>
  </r>
  <r>
    <d v="2019-11-07T00:00:00"/>
    <n v="5318000"/>
    <n v="87.96"/>
    <n v="62.69"/>
    <n v="1.42"/>
    <x v="0"/>
    <s v="Buffalo"/>
    <x v="7"/>
    <n v="109"/>
    <x v="3"/>
    <x v="1"/>
    <x v="1"/>
    <x v="2"/>
    <x v="1"/>
    <n v="0"/>
    <n v="1"/>
  </r>
  <r>
    <d v="2018-02-14T00:00:00"/>
    <n v="3696000"/>
    <n v="87.38"/>
    <n v="82.51"/>
    <n v="1.2"/>
    <x v="0"/>
    <s v="Mesa"/>
    <x v="4"/>
    <n v="76"/>
    <x v="8"/>
    <x v="0"/>
    <x v="2"/>
    <x v="0"/>
    <x v="1"/>
    <n v="0"/>
    <n v="1"/>
  </r>
  <r>
    <d v="2021-03-27T00:00:00"/>
    <n v="4460000"/>
    <n v="92.76"/>
    <n v="80.540000000000006"/>
    <n v="1.67"/>
    <x v="0"/>
    <s v="Mesa"/>
    <x v="4"/>
    <n v="28"/>
    <x v="10"/>
    <x v="2"/>
    <x v="2"/>
    <x v="3"/>
    <x v="2"/>
    <n v="0"/>
    <n v="1"/>
  </r>
  <r>
    <d v="2016-12-13T00:00:00"/>
    <n v="6034000"/>
    <n v="86.7"/>
    <n v="56.25"/>
    <n v="1.66"/>
    <x v="1"/>
    <s v="Orlando"/>
    <x v="9"/>
    <n v="113"/>
    <x v="6"/>
    <x v="1"/>
    <x v="1"/>
    <x v="3"/>
    <x v="1"/>
    <n v="1"/>
    <n v="1"/>
  </r>
  <r>
    <d v="2025-06-24T00:00:00"/>
    <n v="7940000"/>
    <n v="93.71"/>
    <n v="65.53"/>
    <n v="1.26"/>
    <x v="0"/>
    <s v="Los Angeles"/>
    <x v="2"/>
    <n v="56"/>
    <x v="7"/>
    <x v="0"/>
    <x v="0"/>
    <x v="2"/>
    <x v="2"/>
    <n v="0"/>
    <n v="1"/>
  </r>
  <r>
    <d v="2017-12-20T00:00:00"/>
    <n v="5803000"/>
    <n v="91.35"/>
    <n v="70.599999999999994"/>
    <n v="1.26"/>
    <x v="0"/>
    <s v="Philadelphia"/>
    <x v="5"/>
    <n v="31"/>
    <x v="0"/>
    <x v="2"/>
    <x v="0"/>
    <x v="2"/>
    <x v="2"/>
    <n v="0"/>
    <n v="1"/>
  </r>
  <r>
    <d v="2021-07-07T00:00:00"/>
    <n v="6825000"/>
    <n v="88.87"/>
    <n v="69.66"/>
    <n v="2.46"/>
    <x v="0"/>
    <s v="Dallas"/>
    <x v="1"/>
    <n v="87"/>
    <x v="10"/>
    <x v="0"/>
    <x v="0"/>
    <x v="1"/>
    <x v="1"/>
    <n v="0"/>
    <n v="1"/>
  </r>
  <r>
    <d v="2020-11-03T00:00:00"/>
    <n v="6938000"/>
    <n v="86.35"/>
    <n v="74.239999999999995"/>
    <n v="1.1299999999999999"/>
    <x v="0"/>
    <s v="Rochester"/>
    <x v="7"/>
    <n v="23"/>
    <x v="2"/>
    <x v="2"/>
    <x v="0"/>
    <x v="0"/>
    <x v="1"/>
    <n v="0"/>
    <n v="1"/>
  </r>
  <r>
    <d v="2022-03-26T00:00:00"/>
    <n v="6363000"/>
    <n v="93.85"/>
    <n v="68"/>
    <n v="2.29"/>
    <x v="2"/>
    <s v="Savannah"/>
    <x v="8"/>
    <n v="103"/>
    <x v="5"/>
    <x v="1"/>
    <x v="0"/>
    <x v="1"/>
    <x v="2"/>
    <n v="1"/>
    <n v="1"/>
  </r>
  <r>
    <d v="2017-10-04T00:00:00"/>
    <n v="4997000"/>
    <n v="98.97"/>
    <n v="73.33"/>
    <n v="1.81"/>
    <x v="0"/>
    <s v="Raleigh"/>
    <x v="3"/>
    <n v="93"/>
    <x v="0"/>
    <x v="0"/>
    <x v="0"/>
    <x v="3"/>
    <x v="3"/>
    <n v="0"/>
    <n v="1"/>
  </r>
  <r>
    <d v="2017-01-02T00:00:00"/>
    <n v="2123000"/>
    <n v="85.06"/>
    <n v="59.66"/>
    <n v="1.76"/>
    <x v="2"/>
    <s v="Houston"/>
    <x v="1"/>
    <n v="68"/>
    <x v="0"/>
    <x v="0"/>
    <x v="1"/>
    <x v="3"/>
    <x v="1"/>
    <n v="1"/>
    <n v="1"/>
  </r>
  <r>
    <d v="2020-10-30T00:00:00"/>
    <n v="3172000"/>
    <n v="99.71"/>
    <n v="64.010000000000005"/>
    <n v="1.68"/>
    <x v="0"/>
    <s v="Savannah"/>
    <x v="8"/>
    <n v="11"/>
    <x v="2"/>
    <x v="2"/>
    <x v="1"/>
    <x v="3"/>
    <x v="3"/>
    <n v="0"/>
    <n v="1"/>
  </r>
  <r>
    <d v="2025-01-27T00:00:00"/>
    <n v="5747000"/>
    <n v="96.41"/>
    <n v="55.99"/>
    <n v="1.86"/>
    <x v="0"/>
    <s v="Springfield"/>
    <x v="6"/>
    <n v="118"/>
    <x v="7"/>
    <x v="1"/>
    <x v="1"/>
    <x v="3"/>
    <x v="0"/>
    <n v="0"/>
    <n v="1"/>
  </r>
  <r>
    <d v="2021-12-21T00:00:00"/>
    <n v="3351000"/>
    <n v="85.17"/>
    <n v="55.21"/>
    <n v="1.46"/>
    <x v="3"/>
    <s v="Buffalo"/>
    <x v="7"/>
    <n v="52"/>
    <x v="10"/>
    <x v="0"/>
    <x v="1"/>
    <x v="2"/>
    <x v="1"/>
    <n v="1"/>
    <n v="1"/>
  </r>
  <r>
    <d v="2021-02-25T00:00:00"/>
    <n v="3479000"/>
    <n v="87.99"/>
    <n v="73.510000000000005"/>
    <n v="1.1000000000000001"/>
    <x v="0"/>
    <s v="Charlotte"/>
    <x v="3"/>
    <n v="63"/>
    <x v="10"/>
    <x v="0"/>
    <x v="0"/>
    <x v="0"/>
    <x v="1"/>
    <n v="0"/>
    <n v="1"/>
  </r>
  <r>
    <d v="2017-09-27T00:00:00"/>
    <n v="4371000"/>
    <n v="85.33"/>
    <n v="75.63"/>
    <n v="1.62"/>
    <x v="0"/>
    <s v="Philadelphia"/>
    <x v="5"/>
    <n v="27"/>
    <x v="0"/>
    <x v="2"/>
    <x v="0"/>
    <x v="3"/>
    <x v="1"/>
    <n v="0"/>
    <n v="1"/>
  </r>
  <r>
    <d v="2024-07-08T00:00:00"/>
    <n v="3293000"/>
    <n v="94.81"/>
    <n v="66.650000000000006"/>
    <n v="1.27"/>
    <x v="2"/>
    <s v="Tucson"/>
    <x v="4"/>
    <n v="54"/>
    <x v="4"/>
    <x v="0"/>
    <x v="0"/>
    <x v="2"/>
    <x v="2"/>
    <n v="1"/>
    <n v="1"/>
  </r>
  <r>
    <d v="2017-02-25T00:00:00"/>
    <n v="6246000"/>
    <n v="97.88"/>
    <n v="54.7"/>
    <n v="2.1800000000000002"/>
    <x v="0"/>
    <s v="Mesa"/>
    <x v="4"/>
    <n v="129"/>
    <x v="0"/>
    <x v="1"/>
    <x v="1"/>
    <x v="1"/>
    <x v="0"/>
    <n v="0"/>
    <n v="1"/>
  </r>
  <r>
    <d v="2022-10-07T00:00:00"/>
    <n v="3501000"/>
    <n v="95.42"/>
    <n v="67.66"/>
    <n v="2.42"/>
    <x v="0"/>
    <s v="Philadelphia"/>
    <x v="5"/>
    <n v="85"/>
    <x v="5"/>
    <x v="0"/>
    <x v="0"/>
    <x v="1"/>
    <x v="0"/>
    <n v="0"/>
    <n v="1"/>
  </r>
  <r>
    <d v="2024-03-19T00:00:00"/>
    <n v="5754000"/>
    <n v="90.73"/>
    <n v="88.27"/>
    <n v="1.49"/>
    <x v="1"/>
    <s v="Charlotte"/>
    <x v="3"/>
    <n v="46"/>
    <x v="4"/>
    <x v="2"/>
    <x v="2"/>
    <x v="2"/>
    <x v="2"/>
    <n v="1"/>
    <n v="1"/>
  </r>
  <r>
    <d v="2021-09-20T00:00:00"/>
    <n v="6666000"/>
    <n v="99.93"/>
    <n v="60.11"/>
    <n v="1.66"/>
    <x v="0"/>
    <s v="Raleigh"/>
    <x v="3"/>
    <n v="56"/>
    <x v="10"/>
    <x v="0"/>
    <x v="1"/>
    <x v="3"/>
    <x v="3"/>
    <n v="0"/>
    <n v="1"/>
  </r>
  <r>
    <d v="2015-11-16T00:00:00"/>
    <n v="1252000"/>
    <n v="85.23"/>
    <n v="58.81"/>
    <n v="1.42"/>
    <x v="0"/>
    <s v="San Francisco"/>
    <x v="2"/>
    <n v="80"/>
    <x v="1"/>
    <x v="0"/>
    <x v="1"/>
    <x v="2"/>
    <x v="1"/>
    <n v="0"/>
    <n v="1"/>
  </r>
  <r>
    <d v="2021-09-25T00:00:00"/>
    <n v="2493000"/>
    <n v="98.1"/>
    <n v="78.2"/>
    <n v="1.1299999999999999"/>
    <x v="2"/>
    <s v="Phoenix"/>
    <x v="4"/>
    <n v="68"/>
    <x v="10"/>
    <x v="0"/>
    <x v="0"/>
    <x v="0"/>
    <x v="3"/>
    <n v="1"/>
    <n v="1"/>
  </r>
  <r>
    <d v="2020-10-26T00:00:00"/>
    <n v="7630000"/>
    <n v="99.34"/>
    <n v="50.12"/>
    <n v="1.37"/>
    <x v="0"/>
    <s v="San Diego"/>
    <x v="2"/>
    <n v="113"/>
    <x v="2"/>
    <x v="1"/>
    <x v="1"/>
    <x v="2"/>
    <x v="3"/>
    <n v="0"/>
    <n v="1"/>
  </r>
  <r>
    <d v="2018-08-19T00:00:00"/>
    <n v="6872000"/>
    <n v="86.37"/>
    <n v="70.56"/>
    <n v="1.35"/>
    <x v="1"/>
    <s v="San Diego"/>
    <x v="2"/>
    <n v="98"/>
    <x v="8"/>
    <x v="0"/>
    <x v="0"/>
    <x v="2"/>
    <x v="1"/>
    <n v="1"/>
    <n v="1"/>
  </r>
  <r>
    <d v="2019-03-17T00:00:00"/>
    <n v="5954000"/>
    <n v="87.03"/>
    <n v="68.75"/>
    <n v="2.41"/>
    <x v="0"/>
    <s v="Chicago"/>
    <x v="6"/>
    <n v="60"/>
    <x v="3"/>
    <x v="0"/>
    <x v="0"/>
    <x v="1"/>
    <x v="1"/>
    <n v="0"/>
    <n v="1"/>
  </r>
  <r>
    <d v="2021-05-18T00:00:00"/>
    <n v="5032000"/>
    <n v="87.55"/>
    <n v="62.64"/>
    <n v="1.64"/>
    <x v="0"/>
    <s v="Buffalo"/>
    <x v="7"/>
    <n v="79"/>
    <x v="10"/>
    <x v="0"/>
    <x v="1"/>
    <x v="3"/>
    <x v="1"/>
    <n v="0"/>
    <n v="1"/>
  </r>
  <r>
    <d v="2023-11-02T00:00:00"/>
    <n v="2776000"/>
    <n v="99.58"/>
    <n v="56.13"/>
    <n v="2.1"/>
    <x v="0"/>
    <s v="Orlando"/>
    <x v="9"/>
    <n v="46"/>
    <x v="9"/>
    <x v="2"/>
    <x v="1"/>
    <x v="1"/>
    <x v="3"/>
    <n v="0"/>
    <n v="1"/>
  </r>
  <r>
    <d v="2018-10-31T00:00:00"/>
    <n v="4524000"/>
    <n v="87.78"/>
    <n v="76.069999999999993"/>
    <n v="2.0699999999999998"/>
    <x v="3"/>
    <s v="Orlando"/>
    <x v="9"/>
    <n v="88"/>
    <x v="8"/>
    <x v="0"/>
    <x v="0"/>
    <x v="1"/>
    <x v="1"/>
    <n v="1"/>
    <n v="1"/>
  </r>
  <r>
    <d v="2019-06-02T00:00:00"/>
    <n v="2764000"/>
    <n v="88.78"/>
    <n v="88.24"/>
    <n v="2.38"/>
    <x v="0"/>
    <s v="Austin"/>
    <x v="1"/>
    <n v="109"/>
    <x v="3"/>
    <x v="1"/>
    <x v="2"/>
    <x v="1"/>
    <x v="1"/>
    <n v="0"/>
    <n v="1"/>
  </r>
  <r>
    <d v="2017-11-26T00:00:00"/>
    <n v="7382000"/>
    <n v="91.78"/>
    <n v="66.98"/>
    <n v="1.24"/>
    <x v="0"/>
    <s v="Raleigh"/>
    <x v="3"/>
    <n v="70"/>
    <x v="0"/>
    <x v="0"/>
    <x v="0"/>
    <x v="0"/>
    <x v="2"/>
    <n v="0"/>
    <n v="1"/>
  </r>
  <r>
    <d v="2018-03-14T00:00:00"/>
    <n v="7433000"/>
    <n v="85.34"/>
    <n v="67.760000000000005"/>
    <n v="2.17"/>
    <x v="0"/>
    <s v="Phoenix"/>
    <x v="4"/>
    <n v="5"/>
    <x v="8"/>
    <x v="2"/>
    <x v="0"/>
    <x v="1"/>
    <x v="1"/>
    <n v="0"/>
    <n v="1"/>
  </r>
  <r>
    <d v="2016-11-16T00:00:00"/>
    <n v="7145000"/>
    <n v="98.64"/>
    <n v="50.72"/>
    <n v="1.84"/>
    <x v="0"/>
    <s v="Tucson"/>
    <x v="4"/>
    <n v="117"/>
    <x v="6"/>
    <x v="1"/>
    <x v="1"/>
    <x v="3"/>
    <x v="3"/>
    <n v="0"/>
    <n v="1"/>
  </r>
  <r>
    <d v="2020-08-05T00:00:00"/>
    <n v="5420000"/>
    <n v="89.86"/>
    <n v="55.45"/>
    <n v="2.33"/>
    <x v="0"/>
    <s v="Los Angeles"/>
    <x v="2"/>
    <n v="118"/>
    <x v="2"/>
    <x v="1"/>
    <x v="1"/>
    <x v="1"/>
    <x v="1"/>
    <n v="0"/>
    <n v="1"/>
  </r>
  <r>
    <d v="2017-04-14T00:00:00"/>
    <n v="7097000"/>
    <n v="93.79"/>
    <n v="76.97"/>
    <n v="2.21"/>
    <x v="3"/>
    <s v="Austin"/>
    <x v="1"/>
    <n v="72"/>
    <x v="0"/>
    <x v="0"/>
    <x v="0"/>
    <x v="1"/>
    <x v="2"/>
    <n v="1"/>
    <n v="1"/>
  </r>
  <r>
    <d v="2024-03-14T00:00:00"/>
    <n v="2872000"/>
    <n v="92.7"/>
    <n v="82.12"/>
    <n v="1.56"/>
    <x v="0"/>
    <s v="San Diego"/>
    <x v="2"/>
    <n v="124"/>
    <x v="4"/>
    <x v="1"/>
    <x v="2"/>
    <x v="3"/>
    <x v="2"/>
    <n v="0"/>
    <n v="1"/>
  </r>
  <r>
    <d v="2024-09-30T00:00:00"/>
    <n v="3385000"/>
    <n v="98.72"/>
    <n v="53.64"/>
    <n v="1.97"/>
    <x v="0"/>
    <s v="Columbus"/>
    <x v="0"/>
    <n v="68"/>
    <x v="4"/>
    <x v="0"/>
    <x v="1"/>
    <x v="3"/>
    <x v="3"/>
    <n v="0"/>
    <n v="1"/>
  </r>
  <r>
    <d v="2024-07-09T00:00:00"/>
    <n v="1566000"/>
    <n v="95.19"/>
    <n v="52.68"/>
    <n v="1.89"/>
    <x v="0"/>
    <s v="Atlanta"/>
    <x v="8"/>
    <n v="27"/>
    <x v="4"/>
    <x v="2"/>
    <x v="1"/>
    <x v="3"/>
    <x v="0"/>
    <n v="0"/>
    <n v="1"/>
  </r>
  <r>
    <d v="2016-03-16T00:00:00"/>
    <n v="6230000"/>
    <n v="87.56"/>
    <n v="85.9"/>
    <n v="1.98"/>
    <x v="0"/>
    <s v="New York"/>
    <x v="7"/>
    <n v="90"/>
    <x v="6"/>
    <x v="0"/>
    <x v="2"/>
    <x v="3"/>
    <x v="1"/>
    <n v="0"/>
    <n v="1"/>
  </r>
  <r>
    <d v="2021-04-17T00:00:00"/>
    <n v="4920000"/>
    <n v="93.13"/>
    <n v="86.76"/>
    <n v="2.35"/>
    <x v="0"/>
    <s v="Cincinnati"/>
    <x v="0"/>
    <n v="106"/>
    <x v="10"/>
    <x v="1"/>
    <x v="2"/>
    <x v="1"/>
    <x v="2"/>
    <n v="0"/>
    <n v="1"/>
  </r>
  <r>
    <d v="2017-10-17T00:00:00"/>
    <n v="1579000"/>
    <n v="90.9"/>
    <n v="65.510000000000005"/>
    <n v="1.43"/>
    <x v="1"/>
    <s v="Atlanta"/>
    <x v="8"/>
    <n v="63"/>
    <x v="0"/>
    <x v="0"/>
    <x v="0"/>
    <x v="2"/>
    <x v="2"/>
    <n v="1"/>
    <n v="1"/>
  </r>
  <r>
    <d v="2021-12-21T00:00:00"/>
    <n v="6319000"/>
    <n v="86.05"/>
    <n v="77.099999999999994"/>
    <n v="1.26"/>
    <x v="0"/>
    <s v="Tampa"/>
    <x v="9"/>
    <n v="62"/>
    <x v="10"/>
    <x v="0"/>
    <x v="0"/>
    <x v="2"/>
    <x v="1"/>
    <n v="0"/>
    <n v="1"/>
  </r>
  <r>
    <d v="2018-03-10T00:00:00"/>
    <n v="3988000"/>
    <n v="89.05"/>
    <n v="80.739999999999995"/>
    <n v="2.33"/>
    <x v="0"/>
    <s v="San Francisco"/>
    <x v="2"/>
    <n v="69"/>
    <x v="8"/>
    <x v="0"/>
    <x v="2"/>
    <x v="1"/>
    <x v="1"/>
    <n v="0"/>
    <n v="1"/>
  </r>
  <r>
    <d v="2018-04-29T00:00:00"/>
    <n v="4606000"/>
    <n v="92.05"/>
    <n v="84.94"/>
    <n v="2.14"/>
    <x v="0"/>
    <s v="Pittsburgh"/>
    <x v="5"/>
    <n v="29"/>
    <x v="8"/>
    <x v="2"/>
    <x v="2"/>
    <x v="1"/>
    <x v="2"/>
    <n v="0"/>
    <n v="1"/>
  </r>
  <r>
    <d v="2018-08-22T00:00:00"/>
    <n v="9128000"/>
    <n v="97.71"/>
    <n v="50.38"/>
    <n v="1.6"/>
    <x v="0"/>
    <s v="Cleveland"/>
    <x v="0"/>
    <n v="79"/>
    <x v="8"/>
    <x v="0"/>
    <x v="1"/>
    <x v="3"/>
    <x v="0"/>
    <n v="0"/>
    <n v="1"/>
  </r>
  <r>
    <d v="2018-05-19T00:00:00"/>
    <n v="5480000"/>
    <n v="93.14"/>
    <n v="71.19"/>
    <n v="1.52"/>
    <x v="1"/>
    <s v="Tucson"/>
    <x v="4"/>
    <n v="87"/>
    <x v="8"/>
    <x v="0"/>
    <x v="0"/>
    <x v="3"/>
    <x v="2"/>
    <n v="1"/>
    <n v="1"/>
  </r>
  <r>
    <d v="2023-01-04T00:00:00"/>
    <n v="9271000"/>
    <n v="91.28"/>
    <n v="78.569999999999993"/>
    <n v="2.29"/>
    <x v="0"/>
    <s v="Chicago"/>
    <x v="6"/>
    <n v="83"/>
    <x v="9"/>
    <x v="0"/>
    <x v="0"/>
    <x v="1"/>
    <x v="2"/>
    <n v="0"/>
    <n v="1"/>
  </r>
  <r>
    <d v="2016-04-22T00:00:00"/>
    <n v="4666000"/>
    <n v="91.12"/>
    <n v="77.5"/>
    <n v="1.37"/>
    <x v="0"/>
    <s v="Columbus"/>
    <x v="0"/>
    <n v="39"/>
    <x v="6"/>
    <x v="2"/>
    <x v="0"/>
    <x v="2"/>
    <x v="2"/>
    <n v="0"/>
    <n v="1"/>
  </r>
  <r>
    <d v="2022-07-21T00:00:00"/>
    <n v="6744000"/>
    <n v="91.27"/>
    <n v="86.44"/>
    <n v="2.4900000000000002"/>
    <x v="0"/>
    <s v="Tucson"/>
    <x v="4"/>
    <n v="84"/>
    <x v="5"/>
    <x v="0"/>
    <x v="2"/>
    <x v="1"/>
    <x v="2"/>
    <n v="0"/>
    <n v="1"/>
  </r>
  <r>
    <d v="2021-10-05T00:00:00"/>
    <n v="4501000"/>
    <n v="99.26"/>
    <n v="88.33"/>
    <n v="1.1499999999999999"/>
    <x v="0"/>
    <s v="Cincinnati"/>
    <x v="0"/>
    <n v="63"/>
    <x v="10"/>
    <x v="0"/>
    <x v="2"/>
    <x v="0"/>
    <x v="3"/>
    <n v="0"/>
    <n v="1"/>
  </r>
  <r>
    <d v="2019-08-09T00:00:00"/>
    <n v="7404000"/>
    <n v="85.31"/>
    <n v="74.180000000000007"/>
    <n v="1.42"/>
    <x v="0"/>
    <s v="Philadelphia"/>
    <x v="5"/>
    <n v="75"/>
    <x v="3"/>
    <x v="0"/>
    <x v="0"/>
    <x v="2"/>
    <x v="1"/>
    <n v="0"/>
    <n v="1"/>
  </r>
  <r>
    <d v="2023-02-14T00:00:00"/>
    <n v="4156000"/>
    <n v="95.3"/>
    <n v="76.97"/>
    <n v="1.33"/>
    <x v="1"/>
    <s v="Houston"/>
    <x v="1"/>
    <n v="96"/>
    <x v="9"/>
    <x v="0"/>
    <x v="0"/>
    <x v="2"/>
    <x v="0"/>
    <n v="1"/>
    <n v="1"/>
  </r>
  <r>
    <d v="2020-05-30T00:00:00"/>
    <n v="4823000"/>
    <n v="89.34"/>
    <n v="82.36"/>
    <n v="2.2000000000000002"/>
    <x v="0"/>
    <s v="Orlando"/>
    <x v="9"/>
    <n v="61"/>
    <x v="2"/>
    <x v="0"/>
    <x v="2"/>
    <x v="1"/>
    <x v="1"/>
    <n v="0"/>
    <n v="1"/>
  </r>
  <r>
    <d v="2023-03-15T00:00:00"/>
    <n v="9499000"/>
    <n v="94.06"/>
    <n v="83.09"/>
    <n v="1.64"/>
    <x v="0"/>
    <s v="Charlotte"/>
    <x v="3"/>
    <n v="47"/>
    <x v="9"/>
    <x v="2"/>
    <x v="2"/>
    <x v="3"/>
    <x v="2"/>
    <n v="0"/>
    <n v="1"/>
  </r>
  <r>
    <d v="2019-07-19T00:00:00"/>
    <n v="3102000"/>
    <n v="93.04"/>
    <n v="67.97"/>
    <n v="1.66"/>
    <x v="0"/>
    <s v="San Diego"/>
    <x v="2"/>
    <n v="47"/>
    <x v="3"/>
    <x v="2"/>
    <x v="0"/>
    <x v="3"/>
    <x v="2"/>
    <n v="0"/>
    <n v="1"/>
  </r>
  <r>
    <d v="2024-08-25T00:00:00"/>
    <n v="5518000"/>
    <n v="88.21"/>
    <n v="57.88"/>
    <n v="1.62"/>
    <x v="0"/>
    <s v="Atlanta"/>
    <x v="8"/>
    <n v="60"/>
    <x v="4"/>
    <x v="0"/>
    <x v="1"/>
    <x v="3"/>
    <x v="1"/>
    <n v="0"/>
    <n v="1"/>
  </r>
  <r>
    <d v="2019-08-20T00:00:00"/>
    <n v="5883000"/>
    <n v="90.57"/>
    <n v="67.959999999999994"/>
    <n v="1.81"/>
    <x v="0"/>
    <s v="Tucson"/>
    <x v="4"/>
    <n v="31"/>
    <x v="3"/>
    <x v="2"/>
    <x v="0"/>
    <x v="3"/>
    <x v="2"/>
    <n v="0"/>
    <n v="1"/>
  </r>
  <r>
    <d v="2020-10-29T00:00:00"/>
    <n v="4062000"/>
    <n v="98.21"/>
    <n v="67.349999999999994"/>
    <n v="1.62"/>
    <x v="0"/>
    <s v="Dallas"/>
    <x v="1"/>
    <n v="62"/>
    <x v="2"/>
    <x v="0"/>
    <x v="0"/>
    <x v="3"/>
    <x v="3"/>
    <n v="0"/>
    <n v="1"/>
  </r>
  <r>
    <d v="2023-07-18T00:00:00"/>
    <n v="4995000"/>
    <n v="93.31"/>
    <n v="72.349999999999994"/>
    <n v="2.06"/>
    <x v="1"/>
    <s v="Greensboro"/>
    <x v="3"/>
    <n v="58"/>
    <x v="9"/>
    <x v="0"/>
    <x v="0"/>
    <x v="1"/>
    <x v="2"/>
    <n v="1"/>
    <n v="1"/>
  </r>
  <r>
    <d v="2018-11-12T00:00:00"/>
    <n v="3893000"/>
    <n v="97.16"/>
    <n v="87.89"/>
    <n v="1.2"/>
    <x v="0"/>
    <s v="Buffalo"/>
    <x v="7"/>
    <n v="53"/>
    <x v="8"/>
    <x v="0"/>
    <x v="2"/>
    <x v="0"/>
    <x v="0"/>
    <n v="0"/>
    <n v="1"/>
  </r>
  <r>
    <d v="2021-10-27T00:00:00"/>
    <n v="2009000"/>
    <n v="85.9"/>
    <n v="63.02"/>
    <n v="1.22"/>
    <x v="0"/>
    <s v="Miami"/>
    <x v="9"/>
    <n v="74"/>
    <x v="10"/>
    <x v="0"/>
    <x v="1"/>
    <x v="0"/>
    <x v="1"/>
    <n v="0"/>
    <n v="1"/>
  </r>
  <r>
    <d v="2025-04-08T00:00:00"/>
    <n v="5587000"/>
    <n v="87.16"/>
    <n v="50.37"/>
    <n v="2.21"/>
    <x v="1"/>
    <s v="San Francisco"/>
    <x v="2"/>
    <n v="129"/>
    <x v="7"/>
    <x v="1"/>
    <x v="1"/>
    <x v="1"/>
    <x v="1"/>
    <n v="1"/>
    <n v="1"/>
  </r>
  <r>
    <d v="2023-01-22T00:00:00"/>
    <n v="5772000"/>
    <n v="90.05"/>
    <n v="73.42"/>
    <n v="1.47"/>
    <x v="0"/>
    <s v="Pittsburgh"/>
    <x v="5"/>
    <n v="39"/>
    <x v="9"/>
    <x v="2"/>
    <x v="0"/>
    <x v="2"/>
    <x v="2"/>
    <n v="0"/>
    <n v="1"/>
  </r>
  <r>
    <d v="2023-06-02T00:00:00"/>
    <n v="4838000"/>
    <n v="87.82"/>
    <n v="67.12"/>
    <n v="1.99"/>
    <x v="0"/>
    <s v="Los Angeles"/>
    <x v="2"/>
    <n v="71"/>
    <x v="9"/>
    <x v="0"/>
    <x v="0"/>
    <x v="3"/>
    <x v="1"/>
    <n v="0"/>
    <n v="1"/>
  </r>
  <r>
    <d v="2020-05-10T00:00:00"/>
    <n v="9882000"/>
    <n v="99.44"/>
    <n v="73.58"/>
    <n v="1.71"/>
    <x v="0"/>
    <s v="Phoenix"/>
    <x v="4"/>
    <n v="88"/>
    <x v="2"/>
    <x v="0"/>
    <x v="0"/>
    <x v="3"/>
    <x v="3"/>
    <n v="0"/>
    <n v="1"/>
  </r>
  <r>
    <d v="2022-01-22T00:00:00"/>
    <n v="6482000"/>
    <n v="97.43"/>
    <n v="62.92"/>
    <n v="1.36"/>
    <x v="0"/>
    <s v="Tampa"/>
    <x v="9"/>
    <n v="78"/>
    <x v="5"/>
    <x v="0"/>
    <x v="1"/>
    <x v="2"/>
    <x v="0"/>
    <n v="0"/>
    <n v="1"/>
  </r>
  <r>
    <d v="2024-02-13T00:00:00"/>
    <n v="5064000"/>
    <n v="96.16"/>
    <n v="70.13"/>
    <n v="1.1000000000000001"/>
    <x v="0"/>
    <s v="Columbus"/>
    <x v="0"/>
    <n v="23"/>
    <x v="4"/>
    <x v="2"/>
    <x v="0"/>
    <x v="0"/>
    <x v="0"/>
    <n v="0"/>
    <n v="1"/>
  </r>
  <r>
    <d v="2024-07-15T00:00:00"/>
    <n v="6700000"/>
    <n v="89.34"/>
    <n v="76.569999999999993"/>
    <n v="1.64"/>
    <x v="0"/>
    <s v="Tucson"/>
    <x v="4"/>
    <n v="93"/>
    <x v="4"/>
    <x v="0"/>
    <x v="0"/>
    <x v="3"/>
    <x v="1"/>
    <n v="0"/>
    <n v="1"/>
  </r>
  <r>
    <d v="2022-09-08T00:00:00"/>
    <n v="8867000"/>
    <n v="98.25"/>
    <n v="69.83"/>
    <n v="1.47"/>
    <x v="1"/>
    <s v="Savannah"/>
    <x v="8"/>
    <n v="82"/>
    <x v="5"/>
    <x v="0"/>
    <x v="0"/>
    <x v="2"/>
    <x v="3"/>
    <n v="1"/>
    <n v="1"/>
  </r>
  <r>
    <d v="2018-04-27T00:00:00"/>
    <n v="3431000"/>
    <n v="90.83"/>
    <n v="84.63"/>
    <n v="2.09"/>
    <x v="0"/>
    <s v="Cincinnati"/>
    <x v="0"/>
    <n v="96"/>
    <x v="8"/>
    <x v="0"/>
    <x v="2"/>
    <x v="1"/>
    <x v="2"/>
    <n v="0"/>
    <n v="1"/>
  </r>
  <r>
    <d v="2018-12-17T00:00:00"/>
    <n v="2300000"/>
    <n v="90.34"/>
    <n v="61.36"/>
    <n v="1.26"/>
    <x v="1"/>
    <s v="Tucson"/>
    <x v="4"/>
    <n v="61"/>
    <x v="8"/>
    <x v="0"/>
    <x v="1"/>
    <x v="2"/>
    <x v="2"/>
    <n v="1"/>
    <n v="1"/>
  </r>
  <r>
    <d v="2017-12-01T00:00:00"/>
    <n v="3277000"/>
    <n v="91.81"/>
    <n v="65.430000000000007"/>
    <n v="2.4700000000000002"/>
    <x v="0"/>
    <s v="San Diego"/>
    <x v="2"/>
    <n v="100"/>
    <x v="0"/>
    <x v="1"/>
    <x v="0"/>
    <x v="1"/>
    <x v="2"/>
    <n v="0"/>
    <n v="1"/>
  </r>
  <r>
    <d v="2019-10-26T00:00:00"/>
    <n v="3542000"/>
    <n v="86.35"/>
    <n v="73.63"/>
    <n v="1.9"/>
    <x v="0"/>
    <s v="Atlanta"/>
    <x v="8"/>
    <n v="69"/>
    <x v="3"/>
    <x v="0"/>
    <x v="0"/>
    <x v="3"/>
    <x v="1"/>
    <n v="0"/>
    <n v="1"/>
  </r>
  <r>
    <d v="2016-06-14T00:00:00"/>
    <n v="1799000"/>
    <n v="85.81"/>
    <n v="70.66"/>
    <n v="1.76"/>
    <x v="0"/>
    <s v="Houston"/>
    <x v="1"/>
    <n v="17"/>
    <x v="6"/>
    <x v="2"/>
    <x v="0"/>
    <x v="3"/>
    <x v="1"/>
    <n v="0"/>
    <n v="1"/>
  </r>
  <r>
    <d v="2023-09-28T00:00:00"/>
    <n v="2511000"/>
    <n v="88.77"/>
    <n v="56.94"/>
    <n v="2.44"/>
    <x v="0"/>
    <s v="Columbus"/>
    <x v="0"/>
    <n v="88"/>
    <x v="9"/>
    <x v="0"/>
    <x v="1"/>
    <x v="1"/>
    <x v="1"/>
    <n v="0"/>
    <n v="1"/>
  </r>
  <r>
    <d v="2021-11-17T00:00:00"/>
    <n v="4177000"/>
    <n v="89.91"/>
    <n v="58.4"/>
    <n v="1.74"/>
    <x v="1"/>
    <s v="Miami"/>
    <x v="9"/>
    <n v="91"/>
    <x v="10"/>
    <x v="0"/>
    <x v="1"/>
    <x v="3"/>
    <x v="1"/>
    <n v="1"/>
    <n v="1"/>
  </r>
  <r>
    <d v="2024-12-30T00:00:00"/>
    <n v="6894000"/>
    <n v="87.47"/>
    <n v="82.16"/>
    <n v="2.19"/>
    <x v="0"/>
    <s v="San Diego"/>
    <x v="2"/>
    <n v="76"/>
    <x v="4"/>
    <x v="0"/>
    <x v="2"/>
    <x v="1"/>
    <x v="1"/>
    <n v="0"/>
    <n v="1"/>
  </r>
  <r>
    <d v="2017-04-23T00:00:00"/>
    <n v="4467000"/>
    <n v="87.55"/>
    <n v="60.19"/>
    <n v="1.39"/>
    <x v="0"/>
    <s v="Allentown"/>
    <x v="5"/>
    <n v="45"/>
    <x v="0"/>
    <x v="2"/>
    <x v="1"/>
    <x v="2"/>
    <x v="1"/>
    <n v="0"/>
    <n v="1"/>
  </r>
  <r>
    <d v="2024-05-04T00:00:00"/>
    <n v="780000"/>
    <n v="99.22"/>
    <n v="55.05"/>
    <n v="2.46"/>
    <x v="3"/>
    <s v="Dallas"/>
    <x v="1"/>
    <n v="115"/>
    <x v="4"/>
    <x v="1"/>
    <x v="1"/>
    <x v="1"/>
    <x v="3"/>
    <n v="1"/>
    <n v="1"/>
  </r>
  <r>
    <d v="2017-09-07T00:00:00"/>
    <n v="6467000"/>
    <n v="90.08"/>
    <n v="55.72"/>
    <n v="2.29"/>
    <x v="0"/>
    <s v="Savannah"/>
    <x v="8"/>
    <n v="53"/>
    <x v="0"/>
    <x v="0"/>
    <x v="1"/>
    <x v="1"/>
    <x v="2"/>
    <n v="0"/>
    <n v="1"/>
  </r>
  <r>
    <d v="2020-05-31T00:00:00"/>
    <n v="7138000"/>
    <n v="93.5"/>
    <n v="68.87"/>
    <n v="1.74"/>
    <x v="1"/>
    <s v="San Francisco"/>
    <x v="2"/>
    <n v="36"/>
    <x v="2"/>
    <x v="2"/>
    <x v="0"/>
    <x v="3"/>
    <x v="2"/>
    <n v="1"/>
    <n v="1"/>
  </r>
  <r>
    <d v="2016-12-28T00:00:00"/>
    <n v="4181000"/>
    <n v="95.02"/>
    <n v="85.83"/>
    <n v="1.0900000000000001"/>
    <x v="0"/>
    <s v="Chicago"/>
    <x v="6"/>
    <n v="81"/>
    <x v="6"/>
    <x v="0"/>
    <x v="2"/>
    <x v="0"/>
    <x v="0"/>
    <n v="0"/>
    <n v="1"/>
  </r>
  <r>
    <d v="2018-04-17T00:00:00"/>
    <n v="5865000"/>
    <n v="91.56"/>
    <n v="66.14"/>
    <n v="1.21"/>
    <x v="0"/>
    <s v="Houston"/>
    <x v="1"/>
    <n v="53"/>
    <x v="8"/>
    <x v="0"/>
    <x v="0"/>
    <x v="0"/>
    <x v="2"/>
    <n v="0"/>
    <n v="1"/>
  </r>
  <r>
    <d v="2020-03-16T00:00:00"/>
    <n v="2840000"/>
    <n v="92.15"/>
    <n v="80.540000000000006"/>
    <n v="1.39"/>
    <x v="0"/>
    <s v="Cleveland"/>
    <x v="0"/>
    <n v="75"/>
    <x v="2"/>
    <x v="0"/>
    <x v="2"/>
    <x v="2"/>
    <x v="2"/>
    <n v="0"/>
    <n v="1"/>
  </r>
  <r>
    <d v="2023-03-17T00:00:00"/>
    <n v="5495000"/>
    <n v="95.3"/>
    <n v="83.65"/>
    <n v="1.62"/>
    <x v="2"/>
    <s v="Savannah"/>
    <x v="8"/>
    <n v="74"/>
    <x v="9"/>
    <x v="0"/>
    <x v="2"/>
    <x v="3"/>
    <x v="0"/>
    <n v="1"/>
    <n v="1"/>
  </r>
  <r>
    <d v="2024-04-18T00:00:00"/>
    <n v="4500000"/>
    <n v="91.03"/>
    <n v="83.83"/>
    <n v="1.52"/>
    <x v="0"/>
    <s v="Greensboro"/>
    <x v="3"/>
    <n v="65"/>
    <x v="4"/>
    <x v="0"/>
    <x v="2"/>
    <x v="3"/>
    <x v="2"/>
    <n v="0"/>
    <n v="1"/>
  </r>
  <r>
    <d v="2018-01-26T00:00:00"/>
    <n v="7600000"/>
    <n v="93.79"/>
    <n v="64.290000000000006"/>
    <n v="1.87"/>
    <x v="3"/>
    <s v="Tucson"/>
    <x v="4"/>
    <n v="103"/>
    <x v="8"/>
    <x v="1"/>
    <x v="1"/>
    <x v="3"/>
    <x v="2"/>
    <n v="1"/>
    <n v="1"/>
  </r>
  <r>
    <d v="2023-01-03T00:00:00"/>
    <n v="3723000"/>
    <n v="99.89"/>
    <n v="55.09"/>
    <n v="1.1100000000000001"/>
    <x v="0"/>
    <s v="Phoenix"/>
    <x v="4"/>
    <n v="67"/>
    <x v="9"/>
    <x v="0"/>
    <x v="1"/>
    <x v="0"/>
    <x v="3"/>
    <n v="0"/>
    <n v="1"/>
  </r>
  <r>
    <d v="2017-02-14T00:00:00"/>
    <n v="4264000"/>
    <n v="94.75"/>
    <n v="63.16"/>
    <n v="1.59"/>
    <x v="1"/>
    <s v="Miami"/>
    <x v="9"/>
    <n v="96"/>
    <x v="0"/>
    <x v="0"/>
    <x v="1"/>
    <x v="3"/>
    <x v="2"/>
    <n v="1"/>
    <n v="1"/>
  </r>
  <r>
    <d v="2019-05-05T00:00:00"/>
    <n v="3348000"/>
    <n v="91.16"/>
    <n v="78.819999999999993"/>
    <n v="1.77"/>
    <x v="0"/>
    <s v="Tampa"/>
    <x v="9"/>
    <n v="37"/>
    <x v="3"/>
    <x v="2"/>
    <x v="0"/>
    <x v="3"/>
    <x v="2"/>
    <n v="0"/>
    <n v="1"/>
  </r>
  <r>
    <d v="2023-03-29T00:00:00"/>
    <n v="10334000"/>
    <n v="98.8"/>
    <n v="51.97"/>
    <n v="1.86"/>
    <x v="0"/>
    <s v="Springfield"/>
    <x v="6"/>
    <n v="77"/>
    <x v="9"/>
    <x v="0"/>
    <x v="1"/>
    <x v="3"/>
    <x v="3"/>
    <n v="0"/>
    <n v="1"/>
  </r>
  <r>
    <d v="2021-07-06T00:00:00"/>
    <n v="4140000"/>
    <n v="98.14"/>
    <n v="50.76"/>
    <n v="2.1"/>
    <x v="0"/>
    <s v="Savannah"/>
    <x v="8"/>
    <n v="92"/>
    <x v="10"/>
    <x v="0"/>
    <x v="1"/>
    <x v="1"/>
    <x v="3"/>
    <n v="0"/>
    <n v="1"/>
  </r>
  <r>
    <d v="2016-01-07T00:00:00"/>
    <n v="5390000"/>
    <n v="91.59"/>
    <n v="51.8"/>
    <n v="2.38"/>
    <x v="0"/>
    <s v="Miami"/>
    <x v="9"/>
    <n v="91"/>
    <x v="6"/>
    <x v="0"/>
    <x v="1"/>
    <x v="1"/>
    <x v="2"/>
    <n v="0"/>
    <n v="1"/>
  </r>
  <r>
    <d v="2022-08-16T00:00:00"/>
    <n v="4041000"/>
    <n v="95.35"/>
    <n v="69.27"/>
    <n v="1.19"/>
    <x v="0"/>
    <s v="San Diego"/>
    <x v="2"/>
    <n v="74"/>
    <x v="5"/>
    <x v="0"/>
    <x v="0"/>
    <x v="0"/>
    <x v="0"/>
    <n v="0"/>
    <n v="1"/>
  </r>
  <r>
    <d v="2016-06-20T00:00:00"/>
    <n v="8824000"/>
    <n v="92.59"/>
    <n v="82.68"/>
    <n v="2.29"/>
    <x v="1"/>
    <s v="Tampa"/>
    <x v="9"/>
    <n v="109"/>
    <x v="6"/>
    <x v="1"/>
    <x v="2"/>
    <x v="1"/>
    <x v="2"/>
    <n v="1"/>
    <n v="1"/>
  </r>
  <r>
    <d v="2022-04-23T00:00:00"/>
    <n v="3564000"/>
    <n v="93.48"/>
    <n v="75.959999999999994"/>
    <n v="1.53"/>
    <x v="0"/>
    <s v="Miami"/>
    <x v="9"/>
    <n v="126"/>
    <x v="5"/>
    <x v="1"/>
    <x v="0"/>
    <x v="3"/>
    <x v="2"/>
    <n v="0"/>
    <n v="1"/>
  </r>
  <r>
    <d v="2024-02-08T00:00:00"/>
    <n v="4446000"/>
    <n v="90.6"/>
    <n v="58.57"/>
    <n v="1.88"/>
    <x v="0"/>
    <s v="Cleveland"/>
    <x v="0"/>
    <n v="54"/>
    <x v="4"/>
    <x v="0"/>
    <x v="1"/>
    <x v="3"/>
    <x v="2"/>
    <n v="0"/>
    <n v="1"/>
  </r>
  <r>
    <d v="2021-12-04T00:00:00"/>
    <n v="4001000"/>
    <n v="89.79"/>
    <n v="82.42"/>
    <n v="2.0299999999999998"/>
    <x v="0"/>
    <s v="Columbus"/>
    <x v="0"/>
    <n v="73"/>
    <x v="10"/>
    <x v="0"/>
    <x v="2"/>
    <x v="1"/>
    <x v="1"/>
    <n v="0"/>
    <n v="1"/>
  </r>
  <r>
    <d v="2019-07-30T00:00:00"/>
    <n v="6892000"/>
    <n v="89.66"/>
    <n v="53.99"/>
    <n v="1.41"/>
    <x v="0"/>
    <s v="Miami"/>
    <x v="9"/>
    <n v="107"/>
    <x v="3"/>
    <x v="1"/>
    <x v="1"/>
    <x v="2"/>
    <x v="1"/>
    <n v="0"/>
    <n v="1"/>
  </r>
  <r>
    <d v="2022-02-18T00:00:00"/>
    <n v="4441000"/>
    <n v="87.1"/>
    <n v="62.88"/>
    <n v="1.87"/>
    <x v="0"/>
    <s v="Cleveland"/>
    <x v="0"/>
    <n v="74"/>
    <x v="5"/>
    <x v="0"/>
    <x v="1"/>
    <x v="3"/>
    <x v="1"/>
    <n v="0"/>
    <n v="1"/>
  </r>
  <r>
    <d v="2016-12-14T00:00:00"/>
    <n v="6429000"/>
    <n v="96.71"/>
    <n v="80.22"/>
    <n v="1.91"/>
    <x v="0"/>
    <s v="Columbus"/>
    <x v="0"/>
    <n v="67"/>
    <x v="6"/>
    <x v="0"/>
    <x v="2"/>
    <x v="3"/>
    <x v="0"/>
    <n v="0"/>
    <n v="1"/>
  </r>
  <r>
    <d v="2021-12-10T00:00:00"/>
    <n v="7918000"/>
    <n v="94.43"/>
    <n v="72.150000000000006"/>
    <n v="2.48"/>
    <x v="0"/>
    <s v="Houston"/>
    <x v="1"/>
    <n v="115"/>
    <x v="10"/>
    <x v="1"/>
    <x v="0"/>
    <x v="1"/>
    <x v="2"/>
    <n v="0"/>
    <n v="1"/>
  </r>
  <r>
    <d v="2019-05-21T00:00:00"/>
    <n v="6746000"/>
    <n v="98.09"/>
    <n v="58.63"/>
    <n v="1.1299999999999999"/>
    <x v="0"/>
    <s v="Philadelphia"/>
    <x v="5"/>
    <n v="96"/>
    <x v="3"/>
    <x v="0"/>
    <x v="1"/>
    <x v="0"/>
    <x v="3"/>
    <n v="0"/>
    <n v="1"/>
  </r>
  <r>
    <d v="2016-01-17T00:00:00"/>
    <n v="9488000"/>
    <n v="97.44"/>
    <n v="67.75"/>
    <n v="1.86"/>
    <x v="0"/>
    <s v="Columbus"/>
    <x v="0"/>
    <n v="5"/>
    <x v="6"/>
    <x v="2"/>
    <x v="0"/>
    <x v="3"/>
    <x v="0"/>
    <n v="0"/>
    <n v="1"/>
  </r>
  <r>
    <d v="2020-12-26T00:00:00"/>
    <n v="3886000"/>
    <n v="94.23"/>
    <n v="83.12"/>
    <n v="1.24"/>
    <x v="0"/>
    <s v="Pittsburgh"/>
    <x v="5"/>
    <n v="75"/>
    <x v="2"/>
    <x v="0"/>
    <x v="2"/>
    <x v="0"/>
    <x v="2"/>
    <n v="0"/>
    <n v="1"/>
  </r>
  <r>
    <d v="2017-04-01T00:00:00"/>
    <n v="8243000"/>
    <n v="87.46"/>
    <n v="54.94"/>
    <n v="2.4700000000000002"/>
    <x v="0"/>
    <s v="Peoria"/>
    <x v="6"/>
    <n v="124"/>
    <x v="0"/>
    <x v="1"/>
    <x v="1"/>
    <x v="1"/>
    <x v="1"/>
    <n v="0"/>
    <n v="1"/>
  </r>
  <r>
    <d v="2021-04-08T00:00:00"/>
    <n v="2272000"/>
    <n v="87.57"/>
    <n v="76.7"/>
    <n v="1.91"/>
    <x v="1"/>
    <s v="San Diego"/>
    <x v="2"/>
    <n v="59"/>
    <x v="10"/>
    <x v="0"/>
    <x v="0"/>
    <x v="3"/>
    <x v="1"/>
    <n v="1"/>
    <n v="1"/>
  </r>
  <r>
    <d v="2018-01-18T00:00:00"/>
    <n v="3605000"/>
    <n v="98.4"/>
    <n v="65.569999999999993"/>
    <n v="1.47"/>
    <x v="0"/>
    <s v="San Diego"/>
    <x v="2"/>
    <n v="82"/>
    <x v="8"/>
    <x v="0"/>
    <x v="0"/>
    <x v="2"/>
    <x v="3"/>
    <n v="0"/>
    <n v="1"/>
  </r>
  <r>
    <d v="2017-11-27T00:00:00"/>
    <n v="500000"/>
    <n v="97.95"/>
    <n v="87.17"/>
    <n v="1.46"/>
    <x v="0"/>
    <s v="Atlanta"/>
    <x v="8"/>
    <n v="51"/>
    <x v="0"/>
    <x v="0"/>
    <x v="2"/>
    <x v="2"/>
    <x v="0"/>
    <n v="0"/>
    <n v="1"/>
  </r>
  <r>
    <d v="2016-03-20T00:00:00"/>
    <n v="5706000"/>
    <n v="98.96"/>
    <n v="59.83"/>
    <n v="1.87"/>
    <x v="0"/>
    <s v="Tampa"/>
    <x v="9"/>
    <n v="88"/>
    <x v="6"/>
    <x v="0"/>
    <x v="1"/>
    <x v="3"/>
    <x v="3"/>
    <n v="0"/>
    <n v="1"/>
  </r>
  <r>
    <d v="2020-06-11T00:00:00"/>
    <n v="6596000"/>
    <n v="85.08"/>
    <n v="72.59"/>
    <n v="1.51"/>
    <x v="1"/>
    <s v="New York"/>
    <x v="7"/>
    <n v="58"/>
    <x v="2"/>
    <x v="0"/>
    <x v="0"/>
    <x v="3"/>
    <x v="1"/>
    <n v="1"/>
    <n v="1"/>
  </r>
  <r>
    <d v="2023-08-08T00:00:00"/>
    <n v="7237000"/>
    <n v="97.77"/>
    <n v="74.37"/>
    <n v="2.2799999999999998"/>
    <x v="0"/>
    <s v="Cleveland"/>
    <x v="0"/>
    <n v="33"/>
    <x v="9"/>
    <x v="2"/>
    <x v="0"/>
    <x v="1"/>
    <x v="0"/>
    <n v="0"/>
    <n v="1"/>
  </r>
  <r>
    <d v="2017-12-04T00:00:00"/>
    <n v="5286000"/>
    <n v="91.76"/>
    <n v="50.47"/>
    <n v="1.84"/>
    <x v="2"/>
    <s v="Peoria"/>
    <x v="6"/>
    <n v="23"/>
    <x v="0"/>
    <x v="2"/>
    <x v="1"/>
    <x v="3"/>
    <x v="2"/>
    <n v="1"/>
    <n v="1"/>
  </r>
  <r>
    <d v="2023-07-18T00:00:00"/>
    <n v="6968000"/>
    <n v="96.04"/>
    <n v="72.849999999999994"/>
    <n v="1.1000000000000001"/>
    <x v="0"/>
    <s v="Augusta"/>
    <x v="8"/>
    <n v="126"/>
    <x v="9"/>
    <x v="1"/>
    <x v="0"/>
    <x v="0"/>
    <x v="0"/>
    <n v="0"/>
    <n v="1"/>
  </r>
  <r>
    <d v="2023-03-13T00:00:00"/>
    <n v="5472000"/>
    <n v="89.12"/>
    <n v="53.19"/>
    <n v="1.64"/>
    <x v="0"/>
    <s v="Tampa"/>
    <x v="9"/>
    <n v="46"/>
    <x v="9"/>
    <x v="2"/>
    <x v="1"/>
    <x v="3"/>
    <x v="1"/>
    <n v="0"/>
    <n v="1"/>
  </r>
  <r>
    <d v="2015-08-27T00:00:00"/>
    <n v="1143000"/>
    <n v="95.81"/>
    <n v="75.75"/>
    <n v="1.5"/>
    <x v="0"/>
    <s v="Cincinnati"/>
    <x v="0"/>
    <n v="93"/>
    <x v="1"/>
    <x v="0"/>
    <x v="0"/>
    <x v="3"/>
    <x v="0"/>
    <n v="0"/>
    <n v="1"/>
  </r>
  <r>
    <d v="2016-11-29T00:00:00"/>
    <n v="6464000"/>
    <n v="94.56"/>
    <n v="72.14"/>
    <n v="1.02"/>
    <x v="0"/>
    <s v="Atlanta"/>
    <x v="8"/>
    <n v="112"/>
    <x v="6"/>
    <x v="1"/>
    <x v="0"/>
    <x v="0"/>
    <x v="2"/>
    <n v="0"/>
    <n v="1"/>
  </r>
  <r>
    <d v="2015-11-21T00:00:00"/>
    <n v="3132000"/>
    <n v="99.14"/>
    <n v="82.72"/>
    <n v="1.88"/>
    <x v="0"/>
    <s v="San Francisco"/>
    <x v="2"/>
    <n v="119"/>
    <x v="1"/>
    <x v="1"/>
    <x v="2"/>
    <x v="3"/>
    <x v="3"/>
    <n v="0"/>
    <n v="1"/>
  </r>
  <r>
    <d v="2019-12-02T00:00:00"/>
    <n v="3441000"/>
    <n v="90.11"/>
    <n v="69.06"/>
    <n v="1.44"/>
    <x v="0"/>
    <s v="San Francisco"/>
    <x v="2"/>
    <n v="55"/>
    <x v="3"/>
    <x v="0"/>
    <x v="0"/>
    <x v="2"/>
    <x v="2"/>
    <n v="0"/>
    <n v="1"/>
  </r>
  <r>
    <d v="2019-03-27T00:00:00"/>
    <n v="2471000"/>
    <n v="99.67"/>
    <n v="54.32"/>
    <n v="2.4"/>
    <x v="0"/>
    <s v="Houston"/>
    <x v="1"/>
    <n v="76"/>
    <x v="3"/>
    <x v="0"/>
    <x v="1"/>
    <x v="1"/>
    <x v="3"/>
    <n v="0"/>
    <n v="1"/>
  </r>
  <r>
    <d v="2018-02-09T00:00:00"/>
    <n v="5106000"/>
    <n v="95.87"/>
    <n v="67.44"/>
    <n v="1.95"/>
    <x v="0"/>
    <s v="San Diego"/>
    <x v="2"/>
    <n v="100"/>
    <x v="8"/>
    <x v="1"/>
    <x v="0"/>
    <x v="3"/>
    <x v="0"/>
    <n v="0"/>
    <n v="1"/>
  </r>
  <r>
    <d v="2024-11-25T00:00:00"/>
    <n v="2438000"/>
    <n v="93.67"/>
    <n v="69.930000000000007"/>
    <n v="1.87"/>
    <x v="0"/>
    <s v="New York"/>
    <x v="7"/>
    <n v="44"/>
    <x v="4"/>
    <x v="2"/>
    <x v="0"/>
    <x v="3"/>
    <x v="2"/>
    <n v="0"/>
    <n v="1"/>
  </r>
  <r>
    <d v="2024-07-17T00:00:00"/>
    <n v="3245000"/>
    <n v="86.26"/>
    <n v="52.09"/>
    <n v="1.38"/>
    <x v="0"/>
    <s v="Tucson"/>
    <x v="4"/>
    <n v="32"/>
    <x v="4"/>
    <x v="2"/>
    <x v="1"/>
    <x v="2"/>
    <x v="1"/>
    <n v="0"/>
    <n v="1"/>
  </r>
  <r>
    <d v="2022-10-07T00:00:00"/>
    <n v="2484000"/>
    <n v="98.07"/>
    <n v="69.400000000000006"/>
    <n v="1.46"/>
    <x v="0"/>
    <s v="Phoenix"/>
    <x v="4"/>
    <n v="101"/>
    <x v="5"/>
    <x v="1"/>
    <x v="0"/>
    <x v="2"/>
    <x v="3"/>
    <n v="0"/>
    <n v="1"/>
  </r>
  <r>
    <d v="2017-06-15T00:00:00"/>
    <n v="500000"/>
    <n v="93.46"/>
    <n v="54.58"/>
    <n v="2.5"/>
    <x v="0"/>
    <s v="Peoria"/>
    <x v="6"/>
    <n v="85"/>
    <x v="0"/>
    <x v="0"/>
    <x v="1"/>
    <x v="1"/>
    <x v="2"/>
    <n v="0"/>
    <n v="1"/>
  </r>
  <r>
    <d v="2020-06-19T00:00:00"/>
    <n v="1260000"/>
    <n v="95.65"/>
    <n v="64.56"/>
    <n v="2.25"/>
    <x v="1"/>
    <s v="Raleigh"/>
    <x v="3"/>
    <n v="47"/>
    <x v="2"/>
    <x v="2"/>
    <x v="1"/>
    <x v="1"/>
    <x v="0"/>
    <n v="1"/>
    <n v="1"/>
  </r>
  <r>
    <d v="2019-08-10T00:00:00"/>
    <n v="8506000"/>
    <n v="86.61"/>
    <n v="83.84"/>
    <n v="2.1"/>
    <x v="0"/>
    <s v="Miami"/>
    <x v="9"/>
    <n v="64"/>
    <x v="3"/>
    <x v="0"/>
    <x v="2"/>
    <x v="1"/>
    <x v="1"/>
    <n v="0"/>
    <n v="1"/>
  </r>
  <r>
    <d v="2020-09-08T00:00:00"/>
    <n v="4070000"/>
    <n v="89.74"/>
    <n v="89.04"/>
    <n v="1.39"/>
    <x v="0"/>
    <s v="Philadelphia"/>
    <x v="5"/>
    <n v="63"/>
    <x v="2"/>
    <x v="0"/>
    <x v="2"/>
    <x v="2"/>
    <x v="1"/>
    <n v="0"/>
    <n v="1"/>
  </r>
  <r>
    <d v="2017-08-21T00:00:00"/>
    <n v="4044000"/>
    <n v="90.96"/>
    <n v="72.849999999999994"/>
    <n v="2.4300000000000002"/>
    <x v="0"/>
    <s v="Peoria"/>
    <x v="6"/>
    <n v="73"/>
    <x v="0"/>
    <x v="0"/>
    <x v="0"/>
    <x v="1"/>
    <x v="2"/>
    <n v="0"/>
    <n v="1"/>
  </r>
  <r>
    <d v="2016-05-17T00:00:00"/>
    <n v="7673000"/>
    <n v="93.21"/>
    <n v="51.63"/>
    <n v="1.47"/>
    <x v="2"/>
    <s v="Rochester"/>
    <x v="7"/>
    <n v="77"/>
    <x v="6"/>
    <x v="0"/>
    <x v="1"/>
    <x v="2"/>
    <x v="2"/>
    <n v="1"/>
    <n v="1"/>
  </r>
  <r>
    <d v="2019-08-15T00:00:00"/>
    <n v="6185000"/>
    <n v="97.89"/>
    <n v="59.13"/>
    <n v="1.33"/>
    <x v="0"/>
    <s v="San Diego"/>
    <x v="2"/>
    <n v="77"/>
    <x v="3"/>
    <x v="0"/>
    <x v="1"/>
    <x v="2"/>
    <x v="0"/>
    <n v="0"/>
    <n v="1"/>
  </r>
  <r>
    <d v="2022-09-15T00:00:00"/>
    <n v="5822000"/>
    <n v="90.89"/>
    <n v="70.180000000000007"/>
    <n v="1.7"/>
    <x v="0"/>
    <s v="Savannah"/>
    <x v="8"/>
    <n v="90"/>
    <x v="5"/>
    <x v="0"/>
    <x v="0"/>
    <x v="3"/>
    <x v="2"/>
    <n v="0"/>
    <n v="1"/>
  </r>
  <r>
    <d v="2023-05-05T00:00:00"/>
    <n v="5069000"/>
    <n v="85.46"/>
    <n v="55.27"/>
    <n v="2.33"/>
    <x v="0"/>
    <s v="Los Angeles"/>
    <x v="2"/>
    <n v="24"/>
    <x v="9"/>
    <x v="2"/>
    <x v="1"/>
    <x v="1"/>
    <x v="1"/>
    <n v="0"/>
    <n v="1"/>
  </r>
  <r>
    <d v="2016-08-19T00:00:00"/>
    <n v="4061000"/>
    <n v="92.76"/>
    <n v="64.8"/>
    <n v="2.11"/>
    <x v="0"/>
    <s v="San Francisco"/>
    <x v="2"/>
    <n v="120"/>
    <x v="6"/>
    <x v="1"/>
    <x v="1"/>
    <x v="1"/>
    <x v="2"/>
    <n v="0"/>
    <n v="1"/>
  </r>
  <r>
    <d v="2017-06-13T00:00:00"/>
    <n v="6373000"/>
    <n v="95.84"/>
    <n v="58.18"/>
    <n v="1.51"/>
    <x v="0"/>
    <s v="Philadelphia"/>
    <x v="5"/>
    <n v="97"/>
    <x v="0"/>
    <x v="0"/>
    <x v="1"/>
    <x v="3"/>
    <x v="0"/>
    <n v="0"/>
    <n v="1"/>
  </r>
  <r>
    <d v="2024-01-25T00:00:00"/>
    <n v="931000"/>
    <n v="96.32"/>
    <n v="63.17"/>
    <n v="1.21"/>
    <x v="1"/>
    <s v="Buffalo"/>
    <x v="7"/>
    <n v="64"/>
    <x v="4"/>
    <x v="0"/>
    <x v="1"/>
    <x v="0"/>
    <x v="0"/>
    <n v="1"/>
    <n v="1"/>
  </r>
  <r>
    <d v="2024-09-06T00:00:00"/>
    <n v="5544000"/>
    <n v="88.39"/>
    <n v="74.489999999999995"/>
    <n v="1.65"/>
    <x v="0"/>
    <s v="Houston"/>
    <x v="1"/>
    <n v="73"/>
    <x v="4"/>
    <x v="0"/>
    <x v="0"/>
    <x v="3"/>
    <x v="1"/>
    <n v="0"/>
    <n v="1"/>
  </r>
  <r>
    <d v="2015-11-05T00:00:00"/>
    <n v="4956000"/>
    <n v="95.53"/>
    <n v="70.53"/>
    <n v="2.31"/>
    <x v="0"/>
    <s v="Savannah"/>
    <x v="8"/>
    <n v="51"/>
    <x v="1"/>
    <x v="0"/>
    <x v="0"/>
    <x v="1"/>
    <x v="0"/>
    <n v="0"/>
    <n v="1"/>
  </r>
  <r>
    <d v="2024-05-01T00:00:00"/>
    <n v="4033000"/>
    <n v="99.05"/>
    <n v="65.13"/>
    <n v="1.86"/>
    <x v="0"/>
    <s v="Springfield"/>
    <x v="6"/>
    <n v="67"/>
    <x v="4"/>
    <x v="0"/>
    <x v="0"/>
    <x v="3"/>
    <x v="3"/>
    <n v="0"/>
    <n v="1"/>
  </r>
  <r>
    <d v="2025-05-07T00:00:00"/>
    <n v="3723000"/>
    <n v="95.74"/>
    <n v="55.42"/>
    <n v="1.44"/>
    <x v="0"/>
    <s v="New York"/>
    <x v="7"/>
    <n v="106"/>
    <x v="7"/>
    <x v="1"/>
    <x v="1"/>
    <x v="2"/>
    <x v="0"/>
    <n v="0"/>
    <n v="1"/>
  </r>
  <r>
    <d v="2019-09-06T00:00:00"/>
    <n v="5629000"/>
    <n v="88.34"/>
    <n v="78.7"/>
    <n v="2.41"/>
    <x v="0"/>
    <s v="Greensboro"/>
    <x v="3"/>
    <n v="64"/>
    <x v="3"/>
    <x v="0"/>
    <x v="0"/>
    <x v="1"/>
    <x v="1"/>
    <n v="0"/>
    <n v="1"/>
  </r>
  <r>
    <d v="2018-01-03T00:00:00"/>
    <n v="10015000"/>
    <n v="91.92"/>
    <n v="63.04"/>
    <n v="1.71"/>
    <x v="0"/>
    <s v="Los Angeles"/>
    <x v="2"/>
    <n v="127"/>
    <x v="8"/>
    <x v="1"/>
    <x v="1"/>
    <x v="3"/>
    <x v="2"/>
    <n v="0"/>
    <n v="1"/>
  </r>
  <r>
    <d v="2020-07-08T00:00:00"/>
    <n v="5316000"/>
    <n v="99.07"/>
    <n v="84.49"/>
    <n v="2.33"/>
    <x v="0"/>
    <s v="Cleveland"/>
    <x v="0"/>
    <n v="76"/>
    <x v="2"/>
    <x v="0"/>
    <x v="2"/>
    <x v="1"/>
    <x v="3"/>
    <n v="0"/>
    <n v="1"/>
  </r>
  <r>
    <d v="2022-11-13T00:00:00"/>
    <n v="9175000"/>
    <n v="98.43"/>
    <n v="65.72"/>
    <n v="2.44"/>
    <x v="0"/>
    <s v="Tucson"/>
    <x v="4"/>
    <n v="62"/>
    <x v="5"/>
    <x v="0"/>
    <x v="0"/>
    <x v="1"/>
    <x v="3"/>
    <n v="0"/>
    <n v="1"/>
  </r>
  <r>
    <d v="2015-08-04T00:00:00"/>
    <n v="8551000"/>
    <n v="95.65"/>
    <n v="88.02"/>
    <n v="1.37"/>
    <x v="1"/>
    <s v="Augusta"/>
    <x v="8"/>
    <n v="30"/>
    <x v="1"/>
    <x v="2"/>
    <x v="2"/>
    <x v="2"/>
    <x v="0"/>
    <n v="1"/>
    <n v="1"/>
  </r>
  <r>
    <d v="2021-07-26T00:00:00"/>
    <n v="5283000"/>
    <n v="89.03"/>
    <n v="81.06"/>
    <n v="1.83"/>
    <x v="2"/>
    <s v="Cleveland"/>
    <x v="0"/>
    <n v="125"/>
    <x v="10"/>
    <x v="1"/>
    <x v="2"/>
    <x v="3"/>
    <x v="1"/>
    <n v="1"/>
    <n v="1"/>
  </r>
  <r>
    <d v="2019-08-28T00:00:00"/>
    <n v="2459000"/>
    <n v="92.22"/>
    <n v="74.69"/>
    <n v="1.61"/>
    <x v="0"/>
    <s v="Savannah"/>
    <x v="8"/>
    <n v="109"/>
    <x v="3"/>
    <x v="1"/>
    <x v="0"/>
    <x v="3"/>
    <x v="2"/>
    <n v="0"/>
    <n v="1"/>
  </r>
  <r>
    <d v="2025-04-09T00:00:00"/>
    <n v="8479000"/>
    <n v="91.17"/>
    <n v="64.209999999999994"/>
    <n v="1.61"/>
    <x v="0"/>
    <s v="San Francisco"/>
    <x v="2"/>
    <n v="77"/>
    <x v="7"/>
    <x v="0"/>
    <x v="1"/>
    <x v="3"/>
    <x v="2"/>
    <n v="0"/>
    <n v="1"/>
  </r>
  <r>
    <d v="2022-08-26T00:00:00"/>
    <n v="7213000"/>
    <n v="93.15"/>
    <n v="69.89"/>
    <n v="1.2"/>
    <x v="2"/>
    <s v="Orlando"/>
    <x v="9"/>
    <n v="6"/>
    <x v="5"/>
    <x v="2"/>
    <x v="0"/>
    <x v="0"/>
    <x v="2"/>
    <n v="1"/>
    <n v="1"/>
  </r>
  <r>
    <d v="2018-10-01T00:00:00"/>
    <n v="2430000"/>
    <n v="86.89"/>
    <n v="87.31"/>
    <n v="1.91"/>
    <x v="0"/>
    <s v="Los Angeles"/>
    <x v="2"/>
    <n v="74"/>
    <x v="8"/>
    <x v="0"/>
    <x v="2"/>
    <x v="3"/>
    <x v="1"/>
    <n v="0"/>
    <n v="1"/>
  </r>
  <r>
    <d v="2017-01-07T00:00:00"/>
    <n v="2922000"/>
    <n v="98.63"/>
    <n v="75.52"/>
    <n v="2.15"/>
    <x v="0"/>
    <s v="Savannah"/>
    <x v="8"/>
    <n v="125"/>
    <x v="0"/>
    <x v="1"/>
    <x v="0"/>
    <x v="1"/>
    <x v="3"/>
    <n v="0"/>
    <n v="1"/>
  </r>
  <r>
    <d v="2024-06-20T00:00:00"/>
    <n v="5808000"/>
    <n v="97.31"/>
    <n v="84.16"/>
    <n v="1.26"/>
    <x v="1"/>
    <s v="San Francisco"/>
    <x v="2"/>
    <n v="71"/>
    <x v="4"/>
    <x v="0"/>
    <x v="2"/>
    <x v="2"/>
    <x v="0"/>
    <n v="1"/>
    <n v="1"/>
  </r>
  <r>
    <d v="2021-09-12T00:00:00"/>
    <n v="3134000"/>
    <n v="89.06"/>
    <n v="84.22"/>
    <n v="1.05"/>
    <x v="0"/>
    <s v="Allentown"/>
    <x v="5"/>
    <n v="45"/>
    <x v="10"/>
    <x v="2"/>
    <x v="2"/>
    <x v="0"/>
    <x v="1"/>
    <n v="0"/>
    <n v="1"/>
  </r>
  <r>
    <d v="2016-09-18T00:00:00"/>
    <n v="4624000"/>
    <n v="88"/>
    <n v="59.27"/>
    <n v="2.2000000000000002"/>
    <x v="1"/>
    <s v="Chicago"/>
    <x v="6"/>
    <n v="64"/>
    <x v="6"/>
    <x v="0"/>
    <x v="1"/>
    <x v="1"/>
    <x v="1"/>
    <n v="1"/>
    <n v="1"/>
  </r>
  <r>
    <d v="2024-07-06T00:00:00"/>
    <n v="4765000"/>
    <n v="91.44"/>
    <n v="66.319999999999993"/>
    <n v="1.17"/>
    <x v="0"/>
    <s v="Atlanta"/>
    <x v="8"/>
    <n v="75"/>
    <x v="4"/>
    <x v="0"/>
    <x v="0"/>
    <x v="0"/>
    <x v="2"/>
    <n v="0"/>
    <n v="1"/>
  </r>
  <r>
    <d v="2024-10-26T00:00:00"/>
    <n v="7381000"/>
    <n v="95.81"/>
    <n v="79.14"/>
    <n v="1"/>
    <x v="0"/>
    <s v="Cleveland"/>
    <x v="0"/>
    <n v="106"/>
    <x v="4"/>
    <x v="1"/>
    <x v="0"/>
    <x v="0"/>
    <x v="0"/>
    <n v="0"/>
    <n v="1"/>
  </r>
  <r>
    <d v="2024-03-12T00:00:00"/>
    <n v="6438000"/>
    <n v="99.18"/>
    <n v="67.72"/>
    <n v="1.9"/>
    <x v="0"/>
    <s v="Buffalo"/>
    <x v="7"/>
    <n v="129"/>
    <x v="4"/>
    <x v="1"/>
    <x v="0"/>
    <x v="3"/>
    <x v="3"/>
    <n v="0"/>
    <n v="1"/>
  </r>
  <r>
    <d v="2024-03-14T00:00:00"/>
    <n v="6509000"/>
    <n v="86.14"/>
    <n v="70.040000000000006"/>
    <n v="2.0299999999999998"/>
    <x v="3"/>
    <s v="Orlando"/>
    <x v="9"/>
    <n v="73"/>
    <x v="4"/>
    <x v="0"/>
    <x v="0"/>
    <x v="1"/>
    <x v="1"/>
    <n v="1"/>
    <n v="1"/>
  </r>
  <r>
    <d v="2024-12-28T00:00:00"/>
    <n v="5773000"/>
    <n v="98.63"/>
    <n v="87.68"/>
    <n v="1.1000000000000001"/>
    <x v="0"/>
    <s v="Orlando"/>
    <x v="9"/>
    <n v="115"/>
    <x v="4"/>
    <x v="1"/>
    <x v="2"/>
    <x v="0"/>
    <x v="3"/>
    <n v="0"/>
    <n v="1"/>
  </r>
  <r>
    <d v="2015-11-29T00:00:00"/>
    <n v="4350000"/>
    <n v="89.94"/>
    <n v="71.47"/>
    <n v="2.37"/>
    <x v="0"/>
    <s v="Austin"/>
    <x v="1"/>
    <n v="73"/>
    <x v="1"/>
    <x v="0"/>
    <x v="0"/>
    <x v="1"/>
    <x v="1"/>
    <n v="0"/>
    <n v="1"/>
  </r>
  <r>
    <d v="2022-03-17T00:00:00"/>
    <n v="5366000"/>
    <n v="92.98"/>
    <n v="60.66"/>
    <n v="2.35"/>
    <x v="0"/>
    <s v="Philadelphia"/>
    <x v="5"/>
    <n v="49"/>
    <x v="5"/>
    <x v="2"/>
    <x v="1"/>
    <x v="1"/>
    <x v="2"/>
    <n v="0"/>
    <n v="1"/>
  </r>
  <r>
    <d v="2023-07-25T00:00:00"/>
    <n v="4678000"/>
    <n v="98.35"/>
    <n v="65.36"/>
    <n v="2.11"/>
    <x v="0"/>
    <s v="Atlanta"/>
    <x v="8"/>
    <n v="96"/>
    <x v="9"/>
    <x v="0"/>
    <x v="0"/>
    <x v="1"/>
    <x v="3"/>
    <n v="0"/>
    <n v="1"/>
  </r>
  <r>
    <d v="2016-04-21T00:00:00"/>
    <n v="2891000"/>
    <n v="98.92"/>
    <n v="68.16"/>
    <n v="2.1"/>
    <x v="0"/>
    <s v="Orlando"/>
    <x v="9"/>
    <n v="72"/>
    <x v="6"/>
    <x v="0"/>
    <x v="0"/>
    <x v="1"/>
    <x v="3"/>
    <n v="0"/>
    <n v="1"/>
  </r>
  <r>
    <d v="2022-02-22T00:00:00"/>
    <n v="4838000"/>
    <n v="86.51"/>
    <n v="69.849999999999994"/>
    <n v="2.0299999999999998"/>
    <x v="1"/>
    <s v="New York"/>
    <x v="7"/>
    <n v="74"/>
    <x v="5"/>
    <x v="0"/>
    <x v="0"/>
    <x v="1"/>
    <x v="1"/>
    <n v="1"/>
    <n v="1"/>
  </r>
  <r>
    <d v="2021-11-30T00:00:00"/>
    <n v="7499000"/>
    <n v="95.48"/>
    <n v="78.16"/>
    <n v="1.74"/>
    <x v="1"/>
    <s v="Allentown"/>
    <x v="5"/>
    <n v="43"/>
    <x v="10"/>
    <x v="2"/>
    <x v="0"/>
    <x v="3"/>
    <x v="0"/>
    <n v="1"/>
    <n v="1"/>
  </r>
  <r>
    <d v="2019-11-18T00:00:00"/>
    <n v="4955000"/>
    <n v="91.75"/>
    <n v="57.98"/>
    <n v="1.46"/>
    <x v="0"/>
    <s v="Allentown"/>
    <x v="5"/>
    <n v="100"/>
    <x v="3"/>
    <x v="1"/>
    <x v="1"/>
    <x v="2"/>
    <x v="2"/>
    <n v="0"/>
    <n v="1"/>
  </r>
  <r>
    <d v="2015-11-03T00:00:00"/>
    <n v="5244000"/>
    <n v="88.73"/>
    <n v="62.17"/>
    <n v="2.16"/>
    <x v="0"/>
    <s v="Allentown"/>
    <x v="5"/>
    <n v="62"/>
    <x v="1"/>
    <x v="0"/>
    <x v="1"/>
    <x v="1"/>
    <x v="1"/>
    <n v="0"/>
    <n v="1"/>
  </r>
  <r>
    <d v="2021-08-21T00:00:00"/>
    <n v="2705000"/>
    <n v="87.54"/>
    <n v="80.989999999999995"/>
    <n v="1.19"/>
    <x v="0"/>
    <s v="Chicago"/>
    <x v="6"/>
    <n v="51"/>
    <x v="10"/>
    <x v="0"/>
    <x v="2"/>
    <x v="0"/>
    <x v="1"/>
    <n v="0"/>
    <n v="1"/>
  </r>
  <r>
    <d v="2016-09-17T00:00:00"/>
    <n v="5912000"/>
    <n v="95.31"/>
    <n v="75.33"/>
    <n v="2.2200000000000002"/>
    <x v="0"/>
    <s v="Tucson"/>
    <x v="4"/>
    <n v="5"/>
    <x v="6"/>
    <x v="2"/>
    <x v="0"/>
    <x v="1"/>
    <x v="0"/>
    <n v="0"/>
    <n v="1"/>
  </r>
  <r>
    <d v="2021-06-06T00:00:00"/>
    <n v="4916000"/>
    <n v="89.2"/>
    <n v="55.84"/>
    <n v="1.43"/>
    <x v="0"/>
    <s v="Savannah"/>
    <x v="8"/>
    <n v="72"/>
    <x v="10"/>
    <x v="0"/>
    <x v="1"/>
    <x v="2"/>
    <x v="1"/>
    <n v="0"/>
    <n v="1"/>
  </r>
  <r>
    <d v="2019-09-01T00:00:00"/>
    <n v="5448000"/>
    <n v="94.96"/>
    <n v="65.239999999999995"/>
    <n v="2.08"/>
    <x v="0"/>
    <s v="Atlanta"/>
    <x v="8"/>
    <n v="16"/>
    <x v="3"/>
    <x v="2"/>
    <x v="0"/>
    <x v="1"/>
    <x v="2"/>
    <n v="0"/>
    <n v="1"/>
  </r>
  <r>
    <d v="2017-04-30T00:00:00"/>
    <n v="2497000"/>
    <n v="93.12"/>
    <n v="50.95"/>
    <n v="1.1200000000000001"/>
    <x v="0"/>
    <s v="Chicago"/>
    <x v="6"/>
    <n v="45"/>
    <x v="0"/>
    <x v="2"/>
    <x v="1"/>
    <x v="0"/>
    <x v="2"/>
    <n v="0"/>
    <n v="1"/>
  </r>
  <r>
    <d v="2025-06-18T00:00:00"/>
    <n v="6271000"/>
    <n v="95.82"/>
    <n v="53.53"/>
    <n v="2.27"/>
    <x v="1"/>
    <s v="Mesa"/>
    <x v="4"/>
    <n v="71"/>
    <x v="7"/>
    <x v="0"/>
    <x v="1"/>
    <x v="1"/>
    <x v="0"/>
    <n v="1"/>
    <n v="1"/>
  </r>
  <r>
    <d v="2021-03-22T00:00:00"/>
    <n v="6405000"/>
    <n v="97.3"/>
    <n v="66.16"/>
    <n v="1.33"/>
    <x v="0"/>
    <s v="Chicago"/>
    <x v="6"/>
    <n v="119"/>
    <x v="10"/>
    <x v="1"/>
    <x v="0"/>
    <x v="2"/>
    <x v="0"/>
    <n v="0"/>
    <n v="1"/>
  </r>
  <r>
    <d v="2017-10-31T00:00:00"/>
    <n v="10886000"/>
    <n v="93.07"/>
    <n v="72.599999999999994"/>
    <n v="2.42"/>
    <x v="0"/>
    <s v="Philadelphia"/>
    <x v="5"/>
    <n v="96"/>
    <x v="0"/>
    <x v="0"/>
    <x v="0"/>
    <x v="1"/>
    <x v="2"/>
    <n v="0"/>
    <n v="1"/>
  </r>
  <r>
    <d v="2016-04-26T00:00:00"/>
    <n v="4457000"/>
    <n v="92.43"/>
    <n v="83.86"/>
    <n v="1.76"/>
    <x v="0"/>
    <s v="Mesa"/>
    <x v="4"/>
    <n v="61"/>
    <x v="6"/>
    <x v="0"/>
    <x v="2"/>
    <x v="3"/>
    <x v="2"/>
    <n v="0"/>
    <n v="1"/>
  </r>
  <r>
    <d v="2021-07-23T00:00:00"/>
    <n v="3801000"/>
    <n v="88.79"/>
    <n v="79.27"/>
    <n v="1.25"/>
    <x v="0"/>
    <s v="Austin"/>
    <x v="1"/>
    <n v="87"/>
    <x v="10"/>
    <x v="0"/>
    <x v="0"/>
    <x v="2"/>
    <x v="1"/>
    <n v="0"/>
    <n v="1"/>
  </r>
  <r>
    <d v="2024-11-07T00:00:00"/>
    <n v="2411000"/>
    <n v="90.25"/>
    <n v="78.33"/>
    <n v="1.55"/>
    <x v="0"/>
    <s v="Buffalo"/>
    <x v="7"/>
    <n v="50"/>
    <x v="4"/>
    <x v="0"/>
    <x v="0"/>
    <x v="3"/>
    <x v="2"/>
    <n v="0"/>
    <n v="1"/>
  </r>
  <r>
    <d v="2021-04-28T00:00:00"/>
    <n v="3169000"/>
    <n v="97.08"/>
    <n v="64.8"/>
    <n v="1.97"/>
    <x v="0"/>
    <s v="Phoenix"/>
    <x v="4"/>
    <n v="78"/>
    <x v="10"/>
    <x v="0"/>
    <x v="1"/>
    <x v="3"/>
    <x v="0"/>
    <n v="0"/>
    <n v="1"/>
  </r>
  <r>
    <d v="2018-07-17T00:00:00"/>
    <n v="3247000"/>
    <n v="98.27"/>
    <n v="74.650000000000006"/>
    <n v="1.64"/>
    <x v="1"/>
    <s v="Buffalo"/>
    <x v="7"/>
    <n v="95"/>
    <x v="8"/>
    <x v="0"/>
    <x v="0"/>
    <x v="3"/>
    <x v="3"/>
    <n v="1"/>
    <n v="1"/>
  </r>
  <r>
    <d v="2023-06-21T00:00:00"/>
    <n v="3481000"/>
    <n v="90.07"/>
    <n v="82.39"/>
    <n v="2.04"/>
    <x v="0"/>
    <s v="Austin"/>
    <x v="1"/>
    <n v="94"/>
    <x v="9"/>
    <x v="0"/>
    <x v="2"/>
    <x v="1"/>
    <x v="2"/>
    <n v="0"/>
    <n v="1"/>
  </r>
  <r>
    <d v="2023-09-15T00:00:00"/>
    <n v="4326000"/>
    <n v="95.75"/>
    <n v="65.459999999999994"/>
    <n v="1.32"/>
    <x v="0"/>
    <s v="Raleigh"/>
    <x v="3"/>
    <n v="120"/>
    <x v="9"/>
    <x v="1"/>
    <x v="0"/>
    <x v="2"/>
    <x v="0"/>
    <n v="0"/>
    <n v="1"/>
  </r>
  <r>
    <d v="2018-08-31T00:00:00"/>
    <n v="5418000"/>
    <n v="89.66"/>
    <n v="68.44"/>
    <n v="2.0099999999999998"/>
    <x v="0"/>
    <s v="Tampa"/>
    <x v="9"/>
    <n v="76"/>
    <x v="8"/>
    <x v="0"/>
    <x v="0"/>
    <x v="1"/>
    <x v="1"/>
    <n v="0"/>
    <n v="1"/>
  </r>
  <r>
    <d v="2017-11-09T00:00:00"/>
    <n v="7410000"/>
    <n v="96.43"/>
    <n v="52.33"/>
    <n v="2.5"/>
    <x v="0"/>
    <s v="Los Angeles"/>
    <x v="2"/>
    <n v="79"/>
    <x v="0"/>
    <x v="0"/>
    <x v="1"/>
    <x v="1"/>
    <x v="0"/>
    <n v="0"/>
    <n v="1"/>
  </r>
  <r>
    <d v="2016-08-21T00:00:00"/>
    <n v="6145000"/>
    <n v="94.77"/>
    <n v="84.25"/>
    <n v="1.17"/>
    <x v="0"/>
    <s v="Tampa"/>
    <x v="9"/>
    <n v="86"/>
    <x v="6"/>
    <x v="0"/>
    <x v="2"/>
    <x v="0"/>
    <x v="2"/>
    <n v="0"/>
    <n v="1"/>
  </r>
  <r>
    <d v="2023-05-08T00:00:00"/>
    <n v="6692000"/>
    <n v="88.02"/>
    <n v="53.13"/>
    <n v="2.1800000000000002"/>
    <x v="0"/>
    <s v="Pittsburgh"/>
    <x v="5"/>
    <n v="64"/>
    <x v="9"/>
    <x v="0"/>
    <x v="1"/>
    <x v="1"/>
    <x v="1"/>
    <n v="0"/>
    <n v="1"/>
  </r>
  <r>
    <d v="2016-03-11T00:00:00"/>
    <n v="4368000"/>
    <n v="97.82"/>
    <n v="77.47"/>
    <n v="1.78"/>
    <x v="0"/>
    <s v="New York"/>
    <x v="7"/>
    <n v="84"/>
    <x v="6"/>
    <x v="0"/>
    <x v="0"/>
    <x v="3"/>
    <x v="0"/>
    <n v="0"/>
    <n v="1"/>
  </r>
  <r>
    <d v="2020-07-22T00:00:00"/>
    <n v="4410000"/>
    <n v="87.91"/>
    <n v="61.39"/>
    <n v="1.76"/>
    <x v="0"/>
    <s v="Charlotte"/>
    <x v="3"/>
    <n v="111"/>
    <x v="2"/>
    <x v="1"/>
    <x v="1"/>
    <x v="3"/>
    <x v="1"/>
    <n v="0"/>
    <n v="1"/>
  </r>
  <r>
    <d v="2018-12-29T00:00:00"/>
    <n v="7777000"/>
    <n v="96.87"/>
    <n v="73.25"/>
    <n v="2.17"/>
    <x v="3"/>
    <s v="Cincinnati"/>
    <x v="0"/>
    <n v="79"/>
    <x v="8"/>
    <x v="0"/>
    <x v="0"/>
    <x v="1"/>
    <x v="0"/>
    <n v="1"/>
    <n v="1"/>
  </r>
  <r>
    <d v="2016-04-23T00:00:00"/>
    <n v="6632000"/>
    <n v="91.14"/>
    <n v="85.05"/>
    <n v="1.45"/>
    <x v="0"/>
    <s v="Tampa"/>
    <x v="9"/>
    <n v="43"/>
    <x v="6"/>
    <x v="2"/>
    <x v="2"/>
    <x v="2"/>
    <x v="2"/>
    <n v="0"/>
    <n v="1"/>
  </r>
  <r>
    <d v="2018-12-16T00:00:00"/>
    <n v="1250000"/>
    <n v="93.02"/>
    <n v="85.06"/>
    <n v="2.37"/>
    <x v="0"/>
    <s v="Austin"/>
    <x v="1"/>
    <n v="110"/>
    <x v="8"/>
    <x v="1"/>
    <x v="2"/>
    <x v="1"/>
    <x v="2"/>
    <n v="0"/>
    <n v="1"/>
  </r>
  <r>
    <d v="2016-04-11T00:00:00"/>
    <n v="4448000"/>
    <n v="93.24"/>
    <n v="87.96"/>
    <n v="2.5"/>
    <x v="1"/>
    <s v="Cincinnati"/>
    <x v="0"/>
    <n v="23"/>
    <x v="6"/>
    <x v="2"/>
    <x v="2"/>
    <x v="1"/>
    <x v="2"/>
    <n v="1"/>
    <n v="1"/>
  </r>
  <r>
    <d v="2020-12-07T00:00:00"/>
    <n v="6564000"/>
    <n v="90.67"/>
    <n v="50.32"/>
    <n v="1.01"/>
    <x v="2"/>
    <s v="Phoenix"/>
    <x v="4"/>
    <n v="47"/>
    <x v="2"/>
    <x v="2"/>
    <x v="1"/>
    <x v="0"/>
    <x v="2"/>
    <n v="1"/>
    <n v="1"/>
  </r>
  <r>
    <d v="2020-11-02T00:00:00"/>
    <n v="3207000"/>
    <n v="85.34"/>
    <n v="77.48"/>
    <n v="1.44"/>
    <x v="1"/>
    <s v="Mesa"/>
    <x v="4"/>
    <n v="5"/>
    <x v="2"/>
    <x v="2"/>
    <x v="0"/>
    <x v="2"/>
    <x v="1"/>
    <n v="1"/>
    <n v="1"/>
  </r>
  <r>
    <d v="2024-05-01T00:00:00"/>
    <n v="1412000"/>
    <n v="87.51"/>
    <n v="66.290000000000006"/>
    <n v="1.35"/>
    <x v="0"/>
    <s v="Buffalo"/>
    <x v="7"/>
    <n v="91"/>
    <x v="4"/>
    <x v="0"/>
    <x v="0"/>
    <x v="2"/>
    <x v="1"/>
    <n v="0"/>
    <n v="1"/>
  </r>
  <r>
    <d v="2022-05-04T00:00:00"/>
    <n v="2189000"/>
    <n v="92.63"/>
    <n v="56.3"/>
    <n v="2.0099999999999998"/>
    <x v="0"/>
    <s v="Miami"/>
    <x v="9"/>
    <n v="79"/>
    <x v="5"/>
    <x v="0"/>
    <x v="1"/>
    <x v="1"/>
    <x v="2"/>
    <n v="0"/>
    <n v="1"/>
  </r>
  <r>
    <d v="2024-10-20T00:00:00"/>
    <n v="4098000"/>
    <n v="92.02"/>
    <n v="52.83"/>
    <n v="1.9"/>
    <x v="0"/>
    <s v="Cleveland"/>
    <x v="0"/>
    <n v="83"/>
    <x v="4"/>
    <x v="0"/>
    <x v="1"/>
    <x v="3"/>
    <x v="2"/>
    <n v="0"/>
    <n v="1"/>
  </r>
  <r>
    <d v="2023-08-14T00:00:00"/>
    <n v="5402000"/>
    <n v="92.76"/>
    <n v="86.97"/>
    <n v="1.82"/>
    <x v="0"/>
    <s v="Chicago"/>
    <x v="6"/>
    <n v="23"/>
    <x v="9"/>
    <x v="2"/>
    <x v="2"/>
    <x v="3"/>
    <x v="2"/>
    <n v="0"/>
    <n v="1"/>
  </r>
  <r>
    <d v="2019-11-16T00:00:00"/>
    <n v="1439000"/>
    <n v="99.24"/>
    <n v="81.09"/>
    <n v="1.43"/>
    <x v="0"/>
    <s v="Allentown"/>
    <x v="5"/>
    <n v="120"/>
    <x v="3"/>
    <x v="1"/>
    <x v="2"/>
    <x v="2"/>
    <x v="3"/>
    <n v="0"/>
    <n v="1"/>
  </r>
  <r>
    <d v="2016-03-09T00:00:00"/>
    <n v="4541000"/>
    <n v="97.43"/>
    <n v="82.92"/>
    <n v="1.28"/>
    <x v="0"/>
    <s v="Columbus"/>
    <x v="0"/>
    <n v="110"/>
    <x v="6"/>
    <x v="1"/>
    <x v="2"/>
    <x v="2"/>
    <x v="0"/>
    <n v="0"/>
    <n v="1"/>
  </r>
  <r>
    <d v="2018-10-25T00:00:00"/>
    <n v="2873000"/>
    <n v="89.46"/>
    <n v="61.85"/>
    <n v="2.09"/>
    <x v="0"/>
    <s v="Orlando"/>
    <x v="9"/>
    <n v="105"/>
    <x v="8"/>
    <x v="1"/>
    <x v="1"/>
    <x v="1"/>
    <x v="1"/>
    <n v="0"/>
    <n v="1"/>
  </r>
  <r>
    <d v="2020-06-06T00:00:00"/>
    <n v="3358000"/>
    <n v="86.57"/>
    <n v="59.5"/>
    <n v="1.57"/>
    <x v="0"/>
    <s v="Cleveland"/>
    <x v="0"/>
    <n v="91"/>
    <x v="2"/>
    <x v="0"/>
    <x v="1"/>
    <x v="3"/>
    <x v="1"/>
    <n v="0"/>
    <n v="1"/>
  </r>
  <r>
    <d v="2021-08-21T00:00:00"/>
    <n v="3789000"/>
    <n v="99.56"/>
    <n v="78.64"/>
    <n v="1.48"/>
    <x v="0"/>
    <s v="Austin"/>
    <x v="1"/>
    <n v="74"/>
    <x v="10"/>
    <x v="0"/>
    <x v="0"/>
    <x v="2"/>
    <x v="3"/>
    <n v="0"/>
    <n v="1"/>
  </r>
  <r>
    <d v="2016-05-18T00:00:00"/>
    <n v="3921000"/>
    <n v="94.39"/>
    <n v="55.85"/>
    <n v="1.28"/>
    <x v="2"/>
    <s v="Augusta"/>
    <x v="8"/>
    <n v="17"/>
    <x v="6"/>
    <x v="2"/>
    <x v="1"/>
    <x v="2"/>
    <x v="2"/>
    <n v="1"/>
    <n v="1"/>
  </r>
  <r>
    <d v="2021-03-18T00:00:00"/>
    <n v="4157000"/>
    <n v="90.7"/>
    <n v="84.85"/>
    <n v="1.99"/>
    <x v="1"/>
    <s v="Springfield"/>
    <x v="6"/>
    <n v="93"/>
    <x v="10"/>
    <x v="0"/>
    <x v="2"/>
    <x v="3"/>
    <x v="2"/>
    <n v="1"/>
    <n v="1"/>
  </r>
  <r>
    <d v="2020-03-18T00:00:00"/>
    <n v="7578000"/>
    <n v="85.3"/>
    <n v="79.430000000000007"/>
    <n v="1.73"/>
    <x v="2"/>
    <s v="Rochester"/>
    <x v="7"/>
    <n v="41"/>
    <x v="2"/>
    <x v="2"/>
    <x v="0"/>
    <x v="3"/>
    <x v="1"/>
    <n v="1"/>
    <n v="1"/>
  </r>
  <r>
    <d v="2017-09-06T00:00:00"/>
    <n v="509000"/>
    <n v="91.98"/>
    <n v="77.599999999999994"/>
    <n v="2.33"/>
    <x v="0"/>
    <s v="Springfield"/>
    <x v="6"/>
    <n v="80"/>
    <x v="0"/>
    <x v="0"/>
    <x v="0"/>
    <x v="1"/>
    <x v="2"/>
    <n v="0"/>
    <n v="1"/>
  </r>
  <r>
    <d v="2021-10-28T00:00:00"/>
    <n v="4279000"/>
    <n v="86.59"/>
    <n v="54.49"/>
    <n v="1.44"/>
    <x v="0"/>
    <s v="Savannah"/>
    <x v="8"/>
    <n v="93"/>
    <x v="10"/>
    <x v="0"/>
    <x v="1"/>
    <x v="2"/>
    <x v="1"/>
    <n v="0"/>
    <n v="1"/>
  </r>
  <r>
    <d v="2022-12-31T00:00:00"/>
    <n v="7458000"/>
    <n v="98.49"/>
    <n v="74.95"/>
    <n v="1.01"/>
    <x v="0"/>
    <s v="Pittsburgh"/>
    <x v="5"/>
    <n v="88"/>
    <x v="5"/>
    <x v="0"/>
    <x v="0"/>
    <x v="0"/>
    <x v="3"/>
    <n v="0"/>
    <n v="1"/>
  </r>
  <r>
    <d v="2022-05-15T00:00:00"/>
    <n v="5045000"/>
    <n v="85.65"/>
    <n v="63.94"/>
    <n v="1.27"/>
    <x v="1"/>
    <s v="Columbus"/>
    <x v="0"/>
    <n v="6"/>
    <x v="5"/>
    <x v="2"/>
    <x v="1"/>
    <x v="2"/>
    <x v="1"/>
    <n v="1"/>
    <n v="1"/>
  </r>
  <r>
    <d v="2023-01-17T00:00:00"/>
    <n v="3968000"/>
    <n v="92.43"/>
    <n v="67.11"/>
    <n v="2.4300000000000002"/>
    <x v="0"/>
    <s v="Pittsburgh"/>
    <x v="5"/>
    <n v="138"/>
    <x v="9"/>
    <x v="1"/>
    <x v="0"/>
    <x v="1"/>
    <x v="2"/>
    <n v="0"/>
    <n v="1"/>
  </r>
  <r>
    <d v="2022-02-21T00:00:00"/>
    <n v="5174000"/>
    <n v="96.04"/>
    <n v="72.27"/>
    <n v="2.39"/>
    <x v="0"/>
    <s v="New York"/>
    <x v="7"/>
    <n v="30"/>
    <x v="5"/>
    <x v="2"/>
    <x v="0"/>
    <x v="1"/>
    <x v="0"/>
    <n v="0"/>
    <n v="1"/>
  </r>
  <r>
    <d v="2021-05-01T00:00:00"/>
    <n v="3665000"/>
    <n v="86.33"/>
    <n v="74.36"/>
    <n v="1.43"/>
    <x v="1"/>
    <s v="Savannah"/>
    <x v="8"/>
    <n v="7"/>
    <x v="10"/>
    <x v="2"/>
    <x v="0"/>
    <x v="2"/>
    <x v="1"/>
    <n v="1"/>
    <n v="1"/>
  </r>
  <r>
    <d v="2018-09-28T00:00:00"/>
    <n v="5320000"/>
    <n v="92.98"/>
    <n v="53.03"/>
    <n v="2.0499999999999998"/>
    <x v="0"/>
    <s v="Pittsburgh"/>
    <x v="5"/>
    <n v="38"/>
    <x v="8"/>
    <x v="2"/>
    <x v="1"/>
    <x v="1"/>
    <x v="2"/>
    <n v="0"/>
    <n v="1"/>
  </r>
  <r>
    <d v="2024-01-03T00:00:00"/>
    <n v="2646000"/>
    <n v="92.04"/>
    <n v="78.81"/>
    <n v="1.79"/>
    <x v="0"/>
    <s v="Phoenix"/>
    <x v="4"/>
    <n v="89"/>
    <x v="4"/>
    <x v="0"/>
    <x v="0"/>
    <x v="3"/>
    <x v="2"/>
    <n v="0"/>
    <n v="1"/>
  </r>
  <r>
    <d v="2024-01-11T00:00:00"/>
    <n v="1755000"/>
    <n v="94.16"/>
    <n v="87.56"/>
    <n v="2.0099999999999998"/>
    <x v="2"/>
    <s v="Philadelphia"/>
    <x v="5"/>
    <n v="46"/>
    <x v="4"/>
    <x v="2"/>
    <x v="2"/>
    <x v="1"/>
    <x v="2"/>
    <n v="1"/>
    <n v="1"/>
  </r>
  <r>
    <d v="2021-10-24T00:00:00"/>
    <n v="4854000"/>
    <n v="98.36"/>
    <n v="53.78"/>
    <n v="2.48"/>
    <x v="2"/>
    <s v="Houston"/>
    <x v="1"/>
    <n v="51"/>
    <x v="10"/>
    <x v="0"/>
    <x v="1"/>
    <x v="1"/>
    <x v="3"/>
    <n v="1"/>
    <n v="1"/>
  </r>
  <r>
    <d v="2024-05-25T00:00:00"/>
    <n v="4628000"/>
    <n v="97.67"/>
    <n v="66.739999999999995"/>
    <n v="1.66"/>
    <x v="0"/>
    <s v="Greensboro"/>
    <x v="3"/>
    <n v="92"/>
    <x v="4"/>
    <x v="0"/>
    <x v="0"/>
    <x v="3"/>
    <x v="0"/>
    <n v="0"/>
    <n v="1"/>
  </r>
  <r>
    <d v="2020-02-07T00:00:00"/>
    <n v="7522000"/>
    <n v="85.51"/>
    <n v="73.73"/>
    <n v="1.28"/>
    <x v="0"/>
    <s v="Buffalo"/>
    <x v="7"/>
    <n v="93"/>
    <x v="2"/>
    <x v="0"/>
    <x v="0"/>
    <x v="2"/>
    <x v="1"/>
    <n v="0"/>
    <n v="1"/>
  </r>
  <r>
    <d v="2016-12-20T00:00:00"/>
    <n v="2429000"/>
    <n v="92.04"/>
    <n v="63.37"/>
    <n v="1.1599999999999999"/>
    <x v="0"/>
    <s v="Phoenix"/>
    <x v="4"/>
    <n v="35"/>
    <x v="6"/>
    <x v="2"/>
    <x v="1"/>
    <x v="0"/>
    <x v="2"/>
    <n v="0"/>
    <n v="1"/>
  </r>
  <r>
    <d v="2022-10-14T00:00:00"/>
    <n v="6220000"/>
    <n v="86.74"/>
    <n v="87.85"/>
    <n v="2.1"/>
    <x v="0"/>
    <s v="Chicago"/>
    <x v="6"/>
    <n v="73"/>
    <x v="5"/>
    <x v="0"/>
    <x v="2"/>
    <x v="1"/>
    <x v="1"/>
    <n v="0"/>
    <n v="1"/>
  </r>
  <r>
    <d v="2016-11-27T00:00:00"/>
    <n v="7781000"/>
    <n v="97.4"/>
    <n v="54.28"/>
    <n v="1.76"/>
    <x v="0"/>
    <s v="Augusta"/>
    <x v="8"/>
    <n v="114"/>
    <x v="6"/>
    <x v="1"/>
    <x v="1"/>
    <x v="3"/>
    <x v="0"/>
    <n v="0"/>
    <n v="1"/>
  </r>
  <r>
    <d v="2022-11-21T00:00:00"/>
    <n v="6480000"/>
    <n v="97.49"/>
    <n v="52.89"/>
    <n v="2.04"/>
    <x v="0"/>
    <s v="Austin"/>
    <x v="1"/>
    <n v="125"/>
    <x v="5"/>
    <x v="1"/>
    <x v="1"/>
    <x v="1"/>
    <x v="0"/>
    <n v="0"/>
    <n v="1"/>
  </r>
  <r>
    <d v="2018-08-20T00:00:00"/>
    <n v="500000"/>
    <n v="90.1"/>
    <n v="74.83"/>
    <n v="2.34"/>
    <x v="0"/>
    <s v="Tampa"/>
    <x v="9"/>
    <n v="94"/>
    <x v="8"/>
    <x v="0"/>
    <x v="0"/>
    <x v="1"/>
    <x v="2"/>
    <n v="0"/>
    <n v="1"/>
  </r>
  <r>
    <d v="2024-11-04T00:00:00"/>
    <n v="7628000"/>
    <n v="91.03"/>
    <n v="54.1"/>
    <n v="1.0900000000000001"/>
    <x v="0"/>
    <s v="Dallas"/>
    <x v="1"/>
    <n v="74"/>
    <x v="4"/>
    <x v="0"/>
    <x v="1"/>
    <x v="0"/>
    <x v="2"/>
    <n v="0"/>
    <n v="1"/>
  </r>
  <r>
    <d v="2020-07-24T00:00:00"/>
    <n v="4719000"/>
    <n v="90.06"/>
    <n v="78.72"/>
    <n v="2.11"/>
    <x v="0"/>
    <s v="Philadelphia"/>
    <x v="5"/>
    <n v="59"/>
    <x v="2"/>
    <x v="0"/>
    <x v="0"/>
    <x v="1"/>
    <x v="2"/>
    <n v="0"/>
    <n v="1"/>
  </r>
  <r>
    <d v="2021-01-10T00:00:00"/>
    <n v="5726000"/>
    <n v="87.17"/>
    <n v="55.36"/>
    <n v="2.42"/>
    <x v="0"/>
    <s v="Austin"/>
    <x v="1"/>
    <n v="23"/>
    <x v="10"/>
    <x v="2"/>
    <x v="1"/>
    <x v="1"/>
    <x v="1"/>
    <n v="0"/>
    <n v="1"/>
  </r>
  <r>
    <d v="2017-04-23T00:00:00"/>
    <n v="3974000"/>
    <n v="91.1"/>
    <n v="64.22"/>
    <n v="2.19"/>
    <x v="0"/>
    <s v="Buffalo"/>
    <x v="7"/>
    <n v="89"/>
    <x v="0"/>
    <x v="0"/>
    <x v="1"/>
    <x v="1"/>
    <x v="2"/>
    <n v="0"/>
    <n v="1"/>
  </r>
  <r>
    <d v="2016-12-04T00:00:00"/>
    <n v="2829000"/>
    <n v="96.08"/>
    <n v="65.88"/>
    <n v="1.39"/>
    <x v="0"/>
    <s v="San Diego"/>
    <x v="2"/>
    <n v="75"/>
    <x v="6"/>
    <x v="0"/>
    <x v="0"/>
    <x v="2"/>
    <x v="0"/>
    <n v="0"/>
    <n v="1"/>
  </r>
  <r>
    <d v="2021-02-21T00:00:00"/>
    <n v="4915000"/>
    <n v="90.15"/>
    <n v="59.68"/>
    <n v="1.6"/>
    <x v="0"/>
    <s v="Los Angeles"/>
    <x v="2"/>
    <n v="5"/>
    <x v="10"/>
    <x v="2"/>
    <x v="1"/>
    <x v="3"/>
    <x v="2"/>
    <n v="0"/>
    <n v="1"/>
  </r>
  <r>
    <d v="2020-08-05T00:00:00"/>
    <n v="7378000"/>
    <n v="97.21"/>
    <n v="69.739999999999995"/>
    <n v="1.31"/>
    <x v="0"/>
    <s v="Philadelphia"/>
    <x v="5"/>
    <n v="95"/>
    <x v="2"/>
    <x v="0"/>
    <x v="0"/>
    <x v="2"/>
    <x v="0"/>
    <n v="0"/>
    <n v="1"/>
  </r>
  <r>
    <d v="2020-10-11T00:00:00"/>
    <n v="6781000"/>
    <n v="88.69"/>
    <n v="86.14"/>
    <n v="1.1599999999999999"/>
    <x v="0"/>
    <s v="Philadelphia"/>
    <x v="5"/>
    <n v="106"/>
    <x v="2"/>
    <x v="1"/>
    <x v="2"/>
    <x v="0"/>
    <x v="1"/>
    <n v="0"/>
    <n v="1"/>
  </r>
  <r>
    <d v="2023-02-24T00:00:00"/>
    <n v="5793000"/>
    <n v="95.83"/>
    <n v="57.62"/>
    <n v="1.66"/>
    <x v="1"/>
    <s v="Savannah"/>
    <x v="8"/>
    <n v="80"/>
    <x v="9"/>
    <x v="0"/>
    <x v="1"/>
    <x v="3"/>
    <x v="0"/>
    <n v="1"/>
    <n v="1"/>
  </r>
  <r>
    <d v="2022-10-24T00:00:00"/>
    <n v="4651000"/>
    <n v="96.12"/>
    <n v="65.459999999999994"/>
    <n v="1.5"/>
    <x v="0"/>
    <s v="Phoenix"/>
    <x v="4"/>
    <n v="54"/>
    <x v="5"/>
    <x v="0"/>
    <x v="0"/>
    <x v="3"/>
    <x v="0"/>
    <n v="0"/>
    <n v="1"/>
  </r>
  <r>
    <d v="2018-05-26T00:00:00"/>
    <n v="6989000"/>
    <n v="85.71"/>
    <n v="65.42"/>
    <n v="1.24"/>
    <x v="0"/>
    <s v="Miami"/>
    <x v="9"/>
    <n v="82"/>
    <x v="8"/>
    <x v="0"/>
    <x v="0"/>
    <x v="0"/>
    <x v="1"/>
    <n v="0"/>
    <n v="1"/>
  </r>
  <r>
    <d v="2023-02-12T00:00:00"/>
    <n v="3719000"/>
    <n v="94.97"/>
    <n v="61.45"/>
    <n v="1.3"/>
    <x v="0"/>
    <s v="Buffalo"/>
    <x v="7"/>
    <n v="84"/>
    <x v="9"/>
    <x v="0"/>
    <x v="1"/>
    <x v="2"/>
    <x v="2"/>
    <n v="0"/>
    <n v="1"/>
  </r>
  <r>
    <d v="2021-07-18T00:00:00"/>
    <n v="4249000"/>
    <n v="92.25"/>
    <n v="70.040000000000006"/>
    <n v="1.48"/>
    <x v="0"/>
    <s v="Springfield"/>
    <x v="6"/>
    <n v="73"/>
    <x v="10"/>
    <x v="0"/>
    <x v="0"/>
    <x v="2"/>
    <x v="2"/>
    <n v="0"/>
    <n v="1"/>
  </r>
  <r>
    <d v="2023-03-04T00:00:00"/>
    <n v="4359000"/>
    <n v="95.08"/>
    <n v="81.3"/>
    <n v="1.8"/>
    <x v="0"/>
    <s v="New York"/>
    <x v="7"/>
    <n v="46"/>
    <x v="9"/>
    <x v="2"/>
    <x v="2"/>
    <x v="3"/>
    <x v="0"/>
    <n v="0"/>
    <n v="1"/>
  </r>
  <r>
    <d v="2016-04-14T00:00:00"/>
    <n v="2374000"/>
    <n v="89.31"/>
    <n v="56.48"/>
    <n v="1.37"/>
    <x v="0"/>
    <s v="Los Angeles"/>
    <x v="2"/>
    <n v="86"/>
    <x v="6"/>
    <x v="0"/>
    <x v="1"/>
    <x v="2"/>
    <x v="1"/>
    <n v="0"/>
    <n v="1"/>
  </r>
  <r>
    <d v="2021-07-24T00:00:00"/>
    <n v="5218000"/>
    <n v="93.44"/>
    <n v="87.8"/>
    <n v="1.29"/>
    <x v="1"/>
    <s v="Columbus"/>
    <x v="0"/>
    <n v="28"/>
    <x v="10"/>
    <x v="2"/>
    <x v="2"/>
    <x v="2"/>
    <x v="2"/>
    <n v="1"/>
    <n v="1"/>
  </r>
  <r>
    <d v="2022-12-18T00:00:00"/>
    <n v="7203000"/>
    <n v="93.4"/>
    <n v="60.2"/>
    <n v="1.39"/>
    <x v="0"/>
    <s v="San Francisco"/>
    <x v="2"/>
    <n v="89"/>
    <x v="5"/>
    <x v="0"/>
    <x v="1"/>
    <x v="2"/>
    <x v="2"/>
    <n v="0"/>
    <n v="1"/>
  </r>
  <r>
    <d v="2020-03-27T00:00:00"/>
    <n v="6424000"/>
    <n v="96.74"/>
    <n v="68.209999999999994"/>
    <n v="2.0499999999999998"/>
    <x v="0"/>
    <s v="Buffalo"/>
    <x v="7"/>
    <n v="45"/>
    <x v="2"/>
    <x v="2"/>
    <x v="0"/>
    <x v="1"/>
    <x v="0"/>
    <n v="0"/>
    <n v="1"/>
  </r>
  <r>
    <d v="2016-07-16T00:00:00"/>
    <n v="2805000"/>
    <n v="90.97"/>
    <n v="73.2"/>
    <n v="2.42"/>
    <x v="1"/>
    <s v="Philadelphia"/>
    <x v="5"/>
    <n v="64"/>
    <x v="6"/>
    <x v="0"/>
    <x v="0"/>
    <x v="1"/>
    <x v="2"/>
    <n v="1"/>
    <n v="1"/>
  </r>
  <r>
    <d v="2016-11-03T00:00:00"/>
    <n v="5026000"/>
    <n v="89.93"/>
    <n v="70.33"/>
    <n v="1.04"/>
    <x v="1"/>
    <s v="Dallas"/>
    <x v="1"/>
    <n v="51"/>
    <x v="6"/>
    <x v="0"/>
    <x v="0"/>
    <x v="0"/>
    <x v="1"/>
    <n v="1"/>
    <n v="1"/>
  </r>
  <r>
    <d v="2022-06-23T00:00:00"/>
    <n v="6891000"/>
    <n v="93.31"/>
    <n v="68.02"/>
    <n v="1.43"/>
    <x v="2"/>
    <s v="Savannah"/>
    <x v="8"/>
    <n v="58"/>
    <x v="5"/>
    <x v="0"/>
    <x v="0"/>
    <x v="2"/>
    <x v="2"/>
    <n v="1"/>
    <n v="1"/>
  </r>
  <r>
    <d v="2021-09-29T00:00:00"/>
    <n v="3251000"/>
    <n v="97.53"/>
    <n v="88.69"/>
    <n v="1.66"/>
    <x v="0"/>
    <s v="Dallas"/>
    <x v="1"/>
    <n v="29"/>
    <x v="10"/>
    <x v="2"/>
    <x v="2"/>
    <x v="3"/>
    <x v="0"/>
    <n v="0"/>
    <n v="1"/>
  </r>
  <r>
    <d v="2024-04-17T00:00:00"/>
    <n v="7167000"/>
    <n v="91.4"/>
    <n v="72.08"/>
    <n v="1.35"/>
    <x v="0"/>
    <s v="Columbus"/>
    <x v="0"/>
    <n v="64"/>
    <x v="4"/>
    <x v="0"/>
    <x v="0"/>
    <x v="2"/>
    <x v="2"/>
    <n v="0"/>
    <n v="1"/>
  </r>
  <r>
    <d v="2018-04-15T00:00:00"/>
    <n v="5439000"/>
    <n v="97.14"/>
    <n v="81.23"/>
    <n v="1.32"/>
    <x v="1"/>
    <s v="Miami"/>
    <x v="9"/>
    <n v="125"/>
    <x v="8"/>
    <x v="1"/>
    <x v="2"/>
    <x v="2"/>
    <x v="0"/>
    <n v="1"/>
    <n v="1"/>
  </r>
  <r>
    <d v="2016-02-04T00:00:00"/>
    <n v="6786000"/>
    <n v="90.19"/>
    <n v="56.9"/>
    <n v="1"/>
    <x v="0"/>
    <s v="Savannah"/>
    <x v="8"/>
    <n v="94"/>
    <x v="6"/>
    <x v="0"/>
    <x v="1"/>
    <x v="0"/>
    <x v="2"/>
    <n v="0"/>
    <n v="1"/>
  </r>
  <r>
    <d v="2017-12-29T00:00:00"/>
    <n v="898000"/>
    <n v="93.32"/>
    <n v="57.52"/>
    <n v="2.29"/>
    <x v="1"/>
    <s v="Mesa"/>
    <x v="4"/>
    <n v="54"/>
    <x v="0"/>
    <x v="0"/>
    <x v="1"/>
    <x v="1"/>
    <x v="2"/>
    <n v="1"/>
    <n v="1"/>
  </r>
  <r>
    <d v="2023-01-07T00:00:00"/>
    <n v="3323000"/>
    <n v="92.21"/>
    <n v="69.95"/>
    <n v="1.32"/>
    <x v="0"/>
    <s v="Mesa"/>
    <x v="4"/>
    <n v="52"/>
    <x v="9"/>
    <x v="0"/>
    <x v="0"/>
    <x v="2"/>
    <x v="2"/>
    <n v="0"/>
    <n v="1"/>
  </r>
  <r>
    <d v="2016-02-27T00:00:00"/>
    <n v="3458000"/>
    <n v="95.78"/>
    <n v="80.8"/>
    <n v="1.69"/>
    <x v="0"/>
    <s v="Greensboro"/>
    <x v="3"/>
    <n v="59"/>
    <x v="6"/>
    <x v="0"/>
    <x v="2"/>
    <x v="3"/>
    <x v="0"/>
    <n v="0"/>
    <n v="1"/>
  </r>
  <r>
    <d v="2017-09-17T00:00:00"/>
    <n v="6989000"/>
    <n v="87.07"/>
    <n v="88.65"/>
    <n v="2.23"/>
    <x v="0"/>
    <s v="Cleveland"/>
    <x v="0"/>
    <n v="102"/>
    <x v="0"/>
    <x v="1"/>
    <x v="2"/>
    <x v="1"/>
    <x v="1"/>
    <n v="0"/>
    <n v="1"/>
  </r>
  <r>
    <d v="2016-09-15T00:00:00"/>
    <n v="3878000"/>
    <n v="86.88"/>
    <n v="55.54"/>
    <n v="2.12"/>
    <x v="0"/>
    <s v="Dallas"/>
    <x v="1"/>
    <n v="59"/>
    <x v="6"/>
    <x v="0"/>
    <x v="1"/>
    <x v="1"/>
    <x v="1"/>
    <n v="0"/>
    <n v="1"/>
  </r>
  <r>
    <d v="2019-07-31T00:00:00"/>
    <n v="7986000"/>
    <n v="96.19"/>
    <n v="74.180000000000007"/>
    <n v="2.0299999999999998"/>
    <x v="0"/>
    <s v="Peoria"/>
    <x v="6"/>
    <n v="70"/>
    <x v="3"/>
    <x v="0"/>
    <x v="0"/>
    <x v="1"/>
    <x v="0"/>
    <n v="0"/>
    <n v="1"/>
  </r>
  <r>
    <d v="2021-10-18T00:00:00"/>
    <n v="2737000"/>
    <n v="95.32"/>
    <n v="81.7"/>
    <n v="1.46"/>
    <x v="2"/>
    <s v="Austin"/>
    <x v="1"/>
    <n v="101"/>
    <x v="10"/>
    <x v="1"/>
    <x v="2"/>
    <x v="2"/>
    <x v="0"/>
    <n v="1"/>
    <n v="1"/>
  </r>
  <r>
    <d v="2021-09-22T00:00:00"/>
    <n v="3476000"/>
    <n v="92.38"/>
    <n v="80.739999999999995"/>
    <n v="1.33"/>
    <x v="0"/>
    <s v="Charlotte"/>
    <x v="3"/>
    <n v="66"/>
    <x v="10"/>
    <x v="0"/>
    <x v="2"/>
    <x v="2"/>
    <x v="2"/>
    <n v="0"/>
    <n v="1"/>
  </r>
  <r>
    <d v="2022-01-28T00:00:00"/>
    <n v="3188000"/>
    <n v="99.88"/>
    <n v="57.9"/>
    <n v="1.86"/>
    <x v="0"/>
    <s v="Phoenix"/>
    <x v="4"/>
    <n v="50"/>
    <x v="5"/>
    <x v="0"/>
    <x v="1"/>
    <x v="3"/>
    <x v="3"/>
    <n v="0"/>
    <n v="1"/>
  </r>
  <r>
    <d v="2025-03-19T00:00:00"/>
    <n v="4505000"/>
    <n v="94.51"/>
    <n v="80.44"/>
    <n v="2.48"/>
    <x v="0"/>
    <s v="Chicago"/>
    <x v="6"/>
    <n v="84"/>
    <x v="7"/>
    <x v="0"/>
    <x v="2"/>
    <x v="1"/>
    <x v="2"/>
    <n v="0"/>
    <n v="1"/>
  </r>
  <r>
    <d v="2016-02-12T00:00:00"/>
    <n v="6099000"/>
    <n v="90.08"/>
    <n v="57.03"/>
    <n v="1.63"/>
    <x v="0"/>
    <s v="Buffalo"/>
    <x v="7"/>
    <n v="55"/>
    <x v="6"/>
    <x v="0"/>
    <x v="1"/>
    <x v="3"/>
    <x v="2"/>
    <n v="0"/>
    <n v="1"/>
  </r>
  <r>
    <d v="2018-03-05T00:00:00"/>
    <n v="4656000"/>
    <n v="93.06"/>
    <n v="89.81"/>
    <n v="1.6"/>
    <x v="0"/>
    <s v="Cincinnati"/>
    <x v="0"/>
    <n v="118"/>
    <x v="8"/>
    <x v="1"/>
    <x v="2"/>
    <x v="3"/>
    <x v="2"/>
    <n v="0"/>
    <n v="1"/>
  </r>
  <r>
    <d v="2023-03-21T00:00:00"/>
    <n v="1907000"/>
    <n v="90.89"/>
    <n v="77.83"/>
    <n v="2.41"/>
    <x v="0"/>
    <s v="Charlotte"/>
    <x v="3"/>
    <n v="114"/>
    <x v="9"/>
    <x v="1"/>
    <x v="0"/>
    <x v="1"/>
    <x v="2"/>
    <n v="0"/>
    <n v="1"/>
  </r>
  <r>
    <d v="2021-11-16T00:00:00"/>
    <n v="8085000"/>
    <n v="86.34"/>
    <n v="58.45"/>
    <n v="1.75"/>
    <x v="0"/>
    <s v="New York"/>
    <x v="7"/>
    <n v="82"/>
    <x v="10"/>
    <x v="0"/>
    <x v="1"/>
    <x v="3"/>
    <x v="1"/>
    <n v="0"/>
    <n v="1"/>
  </r>
  <r>
    <d v="2021-11-22T00:00:00"/>
    <n v="4311000"/>
    <n v="88.97"/>
    <n v="70.56"/>
    <n v="1.86"/>
    <x v="0"/>
    <s v="Allentown"/>
    <x v="5"/>
    <n v="75"/>
    <x v="10"/>
    <x v="0"/>
    <x v="0"/>
    <x v="3"/>
    <x v="1"/>
    <n v="0"/>
    <n v="1"/>
  </r>
  <r>
    <d v="2023-02-12T00:00:00"/>
    <n v="5420000"/>
    <n v="91.22"/>
    <n v="87.21"/>
    <n v="2.1800000000000002"/>
    <x v="2"/>
    <s v="Cincinnati"/>
    <x v="0"/>
    <n v="93"/>
    <x v="9"/>
    <x v="0"/>
    <x v="2"/>
    <x v="1"/>
    <x v="2"/>
    <n v="1"/>
    <n v="1"/>
  </r>
  <r>
    <d v="2016-11-14T00:00:00"/>
    <n v="4307000"/>
    <n v="95.14"/>
    <n v="72.400000000000006"/>
    <n v="2.1800000000000002"/>
    <x v="0"/>
    <s v="Tucson"/>
    <x v="4"/>
    <n v="66"/>
    <x v="6"/>
    <x v="0"/>
    <x v="0"/>
    <x v="1"/>
    <x v="0"/>
    <n v="0"/>
    <n v="1"/>
  </r>
  <r>
    <d v="2025-04-30T00:00:00"/>
    <n v="6460000"/>
    <n v="99.8"/>
    <n v="71.34"/>
    <n v="1.17"/>
    <x v="1"/>
    <s v="Rochester"/>
    <x v="7"/>
    <n v="116"/>
    <x v="7"/>
    <x v="1"/>
    <x v="0"/>
    <x v="0"/>
    <x v="3"/>
    <n v="1"/>
    <n v="1"/>
  </r>
  <r>
    <d v="2017-11-27T00:00:00"/>
    <n v="3935000"/>
    <n v="96.66"/>
    <n v="88.28"/>
    <n v="2.0499999999999998"/>
    <x v="0"/>
    <s v="Phoenix"/>
    <x v="4"/>
    <n v="96"/>
    <x v="0"/>
    <x v="0"/>
    <x v="2"/>
    <x v="1"/>
    <x v="0"/>
    <n v="0"/>
    <n v="1"/>
  </r>
  <r>
    <d v="2024-07-27T00:00:00"/>
    <n v="3088000"/>
    <n v="90.47"/>
    <n v="64.12"/>
    <n v="1.95"/>
    <x v="0"/>
    <s v="Phoenix"/>
    <x v="4"/>
    <n v="144"/>
    <x v="4"/>
    <x v="1"/>
    <x v="1"/>
    <x v="3"/>
    <x v="2"/>
    <n v="0"/>
    <n v="1"/>
  </r>
  <r>
    <d v="2021-10-22T00:00:00"/>
    <n v="6611000"/>
    <n v="87.98"/>
    <n v="69.760000000000005"/>
    <n v="2.19"/>
    <x v="0"/>
    <s v="Augusta"/>
    <x v="8"/>
    <n v="109"/>
    <x v="10"/>
    <x v="1"/>
    <x v="0"/>
    <x v="1"/>
    <x v="1"/>
    <n v="0"/>
    <n v="1"/>
  </r>
  <r>
    <d v="2022-05-03T00:00:00"/>
    <n v="10198000"/>
    <n v="96.57"/>
    <n v="76.45"/>
    <n v="1.61"/>
    <x v="0"/>
    <s v="San Diego"/>
    <x v="2"/>
    <n v="23"/>
    <x v="5"/>
    <x v="2"/>
    <x v="0"/>
    <x v="3"/>
    <x v="0"/>
    <n v="0"/>
    <n v="1"/>
  </r>
  <r>
    <d v="2020-11-29T00:00:00"/>
    <n v="6642000"/>
    <n v="97.17"/>
    <n v="84.36"/>
    <n v="2.4900000000000002"/>
    <x v="0"/>
    <s v="Mesa"/>
    <x v="4"/>
    <n v="47"/>
    <x v="2"/>
    <x v="2"/>
    <x v="2"/>
    <x v="1"/>
    <x v="0"/>
    <n v="0"/>
    <n v="1"/>
  </r>
  <r>
    <d v="2020-04-21T00:00:00"/>
    <n v="7080000"/>
    <n v="86.73"/>
    <n v="66.27"/>
    <n v="2.27"/>
    <x v="1"/>
    <s v="Chicago"/>
    <x v="6"/>
    <n v="44"/>
    <x v="2"/>
    <x v="2"/>
    <x v="0"/>
    <x v="1"/>
    <x v="1"/>
    <n v="1"/>
    <n v="1"/>
  </r>
  <r>
    <d v="2019-10-24T00:00:00"/>
    <n v="7417000"/>
    <n v="92.56"/>
    <n v="75.84"/>
    <n v="2.46"/>
    <x v="1"/>
    <s v="Chicago"/>
    <x v="6"/>
    <n v="22"/>
    <x v="3"/>
    <x v="2"/>
    <x v="0"/>
    <x v="1"/>
    <x v="2"/>
    <n v="1"/>
    <n v="1"/>
  </r>
  <r>
    <d v="2017-06-29T00:00:00"/>
    <n v="5212000"/>
    <n v="97.95"/>
    <n v="69.260000000000005"/>
    <n v="1.1200000000000001"/>
    <x v="0"/>
    <s v="New York"/>
    <x v="7"/>
    <n v="55"/>
    <x v="0"/>
    <x v="0"/>
    <x v="0"/>
    <x v="0"/>
    <x v="0"/>
    <n v="0"/>
    <n v="1"/>
  </r>
  <r>
    <d v="2016-01-03T00:00:00"/>
    <n v="1181000"/>
    <n v="87.32"/>
    <n v="83.96"/>
    <n v="1.78"/>
    <x v="1"/>
    <s v="Allentown"/>
    <x v="5"/>
    <n v="95"/>
    <x v="6"/>
    <x v="0"/>
    <x v="2"/>
    <x v="3"/>
    <x v="1"/>
    <n v="1"/>
    <n v="1"/>
  </r>
  <r>
    <d v="2018-09-24T00:00:00"/>
    <n v="2319000"/>
    <n v="98.66"/>
    <n v="56.98"/>
    <n v="1.43"/>
    <x v="0"/>
    <s v="Springfield"/>
    <x v="6"/>
    <n v="65"/>
    <x v="8"/>
    <x v="0"/>
    <x v="1"/>
    <x v="2"/>
    <x v="3"/>
    <n v="0"/>
    <n v="1"/>
  </r>
  <r>
    <d v="2024-01-20T00:00:00"/>
    <n v="1555000"/>
    <n v="88.15"/>
    <n v="73.959999999999994"/>
    <n v="1.1299999999999999"/>
    <x v="0"/>
    <s v="Greensboro"/>
    <x v="3"/>
    <n v="78"/>
    <x v="4"/>
    <x v="0"/>
    <x v="0"/>
    <x v="0"/>
    <x v="1"/>
    <n v="0"/>
    <n v="1"/>
  </r>
  <r>
    <d v="2024-05-16T00:00:00"/>
    <n v="4679000"/>
    <n v="95.81"/>
    <n v="72.19"/>
    <n v="1.63"/>
    <x v="0"/>
    <s v="Phoenix"/>
    <x v="4"/>
    <n v="58"/>
    <x v="4"/>
    <x v="0"/>
    <x v="0"/>
    <x v="3"/>
    <x v="0"/>
    <n v="0"/>
    <n v="1"/>
  </r>
  <r>
    <d v="2022-02-23T00:00:00"/>
    <n v="1054000"/>
    <n v="99.04"/>
    <n v="52.2"/>
    <n v="2.0099999999999998"/>
    <x v="0"/>
    <s v="Philadelphia"/>
    <x v="5"/>
    <n v="103"/>
    <x v="5"/>
    <x v="1"/>
    <x v="1"/>
    <x v="1"/>
    <x v="3"/>
    <n v="0"/>
    <n v="1"/>
  </r>
  <r>
    <d v="2025-02-13T00:00:00"/>
    <n v="5235000"/>
    <n v="87.76"/>
    <n v="61.84"/>
    <n v="2.08"/>
    <x v="1"/>
    <s v="Charlotte"/>
    <x v="3"/>
    <n v="79"/>
    <x v="7"/>
    <x v="0"/>
    <x v="1"/>
    <x v="1"/>
    <x v="1"/>
    <n v="1"/>
    <n v="1"/>
  </r>
  <r>
    <d v="2017-07-26T00:00:00"/>
    <n v="6953000"/>
    <n v="86.5"/>
    <n v="78.709999999999994"/>
    <n v="2.02"/>
    <x v="0"/>
    <s v="Philadelphia"/>
    <x v="5"/>
    <n v="102"/>
    <x v="0"/>
    <x v="1"/>
    <x v="0"/>
    <x v="1"/>
    <x v="1"/>
    <n v="0"/>
    <n v="1"/>
  </r>
  <r>
    <d v="2020-01-07T00:00:00"/>
    <n v="4882000"/>
    <n v="87.23"/>
    <n v="72.34"/>
    <n v="2.38"/>
    <x v="0"/>
    <s v="San Francisco"/>
    <x v="2"/>
    <n v="68"/>
    <x v="2"/>
    <x v="0"/>
    <x v="0"/>
    <x v="1"/>
    <x v="1"/>
    <n v="0"/>
    <n v="1"/>
  </r>
  <r>
    <d v="2019-12-29T00:00:00"/>
    <n v="7172000"/>
    <n v="85"/>
    <n v="56.74"/>
    <n v="1.05"/>
    <x v="0"/>
    <s v="Orlando"/>
    <x v="9"/>
    <n v="64"/>
    <x v="3"/>
    <x v="0"/>
    <x v="1"/>
    <x v="0"/>
    <x v="1"/>
    <n v="0"/>
    <n v="1"/>
  </r>
  <r>
    <d v="2023-02-27T00:00:00"/>
    <n v="6284000"/>
    <n v="86.45"/>
    <n v="74.260000000000005"/>
    <n v="1.68"/>
    <x v="0"/>
    <s v="Mesa"/>
    <x v="4"/>
    <n v="66"/>
    <x v="9"/>
    <x v="0"/>
    <x v="0"/>
    <x v="3"/>
    <x v="1"/>
    <n v="0"/>
    <n v="1"/>
  </r>
  <r>
    <d v="2019-03-20T00:00:00"/>
    <n v="1638000"/>
    <n v="98.05"/>
    <n v="74.2"/>
    <n v="1.92"/>
    <x v="0"/>
    <s v="San Francisco"/>
    <x v="2"/>
    <n v="60"/>
    <x v="3"/>
    <x v="0"/>
    <x v="0"/>
    <x v="3"/>
    <x v="3"/>
    <n v="0"/>
    <n v="1"/>
  </r>
  <r>
    <d v="2020-06-03T00:00:00"/>
    <n v="3217000"/>
    <n v="91.68"/>
    <n v="89.98"/>
    <n v="2.25"/>
    <x v="1"/>
    <s v="Columbus"/>
    <x v="0"/>
    <n v="77"/>
    <x v="2"/>
    <x v="0"/>
    <x v="2"/>
    <x v="1"/>
    <x v="2"/>
    <n v="1"/>
    <n v="1"/>
  </r>
  <r>
    <d v="2023-12-03T00:00:00"/>
    <n v="4561000"/>
    <n v="85.05"/>
    <n v="62.14"/>
    <n v="1.1599999999999999"/>
    <x v="0"/>
    <s v="Mesa"/>
    <x v="4"/>
    <n v="65"/>
    <x v="9"/>
    <x v="0"/>
    <x v="1"/>
    <x v="0"/>
    <x v="1"/>
    <n v="0"/>
    <n v="1"/>
  </r>
  <r>
    <d v="2018-12-20T00:00:00"/>
    <n v="9005000"/>
    <n v="98.12"/>
    <n v="79.97"/>
    <n v="2.41"/>
    <x v="0"/>
    <s v="Springfield"/>
    <x v="6"/>
    <n v="65"/>
    <x v="8"/>
    <x v="0"/>
    <x v="0"/>
    <x v="1"/>
    <x v="3"/>
    <n v="0"/>
    <n v="1"/>
  </r>
  <r>
    <d v="2017-08-26T00:00:00"/>
    <n v="2472000"/>
    <n v="88.8"/>
    <n v="63.24"/>
    <n v="1.4"/>
    <x v="2"/>
    <s v="Greensboro"/>
    <x v="3"/>
    <n v="104"/>
    <x v="0"/>
    <x v="1"/>
    <x v="1"/>
    <x v="2"/>
    <x v="1"/>
    <n v="1"/>
    <n v="1"/>
  </r>
  <r>
    <d v="2017-11-15T00:00:00"/>
    <n v="500000"/>
    <n v="92.69"/>
    <n v="76.91"/>
    <n v="1.58"/>
    <x v="0"/>
    <s v="Miami"/>
    <x v="9"/>
    <n v="91"/>
    <x v="0"/>
    <x v="0"/>
    <x v="0"/>
    <x v="3"/>
    <x v="2"/>
    <n v="0"/>
    <n v="1"/>
  </r>
  <r>
    <d v="2016-10-28T00:00:00"/>
    <n v="3627000"/>
    <n v="90.24"/>
    <n v="79.67"/>
    <n v="2.14"/>
    <x v="0"/>
    <s v="Cleveland"/>
    <x v="0"/>
    <n v="59"/>
    <x v="6"/>
    <x v="0"/>
    <x v="0"/>
    <x v="1"/>
    <x v="2"/>
    <n v="0"/>
    <n v="1"/>
  </r>
  <r>
    <d v="2023-04-03T00:00:00"/>
    <n v="2689000"/>
    <n v="93.82"/>
    <n v="72.83"/>
    <n v="1.73"/>
    <x v="0"/>
    <s v="Chicago"/>
    <x v="6"/>
    <n v="96"/>
    <x v="9"/>
    <x v="0"/>
    <x v="0"/>
    <x v="3"/>
    <x v="2"/>
    <n v="0"/>
    <n v="1"/>
  </r>
  <r>
    <d v="2018-07-02T00:00:00"/>
    <n v="4019000"/>
    <n v="93.48"/>
    <n v="78.62"/>
    <n v="1.1599999999999999"/>
    <x v="0"/>
    <s v="Los Angeles"/>
    <x v="2"/>
    <n v="164"/>
    <x v="8"/>
    <x v="1"/>
    <x v="0"/>
    <x v="0"/>
    <x v="2"/>
    <n v="0"/>
    <n v="1"/>
  </r>
  <r>
    <d v="2023-02-19T00:00:00"/>
    <n v="3836000"/>
    <n v="86"/>
    <n v="89.04"/>
    <n v="2.44"/>
    <x v="0"/>
    <s v="San Francisco"/>
    <x v="2"/>
    <n v="86"/>
    <x v="9"/>
    <x v="0"/>
    <x v="2"/>
    <x v="1"/>
    <x v="1"/>
    <n v="0"/>
    <n v="1"/>
  </r>
  <r>
    <d v="2017-01-21T00:00:00"/>
    <n v="4822000"/>
    <n v="87.79"/>
    <n v="69.41"/>
    <n v="2.25"/>
    <x v="0"/>
    <s v="Atlanta"/>
    <x v="8"/>
    <n v="54"/>
    <x v="0"/>
    <x v="0"/>
    <x v="0"/>
    <x v="1"/>
    <x v="1"/>
    <n v="0"/>
    <n v="1"/>
  </r>
  <r>
    <d v="2020-12-31T00:00:00"/>
    <n v="5283000"/>
    <n v="90.31"/>
    <n v="74.13"/>
    <n v="1.47"/>
    <x v="0"/>
    <s v="Phoenix"/>
    <x v="4"/>
    <n v="89"/>
    <x v="2"/>
    <x v="0"/>
    <x v="0"/>
    <x v="2"/>
    <x v="2"/>
    <n v="0"/>
    <n v="1"/>
  </r>
  <r>
    <d v="2021-06-22T00:00:00"/>
    <n v="1211000"/>
    <n v="89.4"/>
    <n v="51.34"/>
    <n v="2.2200000000000002"/>
    <x v="0"/>
    <s v="Tucson"/>
    <x v="4"/>
    <n v="93"/>
    <x v="10"/>
    <x v="0"/>
    <x v="1"/>
    <x v="1"/>
    <x v="1"/>
    <n v="0"/>
    <n v="1"/>
  </r>
  <r>
    <d v="2016-09-01T00:00:00"/>
    <n v="1129000"/>
    <n v="92.07"/>
    <n v="82.75"/>
    <n v="1.19"/>
    <x v="0"/>
    <s v="Allentown"/>
    <x v="5"/>
    <n v="58"/>
    <x v="6"/>
    <x v="0"/>
    <x v="2"/>
    <x v="0"/>
    <x v="2"/>
    <n v="0"/>
    <n v="1"/>
  </r>
  <r>
    <d v="2024-12-02T00:00:00"/>
    <n v="4736000"/>
    <n v="88.26"/>
    <n v="64.95"/>
    <n v="1.5"/>
    <x v="1"/>
    <s v="Buffalo"/>
    <x v="7"/>
    <n v="92"/>
    <x v="4"/>
    <x v="0"/>
    <x v="1"/>
    <x v="3"/>
    <x v="1"/>
    <n v="1"/>
    <n v="1"/>
  </r>
  <r>
    <d v="2024-10-14T00:00:00"/>
    <n v="5778000"/>
    <n v="92.15"/>
    <n v="84.63"/>
    <n v="1.05"/>
    <x v="1"/>
    <s v="Houston"/>
    <x v="1"/>
    <n v="39"/>
    <x v="4"/>
    <x v="2"/>
    <x v="2"/>
    <x v="0"/>
    <x v="2"/>
    <n v="1"/>
    <n v="1"/>
  </r>
  <r>
    <d v="2020-07-03T00:00:00"/>
    <n v="7510000"/>
    <n v="96.39"/>
    <n v="85.44"/>
    <n v="2.09"/>
    <x v="0"/>
    <s v="Columbus"/>
    <x v="0"/>
    <n v="95"/>
    <x v="2"/>
    <x v="0"/>
    <x v="2"/>
    <x v="1"/>
    <x v="0"/>
    <n v="0"/>
    <n v="1"/>
  </r>
  <r>
    <d v="2020-08-31T00:00:00"/>
    <n v="4576000"/>
    <n v="92.55"/>
    <n v="50.56"/>
    <n v="1.01"/>
    <x v="0"/>
    <s v="Raleigh"/>
    <x v="3"/>
    <n v="91"/>
    <x v="2"/>
    <x v="0"/>
    <x v="1"/>
    <x v="0"/>
    <x v="2"/>
    <n v="0"/>
    <n v="1"/>
  </r>
  <r>
    <d v="2018-03-30T00:00:00"/>
    <n v="4262000"/>
    <n v="88.9"/>
    <n v="57.08"/>
    <n v="1.04"/>
    <x v="0"/>
    <s v="Dallas"/>
    <x v="1"/>
    <n v="67"/>
    <x v="8"/>
    <x v="0"/>
    <x v="1"/>
    <x v="0"/>
    <x v="1"/>
    <n v="0"/>
    <n v="1"/>
  </r>
  <r>
    <d v="2018-07-11T00:00:00"/>
    <n v="3622000"/>
    <n v="98.68"/>
    <n v="85.71"/>
    <n v="1.98"/>
    <x v="0"/>
    <s v="Charlotte"/>
    <x v="3"/>
    <n v="89"/>
    <x v="8"/>
    <x v="0"/>
    <x v="2"/>
    <x v="3"/>
    <x v="3"/>
    <n v="0"/>
    <n v="1"/>
  </r>
  <r>
    <d v="2021-09-18T00:00:00"/>
    <n v="5598000"/>
    <n v="90.17"/>
    <n v="85.75"/>
    <n v="1.44"/>
    <x v="2"/>
    <s v="Augusta"/>
    <x v="8"/>
    <n v="97"/>
    <x v="10"/>
    <x v="0"/>
    <x v="2"/>
    <x v="2"/>
    <x v="2"/>
    <n v="1"/>
    <n v="1"/>
  </r>
  <r>
    <d v="2024-03-21T00:00:00"/>
    <n v="3188000"/>
    <n v="98.83"/>
    <n v="55.63"/>
    <n v="1.34"/>
    <x v="2"/>
    <s v="Cincinnati"/>
    <x v="0"/>
    <n v="79"/>
    <x v="4"/>
    <x v="0"/>
    <x v="1"/>
    <x v="2"/>
    <x v="3"/>
    <n v="1"/>
    <n v="1"/>
  </r>
  <r>
    <d v="2019-05-19T00:00:00"/>
    <n v="8063000"/>
    <n v="94.29"/>
    <n v="59.29"/>
    <n v="1"/>
    <x v="0"/>
    <s v="Augusta"/>
    <x v="8"/>
    <n v="85"/>
    <x v="3"/>
    <x v="0"/>
    <x v="1"/>
    <x v="0"/>
    <x v="2"/>
    <n v="0"/>
    <n v="1"/>
  </r>
  <r>
    <d v="2017-08-18T00:00:00"/>
    <n v="4651000"/>
    <n v="98.56"/>
    <n v="66.39"/>
    <n v="1.79"/>
    <x v="0"/>
    <s v="Rochester"/>
    <x v="7"/>
    <n v="115"/>
    <x v="0"/>
    <x v="1"/>
    <x v="0"/>
    <x v="3"/>
    <x v="3"/>
    <n v="0"/>
    <n v="1"/>
  </r>
  <r>
    <d v="2018-12-25T00:00:00"/>
    <n v="500000"/>
    <n v="96.63"/>
    <n v="71.069999999999993"/>
    <n v="1.48"/>
    <x v="1"/>
    <s v="Dallas"/>
    <x v="1"/>
    <n v="39"/>
    <x v="8"/>
    <x v="2"/>
    <x v="0"/>
    <x v="2"/>
    <x v="0"/>
    <n v="1"/>
    <n v="1"/>
  </r>
  <r>
    <d v="2017-12-04T00:00:00"/>
    <n v="2112000"/>
    <n v="87.22"/>
    <n v="76.150000000000006"/>
    <n v="2.02"/>
    <x v="0"/>
    <s v="Tampa"/>
    <x v="9"/>
    <n v="88"/>
    <x v="0"/>
    <x v="0"/>
    <x v="0"/>
    <x v="1"/>
    <x v="1"/>
    <n v="0"/>
    <n v="1"/>
  </r>
  <r>
    <d v="2019-08-05T00:00:00"/>
    <n v="5047000"/>
    <n v="98.41"/>
    <n v="87.45"/>
    <n v="2.21"/>
    <x v="0"/>
    <s v="Buffalo"/>
    <x v="7"/>
    <n v="124"/>
    <x v="3"/>
    <x v="1"/>
    <x v="2"/>
    <x v="1"/>
    <x v="3"/>
    <n v="0"/>
    <n v="1"/>
  </r>
  <r>
    <d v="2023-12-20T00:00:00"/>
    <n v="2169000"/>
    <n v="99.74"/>
    <n v="60.97"/>
    <n v="1.3"/>
    <x v="0"/>
    <s v="Rochester"/>
    <x v="7"/>
    <n v="104"/>
    <x v="9"/>
    <x v="1"/>
    <x v="1"/>
    <x v="2"/>
    <x v="3"/>
    <n v="0"/>
    <n v="1"/>
  </r>
  <r>
    <d v="2016-01-05T00:00:00"/>
    <n v="3671000"/>
    <n v="99.68"/>
    <n v="73.540000000000006"/>
    <n v="1.84"/>
    <x v="1"/>
    <s v="Los Angeles"/>
    <x v="2"/>
    <n v="72"/>
    <x v="6"/>
    <x v="0"/>
    <x v="0"/>
    <x v="3"/>
    <x v="3"/>
    <n v="1"/>
    <n v="1"/>
  </r>
  <r>
    <d v="2021-09-14T00:00:00"/>
    <n v="4918000"/>
    <n v="85.48"/>
    <n v="74.489999999999995"/>
    <n v="2.0699999999999998"/>
    <x v="1"/>
    <s v="Allentown"/>
    <x v="5"/>
    <n v="139"/>
    <x v="10"/>
    <x v="1"/>
    <x v="0"/>
    <x v="1"/>
    <x v="1"/>
    <n v="1"/>
    <n v="1"/>
  </r>
  <r>
    <d v="2024-12-27T00:00:00"/>
    <n v="7984000"/>
    <n v="88.41"/>
    <n v="58.85"/>
    <n v="1.24"/>
    <x v="0"/>
    <s v="Dallas"/>
    <x v="1"/>
    <n v="60"/>
    <x v="4"/>
    <x v="0"/>
    <x v="1"/>
    <x v="0"/>
    <x v="1"/>
    <n v="0"/>
    <n v="1"/>
  </r>
  <r>
    <d v="2025-04-20T00:00:00"/>
    <n v="7060000"/>
    <n v="97.42"/>
    <n v="65.31"/>
    <n v="1.88"/>
    <x v="0"/>
    <s v="Los Angeles"/>
    <x v="2"/>
    <n v="63"/>
    <x v="7"/>
    <x v="0"/>
    <x v="0"/>
    <x v="3"/>
    <x v="0"/>
    <n v="0"/>
    <n v="1"/>
  </r>
  <r>
    <d v="2021-11-03T00:00:00"/>
    <n v="3112000"/>
    <n v="87.52"/>
    <n v="88.88"/>
    <n v="1.93"/>
    <x v="0"/>
    <s v="Buffalo"/>
    <x v="7"/>
    <n v="99"/>
    <x v="10"/>
    <x v="0"/>
    <x v="2"/>
    <x v="3"/>
    <x v="1"/>
    <n v="0"/>
    <n v="1"/>
  </r>
  <r>
    <d v="2023-07-08T00:00:00"/>
    <n v="3024000"/>
    <n v="88.92"/>
    <n v="70.48"/>
    <n v="1.48"/>
    <x v="0"/>
    <s v="Tucson"/>
    <x v="4"/>
    <n v="96"/>
    <x v="9"/>
    <x v="0"/>
    <x v="0"/>
    <x v="2"/>
    <x v="1"/>
    <n v="0"/>
    <n v="1"/>
  </r>
  <r>
    <d v="2024-12-12T00:00:00"/>
    <n v="3954000"/>
    <n v="85.54"/>
    <n v="78.180000000000007"/>
    <n v="1.74"/>
    <x v="0"/>
    <s v="Chicago"/>
    <x v="6"/>
    <n v="53"/>
    <x v="4"/>
    <x v="0"/>
    <x v="0"/>
    <x v="3"/>
    <x v="1"/>
    <n v="0"/>
    <n v="1"/>
  </r>
  <r>
    <d v="2017-10-09T00:00:00"/>
    <n v="5476000"/>
    <n v="86.41"/>
    <n v="80.17"/>
    <n v="1.03"/>
    <x v="0"/>
    <s v="Springfield"/>
    <x v="6"/>
    <n v="49"/>
    <x v="0"/>
    <x v="2"/>
    <x v="2"/>
    <x v="0"/>
    <x v="1"/>
    <n v="0"/>
    <n v="1"/>
  </r>
  <r>
    <d v="2017-01-11T00:00:00"/>
    <n v="5918000"/>
    <n v="95.78"/>
    <n v="52.92"/>
    <n v="2.23"/>
    <x v="0"/>
    <s v="Cleveland"/>
    <x v="0"/>
    <n v="66"/>
    <x v="0"/>
    <x v="0"/>
    <x v="1"/>
    <x v="1"/>
    <x v="0"/>
    <n v="0"/>
    <n v="1"/>
  </r>
  <r>
    <d v="2016-09-06T00:00:00"/>
    <n v="7418000"/>
    <n v="94.01"/>
    <n v="77.27"/>
    <n v="2.4900000000000002"/>
    <x v="3"/>
    <s v="Mesa"/>
    <x v="4"/>
    <n v="74"/>
    <x v="6"/>
    <x v="0"/>
    <x v="0"/>
    <x v="1"/>
    <x v="2"/>
    <n v="1"/>
    <n v="1"/>
  </r>
  <r>
    <d v="2020-10-28T00:00:00"/>
    <n v="6221000"/>
    <n v="91.9"/>
    <n v="51.58"/>
    <n v="1.02"/>
    <x v="1"/>
    <s v="Cleveland"/>
    <x v="0"/>
    <n v="35"/>
    <x v="2"/>
    <x v="2"/>
    <x v="1"/>
    <x v="0"/>
    <x v="2"/>
    <n v="1"/>
    <n v="1"/>
  </r>
  <r>
    <d v="2022-05-04T00:00:00"/>
    <n v="5654000"/>
    <n v="93.51"/>
    <n v="72.14"/>
    <n v="1.05"/>
    <x v="0"/>
    <s v="Austin"/>
    <x v="1"/>
    <n v="49"/>
    <x v="5"/>
    <x v="2"/>
    <x v="0"/>
    <x v="0"/>
    <x v="2"/>
    <n v="0"/>
    <n v="1"/>
  </r>
  <r>
    <d v="2023-09-16T00:00:00"/>
    <n v="6600000"/>
    <n v="90.96"/>
    <n v="75"/>
    <n v="2.17"/>
    <x v="0"/>
    <s v="Chicago"/>
    <x v="6"/>
    <n v="73"/>
    <x v="9"/>
    <x v="0"/>
    <x v="0"/>
    <x v="1"/>
    <x v="2"/>
    <n v="0"/>
    <n v="1"/>
  </r>
  <r>
    <d v="2024-07-04T00:00:00"/>
    <n v="5203000"/>
    <n v="97.87"/>
    <n v="65.66"/>
    <n v="2.33"/>
    <x v="0"/>
    <s v="Columbus"/>
    <x v="0"/>
    <n v="119"/>
    <x v="4"/>
    <x v="1"/>
    <x v="0"/>
    <x v="1"/>
    <x v="0"/>
    <n v="0"/>
    <n v="1"/>
  </r>
  <r>
    <d v="2022-07-21T00:00:00"/>
    <n v="3397000"/>
    <n v="85.8"/>
    <n v="81.819999999999993"/>
    <n v="1.63"/>
    <x v="0"/>
    <s v="Raleigh"/>
    <x v="3"/>
    <n v="46"/>
    <x v="5"/>
    <x v="2"/>
    <x v="2"/>
    <x v="3"/>
    <x v="1"/>
    <n v="0"/>
    <n v="1"/>
  </r>
  <r>
    <d v="2022-07-13T00:00:00"/>
    <n v="3534000"/>
    <n v="98.52"/>
    <n v="83.36"/>
    <n v="1.83"/>
    <x v="0"/>
    <s v="Cincinnati"/>
    <x v="0"/>
    <n v="52"/>
    <x v="5"/>
    <x v="0"/>
    <x v="2"/>
    <x v="3"/>
    <x v="3"/>
    <n v="0"/>
    <n v="1"/>
  </r>
  <r>
    <d v="2025-05-06T00:00:00"/>
    <n v="3965000"/>
    <n v="90.87"/>
    <n v="86.62"/>
    <n v="1.19"/>
    <x v="0"/>
    <s v="Los Angeles"/>
    <x v="2"/>
    <n v="145"/>
    <x v="7"/>
    <x v="1"/>
    <x v="2"/>
    <x v="0"/>
    <x v="2"/>
    <n v="0"/>
    <n v="1"/>
  </r>
  <r>
    <d v="2016-10-26T00:00:00"/>
    <n v="1376000"/>
    <n v="92.47"/>
    <n v="68.31"/>
    <n v="1.78"/>
    <x v="0"/>
    <s v="Pittsburgh"/>
    <x v="5"/>
    <n v="46"/>
    <x v="6"/>
    <x v="2"/>
    <x v="0"/>
    <x v="3"/>
    <x v="2"/>
    <n v="0"/>
    <n v="1"/>
  </r>
  <r>
    <d v="2017-09-11T00:00:00"/>
    <n v="5084000"/>
    <n v="88.64"/>
    <n v="57.37"/>
    <n v="1.1000000000000001"/>
    <x v="0"/>
    <s v="Atlanta"/>
    <x v="8"/>
    <n v="40"/>
    <x v="0"/>
    <x v="2"/>
    <x v="1"/>
    <x v="0"/>
    <x v="1"/>
    <n v="0"/>
    <n v="1"/>
  </r>
  <r>
    <d v="2020-12-15T00:00:00"/>
    <n v="4170000"/>
    <n v="94.4"/>
    <n v="79.099999999999994"/>
    <n v="2.02"/>
    <x v="0"/>
    <s v="Cincinnati"/>
    <x v="0"/>
    <n v="120"/>
    <x v="2"/>
    <x v="1"/>
    <x v="0"/>
    <x v="1"/>
    <x v="2"/>
    <n v="0"/>
    <n v="1"/>
  </r>
  <r>
    <d v="2016-10-28T00:00:00"/>
    <n v="500000"/>
    <n v="90.64"/>
    <n v="75.599999999999994"/>
    <n v="1.74"/>
    <x v="0"/>
    <s v="Rochester"/>
    <x v="7"/>
    <n v="56"/>
    <x v="6"/>
    <x v="0"/>
    <x v="0"/>
    <x v="3"/>
    <x v="2"/>
    <n v="0"/>
    <n v="1"/>
  </r>
  <r>
    <d v="2023-03-22T00:00:00"/>
    <n v="4595000"/>
    <n v="94.46"/>
    <n v="62.05"/>
    <n v="1.03"/>
    <x v="0"/>
    <s v="Atlanta"/>
    <x v="8"/>
    <n v="69"/>
    <x v="9"/>
    <x v="0"/>
    <x v="1"/>
    <x v="0"/>
    <x v="2"/>
    <n v="0"/>
    <n v="1"/>
  </r>
  <r>
    <d v="2023-06-28T00:00:00"/>
    <n v="4479000"/>
    <n v="98.94"/>
    <n v="78.7"/>
    <n v="2.14"/>
    <x v="1"/>
    <s v="Columbus"/>
    <x v="0"/>
    <n v="86"/>
    <x v="9"/>
    <x v="0"/>
    <x v="0"/>
    <x v="1"/>
    <x v="3"/>
    <n v="1"/>
    <n v="1"/>
  </r>
  <r>
    <d v="2024-05-13T00:00:00"/>
    <n v="3742000"/>
    <n v="92.82"/>
    <n v="56.88"/>
    <n v="1.46"/>
    <x v="0"/>
    <s v="Greensboro"/>
    <x v="3"/>
    <n v="53"/>
    <x v="4"/>
    <x v="0"/>
    <x v="1"/>
    <x v="2"/>
    <x v="2"/>
    <n v="0"/>
    <n v="1"/>
  </r>
  <r>
    <d v="2021-06-04T00:00:00"/>
    <n v="3183000"/>
    <n v="88.08"/>
    <n v="81.540000000000006"/>
    <n v="1.25"/>
    <x v="0"/>
    <s v="Austin"/>
    <x v="1"/>
    <n v="60"/>
    <x v="10"/>
    <x v="0"/>
    <x v="2"/>
    <x v="2"/>
    <x v="1"/>
    <n v="0"/>
    <n v="1"/>
  </r>
  <r>
    <d v="2017-09-30T00:00:00"/>
    <n v="5158000"/>
    <n v="99.64"/>
    <n v="63.25"/>
    <n v="1.18"/>
    <x v="2"/>
    <s v="Dallas"/>
    <x v="1"/>
    <n v="66"/>
    <x v="0"/>
    <x v="0"/>
    <x v="1"/>
    <x v="0"/>
    <x v="3"/>
    <n v="1"/>
    <n v="1"/>
  </r>
  <r>
    <d v="2024-12-10T00:00:00"/>
    <n v="6730000"/>
    <n v="96.76"/>
    <n v="74.900000000000006"/>
    <n v="1.47"/>
    <x v="0"/>
    <s v="San Diego"/>
    <x v="2"/>
    <n v="79"/>
    <x v="4"/>
    <x v="0"/>
    <x v="0"/>
    <x v="2"/>
    <x v="0"/>
    <n v="0"/>
    <n v="1"/>
  </r>
  <r>
    <d v="2025-07-25T00:00:00"/>
    <n v="3237000"/>
    <n v="95.18"/>
    <n v="79"/>
    <n v="2.4500000000000002"/>
    <x v="0"/>
    <s v="Allentown"/>
    <x v="5"/>
    <n v="77"/>
    <x v="7"/>
    <x v="0"/>
    <x v="0"/>
    <x v="1"/>
    <x v="0"/>
    <n v="0"/>
    <n v="1"/>
  </r>
  <r>
    <d v="2018-08-29T00:00:00"/>
    <n v="8621000"/>
    <n v="96.86"/>
    <n v="57.75"/>
    <n v="1.39"/>
    <x v="0"/>
    <s v="Raleigh"/>
    <x v="3"/>
    <n v="86"/>
    <x v="8"/>
    <x v="0"/>
    <x v="1"/>
    <x v="2"/>
    <x v="0"/>
    <n v="0"/>
    <n v="1"/>
  </r>
  <r>
    <d v="2017-10-04T00:00:00"/>
    <n v="855000"/>
    <n v="97.91"/>
    <n v="68.95"/>
    <n v="2.2000000000000002"/>
    <x v="0"/>
    <s v="Greensboro"/>
    <x v="3"/>
    <n v="79"/>
    <x v="0"/>
    <x v="0"/>
    <x v="0"/>
    <x v="1"/>
    <x v="0"/>
    <n v="0"/>
    <n v="1"/>
  </r>
  <r>
    <d v="2022-12-04T00:00:00"/>
    <n v="7879000"/>
    <n v="89.99"/>
    <n v="83.26"/>
    <n v="1.41"/>
    <x v="0"/>
    <s v="Rochester"/>
    <x v="7"/>
    <n v="87"/>
    <x v="5"/>
    <x v="0"/>
    <x v="2"/>
    <x v="2"/>
    <x v="1"/>
    <n v="0"/>
    <n v="1"/>
  </r>
  <r>
    <d v="2024-02-13T00:00:00"/>
    <n v="2082000"/>
    <n v="92.13"/>
    <n v="62.73"/>
    <n v="1.4"/>
    <x v="0"/>
    <s v="Miami"/>
    <x v="9"/>
    <n v="82"/>
    <x v="4"/>
    <x v="0"/>
    <x v="1"/>
    <x v="2"/>
    <x v="2"/>
    <n v="0"/>
    <n v="1"/>
  </r>
  <r>
    <d v="2016-07-04T00:00:00"/>
    <n v="6321000"/>
    <n v="85.18"/>
    <n v="73.52"/>
    <n v="1.75"/>
    <x v="0"/>
    <s v="Augusta"/>
    <x v="8"/>
    <n v="70"/>
    <x v="6"/>
    <x v="0"/>
    <x v="0"/>
    <x v="3"/>
    <x v="1"/>
    <n v="0"/>
    <n v="1"/>
  </r>
  <r>
    <d v="2017-09-04T00:00:00"/>
    <n v="7307000"/>
    <n v="95.04"/>
    <n v="87.69"/>
    <n v="2.23"/>
    <x v="0"/>
    <s v="Peoria"/>
    <x v="6"/>
    <n v="109"/>
    <x v="0"/>
    <x v="1"/>
    <x v="2"/>
    <x v="1"/>
    <x v="0"/>
    <n v="0"/>
    <n v="1"/>
  </r>
  <r>
    <d v="2024-05-18T00:00:00"/>
    <n v="4926000"/>
    <n v="90.97"/>
    <n v="62.41"/>
    <n v="1.68"/>
    <x v="0"/>
    <s v="Pittsburgh"/>
    <x v="5"/>
    <n v="57"/>
    <x v="4"/>
    <x v="0"/>
    <x v="1"/>
    <x v="3"/>
    <x v="2"/>
    <n v="0"/>
    <n v="1"/>
  </r>
  <r>
    <d v="2018-03-02T00:00:00"/>
    <n v="2685000"/>
    <n v="99.69"/>
    <n v="53.55"/>
    <n v="2.38"/>
    <x v="0"/>
    <s v="San Diego"/>
    <x v="2"/>
    <n v="15"/>
    <x v="8"/>
    <x v="2"/>
    <x v="1"/>
    <x v="1"/>
    <x v="3"/>
    <n v="0"/>
    <n v="1"/>
  </r>
  <r>
    <d v="2020-09-26T00:00:00"/>
    <n v="9647000"/>
    <n v="97.45"/>
    <n v="64.42"/>
    <n v="1.65"/>
    <x v="0"/>
    <s v="Rochester"/>
    <x v="7"/>
    <n v="63"/>
    <x v="2"/>
    <x v="0"/>
    <x v="1"/>
    <x v="3"/>
    <x v="0"/>
    <n v="0"/>
    <n v="1"/>
  </r>
  <r>
    <d v="2018-05-14T00:00:00"/>
    <n v="1486000"/>
    <n v="98.88"/>
    <n v="83.16"/>
    <n v="1.1599999999999999"/>
    <x v="2"/>
    <s v="San Diego"/>
    <x v="2"/>
    <n v="36"/>
    <x v="8"/>
    <x v="2"/>
    <x v="2"/>
    <x v="0"/>
    <x v="3"/>
    <n v="1"/>
    <n v="1"/>
  </r>
  <r>
    <d v="2018-04-27T00:00:00"/>
    <n v="4655000"/>
    <n v="86.48"/>
    <n v="74.760000000000005"/>
    <n v="1.22"/>
    <x v="0"/>
    <s v="Augusta"/>
    <x v="8"/>
    <n v="46"/>
    <x v="8"/>
    <x v="2"/>
    <x v="0"/>
    <x v="0"/>
    <x v="1"/>
    <n v="0"/>
    <n v="1"/>
  </r>
  <r>
    <d v="2021-01-19T00:00:00"/>
    <n v="4535000"/>
    <n v="89.75"/>
    <n v="77.09"/>
    <n v="1.73"/>
    <x v="0"/>
    <s v="New York"/>
    <x v="7"/>
    <n v="75"/>
    <x v="10"/>
    <x v="0"/>
    <x v="0"/>
    <x v="3"/>
    <x v="1"/>
    <n v="0"/>
    <n v="1"/>
  </r>
  <r>
    <d v="2019-05-27T00:00:00"/>
    <n v="4150000"/>
    <n v="97.68"/>
    <n v="86.45"/>
    <n v="2.23"/>
    <x v="0"/>
    <s v="San Francisco"/>
    <x v="2"/>
    <n v="71"/>
    <x v="3"/>
    <x v="0"/>
    <x v="2"/>
    <x v="1"/>
    <x v="0"/>
    <n v="0"/>
    <n v="1"/>
  </r>
  <r>
    <d v="2021-06-14T00:00:00"/>
    <n v="6758000"/>
    <n v="98.62"/>
    <n v="59.43"/>
    <n v="2.36"/>
    <x v="0"/>
    <s v="Tucson"/>
    <x v="4"/>
    <n v="46"/>
    <x v="10"/>
    <x v="2"/>
    <x v="1"/>
    <x v="1"/>
    <x v="3"/>
    <n v="0"/>
    <n v="1"/>
  </r>
  <r>
    <d v="2024-05-23T00:00:00"/>
    <n v="5201000"/>
    <n v="92.98"/>
    <n v="69.12"/>
    <n v="1.34"/>
    <x v="1"/>
    <s v="Philadelphia"/>
    <x v="5"/>
    <n v="68"/>
    <x v="4"/>
    <x v="0"/>
    <x v="0"/>
    <x v="2"/>
    <x v="2"/>
    <n v="1"/>
    <n v="1"/>
  </r>
  <r>
    <d v="2020-05-25T00:00:00"/>
    <n v="3183000"/>
    <n v="93.29"/>
    <n v="60.13"/>
    <n v="2.4300000000000002"/>
    <x v="1"/>
    <s v="Miami"/>
    <x v="9"/>
    <n v="93"/>
    <x v="2"/>
    <x v="0"/>
    <x v="1"/>
    <x v="1"/>
    <x v="2"/>
    <n v="1"/>
    <n v="1"/>
  </r>
  <r>
    <d v="2016-11-27T00:00:00"/>
    <n v="4012000"/>
    <n v="88.49"/>
    <n v="69.650000000000006"/>
    <n v="2.31"/>
    <x v="0"/>
    <s v="San Diego"/>
    <x v="2"/>
    <n v="30"/>
    <x v="6"/>
    <x v="2"/>
    <x v="0"/>
    <x v="1"/>
    <x v="1"/>
    <n v="0"/>
    <n v="1"/>
  </r>
  <r>
    <d v="2019-10-30T00:00:00"/>
    <n v="6255000"/>
    <n v="86.34"/>
    <n v="77.760000000000005"/>
    <n v="1.25"/>
    <x v="0"/>
    <s v="Philadelphia"/>
    <x v="5"/>
    <n v="124"/>
    <x v="3"/>
    <x v="1"/>
    <x v="0"/>
    <x v="2"/>
    <x v="1"/>
    <n v="0"/>
    <n v="1"/>
  </r>
  <r>
    <d v="2018-11-26T00:00:00"/>
    <n v="3623000"/>
    <n v="91.26"/>
    <n v="64.02"/>
    <n v="2.29"/>
    <x v="3"/>
    <s v="Allentown"/>
    <x v="5"/>
    <n v="98"/>
    <x v="8"/>
    <x v="0"/>
    <x v="1"/>
    <x v="1"/>
    <x v="2"/>
    <n v="1"/>
    <n v="1"/>
  </r>
  <r>
    <d v="2024-12-07T00:00:00"/>
    <n v="5364000"/>
    <n v="87.13"/>
    <n v="78.19"/>
    <n v="2.36"/>
    <x v="0"/>
    <s v="Tampa"/>
    <x v="9"/>
    <n v="43"/>
    <x v="4"/>
    <x v="2"/>
    <x v="0"/>
    <x v="1"/>
    <x v="1"/>
    <n v="0"/>
    <n v="1"/>
  </r>
  <r>
    <d v="2020-03-26T00:00:00"/>
    <n v="3982000"/>
    <n v="98.91"/>
    <n v="70.84"/>
    <n v="1.73"/>
    <x v="3"/>
    <s v="Springfield"/>
    <x v="6"/>
    <n v="5"/>
    <x v="2"/>
    <x v="2"/>
    <x v="0"/>
    <x v="3"/>
    <x v="3"/>
    <n v="1"/>
    <n v="1"/>
  </r>
  <r>
    <d v="2017-09-10T00:00:00"/>
    <n v="8492000"/>
    <n v="86.6"/>
    <n v="82.84"/>
    <n v="1.65"/>
    <x v="1"/>
    <s v="Atlanta"/>
    <x v="8"/>
    <n v="96"/>
    <x v="0"/>
    <x v="0"/>
    <x v="2"/>
    <x v="3"/>
    <x v="1"/>
    <n v="1"/>
    <n v="1"/>
  </r>
  <r>
    <d v="2020-09-18T00:00:00"/>
    <n v="3384000"/>
    <n v="94.51"/>
    <n v="85.21"/>
    <n v="2.33"/>
    <x v="0"/>
    <s v="Tampa"/>
    <x v="9"/>
    <n v="67"/>
    <x v="2"/>
    <x v="0"/>
    <x v="2"/>
    <x v="1"/>
    <x v="2"/>
    <n v="0"/>
    <n v="1"/>
  </r>
  <r>
    <d v="2024-08-21T00:00:00"/>
    <n v="4058000"/>
    <n v="94.02"/>
    <n v="74.25"/>
    <n v="1.55"/>
    <x v="0"/>
    <s v="Los Angeles"/>
    <x v="2"/>
    <n v="108"/>
    <x v="4"/>
    <x v="1"/>
    <x v="0"/>
    <x v="3"/>
    <x v="2"/>
    <n v="0"/>
    <n v="1"/>
  </r>
  <r>
    <d v="2017-02-25T00:00:00"/>
    <n v="5015000"/>
    <n v="91.97"/>
    <n v="89.9"/>
    <n v="1.74"/>
    <x v="0"/>
    <s v="Savannah"/>
    <x v="8"/>
    <n v="102"/>
    <x v="0"/>
    <x v="1"/>
    <x v="2"/>
    <x v="3"/>
    <x v="2"/>
    <n v="0"/>
    <n v="1"/>
  </r>
  <r>
    <d v="2024-02-11T00:00:00"/>
    <n v="5108000"/>
    <n v="97.21"/>
    <n v="81.069999999999993"/>
    <n v="2.1800000000000002"/>
    <x v="0"/>
    <s v="Columbus"/>
    <x v="0"/>
    <n v="35"/>
    <x v="4"/>
    <x v="2"/>
    <x v="2"/>
    <x v="1"/>
    <x v="0"/>
    <n v="0"/>
    <n v="1"/>
  </r>
  <r>
    <d v="2018-06-07T00:00:00"/>
    <n v="2975000"/>
    <n v="97.93"/>
    <n v="85.74"/>
    <n v="1.29"/>
    <x v="0"/>
    <s v="Austin"/>
    <x v="1"/>
    <n v="100"/>
    <x v="8"/>
    <x v="1"/>
    <x v="2"/>
    <x v="2"/>
    <x v="0"/>
    <n v="0"/>
    <n v="1"/>
  </r>
  <r>
    <d v="2025-06-11T00:00:00"/>
    <n v="5215000"/>
    <n v="94.7"/>
    <n v="71.81"/>
    <n v="1.08"/>
    <x v="3"/>
    <s v="Philadelphia"/>
    <x v="5"/>
    <n v="104"/>
    <x v="7"/>
    <x v="1"/>
    <x v="0"/>
    <x v="0"/>
    <x v="2"/>
    <n v="1"/>
    <n v="1"/>
  </r>
  <r>
    <d v="2018-03-10T00:00:00"/>
    <n v="5073000"/>
    <n v="94.72"/>
    <n v="70.11"/>
    <n v="1.74"/>
    <x v="0"/>
    <s v="Los Angeles"/>
    <x v="2"/>
    <n v="125"/>
    <x v="8"/>
    <x v="1"/>
    <x v="0"/>
    <x v="3"/>
    <x v="2"/>
    <n v="0"/>
    <n v="1"/>
  </r>
  <r>
    <d v="2018-06-23T00:00:00"/>
    <n v="3919000"/>
    <n v="87.38"/>
    <n v="57.83"/>
    <n v="2.46"/>
    <x v="0"/>
    <s v="Savannah"/>
    <x v="8"/>
    <n v="50"/>
    <x v="8"/>
    <x v="0"/>
    <x v="1"/>
    <x v="1"/>
    <x v="1"/>
    <n v="0"/>
    <n v="1"/>
  </r>
  <r>
    <d v="2021-04-22T00:00:00"/>
    <n v="4054000"/>
    <n v="93.86"/>
    <n v="74.41"/>
    <n v="1.23"/>
    <x v="1"/>
    <s v="Springfield"/>
    <x v="6"/>
    <n v="53"/>
    <x v="10"/>
    <x v="0"/>
    <x v="0"/>
    <x v="0"/>
    <x v="2"/>
    <n v="1"/>
    <n v="1"/>
  </r>
  <r>
    <d v="2025-02-25T00:00:00"/>
    <n v="6246000"/>
    <n v="88.56"/>
    <n v="61.55"/>
    <n v="2.41"/>
    <x v="0"/>
    <s v="New York"/>
    <x v="7"/>
    <n v="94"/>
    <x v="7"/>
    <x v="0"/>
    <x v="1"/>
    <x v="1"/>
    <x v="1"/>
    <n v="0"/>
    <n v="1"/>
  </r>
  <r>
    <d v="2016-04-06T00:00:00"/>
    <n v="6082000"/>
    <n v="86.23"/>
    <n v="66.73"/>
    <n v="1.84"/>
    <x v="0"/>
    <s v="Philadelphia"/>
    <x v="5"/>
    <n v="101"/>
    <x v="6"/>
    <x v="1"/>
    <x v="0"/>
    <x v="3"/>
    <x v="1"/>
    <n v="0"/>
    <n v="1"/>
  </r>
  <r>
    <d v="2016-01-18T00:00:00"/>
    <n v="4559000"/>
    <n v="94.02"/>
    <n v="63.1"/>
    <n v="2.17"/>
    <x v="0"/>
    <s v="Miami"/>
    <x v="9"/>
    <n v="35"/>
    <x v="6"/>
    <x v="2"/>
    <x v="1"/>
    <x v="1"/>
    <x v="2"/>
    <n v="0"/>
    <n v="1"/>
  </r>
  <r>
    <d v="2016-12-11T00:00:00"/>
    <n v="4052000"/>
    <n v="97.58"/>
    <n v="54.14"/>
    <n v="2.2599999999999998"/>
    <x v="1"/>
    <s v="Buffalo"/>
    <x v="7"/>
    <n v="102"/>
    <x v="6"/>
    <x v="1"/>
    <x v="1"/>
    <x v="1"/>
    <x v="0"/>
    <n v="1"/>
    <n v="1"/>
  </r>
  <r>
    <d v="2016-05-03T00:00:00"/>
    <n v="4135000"/>
    <n v="98.62"/>
    <n v="64.53"/>
    <n v="1.43"/>
    <x v="1"/>
    <s v="Buffalo"/>
    <x v="7"/>
    <n v="140"/>
    <x v="6"/>
    <x v="1"/>
    <x v="1"/>
    <x v="2"/>
    <x v="3"/>
    <n v="1"/>
    <n v="1"/>
  </r>
  <r>
    <d v="2025-05-17T00:00:00"/>
    <n v="500000"/>
    <n v="90.17"/>
    <n v="77.75"/>
    <n v="2.14"/>
    <x v="2"/>
    <s v="Charlotte"/>
    <x v="3"/>
    <n v="76"/>
    <x v="7"/>
    <x v="0"/>
    <x v="0"/>
    <x v="1"/>
    <x v="2"/>
    <n v="1"/>
    <n v="1"/>
  </r>
  <r>
    <d v="2020-01-25T00:00:00"/>
    <n v="6828000"/>
    <n v="90.91"/>
    <n v="77.08"/>
    <n v="1.71"/>
    <x v="1"/>
    <s v="Phoenix"/>
    <x v="4"/>
    <n v="45"/>
    <x v="2"/>
    <x v="2"/>
    <x v="0"/>
    <x v="3"/>
    <x v="2"/>
    <n v="1"/>
    <n v="1"/>
  </r>
  <r>
    <d v="2019-02-24T00:00:00"/>
    <n v="1729000"/>
    <n v="90.55"/>
    <n v="50.81"/>
    <n v="1.79"/>
    <x v="0"/>
    <s v="Allentown"/>
    <x v="5"/>
    <n v="66"/>
    <x v="3"/>
    <x v="0"/>
    <x v="1"/>
    <x v="3"/>
    <x v="2"/>
    <n v="0"/>
    <n v="1"/>
  </r>
  <r>
    <d v="2025-04-19T00:00:00"/>
    <n v="11755000"/>
    <n v="99.61"/>
    <n v="86.46"/>
    <n v="1.24"/>
    <x v="1"/>
    <s v="Cleveland"/>
    <x v="0"/>
    <n v="95"/>
    <x v="7"/>
    <x v="0"/>
    <x v="2"/>
    <x v="0"/>
    <x v="3"/>
    <n v="1"/>
    <n v="1"/>
  </r>
  <r>
    <d v="2022-08-26T00:00:00"/>
    <n v="2808000"/>
    <n v="90.41"/>
    <n v="81.94"/>
    <n v="1.79"/>
    <x v="2"/>
    <s v="Buffalo"/>
    <x v="7"/>
    <n v="18"/>
    <x v="5"/>
    <x v="2"/>
    <x v="2"/>
    <x v="3"/>
    <x v="2"/>
    <n v="1"/>
    <n v="1"/>
  </r>
  <r>
    <d v="2016-01-30T00:00:00"/>
    <n v="7243000"/>
    <n v="97.09"/>
    <n v="55.29"/>
    <n v="2.0699999999999998"/>
    <x v="0"/>
    <s v="New York"/>
    <x v="7"/>
    <n v="81"/>
    <x v="6"/>
    <x v="0"/>
    <x v="1"/>
    <x v="1"/>
    <x v="0"/>
    <n v="0"/>
    <n v="1"/>
  </r>
  <r>
    <d v="2024-01-14T00:00:00"/>
    <n v="1497000"/>
    <n v="85.75"/>
    <n v="69.489999999999995"/>
    <n v="1.53"/>
    <x v="3"/>
    <s v="Phoenix"/>
    <x v="4"/>
    <n v="58"/>
    <x v="4"/>
    <x v="0"/>
    <x v="0"/>
    <x v="3"/>
    <x v="1"/>
    <n v="1"/>
    <n v="1"/>
  </r>
  <r>
    <d v="2024-11-05T00:00:00"/>
    <n v="6673000"/>
    <n v="96.54"/>
    <n v="59.79"/>
    <n v="1.07"/>
    <x v="0"/>
    <s v="Cleveland"/>
    <x v="0"/>
    <n v="42"/>
    <x v="4"/>
    <x v="2"/>
    <x v="1"/>
    <x v="0"/>
    <x v="0"/>
    <n v="0"/>
    <n v="1"/>
  </r>
  <r>
    <d v="2020-06-28T00:00:00"/>
    <n v="5343000"/>
    <n v="89.83"/>
    <n v="59.86"/>
    <n v="1.01"/>
    <x v="0"/>
    <s v="Dallas"/>
    <x v="1"/>
    <n v="92"/>
    <x v="2"/>
    <x v="0"/>
    <x v="1"/>
    <x v="0"/>
    <x v="1"/>
    <n v="0"/>
    <n v="1"/>
  </r>
  <r>
    <d v="2020-09-14T00:00:00"/>
    <n v="3936000"/>
    <n v="94.18"/>
    <n v="56.66"/>
    <n v="1.79"/>
    <x v="2"/>
    <s v="Mesa"/>
    <x v="4"/>
    <n v="63"/>
    <x v="2"/>
    <x v="0"/>
    <x v="1"/>
    <x v="3"/>
    <x v="2"/>
    <n v="1"/>
    <n v="1"/>
  </r>
  <r>
    <d v="2023-10-12T00:00:00"/>
    <n v="1701000"/>
    <n v="85.53"/>
    <n v="51.49"/>
    <n v="1.04"/>
    <x v="0"/>
    <s v="Savannah"/>
    <x v="8"/>
    <n v="97"/>
    <x v="9"/>
    <x v="0"/>
    <x v="1"/>
    <x v="0"/>
    <x v="1"/>
    <n v="0"/>
    <n v="1"/>
  </r>
  <r>
    <d v="2019-09-24T00:00:00"/>
    <n v="3271000"/>
    <n v="96.94"/>
    <n v="67.27"/>
    <n v="1.68"/>
    <x v="0"/>
    <s v="Austin"/>
    <x v="1"/>
    <n v="109"/>
    <x v="3"/>
    <x v="1"/>
    <x v="0"/>
    <x v="3"/>
    <x v="0"/>
    <n v="0"/>
    <n v="1"/>
  </r>
  <r>
    <d v="2022-06-22T00:00:00"/>
    <n v="8684000"/>
    <n v="89.1"/>
    <n v="54.86"/>
    <n v="1.83"/>
    <x v="0"/>
    <s v="Rochester"/>
    <x v="7"/>
    <n v="78"/>
    <x v="5"/>
    <x v="0"/>
    <x v="1"/>
    <x v="3"/>
    <x v="1"/>
    <n v="0"/>
    <n v="1"/>
  </r>
  <r>
    <d v="2020-08-16T00:00:00"/>
    <n v="3733000"/>
    <n v="94.7"/>
    <n v="69.77"/>
    <n v="1.93"/>
    <x v="0"/>
    <s v="Pittsburgh"/>
    <x v="5"/>
    <n v="17"/>
    <x v="2"/>
    <x v="2"/>
    <x v="0"/>
    <x v="3"/>
    <x v="2"/>
    <n v="0"/>
    <n v="1"/>
  </r>
  <r>
    <d v="2023-04-13T00:00:00"/>
    <n v="8334000"/>
    <n v="95.59"/>
    <n v="71.37"/>
    <n v="2.02"/>
    <x v="1"/>
    <s v="Cincinnati"/>
    <x v="0"/>
    <n v="84"/>
    <x v="9"/>
    <x v="0"/>
    <x v="0"/>
    <x v="1"/>
    <x v="0"/>
    <n v="1"/>
    <n v="1"/>
  </r>
  <r>
    <d v="2016-10-21T00:00:00"/>
    <n v="4626000"/>
    <n v="91.19"/>
    <n v="80.569999999999993"/>
    <n v="1.87"/>
    <x v="0"/>
    <s v="Rochester"/>
    <x v="7"/>
    <n v="105"/>
    <x v="6"/>
    <x v="1"/>
    <x v="2"/>
    <x v="3"/>
    <x v="2"/>
    <n v="0"/>
    <n v="1"/>
  </r>
  <r>
    <d v="2016-08-01T00:00:00"/>
    <n v="5257000"/>
    <n v="91.42"/>
    <n v="63.23"/>
    <n v="1.1399999999999999"/>
    <x v="0"/>
    <s v="Miami"/>
    <x v="9"/>
    <n v="57"/>
    <x v="6"/>
    <x v="0"/>
    <x v="1"/>
    <x v="0"/>
    <x v="2"/>
    <n v="0"/>
    <n v="1"/>
  </r>
  <r>
    <d v="2018-04-03T00:00:00"/>
    <n v="3195000"/>
    <n v="86.57"/>
    <n v="74.5"/>
    <n v="2.11"/>
    <x v="0"/>
    <s v="Tampa"/>
    <x v="9"/>
    <n v="155"/>
    <x v="8"/>
    <x v="1"/>
    <x v="0"/>
    <x v="1"/>
    <x v="1"/>
    <n v="0"/>
    <n v="1"/>
  </r>
  <r>
    <d v="2023-01-16T00:00:00"/>
    <n v="5572000"/>
    <n v="91.14"/>
    <n v="88.12"/>
    <n v="2.2999999999999998"/>
    <x v="0"/>
    <s v="Rochester"/>
    <x v="7"/>
    <n v="80"/>
    <x v="9"/>
    <x v="0"/>
    <x v="2"/>
    <x v="1"/>
    <x v="2"/>
    <n v="0"/>
    <n v="1"/>
  </r>
  <r>
    <d v="2022-08-20T00:00:00"/>
    <n v="3349000"/>
    <n v="91.53"/>
    <n v="66.08"/>
    <n v="1.86"/>
    <x v="1"/>
    <s v="Greensboro"/>
    <x v="3"/>
    <n v="60"/>
    <x v="5"/>
    <x v="0"/>
    <x v="0"/>
    <x v="3"/>
    <x v="2"/>
    <n v="1"/>
    <n v="1"/>
  </r>
  <r>
    <d v="2023-10-21T00:00:00"/>
    <n v="8037000"/>
    <n v="92.65"/>
    <n v="54.19"/>
    <n v="2.29"/>
    <x v="0"/>
    <s v="Augusta"/>
    <x v="8"/>
    <n v="90"/>
    <x v="9"/>
    <x v="0"/>
    <x v="1"/>
    <x v="1"/>
    <x v="2"/>
    <n v="0"/>
    <n v="1"/>
  </r>
  <r>
    <d v="2023-06-19T00:00:00"/>
    <n v="4680000"/>
    <n v="85.7"/>
    <n v="78.2"/>
    <n v="2.2799999999999998"/>
    <x v="1"/>
    <s v="Dallas"/>
    <x v="1"/>
    <n v="67"/>
    <x v="9"/>
    <x v="0"/>
    <x v="0"/>
    <x v="1"/>
    <x v="1"/>
    <n v="1"/>
    <n v="1"/>
  </r>
  <r>
    <d v="2019-01-13T00:00:00"/>
    <n v="6493000"/>
    <n v="93.85"/>
    <n v="75.2"/>
    <n v="2.27"/>
    <x v="0"/>
    <s v="Charlotte"/>
    <x v="3"/>
    <n v="71"/>
    <x v="3"/>
    <x v="0"/>
    <x v="0"/>
    <x v="1"/>
    <x v="2"/>
    <n v="0"/>
    <n v="1"/>
  </r>
  <r>
    <d v="2021-05-08T00:00:00"/>
    <n v="3059000"/>
    <n v="98.59"/>
    <n v="86.04"/>
    <n v="2.46"/>
    <x v="0"/>
    <s v="Orlando"/>
    <x v="9"/>
    <n v="34"/>
    <x v="10"/>
    <x v="2"/>
    <x v="2"/>
    <x v="1"/>
    <x v="3"/>
    <n v="0"/>
    <n v="1"/>
  </r>
  <r>
    <d v="2018-01-03T00:00:00"/>
    <n v="4323000"/>
    <n v="99.86"/>
    <n v="68.89"/>
    <n v="1.83"/>
    <x v="0"/>
    <s v="Springfield"/>
    <x v="6"/>
    <n v="111"/>
    <x v="8"/>
    <x v="1"/>
    <x v="0"/>
    <x v="3"/>
    <x v="3"/>
    <n v="0"/>
    <n v="1"/>
  </r>
  <r>
    <d v="2020-11-18T00:00:00"/>
    <n v="1020000"/>
    <n v="86.13"/>
    <n v="85.83"/>
    <n v="2.2000000000000002"/>
    <x v="0"/>
    <s v="Rochester"/>
    <x v="7"/>
    <n v="84"/>
    <x v="2"/>
    <x v="0"/>
    <x v="2"/>
    <x v="1"/>
    <x v="1"/>
    <n v="0"/>
    <n v="1"/>
  </r>
  <r>
    <d v="2020-12-30T00:00:00"/>
    <n v="5753000"/>
    <n v="94.39"/>
    <n v="66.37"/>
    <n v="1.38"/>
    <x v="0"/>
    <s v="Phoenix"/>
    <x v="4"/>
    <n v="60"/>
    <x v="2"/>
    <x v="0"/>
    <x v="0"/>
    <x v="2"/>
    <x v="2"/>
    <n v="0"/>
    <n v="1"/>
  </r>
  <r>
    <d v="2021-06-10T00:00:00"/>
    <n v="5858000"/>
    <n v="93.22"/>
    <n v="74.38"/>
    <n v="1.1399999999999999"/>
    <x v="0"/>
    <s v="Allentown"/>
    <x v="5"/>
    <n v="98"/>
    <x v="10"/>
    <x v="0"/>
    <x v="0"/>
    <x v="0"/>
    <x v="2"/>
    <n v="0"/>
    <n v="1"/>
  </r>
  <r>
    <d v="2022-05-07T00:00:00"/>
    <n v="2220000"/>
    <n v="88.13"/>
    <n v="76.45"/>
    <n v="2.37"/>
    <x v="0"/>
    <s v="Mesa"/>
    <x v="4"/>
    <n v="71"/>
    <x v="5"/>
    <x v="0"/>
    <x v="0"/>
    <x v="1"/>
    <x v="1"/>
    <n v="0"/>
    <n v="1"/>
  </r>
  <r>
    <d v="2017-10-15T00:00:00"/>
    <n v="2353000"/>
    <n v="94.73"/>
    <n v="84.85"/>
    <n v="2.12"/>
    <x v="1"/>
    <s v="Cincinnati"/>
    <x v="0"/>
    <n v="61"/>
    <x v="0"/>
    <x v="0"/>
    <x v="2"/>
    <x v="1"/>
    <x v="2"/>
    <n v="1"/>
    <n v="1"/>
  </r>
  <r>
    <d v="2021-11-13T00:00:00"/>
    <n v="5216000"/>
    <n v="96.28"/>
    <n v="55.6"/>
    <n v="1.52"/>
    <x v="0"/>
    <s v="Rochester"/>
    <x v="7"/>
    <n v="107"/>
    <x v="10"/>
    <x v="1"/>
    <x v="1"/>
    <x v="3"/>
    <x v="0"/>
    <n v="0"/>
    <n v="1"/>
  </r>
  <r>
    <d v="2024-04-28T00:00:00"/>
    <n v="5499000"/>
    <n v="98.94"/>
    <n v="84.97"/>
    <n v="1.2"/>
    <x v="0"/>
    <s v="Cincinnati"/>
    <x v="0"/>
    <n v="5"/>
    <x v="4"/>
    <x v="2"/>
    <x v="2"/>
    <x v="0"/>
    <x v="3"/>
    <n v="0"/>
    <n v="1"/>
  </r>
  <r>
    <d v="2025-02-12T00:00:00"/>
    <n v="4073000"/>
    <n v="89.36"/>
    <n v="74.59"/>
    <n v="2.35"/>
    <x v="0"/>
    <s v="Springfield"/>
    <x v="6"/>
    <n v="43"/>
    <x v="7"/>
    <x v="2"/>
    <x v="0"/>
    <x v="1"/>
    <x v="1"/>
    <n v="0"/>
    <n v="1"/>
  </r>
  <r>
    <d v="2017-05-15T00:00:00"/>
    <n v="5204000"/>
    <n v="97.57"/>
    <n v="71.010000000000005"/>
    <n v="1.31"/>
    <x v="0"/>
    <s v="Pittsburgh"/>
    <x v="5"/>
    <n v="84"/>
    <x v="0"/>
    <x v="0"/>
    <x v="0"/>
    <x v="2"/>
    <x v="0"/>
    <n v="0"/>
    <n v="1"/>
  </r>
  <r>
    <d v="2020-12-28T00:00:00"/>
    <n v="10307000"/>
    <n v="96.14"/>
    <n v="58.8"/>
    <n v="1.55"/>
    <x v="0"/>
    <s v="Austin"/>
    <x v="1"/>
    <n v="110"/>
    <x v="2"/>
    <x v="1"/>
    <x v="1"/>
    <x v="3"/>
    <x v="0"/>
    <n v="0"/>
    <n v="1"/>
  </r>
  <r>
    <d v="2019-09-05T00:00:00"/>
    <n v="5792000"/>
    <n v="91.66"/>
    <n v="80.2"/>
    <n v="2.13"/>
    <x v="0"/>
    <s v="Raleigh"/>
    <x v="3"/>
    <n v="71"/>
    <x v="3"/>
    <x v="0"/>
    <x v="2"/>
    <x v="1"/>
    <x v="2"/>
    <n v="0"/>
    <n v="1"/>
  </r>
  <r>
    <d v="2023-07-02T00:00:00"/>
    <n v="5990000"/>
    <n v="98.41"/>
    <n v="69.010000000000005"/>
    <n v="2.42"/>
    <x v="0"/>
    <s v="Cincinnati"/>
    <x v="0"/>
    <n v="26"/>
    <x v="9"/>
    <x v="2"/>
    <x v="0"/>
    <x v="1"/>
    <x v="3"/>
    <n v="0"/>
    <n v="1"/>
  </r>
  <r>
    <d v="2017-08-25T00:00:00"/>
    <n v="5468000"/>
    <n v="90.74"/>
    <n v="87.38"/>
    <n v="1.65"/>
    <x v="0"/>
    <s v="Chicago"/>
    <x v="6"/>
    <n v="109"/>
    <x v="0"/>
    <x v="1"/>
    <x v="2"/>
    <x v="3"/>
    <x v="2"/>
    <n v="0"/>
    <n v="1"/>
  </r>
  <r>
    <d v="2020-02-12T00:00:00"/>
    <n v="500000"/>
    <n v="93.47"/>
    <n v="68.819999999999993"/>
    <n v="1.07"/>
    <x v="0"/>
    <s v="Rochester"/>
    <x v="7"/>
    <n v="124"/>
    <x v="2"/>
    <x v="1"/>
    <x v="0"/>
    <x v="0"/>
    <x v="2"/>
    <n v="0"/>
    <n v="1"/>
  </r>
  <r>
    <d v="2023-03-19T00:00:00"/>
    <n v="4707000"/>
    <n v="93.83"/>
    <n v="55.57"/>
    <n v="1.01"/>
    <x v="0"/>
    <s v="San Diego"/>
    <x v="2"/>
    <n v="105"/>
    <x v="9"/>
    <x v="1"/>
    <x v="1"/>
    <x v="0"/>
    <x v="2"/>
    <n v="0"/>
    <n v="1"/>
  </r>
  <r>
    <d v="2019-10-13T00:00:00"/>
    <n v="6634000"/>
    <n v="86.49"/>
    <n v="86.36"/>
    <n v="1.32"/>
    <x v="0"/>
    <s v="Buffalo"/>
    <x v="7"/>
    <n v="44"/>
    <x v="3"/>
    <x v="2"/>
    <x v="2"/>
    <x v="2"/>
    <x v="1"/>
    <n v="0"/>
    <n v="1"/>
  </r>
  <r>
    <d v="2017-12-17T00:00:00"/>
    <n v="3900000"/>
    <n v="85.21"/>
    <n v="80.87"/>
    <n v="2.31"/>
    <x v="1"/>
    <s v="Buffalo"/>
    <x v="7"/>
    <n v="59"/>
    <x v="0"/>
    <x v="0"/>
    <x v="2"/>
    <x v="1"/>
    <x v="1"/>
    <n v="1"/>
    <n v="1"/>
  </r>
  <r>
    <d v="2017-03-18T00:00:00"/>
    <n v="2597000"/>
    <n v="89.28"/>
    <n v="69.040000000000006"/>
    <n v="2.4300000000000002"/>
    <x v="0"/>
    <s v="San Diego"/>
    <x v="2"/>
    <n v="88"/>
    <x v="0"/>
    <x v="0"/>
    <x v="0"/>
    <x v="1"/>
    <x v="1"/>
    <n v="0"/>
    <n v="1"/>
  </r>
  <r>
    <d v="2016-06-04T00:00:00"/>
    <n v="6661000"/>
    <n v="91.59"/>
    <n v="61.91"/>
    <n v="1.68"/>
    <x v="0"/>
    <s v="Cleveland"/>
    <x v="0"/>
    <n v="47"/>
    <x v="6"/>
    <x v="2"/>
    <x v="1"/>
    <x v="3"/>
    <x v="2"/>
    <n v="0"/>
    <n v="1"/>
  </r>
  <r>
    <d v="2020-07-02T00:00:00"/>
    <n v="6629000"/>
    <n v="86.03"/>
    <n v="88.2"/>
    <n v="1.29"/>
    <x v="0"/>
    <s v="Tucson"/>
    <x v="4"/>
    <n v="47"/>
    <x v="2"/>
    <x v="2"/>
    <x v="2"/>
    <x v="2"/>
    <x v="1"/>
    <n v="0"/>
    <n v="1"/>
  </r>
  <r>
    <d v="2022-02-06T00:00:00"/>
    <n v="5315000"/>
    <n v="99.52"/>
    <n v="69.12"/>
    <n v="2.09"/>
    <x v="0"/>
    <s v="Pittsburgh"/>
    <x v="5"/>
    <n v="80"/>
    <x v="5"/>
    <x v="0"/>
    <x v="0"/>
    <x v="1"/>
    <x v="3"/>
    <n v="0"/>
    <n v="1"/>
  </r>
  <r>
    <d v="2022-09-05T00:00:00"/>
    <n v="2711000"/>
    <n v="91.65"/>
    <n v="56.63"/>
    <n v="2.4700000000000002"/>
    <x v="0"/>
    <s v="Houston"/>
    <x v="1"/>
    <n v="60"/>
    <x v="5"/>
    <x v="0"/>
    <x v="1"/>
    <x v="1"/>
    <x v="2"/>
    <n v="0"/>
    <n v="1"/>
  </r>
  <r>
    <d v="2019-10-15T00:00:00"/>
    <n v="5376000"/>
    <n v="94.4"/>
    <n v="71.52"/>
    <n v="1.99"/>
    <x v="1"/>
    <s v="Chicago"/>
    <x v="6"/>
    <n v="49"/>
    <x v="3"/>
    <x v="2"/>
    <x v="0"/>
    <x v="3"/>
    <x v="2"/>
    <n v="1"/>
    <n v="1"/>
  </r>
  <r>
    <d v="2018-04-13T00:00:00"/>
    <n v="5286000"/>
    <n v="89.31"/>
    <n v="87.61"/>
    <n v="2.14"/>
    <x v="2"/>
    <s v="Tampa"/>
    <x v="9"/>
    <n v="45"/>
    <x v="8"/>
    <x v="2"/>
    <x v="2"/>
    <x v="1"/>
    <x v="1"/>
    <n v="1"/>
    <n v="1"/>
  </r>
  <r>
    <d v="2021-02-18T00:00:00"/>
    <n v="3229000"/>
    <n v="85.17"/>
    <n v="59.69"/>
    <n v="2.02"/>
    <x v="1"/>
    <s v="Mesa"/>
    <x v="4"/>
    <n v="56"/>
    <x v="10"/>
    <x v="0"/>
    <x v="1"/>
    <x v="1"/>
    <x v="1"/>
    <n v="1"/>
    <n v="1"/>
  </r>
  <r>
    <d v="2025-05-23T00:00:00"/>
    <n v="5105000"/>
    <n v="98.32"/>
    <n v="77.75"/>
    <n v="1.59"/>
    <x v="1"/>
    <s v="Augusta"/>
    <x v="8"/>
    <n v="27"/>
    <x v="7"/>
    <x v="2"/>
    <x v="0"/>
    <x v="3"/>
    <x v="3"/>
    <n v="1"/>
    <n v="1"/>
  </r>
  <r>
    <d v="2020-11-19T00:00:00"/>
    <n v="3499000"/>
    <n v="87.66"/>
    <n v="75.36"/>
    <n v="1.55"/>
    <x v="0"/>
    <s v="Miami"/>
    <x v="9"/>
    <n v="10"/>
    <x v="2"/>
    <x v="2"/>
    <x v="0"/>
    <x v="3"/>
    <x v="1"/>
    <n v="0"/>
    <n v="1"/>
  </r>
  <r>
    <d v="2018-10-17T00:00:00"/>
    <n v="5872000"/>
    <n v="94.16"/>
    <n v="64.569999999999993"/>
    <n v="1.31"/>
    <x v="0"/>
    <s v="Austin"/>
    <x v="1"/>
    <n v="92"/>
    <x v="8"/>
    <x v="0"/>
    <x v="1"/>
    <x v="2"/>
    <x v="2"/>
    <n v="0"/>
    <n v="1"/>
  </r>
  <r>
    <d v="2018-04-11T00:00:00"/>
    <n v="4849000"/>
    <n v="88.37"/>
    <n v="57.81"/>
    <n v="1.25"/>
    <x v="0"/>
    <s v="Pittsburgh"/>
    <x v="5"/>
    <n v="121"/>
    <x v="8"/>
    <x v="1"/>
    <x v="1"/>
    <x v="2"/>
    <x v="1"/>
    <n v="0"/>
    <n v="1"/>
  </r>
  <r>
    <d v="2024-01-16T00:00:00"/>
    <n v="3589000"/>
    <n v="92.9"/>
    <n v="68.06"/>
    <n v="1.87"/>
    <x v="1"/>
    <s v="Springfield"/>
    <x v="6"/>
    <n v="96"/>
    <x v="4"/>
    <x v="0"/>
    <x v="0"/>
    <x v="3"/>
    <x v="2"/>
    <n v="1"/>
    <n v="1"/>
  </r>
  <r>
    <d v="2024-04-27T00:00:00"/>
    <n v="4356000"/>
    <n v="91.4"/>
    <n v="74.25"/>
    <n v="1.84"/>
    <x v="0"/>
    <s v="Columbus"/>
    <x v="0"/>
    <n v="74"/>
    <x v="4"/>
    <x v="0"/>
    <x v="0"/>
    <x v="3"/>
    <x v="2"/>
    <n v="0"/>
    <n v="1"/>
  </r>
  <r>
    <d v="2023-07-04T00:00:00"/>
    <n v="3058000"/>
    <n v="94.7"/>
    <n v="57.31"/>
    <n v="2.13"/>
    <x v="0"/>
    <s v="Miami"/>
    <x v="9"/>
    <n v="87"/>
    <x v="9"/>
    <x v="0"/>
    <x v="1"/>
    <x v="1"/>
    <x v="2"/>
    <n v="0"/>
    <n v="1"/>
  </r>
  <r>
    <d v="2024-01-19T00:00:00"/>
    <n v="7533000"/>
    <n v="85.72"/>
    <n v="66.31"/>
    <n v="2.06"/>
    <x v="0"/>
    <s v="Columbus"/>
    <x v="0"/>
    <n v="45"/>
    <x v="4"/>
    <x v="2"/>
    <x v="0"/>
    <x v="1"/>
    <x v="1"/>
    <n v="0"/>
    <n v="1"/>
  </r>
  <r>
    <d v="2020-10-24T00:00:00"/>
    <n v="6370000"/>
    <n v="94.46"/>
    <n v="73.5"/>
    <n v="1.53"/>
    <x v="0"/>
    <s v="Cincinnati"/>
    <x v="0"/>
    <n v="55"/>
    <x v="2"/>
    <x v="0"/>
    <x v="0"/>
    <x v="3"/>
    <x v="2"/>
    <n v="0"/>
    <n v="1"/>
  </r>
  <r>
    <d v="2024-01-10T00:00:00"/>
    <n v="10011000"/>
    <n v="92.09"/>
    <n v="77.930000000000007"/>
    <n v="1.65"/>
    <x v="0"/>
    <s v="Houston"/>
    <x v="1"/>
    <n v="61"/>
    <x v="4"/>
    <x v="0"/>
    <x v="0"/>
    <x v="3"/>
    <x v="2"/>
    <n v="0"/>
    <n v="1"/>
  </r>
  <r>
    <d v="2015-12-17T00:00:00"/>
    <n v="3787000"/>
    <n v="85.09"/>
    <n v="62.04"/>
    <n v="2.12"/>
    <x v="0"/>
    <s v="Columbus"/>
    <x v="0"/>
    <n v="56"/>
    <x v="1"/>
    <x v="0"/>
    <x v="1"/>
    <x v="1"/>
    <x v="1"/>
    <n v="0"/>
    <n v="1"/>
  </r>
  <r>
    <d v="2017-02-04T00:00:00"/>
    <n v="3799000"/>
    <n v="99.39"/>
    <n v="70.099999999999994"/>
    <n v="2.38"/>
    <x v="0"/>
    <s v="Mesa"/>
    <x v="4"/>
    <n v="92"/>
    <x v="0"/>
    <x v="0"/>
    <x v="0"/>
    <x v="1"/>
    <x v="3"/>
    <n v="0"/>
    <n v="1"/>
  </r>
  <r>
    <d v="2022-04-03T00:00:00"/>
    <n v="7069000"/>
    <n v="86.28"/>
    <n v="58.8"/>
    <n v="1.01"/>
    <x v="0"/>
    <s v="Cleveland"/>
    <x v="0"/>
    <n v="103"/>
    <x v="5"/>
    <x v="1"/>
    <x v="1"/>
    <x v="0"/>
    <x v="1"/>
    <n v="0"/>
    <n v="1"/>
  </r>
  <r>
    <d v="2024-02-29T00:00:00"/>
    <n v="3145000"/>
    <n v="96.8"/>
    <n v="63.56"/>
    <n v="2.23"/>
    <x v="0"/>
    <s v="Peoria"/>
    <x v="6"/>
    <n v="113"/>
    <x v="4"/>
    <x v="1"/>
    <x v="1"/>
    <x v="1"/>
    <x v="0"/>
    <n v="0"/>
    <n v="1"/>
  </r>
  <r>
    <d v="2023-05-06T00:00:00"/>
    <n v="4686000"/>
    <n v="90.11"/>
    <n v="66.34"/>
    <n v="1.52"/>
    <x v="0"/>
    <s v="San Diego"/>
    <x v="2"/>
    <n v="69"/>
    <x v="9"/>
    <x v="0"/>
    <x v="0"/>
    <x v="3"/>
    <x v="2"/>
    <n v="0"/>
    <n v="1"/>
  </r>
  <r>
    <d v="2019-08-29T00:00:00"/>
    <n v="4352000"/>
    <n v="90.27"/>
    <n v="83.49"/>
    <n v="1.1000000000000001"/>
    <x v="0"/>
    <s v="Austin"/>
    <x v="1"/>
    <n v="81"/>
    <x v="3"/>
    <x v="0"/>
    <x v="2"/>
    <x v="0"/>
    <x v="2"/>
    <n v="0"/>
    <n v="1"/>
  </r>
  <r>
    <d v="2019-03-23T00:00:00"/>
    <n v="4487000"/>
    <n v="90.59"/>
    <n v="81.06"/>
    <n v="1.89"/>
    <x v="0"/>
    <s v="Peoria"/>
    <x v="6"/>
    <n v="59"/>
    <x v="3"/>
    <x v="0"/>
    <x v="2"/>
    <x v="3"/>
    <x v="2"/>
    <n v="0"/>
    <n v="1"/>
  </r>
  <r>
    <d v="2025-06-27T00:00:00"/>
    <n v="7533000"/>
    <n v="86.77"/>
    <n v="83.33"/>
    <n v="2.06"/>
    <x v="0"/>
    <s v="Augusta"/>
    <x v="8"/>
    <n v="96"/>
    <x v="7"/>
    <x v="0"/>
    <x v="2"/>
    <x v="1"/>
    <x v="1"/>
    <n v="0"/>
    <n v="1"/>
  </r>
  <r>
    <d v="2021-07-26T00:00:00"/>
    <n v="6881000"/>
    <n v="95.5"/>
    <n v="58.07"/>
    <n v="1.64"/>
    <x v="0"/>
    <s v="San Diego"/>
    <x v="2"/>
    <n v="80"/>
    <x v="10"/>
    <x v="0"/>
    <x v="1"/>
    <x v="3"/>
    <x v="0"/>
    <n v="0"/>
    <n v="1"/>
  </r>
  <r>
    <d v="2016-05-23T00:00:00"/>
    <n v="3632000"/>
    <n v="99.32"/>
    <n v="55.14"/>
    <n v="2.0499999999999998"/>
    <x v="0"/>
    <s v="Tampa"/>
    <x v="9"/>
    <n v="74"/>
    <x v="6"/>
    <x v="0"/>
    <x v="1"/>
    <x v="1"/>
    <x v="3"/>
    <n v="0"/>
    <n v="1"/>
  </r>
  <r>
    <d v="2016-06-04T00:00:00"/>
    <n v="4083000"/>
    <n v="98.87"/>
    <n v="84.07"/>
    <n v="1.79"/>
    <x v="0"/>
    <s v="Mesa"/>
    <x v="4"/>
    <n v="75"/>
    <x v="6"/>
    <x v="0"/>
    <x v="2"/>
    <x v="3"/>
    <x v="3"/>
    <n v="0"/>
    <n v="1"/>
  </r>
  <r>
    <d v="2020-05-08T00:00:00"/>
    <n v="4130000"/>
    <n v="90.45"/>
    <n v="60.22"/>
    <n v="1.76"/>
    <x v="0"/>
    <s v="Rochester"/>
    <x v="7"/>
    <n v="65"/>
    <x v="2"/>
    <x v="0"/>
    <x v="1"/>
    <x v="3"/>
    <x v="2"/>
    <n v="0"/>
    <n v="1"/>
  </r>
  <r>
    <d v="2023-12-26T00:00:00"/>
    <n v="5151000"/>
    <n v="98.35"/>
    <n v="76.040000000000006"/>
    <n v="1.71"/>
    <x v="1"/>
    <s v="Los Angeles"/>
    <x v="2"/>
    <n v="89"/>
    <x v="9"/>
    <x v="0"/>
    <x v="0"/>
    <x v="3"/>
    <x v="3"/>
    <n v="1"/>
    <n v="1"/>
  </r>
  <r>
    <d v="2023-07-28T00:00:00"/>
    <n v="4812000"/>
    <n v="98.03"/>
    <n v="61.66"/>
    <n v="1.19"/>
    <x v="0"/>
    <s v="Buffalo"/>
    <x v="7"/>
    <n v="109"/>
    <x v="9"/>
    <x v="1"/>
    <x v="1"/>
    <x v="0"/>
    <x v="3"/>
    <n v="0"/>
    <n v="1"/>
  </r>
  <r>
    <d v="2020-06-04T00:00:00"/>
    <n v="5534000"/>
    <n v="98.34"/>
    <n v="87.51"/>
    <n v="1.08"/>
    <x v="1"/>
    <s v="Phoenix"/>
    <x v="4"/>
    <n v="107"/>
    <x v="2"/>
    <x v="1"/>
    <x v="2"/>
    <x v="0"/>
    <x v="3"/>
    <n v="1"/>
    <n v="1"/>
  </r>
  <r>
    <d v="2024-09-10T00:00:00"/>
    <n v="500000"/>
    <n v="94.39"/>
    <n v="81.739999999999995"/>
    <n v="1.42"/>
    <x v="0"/>
    <s v="Los Angeles"/>
    <x v="2"/>
    <n v="75"/>
    <x v="4"/>
    <x v="0"/>
    <x v="2"/>
    <x v="2"/>
    <x v="2"/>
    <n v="0"/>
    <n v="1"/>
  </r>
  <r>
    <d v="2015-09-14T00:00:00"/>
    <n v="8533000"/>
    <n v="87.02"/>
    <n v="82.56"/>
    <n v="1.91"/>
    <x v="3"/>
    <s v="Rochester"/>
    <x v="7"/>
    <n v="89"/>
    <x v="1"/>
    <x v="0"/>
    <x v="2"/>
    <x v="3"/>
    <x v="1"/>
    <n v="1"/>
    <n v="1"/>
  </r>
  <r>
    <d v="2017-05-23T00:00:00"/>
    <n v="4710000"/>
    <n v="86.62"/>
    <n v="70.260000000000005"/>
    <n v="1.1299999999999999"/>
    <x v="0"/>
    <s v="Tucson"/>
    <x v="4"/>
    <n v="87"/>
    <x v="0"/>
    <x v="0"/>
    <x v="0"/>
    <x v="0"/>
    <x v="1"/>
    <n v="0"/>
    <n v="1"/>
  </r>
  <r>
    <d v="2022-11-23T00:00:00"/>
    <n v="5324000"/>
    <n v="90.53"/>
    <n v="52.63"/>
    <n v="1.93"/>
    <x v="0"/>
    <s v="Rochester"/>
    <x v="7"/>
    <n v="124"/>
    <x v="5"/>
    <x v="1"/>
    <x v="1"/>
    <x v="3"/>
    <x v="2"/>
    <n v="0"/>
    <n v="1"/>
  </r>
  <r>
    <d v="2017-11-04T00:00:00"/>
    <n v="1762000"/>
    <n v="98.65"/>
    <n v="62.16"/>
    <n v="1.67"/>
    <x v="0"/>
    <s v="Austin"/>
    <x v="1"/>
    <n v="93"/>
    <x v="0"/>
    <x v="0"/>
    <x v="1"/>
    <x v="3"/>
    <x v="3"/>
    <n v="0"/>
    <n v="1"/>
  </r>
  <r>
    <d v="2020-01-24T00:00:00"/>
    <n v="3144000"/>
    <n v="98.98"/>
    <n v="64.98"/>
    <n v="1.1200000000000001"/>
    <x v="0"/>
    <s v="Peoria"/>
    <x v="6"/>
    <n v="78"/>
    <x v="2"/>
    <x v="0"/>
    <x v="1"/>
    <x v="0"/>
    <x v="3"/>
    <n v="0"/>
    <n v="1"/>
  </r>
  <r>
    <d v="2021-10-14T00:00:00"/>
    <n v="7910000"/>
    <n v="92.7"/>
    <n v="77.78"/>
    <n v="1.08"/>
    <x v="1"/>
    <s v="Philadelphia"/>
    <x v="5"/>
    <n v="25"/>
    <x v="10"/>
    <x v="2"/>
    <x v="0"/>
    <x v="0"/>
    <x v="2"/>
    <n v="1"/>
    <n v="1"/>
  </r>
  <r>
    <d v="2022-06-04T00:00:00"/>
    <n v="6694000"/>
    <n v="86.2"/>
    <n v="84.22"/>
    <n v="1.1399999999999999"/>
    <x v="1"/>
    <s v="Austin"/>
    <x v="1"/>
    <n v="57"/>
    <x v="5"/>
    <x v="0"/>
    <x v="2"/>
    <x v="0"/>
    <x v="1"/>
    <n v="1"/>
    <n v="1"/>
  </r>
  <r>
    <d v="2021-10-15T00:00:00"/>
    <n v="4127000"/>
    <n v="94.18"/>
    <n v="56.12"/>
    <n v="1.1000000000000001"/>
    <x v="0"/>
    <s v="Charlotte"/>
    <x v="3"/>
    <n v="106"/>
    <x v="10"/>
    <x v="1"/>
    <x v="1"/>
    <x v="0"/>
    <x v="2"/>
    <n v="0"/>
    <n v="1"/>
  </r>
  <r>
    <d v="2016-05-02T00:00:00"/>
    <n v="4185000"/>
    <n v="89.69"/>
    <n v="70.58"/>
    <n v="1.88"/>
    <x v="0"/>
    <s v="Chicago"/>
    <x v="6"/>
    <n v="65"/>
    <x v="6"/>
    <x v="0"/>
    <x v="0"/>
    <x v="3"/>
    <x v="1"/>
    <n v="0"/>
    <n v="1"/>
  </r>
  <r>
    <d v="2022-05-19T00:00:00"/>
    <n v="6227000"/>
    <n v="94.13"/>
    <n v="66.47"/>
    <n v="1.71"/>
    <x v="0"/>
    <s v="Phoenix"/>
    <x v="4"/>
    <n v="109"/>
    <x v="5"/>
    <x v="1"/>
    <x v="0"/>
    <x v="3"/>
    <x v="2"/>
    <n v="0"/>
    <n v="1"/>
  </r>
  <r>
    <d v="2016-06-07T00:00:00"/>
    <n v="7293000"/>
    <n v="88.45"/>
    <n v="50.23"/>
    <n v="1.98"/>
    <x v="0"/>
    <s v="Philadelphia"/>
    <x v="5"/>
    <n v="66"/>
    <x v="6"/>
    <x v="0"/>
    <x v="1"/>
    <x v="3"/>
    <x v="1"/>
    <n v="0"/>
    <n v="1"/>
  </r>
  <r>
    <d v="2025-04-07T00:00:00"/>
    <n v="5437000"/>
    <n v="97.89"/>
    <n v="53.07"/>
    <n v="1.1599999999999999"/>
    <x v="0"/>
    <s v="San Francisco"/>
    <x v="2"/>
    <n v="69"/>
    <x v="7"/>
    <x v="0"/>
    <x v="1"/>
    <x v="0"/>
    <x v="0"/>
    <n v="0"/>
    <n v="1"/>
  </r>
  <r>
    <d v="2025-02-14T00:00:00"/>
    <n v="9927000"/>
    <n v="89.12"/>
    <n v="78.67"/>
    <n v="1.89"/>
    <x v="1"/>
    <s v="Dallas"/>
    <x v="1"/>
    <n v="71"/>
    <x v="7"/>
    <x v="0"/>
    <x v="0"/>
    <x v="3"/>
    <x v="1"/>
    <n v="1"/>
    <n v="1"/>
  </r>
  <r>
    <d v="2018-11-16T00:00:00"/>
    <n v="3420000"/>
    <n v="97.52"/>
    <n v="66.81"/>
    <n v="1.87"/>
    <x v="0"/>
    <s v="Dallas"/>
    <x v="1"/>
    <n v="95"/>
    <x v="8"/>
    <x v="0"/>
    <x v="0"/>
    <x v="3"/>
    <x v="0"/>
    <n v="0"/>
    <n v="1"/>
  </r>
  <r>
    <d v="2021-09-24T00:00:00"/>
    <n v="2540000"/>
    <n v="96.63"/>
    <n v="67.319999999999993"/>
    <n v="1.29"/>
    <x v="3"/>
    <s v="Austin"/>
    <x v="1"/>
    <n v="58"/>
    <x v="10"/>
    <x v="0"/>
    <x v="0"/>
    <x v="2"/>
    <x v="0"/>
    <n v="1"/>
    <n v="1"/>
  </r>
  <r>
    <d v="2024-12-22T00:00:00"/>
    <n v="8031000"/>
    <n v="89.67"/>
    <n v="62.8"/>
    <n v="1.51"/>
    <x v="0"/>
    <s v="Dallas"/>
    <x v="1"/>
    <n v="109"/>
    <x v="4"/>
    <x v="1"/>
    <x v="1"/>
    <x v="3"/>
    <x v="1"/>
    <n v="0"/>
    <n v="1"/>
  </r>
  <r>
    <d v="2020-06-22T00:00:00"/>
    <n v="4199000"/>
    <n v="98.94"/>
    <n v="58.9"/>
    <n v="2.5"/>
    <x v="0"/>
    <s v="Rochester"/>
    <x v="7"/>
    <n v="79"/>
    <x v="2"/>
    <x v="0"/>
    <x v="1"/>
    <x v="1"/>
    <x v="3"/>
    <n v="0"/>
    <n v="1"/>
  </r>
  <r>
    <d v="2016-10-24T00:00:00"/>
    <n v="6019000"/>
    <n v="88.35"/>
    <n v="53.23"/>
    <n v="2.31"/>
    <x v="0"/>
    <s v="Allentown"/>
    <x v="5"/>
    <n v="56"/>
    <x v="6"/>
    <x v="0"/>
    <x v="1"/>
    <x v="1"/>
    <x v="1"/>
    <n v="0"/>
    <n v="1"/>
  </r>
  <r>
    <d v="2022-02-19T00:00:00"/>
    <n v="4434000"/>
    <n v="95.54"/>
    <n v="72.28"/>
    <n v="2.2799999999999998"/>
    <x v="0"/>
    <s v="Los Angeles"/>
    <x v="2"/>
    <n v="106"/>
    <x v="5"/>
    <x v="1"/>
    <x v="0"/>
    <x v="1"/>
    <x v="0"/>
    <n v="0"/>
    <n v="1"/>
  </r>
  <r>
    <d v="2024-02-22T00:00:00"/>
    <n v="5504000"/>
    <n v="92.28"/>
    <n v="64.16"/>
    <n v="2.34"/>
    <x v="0"/>
    <s v="Atlanta"/>
    <x v="8"/>
    <n v="15"/>
    <x v="4"/>
    <x v="2"/>
    <x v="1"/>
    <x v="1"/>
    <x v="2"/>
    <n v="0"/>
    <n v="1"/>
  </r>
  <r>
    <d v="2023-03-24T00:00:00"/>
    <n v="4482000"/>
    <n v="93.65"/>
    <n v="76.3"/>
    <n v="1.29"/>
    <x v="1"/>
    <s v="Phoenix"/>
    <x v="4"/>
    <n v="67"/>
    <x v="9"/>
    <x v="0"/>
    <x v="0"/>
    <x v="2"/>
    <x v="2"/>
    <n v="1"/>
    <n v="1"/>
  </r>
  <r>
    <d v="2024-12-01T00:00:00"/>
    <n v="6126000"/>
    <n v="88.7"/>
    <n v="76.73"/>
    <n v="2.11"/>
    <x v="0"/>
    <s v="Rochester"/>
    <x v="7"/>
    <n v="70"/>
    <x v="4"/>
    <x v="0"/>
    <x v="0"/>
    <x v="1"/>
    <x v="1"/>
    <n v="0"/>
    <n v="1"/>
  </r>
  <r>
    <d v="2020-04-28T00:00:00"/>
    <n v="6413000"/>
    <n v="96.05"/>
    <n v="68.319999999999993"/>
    <n v="1.85"/>
    <x v="0"/>
    <s v="Pittsburgh"/>
    <x v="5"/>
    <n v="72"/>
    <x v="2"/>
    <x v="0"/>
    <x v="0"/>
    <x v="3"/>
    <x v="0"/>
    <n v="0"/>
    <n v="1"/>
  </r>
  <r>
    <d v="2017-08-02T00:00:00"/>
    <n v="6593000"/>
    <n v="98.18"/>
    <n v="64.28"/>
    <n v="1.45"/>
    <x v="0"/>
    <s v="Phoenix"/>
    <x v="4"/>
    <n v="124"/>
    <x v="0"/>
    <x v="1"/>
    <x v="1"/>
    <x v="2"/>
    <x v="3"/>
    <n v="0"/>
    <n v="1"/>
  </r>
  <r>
    <d v="2017-10-02T00:00:00"/>
    <n v="7292000"/>
    <n v="94.22"/>
    <n v="83.97"/>
    <n v="1.72"/>
    <x v="0"/>
    <s v="Philadelphia"/>
    <x v="5"/>
    <n v="113"/>
    <x v="0"/>
    <x v="1"/>
    <x v="2"/>
    <x v="3"/>
    <x v="2"/>
    <n v="0"/>
    <n v="1"/>
  </r>
  <r>
    <d v="2017-03-17T00:00:00"/>
    <n v="4315000"/>
    <n v="98.9"/>
    <n v="77.95"/>
    <n v="1.39"/>
    <x v="3"/>
    <s v="Peoria"/>
    <x v="6"/>
    <n v="102"/>
    <x v="0"/>
    <x v="1"/>
    <x v="0"/>
    <x v="2"/>
    <x v="3"/>
    <n v="1"/>
    <n v="1"/>
  </r>
  <r>
    <d v="2022-04-07T00:00:00"/>
    <n v="7550000"/>
    <n v="87.07"/>
    <n v="73.650000000000006"/>
    <n v="1.47"/>
    <x v="0"/>
    <s v="Peoria"/>
    <x v="6"/>
    <n v="149"/>
    <x v="5"/>
    <x v="1"/>
    <x v="0"/>
    <x v="2"/>
    <x v="1"/>
    <n v="0"/>
    <n v="1"/>
  </r>
  <r>
    <d v="2021-11-29T00:00:00"/>
    <n v="6743000"/>
    <n v="95.14"/>
    <n v="64.28"/>
    <n v="1.77"/>
    <x v="1"/>
    <s v="Tampa"/>
    <x v="9"/>
    <n v="84"/>
    <x v="10"/>
    <x v="0"/>
    <x v="1"/>
    <x v="3"/>
    <x v="0"/>
    <n v="1"/>
    <n v="1"/>
  </r>
  <r>
    <d v="2021-05-02T00:00:00"/>
    <n v="5454000"/>
    <n v="88.81"/>
    <n v="85"/>
    <n v="2.39"/>
    <x v="1"/>
    <s v="Augusta"/>
    <x v="8"/>
    <n v="77"/>
    <x v="10"/>
    <x v="0"/>
    <x v="2"/>
    <x v="1"/>
    <x v="1"/>
    <n v="1"/>
    <n v="1"/>
  </r>
  <r>
    <d v="2025-01-20T00:00:00"/>
    <n v="6021000"/>
    <n v="90.97"/>
    <n v="88.12"/>
    <n v="2.0499999999999998"/>
    <x v="1"/>
    <s v="New York"/>
    <x v="7"/>
    <n v="81"/>
    <x v="7"/>
    <x v="0"/>
    <x v="2"/>
    <x v="1"/>
    <x v="2"/>
    <n v="1"/>
    <n v="1"/>
  </r>
  <r>
    <d v="2021-10-13T00:00:00"/>
    <n v="500000"/>
    <n v="93.5"/>
    <n v="55.98"/>
    <n v="1.7"/>
    <x v="0"/>
    <s v="Dallas"/>
    <x v="1"/>
    <n v="40"/>
    <x v="10"/>
    <x v="2"/>
    <x v="1"/>
    <x v="3"/>
    <x v="2"/>
    <n v="0"/>
    <n v="1"/>
  </r>
  <r>
    <d v="2018-01-07T00:00:00"/>
    <n v="8184000"/>
    <n v="96.98"/>
    <n v="87.81"/>
    <n v="1.91"/>
    <x v="0"/>
    <s v="Dallas"/>
    <x v="1"/>
    <n v="57"/>
    <x v="8"/>
    <x v="0"/>
    <x v="2"/>
    <x v="3"/>
    <x v="0"/>
    <n v="0"/>
    <n v="1"/>
  </r>
  <r>
    <d v="2018-12-13T00:00:00"/>
    <n v="5492000"/>
    <n v="96.63"/>
    <n v="72.98"/>
    <n v="2.04"/>
    <x v="0"/>
    <s v="Tucson"/>
    <x v="4"/>
    <n v="70"/>
    <x v="8"/>
    <x v="0"/>
    <x v="0"/>
    <x v="1"/>
    <x v="0"/>
    <n v="0"/>
    <n v="1"/>
  </r>
  <r>
    <d v="2024-03-23T00:00:00"/>
    <n v="5410000"/>
    <n v="90.53"/>
    <n v="78.52"/>
    <n v="1.06"/>
    <x v="2"/>
    <s v="San Francisco"/>
    <x v="2"/>
    <n v="87"/>
    <x v="4"/>
    <x v="0"/>
    <x v="0"/>
    <x v="0"/>
    <x v="2"/>
    <n v="1"/>
    <n v="1"/>
  </r>
  <r>
    <d v="2022-05-24T00:00:00"/>
    <n v="2186000"/>
    <n v="87.5"/>
    <n v="50.92"/>
    <n v="1.2"/>
    <x v="2"/>
    <s v="Los Angeles"/>
    <x v="2"/>
    <n v="23"/>
    <x v="5"/>
    <x v="2"/>
    <x v="1"/>
    <x v="0"/>
    <x v="1"/>
    <n v="1"/>
    <n v="1"/>
  </r>
  <r>
    <d v="2024-01-27T00:00:00"/>
    <n v="7215000"/>
    <n v="99.82"/>
    <n v="63.85"/>
    <n v="1.9"/>
    <x v="0"/>
    <s v="Dallas"/>
    <x v="1"/>
    <n v="91"/>
    <x v="4"/>
    <x v="0"/>
    <x v="1"/>
    <x v="3"/>
    <x v="3"/>
    <n v="0"/>
    <n v="1"/>
  </r>
  <r>
    <d v="2016-04-01T00:00:00"/>
    <n v="6924000"/>
    <n v="86.33"/>
    <n v="84.45"/>
    <n v="2.2200000000000002"/>
    <x v="0"/>
    <s v="Greensboro"/>
    <x v="3"/>
    <n v="99"/>
    <x v="6"/>
    <x v="0"/>
    <x v="2"/>
    <x v="1"/>
    <x v="1"/>
    <n v="0"/>
    <n v="1"/>
  </r>
  <r>
    <d v="2016-05-02T00:00:00"/>
    <n v="4723000"/>
    <n v="92.64"/>
    <n v="71.290000000000006"/>
    <n v="1.4"/>
    <x v="0"/>
    <s v="Rochester"/>
    <x v="7"/>
    <n v="63"/>
    <x v="6"/>
    <x v="0"/>
    <x v="0"/>
    <x v="2"/>
    <x v="2"/>
    <n v="0"/>
    <n v="1"/>
  </r>
  <r>
    <d v="2016-03-23T00:00:00"/>
    <n v="4534000"/>
    <n v="85.68"/>
    <n v="62.01"/>
    <n v="1.8"/>
    <x v="0"/>
    <s v="Augusta"/>
    <x v="8"/>
    <n v="96"/>
    <x v="6"/>
    <x v="0"/>
    <x v="1"/>
    <x v="3"/>
    <x v="1"/>
    <n v="0"/>
    <n v="1"/>
  </r>
  <r>
    <d v="2017-11-23T00:00:00"/>
    <n v="1861000"/>
    <n v="86.97"/>
    <n v="82.77"/>
    <n v="2.4900000000000002"/>
    <x v="0"/>
    <s v="Rochester"/>
    <x v="7"/>
    <n v="55"/>
    <x v="0"/>
    <x v="0"/>
    <x v="2"/>
    <x v="1"/>
    <x v="1"/>
    <n v="0"/>
    <n v="1"/>
  </r>
  <r>
    <d v="2021-03-25T00:00:00"/>
    <n v="2860000"/>
    <n v="94.27"/>
    <n v="78.739999999999995"/>
    <n v="1.59"/>
    <x v="0"/>
    <s v="Rochester"/>
    <x v="7"/>
    <n v="28"/>
    <x v="10"/>
    <x v="2"/>
    <x v="0"/>
    <x v="3"/>
    <x v="2"/>
    <n v="0"/>
    <n v="1"/>
  </r>
  <r>
    <d v="2023-08-16T00:00:00"/>
    <n v="5262000"/>
    <n v="91.76"/>
    <n v="75.87"/>
    <n v="2.4300000000000002"/>
    <x v="0"/>
    <s v="Greensboro"/>
    <x v="3"/>
    <n v="101"/>
    <x v="9"/>
    <x v="1"/>
    <x v="0"/>
    <x v="1"/>
    <x v="2"/>
    <n v="0"/>
    <n v="1"/>
  </r>
  <r>
    <d v="2024-05-26T00:00:00"/>
    <n v="4282000"/>
    <n v="89.72"/>
    <n v="78.010000000000005"/>
    <n v="2.2400000000000002"/>
    <x v="0"/>
    <s v="Augusta"/>
    <x v="8"/>
    <n v="13"/>
    <x v="4"/>
    <x v="2"/>
    <x v="0"/>
    <x v="1"/>
    <x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50C51-E59C-45C6-8C71-0D09700AB7B3}" name="PivotTable14" cacheId="26" applyNumberFormats="0" applyBorderFormats="0" applyFontFormats="0" applyPatternFormats="0" applyAlignmentFormats="0" applyWidthHeightFormats="1" dataCaption="Values" grandTotalCaption="For All Years" updatedVersion="8" minRefreshableVersion="3" useAutoFormatting="1" rowGrandTotals="0" colGrandTotals="0" itemPrintTitles="1" createdVersion="8" indent="0" outline="1" outlineData="1" multipleFieldFilters="0" rowHeaderCaption="Origination Year">
  <location ref="H13:K24" firstHeaderRow="0" firstDataRow="1" firstDataCol="1"/>
  <pivotFields count="17">
    <pivotField numFmtId="14" showAll="0"/>
    <pivotField showAll="0"/>
    <pivotField showAll="0"/>
    <pivotField showAll="0"/>
    <pivotField showAll="0"/>
    <pivotField showAll="0"/>
    <pivotField showAll="0"/>
    <pivotField showAll="0"/>
    <pivotField showAll="0"/>
    <pivotField axis="axisRow" showAll="0">
      <items count="12">
        <item x="1"/>
        <item x="6"/>
        <item x="0"/>
        <item x="8"/>
        <item x="3"/>
        <item x="2"/>
        <item x="10"/>
        <item x="5"/>
        <item x="9"/>
        <item x="4"/>
        <item x="7"/>
        <item t="default"/>
      </items>
    </pivotField>
    <pivotField showAll="0"/>
    <pivotField showAll="0"/>
    <pivotField showAll="0"/>
    <pivotField showAll="0"/>
    <pivotField dataField="1" showAll="0"/>
    <pivotField dataField="1" showAll="0"/>
    <pivotField dataField="1" dragToRow="0" dragToCol="0" dragToPage="0" showAll="0" defaultSubtotal="0"/>
  </pivotFields>
  <rowFields count="1">
    <field x="9"/>
  </rowFields>
  <rowItems count="11">
    <i>
      <x/>
    </i>
    <i>
      <x v="1"/>
    </i>
    <i>
      <x v="2"/>
    </i>
    <i>
      <x v="3"/>
    </i>
    <i>
      <x v="4"/>
    </i>
    <i>
      <x v="5"/>
    </i>
    <i>
      <x v="6"/>
    </i>
    <i>
      <x v="7"/>
    </i>
    <i>
      <x v="8"/>
    </i>
    <i>
      <x v="9"/>
    </i>
    <i>
      <x v="10"/>
    </i>
  </rowItems>
  <colFields count="1">
    <field x="-2"/>
  </colFields>
  <colItems count="3">
    <i>
      <x/>
    </i>
    <i i="1">
      <x v="1"/>
    </i>
    <i i="2">
      <x v="2"/>
    </i>
  </colItems>
  <dataFields count="3">
    <dataField name="Number of Late Loans" fld="14" baseField="0" baseItem="0"/>
    <dataField name="Loans Originated" fld="15" baseField="0" baseItem="0"/>
    <dataField name=" % Delinquent" fld="16" baseField="0" baseItem="0" numFmtId="10"/>
  </dataFields>
  <formats count="5">
    <format dxfId="332">
      <pivotArea field="9" type="button" dataOnly="0" labelOnly="1" outline="0" axis="axisRow" fieldPosition="0"/>
    </format>
    <format dxfId="333">
      <pivotArea dataOnly="0" labelOnly="1" fieldPosition="0">
        <references count="1">
          <reference field="9" count="0"/>
        </references>
      </pivotArea>
    </format>
    <format dxfId="334">
      <pivotArea outline="0" fieldPosition="0">
        <references count="1">
          <reference field="4294967294" count="1">
            <x v="2"/>
          </reference>
        </references>
      </pivotArea>
    </format>
    <format dxfId="335">
      <pivotArea dataOnly="0" labelOnly="1" outline="0" fieldPosition="0">
        <references count="1">
          <reference field="4294967294" count="1">
            <x v="2"/>
          </reference>
        </references>
      </pivotArea>
    </format>
    <format dxfId="33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24F9D0-D48F-483C-976E-6734D67EDE27}" name="PivotTable6"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SCR">
  <location ref="A3:D7" firstHeaderRow="0" firstDataRow="1" firstDataCol="1"/>
  <pivotFields count="17">
    <pivotField numFmtId="14" showAll="0"/>
    <pivotField showAll="0"/>
    <pivotField showAll="0"/>
    <pivotField showAll="0"/>
    <pivotField showAll="0"/>
    <pivotField showAll="0">
      <items count="5">
        <item x="1"/>
        <item x="2"/>
        <item x="3"/>
        <item x="0"/>
        <item t="default"/>
      </items>
    </pivotField>
    <pivotField showAll="0"/>
    <pivotField showAll="0">
      <items count="11">
        <item x="4"/>
        <item x="2"/>
        <item x="9"/>
        <item x="8"/>
        <item x="6"/>
        <item x="3"/>
        <item x="7"/>
        <item x="0"/>
        <item x="5"/>
        <item x="1"/>
        <item t="default"/>
      </items>
    </pivotField>
    <pivotField showAll="0"/>
    <pivotField showAll="0">
      <items count="12">
        <item x="1"/>
        <item x="6"/>
        <item x="0"/>
        <item x="8"/>
        <item x="3"/>
        <item x="2"/>
        <item x="10"/>
        <item x="5"/>
        <item x="9"/>
        <item x="4"/>
        <item x="7"/>
        <item t="default"/>
      </items>
    </pivotField>
    <pivotField showAll="0">
      <items count="4">
        <item x="0"/>
        <item x="2"/>
        <item x="1"/>
        <item t="default"/>
      </items>
    </pivotField>
    <pivotField showAll="0">
      <items count="4">
        <item x="0"/>
        <item x="2"/>
        <item x="1"/>
        <item t="default"/>
      </items>
    </pivotField>
    <pivotField axis="axisRow" showAll="0">
      <items count="5">
        <item x="2"/>
        <item x="3"/>
        <item x="1"/>
        <item x="0"/>
        <item t="default"/>
      </items>
    </pivotField>
    <pivotField showAll="0">
      <items count="5">
        <item x="2"/>
        <item x="0"/>
        <item x="3"/>
        <item x="1"/>
        <item t="default"/>
      </items>
    </pivotField>
    <pivotField dataField="1" showAll="0"/>
    <pivotField dataField="1" showAll="0"/>
    <pivotField dataField="1" dragToRow="0" dragToCol="0" dragToPage="0" showAll="0" defaultSubtotal="0"/>
  </pivotFields>
  <rowFields count="1">
    <field x="12"/>
  </rowFields>
  <rowItems count="4">
    <i>
      <x/>
    </i>
    <i>
      <x v="1"/>
    </i>
    <i>
      <x v="2"/>
    </i>
    <i>
      <x v="3"/>
    </i>
  </rowItems>
  <colFields count="1">
    <field x="-2"/>
  </colFields>
  <colItems count="3">
    <i>
      <x/>
    </i>
    <i i="1">
      <x v="1"/>
    </i>
    <i i="2">
      <x v="2"/>
    </i>
  </colItems>
  <dataFields count="3">
    <dataField name="Late Loans" fld="14" baseField="0" baseItem="0"/>
    <dataField name="Total Loans" fld="15" baseField="0" baseItem="0"/>
    <dataField name="% Delinquent Loans" fld="16"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B62C27-F9E2-4E54-91D2-7B75301C50BA}" name="PivotTable7"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Occupancy Rate">
  <location ref="A3:D7" firstHeaderRow="0" firstDataRow="1" firstDataCol="1"/>
  <pivotFields count="17">
    <pivotField numFmtId="14" showAll="0"/>
    <pivotField showAll="0"/>
    <pivotField showAll="0"/>
    <pivotField showAll="0"/>
    <pivotField showAll="0"/>
    <pivotField showAll="0">
      <items count="5">
        <item x="1"/>
        <item x="2"/>
        <item x="3"/>
        <item x="0"/>
        <item t="default"/>
      </items>
    </pivotField>
    <pivotField showAll="0"/>
    <pivotField showAll="0">
      <items count="11">
        <item x="4"/>
        <item x="2"/>
        <item x="9"/>
        <item x="8"/>
        <item x="6"/>
        <item x="3"/>
        <item x="7"/>
        <item x="0"/>
        <item x="5"/>
        <item x="1"/>
        <item t="default"/>
      </items>
    </pivotField>
    <pivotField showAll="0"/>
    <pivotField showAll="0">
      <items count="12">
        <item x="1"/>
        <item x="6"/>
        <item x="0"/>
        <item x="8"/>
        <item x="3"/>
        <item x="2"/>
        <item x="10"/>
        <item x="5"/>
        <item x="9"/>
        <item x="4"/>
        <item x="7"/>
        <item t="default"/>
      </items>
    </pivotField>
    <pivotField showAll="0">
      <items count="4">
        <item x="0"/>
        <item x="2"/>
        <item x="1"/>
        <item t="default"/>
      </items>
    </pivotField>
    <pivotField showAll="0">
      <items count="4">
        <item x="0"/>
        <item x="2"/>
        <item x="1"/>
        <item t="default"/>
      </items>
    </pivotField>
    <pivotField showAll="0">
      <items count="5">
        <item x="2"/>
        <item x="3"/>
        <item x="1"/>
        <item x="0"/>
        <item t="default"/>
      </items>
    </pivotField>
    <pivotField axis="axisRow" showAll="0">
      <items count="5">
        <item x="2"/>
        <item x="0"/>
        <item x="3"/>
        <item x="1"/>
        <item t="default"/>
      </items>
    </pivotField>
    <pivotField dataField="1" showAll="0"/>
    <pivotField dataField="1" showAll="0"/>
    <pivotField dataField="1" dragToRow="0" dragToCol="0" dragToPage="0" showAll="0" defaultSubtotal="0"/>
  </pivotFields>
  <rowFields count="1">
    <field x="13"/>
  </rowFields>
  <rowItems count="4">
    <i>
      <x/>
    </i>
    <i>
      <x v="1"/>
    </i>
    <i>
      <x v="2"/>
    </i>
    <i>
      <x v="3"/>
    </i>
  </rowItems>
  <colFields count="1">
    <field x="-2"/>
  </colFields>
  <colItems count="3">
    <i>
      <x/>
    </i>
    <i i="1">
      <x v="1"/>
    </i>
    <i i="2">
      <x v="2"/>
    </i>
  </colItems>
  <dataFields count="3">
    <dataField name="Late Loans" fld="14" baseField="0" baseItem="0"/>
    <dataField name="Total Loans" fld="15" baseField="0" baseItem="0"/>
    <dataField name="% Delinquent Loans" fld="16"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802D-DE52-4807-83AB-7D5EBE4A6035}" name="PivotTable13" cacheId="26" applyNumberFormats="0" applyBorderFormats="0" applyFontFormats="0" applyPatternFormats="0" applyAlignmentFormats="0" applyWidthHeightFormats="1" dataCaption="Values" grandTotalCaption="All Loans" updatedVersion="8" minRefreshableVersion="3" useAutoFormatting="1" rowGrandTotals="0" colGrandTotals="0" itemPrintTitles="1" createdVersion="8" indent="0" outline="1" outlineData="1" multipleFieldFilters="0" rowHeaderCaption="# of Units">
  <location ref="A11:D14" firstHeaderRow="0" firstDataRow="1" firstDataCol="1"/>
  <pivotFields count="17">
    <pivotField numFmtId="14" showAll="0"/>
    <pivotField showAll="0"/>
    <pivotField showAll="0"/>
    <pivotField showAll="0"/>
    <pivotField showAll="0"/>
    <pivotField showAll="0"/>
    <pivotField showAll="0"/>
    <pivotField showAll="0">
      <items count="11">
        <item x="4"/>
        <item x="2"/>
        <item x="9"/>
        <item x="8"/>
        <item x="6"/>
        <item x="3"/>
        <item x="7"/>
        <item x="0"/>
        <item x="5"/>
        <item x="1"/>
        <item t="default"/>
      </items>
    </pivotField>
    <pivotField showAll="0"/>
    <pivotField showAll="0">
      <items count="12">
        <item x="1"/>
        <item x="6"/>
        <item x="0"/>
        <item x="8"/>
        <item x="3"/>
        <item x="2"/>
        <item x="10"/>
        <item x="5"/>
        <item x="9"/>
        <item x="4"/>
        <item x="7"/>
        <item t="default"/>
      </items>
    </pivotField>
    <pivotField axis="axisRow" showAll="0">
      <items count="4">
        <item x="0"/>
        <item x="2"/>
        <item x="1"/>
        <item t="default"/>
      </items>
    </pivotField>
    <pivotField showAll="0">
      <items count="4">
        <item x="0"/>
        <item x="2"/>
        <item x="1"/>
        <item t="default"/>
      </items>
    </pivotField>
    <pivotField showAll="0">
      <items count="5">
        <item x="2"/>
        <item x="3"/>
        <item x="1"/>
        <item x="0"/>
        <item t="default"/>
      </items>
    </pivotField>
    <pivotField showAll="0">
      <items count="5">
        <item x="2"/>
        <item x="0"/>
        <item x="3"/>
        <item x="1"/>
        <item t="default"/>
      </items>
    </pivotField>
    <pivotField dataField="1" showAll="0"/>
    <pivotField dataField="1" showAll="0"/>
    <pivotField dataField="1" dragToRow="0" dragToCol="0" dragToPage="0" showAll="0" defaultSubtotal="0"/>
  </pivotFields>
  <rowFields count="1">
    <field x="10"/>
  </rowFields>
  <rowItems count="3">
    <i>
      <x/>
    </i>
    <i>
      <x v="1"/>
    </i>
    <i>
      <x v="2"/>
    </i>
  </rowItems>
  <colFields count="1">
    <field x="-2"/>
  </colFields>
  <colItems count="3">
    <i>
      <x/>
    </i>
    <i i="1">
      <x v="1"/>
    </i>
    <i i="2">
      <x v="2"/>
    </i>
  </colItems>
  <dataFields count="3">
    <dataField name="Late Payments" fld="14" baseField="0" baseItem="0"/>
    <dataField name="Total Loans" fld="15" baseField="0" baseItem="0"/>
    <dataField name="Delinquent" fld="16" baseField="0" baseItem="0" numFmtId="10"/>
  </dataFields>
  <formats count="4">
    <format dxfId="37">
      <pivotArea dataOnly="0" labelOnly="1" outline="0" fieldPosition="0">
        <references count="1">
          <reference field="4294967294" count="1">
            <x v="2"/>
          </reference>
        </references>
      </pivotArea>
    </format>
    <format dxfId="38">
      <pivotArea dataOnly="0" labelOnly="1" outline="0" fieldPosition="0">
        <references count="1">
          <reference field="4294967294" count="1">
            <x v="1"/>
          </reference>
        </references>
      </pivotArea>
    </format>
    <format dxfId="39">
      <pivotArea dataOnly="0" labelOnly="1" outline="0" fieldPosition="0">
        <references count="1">
          <reference field="4294967294" count="1">
            <x v="0"/>
          </reference>
        </references>
      </pivotArea>
    </format>
    <format dxfId="4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41FA4-0794-4FA3-9346-B29949EF141E}" name="PivotTable11" cacheId="26"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rowHeaderCaption="State">
  <location ref="A19:D30" firstHeaderRow="0" firstDataRow="1" firstDataCol="1"/>
  <pivotFields count="17">
    <pivotField numFmtId="14" showAll="0"/>
    <pivotField showAll="0"/>
    <pivotField showAll="0"/>
    <pivotField showAll="0"/>
    <pivotField showAll="0"/>
    <pivotField showAll="0"/>
    <pivotField showAll="0"/>
    <pivotField axis="axisRow" showAll="0">
      <items count="11">
        <item x="4"/>
        <item x="2"/>
        <item x="9"/>
        <item x="8"/>
        <item x="6"/>
        <item x="3"/>
        <item x="7"/>
        <item x="0"/>
        <item x="5"/>
        <item x="1"/>
        <item t="default"/>
      </items>
    </pivotField>
    <pivotField showAll="0"/>
    <pivotField showAll="0"/>
    <pivotField showAll="0"/>
    <pivotField showAll="0"/>
    <pivotField showAll="0"/>
    <pivotField showAll="0"/>
    <pivotField dataField="1" showAll="0"/>
    <pivotField dataField="1" showAll="0"/>
    <pivotField dataField="1" dragToRow="0" dragToCol="0" dragToPage="0" showAll="0" defaultSubtotal="0"/>
  </pivotFields>
  <rowFields count="1">
    <field x="7"/>
  </rowFields>
  <rowItems count="11">
    <i>
      <x/>
    </i>
    <i>
      <x v="1"/>
    </i>
    <i>
      <x v="2"/>
    </i>
    <i>
      <x v="3"/>
    </i>
    <i>
      <x v="4"/>
    </i>
    <i>
      <x v="5"/>
    </i>
    <i>
      <x v="6"/>
    </i>
    <i>
      <x v="7"/>
    </i>
    <i>
      <x v="8"/>
    </i>
    <i>
      <x v="9"/>
    </i>
    <i t="grand">
      <x/>
    </i>
  </rowItems>
  <colFields count="1">
    <field x="-2"/>
  </colFields>
  <colItems count="3">
    <i>
      <x/>
    </i>
    <i i="1">
      <x v="1"/>
    </i>
    <i i="2">
      <x v="2"/>
    </i>
  </colItems>
  <dataFields count="3">
    <dataField name="Late Loans" fld="14" baseField="0" baseItem="0"/>
    <dataField name="Total Loans" fld="15" baseField="0" baseItem="0"/>
    <dataField name="% Delinquent Loans" fld="16"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F6BCB0-C829-4A6B-B4B8-A76AE69238F7}"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Late Status">
  <location ref="A1:B6" firstHeaderRow="1" firstDataRow="1" firstDataCol="1"/>
  <pivotFields count="17">
    <pivotField numFmtId="14" showAll="0"/>
    <pivotField showAll="0"/>
    <pivotField showAll="0"/>
    <pivotField showAll="0"/>
    <pivotField showAll="0"/>
    <pivotField axis="axisRow" dataField="1" showAll="0">
      <items count="5">
        <item x="1"/>
        <item x="2"/>
        <item x="3"/>
        <item x="0"/>
        <item t="default"/>
      </items>
    </pivotField>
    <pivotField showAll="0"/>
    <pivotField showAll="0">
      <items count="11">
        <item x="4"/>
        <item x="2"/>
        <item x="9"/>
        <item x="8"/>
        <item x="6"/>
        <item x="3"/>
        <item x="7"/>
        <item x="0"/>
        <item x="5"/>
        <item x="1"/>
        <item t="default"/>
      </items>
    </pivotField>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5">
    <i>
      <x/>
    </i>
    <i>
      <x v="1"/>
    </i>
    <i>
      <x v="2"/>
    </i>
    <i>
      <x v="3"/>
    </i>
    <i t="grand">
      <x/>
    </i>
  </rowItems>
  <colItems count="1">
    <i/>
  </colItems>
  <dataFields count="1">
    <dataField name="Number of Late Loans" fld="5"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1C374D-DD32-416B-86EC-132F9832E7D6}" name="PivotTable2" cacheId="26" applyNumberFormats="0" applyBorderFormats="0" applyFontFormats="0" applyPatternFormats="0" applyAlignmentFormats="0" applyWidthHeightFormats="1" dataCaption="Values" grandTotalCaption="For All Years" updatedVersion="8" minRefreshableVersion="3" useAutoFormatting="1" rowGrandTotals="0" colGrandTotals="0" itemPrintTitles="1" createdVersion="8" indent="0" outline="1" outlineData="1" multipleFieldFilters="0" rowHeaderCaption="Origination Year">
  <location ref="A3:D14" firstHeaderRow="0" firstDataRow="1" firstDataCol="1"/>
  <pivotFields count="17">
    <pivotField numFmtId="14" showAll="0"/>
    <pivotField showAll="0"/>
    <pivotField showAll="0"/>
    <pivotField showAll="0"/>
    <pivotField showAll="0"/>
    <pivotField showAll="0">
      <items count="5">
        <item x="1"/>
        <item x="2"/>
        <item x="3"/>
        <item x="0"/>
        <item t="default"/>
      </items>
    </pivotField>
    <pivotField showAll="0"/>
    <pivotField showAll="0">
      <items count="11">
        <item x="4"/>
        <item x="2"/>
        <item x="9"/>
        <item x="8"/>
        <item x="6"/>
        <item x="3"/>
        <item x="7"/>
        <item x="0"/>
        <item x="5"/>
        <item x="1"/>
        <item t="default"/>
      </items>
    </pivotField>
    <pivotField showAll="0"/>
    <pivotField axis="axisRow" showAll="0">
      <items count="12">
        <item x="1"/>
        <item x="6"/>
        <item x="0"/>
        <item x="8"/>
        <item x="3"/>
        <item x="2"/>
        <item x="10"/>
        <item x="5"/>
        <item x="9"/>
        <item x="4"/>
        <item x="7"/>
        <item t="default"/>
      </items>
    </pivotField>
    <pivotField showAll="0">
      <items count="4">
        <item x="0"/>
        <item x="2"/>
        <item x="1"/>
        <item t="default"/>
      </items>
    </pivotField>
    <pivotField showAll="0">
      <items count="4">
        <item x="0"/>
        <item x="2"/>
        <item x="1"/>
        <item t="default"/>
      </items>
    </pivotField>
    <pivotField showAll="0">
      <items count="5">
        <item x="2"/>
        <item x="3"/>
        <item x="1"/>
        <item x="0"/>
        <item t="default"/>
      </items>
    </pivotField>
    <pivotField showAll="0">
      <items count="5">
        <item x="2"/>
        <item x="0"/>
        <item x="3"/>
        <item x="1"/>
        <item t="default"/>
      </items>
    </pivotField>
    <pivotField dataField="1" showAll="0"/>
    <pivotField dataField="1" showAll="0"/>
    <pivotField dataField="1" dragToRow="0" dragToCol="0" dragToPage="0" showAll="0" defaultSubtotal="0"/>
  </pivotFields>
  <rowFields count="1">
    <field x="9"/>
  </rowFields>
  <rowItems count="11">
    <i>
      <x/>
    </i>
    <i>
      <x v="1"/>
    </i>
    <i>
      <x v="2"/>
    </i>
    <i>
      <x v="3"/>
    </i>
    <i>
      <x v="4"/>
    </i>
    <i>
      <x v="5"/>
    </i>
    <i>
      <x v="6"/>
    </i>
    <i>
      <x v="7"/>
    </i>
    <i>
      <x v="8"/>
    </i>
    <i>
      <x v="9"/>
    </i>
    <i>
      <x v="10"/>
    </i>
  </rowItems>
  <colFields count="1">
    <field x="-2"/>
  </colFields>
  <colItems count="3">
    <i>
      <x/>
    </i>
    <i i="1">
      <x v="1"/>
    </i>
    <i i="2">
      <x v="2"/>
    </i>
  </colItems>
  <dataFields count="3">
    <dataField name="Number of Late Loans" fld="14" baseField="0" baseItem="0"/>
    <dataField name="Loans Originated" fld="15" baseField="0" baseItem="0"/>
    <dataField name=" % Delinquent" fld="16" baseField="0" baseItem="0" numFmtId="10"/>
  </dataFields>
  <formats count="5">
    <format dxfId="26">
      <pivotArea field="9" type="button" dataOnly="0" labelOnly="1" outline="0" axis="axisRow" fieldPosition="0"/>
    </format>
    <format dxfId="27">
      <pivotArea dataOnly="0" labelOnly="1" fieldPosition="0">
        <references count="1">
          <reference field="9" count="0"/>
        </references>
      </pivotArea>
    </format>
    <format dxfId="28">
      <pivotArea outline="0" fieldPosition="0">
        <references count="1">
          <reference field="4294967294" count="1">
            <x v="2"/>
          </reference>
        </references>
      </pivotArea>
    </format>
    <format dxfId="29">
      <pivotArea dataOnly="0" labelOnly="1" outline="0" fieldPosition="0">
        <references count="1">
          <reference field="4294967294" count="1">
            <x v="2"/>
          </reference>
        </references>
      </pivotArea>
    </format>
    <format dxfId="3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CEC9CA-F24D-4213-850B-4ED004679EE7}"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Late Status">
  <location ref="A3:B8" firstHeaderRow="1" firstDataRow="1" firstDataCol="1"/>
  <pivotFields count="17">
    <pivotField numFmtId="14" showAll="0"/>
    <pivotField showAll="0"/>
    <pivotField showAll="0"/>
    <pivotField showAll="0"/>
    <pivotField showAll="0"/>
    <pivotField axis="axisRow" dataField="1" showAll="0">
      <items count="5">
        <item x="1"/>
        <item x="2"/>
        <item x="3"/>
        <item x="0"/>
        <item t="default"/>
      </items>
    </pivotField>
    <pivotField showAll="0"/>
    <pivotField showAll="0">
      <items count="11">
        <item x="4"/>
        <item x="2"/>
        <item x="9"/>
        <item x="8"/>
        <item x="6"/>
        <item x="3"/>
        <item x="7"/>
        <item x="0"/>
        <item x="5"/>
        <item x="1"/>
        <item t="default"/>
      </items>
    </pivotField>
    <pivotField showAll="0"/>
    <pivotField showAll="0">
      <items count="12">
        <item x="1"/>
        <item x="6"/>
        <item x="0"/>
        <item x="8"/>
        <item x="3"/>
        <item x="2"/>
        <item x="10"/>
        <item x="5"/>
        <item x="9"/>
        <item x="4"/>
        <item x="7"/>
        <item t="default"/>
      </items>
    </pivotField>
    <pivotField showAll="0">
      <items count="4">
        <item x="0"/>
        <item x="2"/>
        <item x="1"/>
        <item t="default"/>
      </items>
    </pivotField>
    <pivotField showAll="0">
      <items count="4">
        <item x="0"/>
        <item x="2"/>
        <item x="1"/>
        <item t="default"/>
      </items>
    </pivotField>
    <pivotField showAll="0">
      <items count="5">
        <item x="2"/>
        <item x="3"/>
        <item x="1"/>
        <item x="0"/>
        <item t="default"/>
      </items>
    </pivotField>
    <pivotField showAll="0">
      <items count="5">
        <item x="2"/>
        <item x="0"/>
        <item x="3"/>
        <item x="1"/>
        <item t="default"/>
      </items>
    </pivotField>
    <pivotField showAll="0"/>
    <pivotField showAll="0"/>
    <pivotField dragToRow="0" dragToCol="0" dragToPage="0" showAll="0" defaultSubtotal="0"/>
  </pivotFields>
  <rowFields count="1">
    <field x="5"/>
  </rowFields>
  <rowItems count="5">
    <i>
      <x/>
    </i>
    <i>
      <x v="1"/>
    </i>
    <i>
      <x v="2"/>
    </i>
    <i>
      <x v="3"/>
    </i>
    <i t="grand">
      <x/>
    </i>
  </rowItems>
  <colItems count="1">
    <i/>
  </colItems>
  <dataFields count="1">
    <dataField name="Number of Late Loans" fld="5"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53E3E6-1BB4-47FD-B091-2E087F8DDEAB}" name="PivotTable8" cacheId="26"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rowHeaderCaption="State">
  <location ref="A3:D14" firstHeaderRow="0" firstDataRow="1" firstDataCol="1"/>
  <pivotFields count="17">
    <pivotField numFmtId="14" showAll="0"/>
    <pivotField showAll="0"/>
    <pivotField showAll="0"/>
    <pivotField showAll="0"/>
    <pivotField showAll="0"/>
    <pivotField showAll="0">
      <items count="5">
        <item x="1"/>
        <item x="2"/>
        <item x="3"/>
        <item x="0"/>
        <item t="default"/>
      </items>
    </pivotField>
    <pivotField showAll="0"/>
    <pivotField axis="axisRow" showAll="0">
      <items count="11">
        <item x="4"/>
        <item x="2"/>
        <item x="9"/>
        <item x="8"/>
        <item x="6"/>
        <item x="3"/>
        <item x="7"/>
        <item x="0"/>
        <item x="5"/>
        <item x="1"/>
        <item t="default"/>
      </items>
    </pivotField>
    <pivotField showAll="0"/>
    <pivotField showAll="0">
      <items count="12">
        <item x="1"/>
        <item x="6"/>
        <item x="0"/>
        <item x="8"/>
        <item x="3"/>
        <item x="2"/>
        <item x="10"/>
        <item x="5"/>
        <item x="9"/>
        <item x="4"/>
        <item x="7"/>
        <item t="default"/>
      </items>
    </pivotField>
    <pivotField showAll="0">
      <items count="4">
        <item x="0"/>
        <item x="2"/>
        <item x="1"/>
        <item t="default"/>
      </items>
    </pivotField>
    <pivotField showAll="0">
      <items count="4">
        <item x="0"/>
        <item x="2"/>
        <item x="1"/>
        <item t="default"/>
      </items>
    </pivotField>
    <pivotField showAll="0">
      <items count="5">
        <item x="2"/>
        <item x="3"/>
        <item x="1"/>
        <item x="0"/>
        <item t="default"/>
      </items>
    </pivotField>
    <pivotField showAll="0">
      <items count="5">
        <item x="2"/>
        <item x="0"/>
        <item x="3"/>
        <item x="1"/>
        <item t="default"/>
      </items>
    </pivotField>
    <pivotField dataField="1" showAll="0"/>
    <pivotField dataField="1" showAll="0"/>
    <pivotField dataField="1" dragToRow="0" dragToCol="0" dragToPage="0" showAll="0" defaultSubtotal="0"/>
  </pivotFields>
  <rowFields count="1">
    <field x="7"/>
  </rowFields>
  <rowItems count="11">
    <i>
      <x/>
    </i>
    <i>
      <x v="1"/>
    </i>
    <i>
      <x v="2"/>
    </i>
    <i>
      <x v="3"/>
    </i>
    <i>
      <x v="4"/>
    </i>
    <i>
      <x v="5"/>
    </i>
    <i>
      <x v="6"/>
    </i>
    <i>
      <x v="7"/>
    </i>
    <i>
      <x v="8"/>
    </i>
    <i>
      <x v="9"/>
    </i>
    <i t="grand">
      <x/>
    </i>
  </rowItems>
  <colFields count="1">
    <field x="-2"/>
  </colFields>
  <colItems count="3">
    <i>
      <x/>
    </i>
    <i i="1">
      <x v="1"/>
    </i>
    <i i="2">
      <x v="2"/>
    </i>
  </colItems>
  <dataFields count="3">
    <dataField name="Late Loans" fld="14" baseField="0" baseItem="0"/>
    <dataField name="Total Loans" fld="15" baseField="0" baseItem="0"/>
    <dataField name="% Delinquent Loans" fld="16"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90AB81-9B68-454F-B0F3-DBA4D57CC653}" name="PivotTable3" cacheId="26" applyNumberFormats="0" applyBorderFormats="0" applyFontFormats="0" applyPatternFormats="0" applyAlignmentFormats="0" applyWidthHeightFormats="1" dataCaption="Values" grandTotalCaption="All Loans" updatedVersion="8" minRefreshableVersion="3" useAutoFormatting="1" rowGrandTotals="0" colGrandTotals="0" itemPrintTitles="1" createdVersion="8" indent="0" outline="1" outlineData="1" multipleFieldFilters="0" rowHeaderCaption="# of Units">
  <location ref="A3:D6" firstHeaderRow="0" firstDataRow="1" firstDataCol="1"/>
  <pivotFields count="17">
    <pivotField numFmtId="14" showAll="0"/>
    <pivotField showAll="0"/>
    <pivotField showAll="0"/>
    <pivotField showAll="0"/>
    <pivotField showAll="0"/>
    <pivotField showAll="0">
      <items count="5">
        <item x="1"/>
        <item x="2"/>
        <item x="3"/>
        <item x="0"/>
        <item t="default"/>
      </items>
    </pivotField>
    <pivotField showAll="0"/>
    <pivotField showAll="0">
      <items count="11">
        <item x="4"/>
        <item x="2"/>
        <item x="9"/>
        <item x="8"/>
        <item x="6"/>
        <item x="3"/>
        <item x="7"/>
        <item x="0"/>
        <item x="5"/>
        <item x="1"/>
        <item t="default"/>
      </items>
    </pivotField>
    <pivotField showAll="0"/>
    <pivotField showAll="0">
      <items count="12">
        <item x="1"/>
        <item x="6"/>
        <item x="0"/>
        <item x="8"/>
        <item x="3"/>
        <item x="2"/>
        <item x="10"/>
        <item x="5"/>
        <item x="9"/>
        <item x="4"/>
        <item x="7"/>
        <item t="default"/>
      </items>
    </pivotField>
    <pivotField axis="axisRow" showAll="0">
      <items count="4">
        <item x="0"/>
        <item x="2"/>
        <item x="1"/>
        <item t="default"/>
      </items>
    </pivotField>
    <pivotField showAll="0">
      <items count="4">
        <item x="0"/>
        <item x="2"/>
        <item x="1"/>
        <item t="default"/>
      </items>
    </pivotField>
    <pivotField showAll="0">
      <items count="5">
        <item x="2"/>
        <item x="3"/>
        <item x="1"/>
        <item x="0"/>
        <item t="default"/>
      </items>
    </pivotField>
    <pivotField showAll="0">
      <items count="5">
        <item x="2"/>
        <item x="0"/>
        <item x="3"/>
        <item x="1"/>
        <item t="default"/>
      </items>
    </pivotField>
    <pivotField dataField="1" showAll="0"/>
    <pivotField dataField="1" showAll="0"/>
    <pivotField dataField="1" dragToRow="0" dragToCol="0" dragToPage="0" showAll="0" defaultSubtotal="0"/>
  </pivotFields>
  <rowFields count="1">
    <field x="10"/>
  </rowFields>
  <rowItems count="3">
    <i>
      <x/>
    </i>
    <i>
      <x v="1"/>
    </i>
    <i>
      <x v="2"/>
    </i>
  </rowItems>
  <colFields count="1">
    <field x="-2"/>
  </colFields>
  <colItems count="3">
    <i>
      <x/>
    </i>
    <i i="1">
      <x v="1"/>
    </i>
    <i i="2">
      <x v="2"/>
    </i>
  </colItems>
  <dataFields count="3">
    <dataField name="Late Payments" fld="14" baseField="0" baseItem="0"/>
    <dataField name="Total Loans" fld="15" baseField="0" baseItem="0"/>
    <dataField name="Delinquent" fld="16" baseField="0" baseItem="0" numFmtId="10"/>
  </dataFields>
  <formats count="4">
    <format dxfId="31">
      <pivotArea dataOnly="0" labelOnly="1" outline="0" fieldPosition="0">
        <references count="1">
          <reference field="4294967294" count="1">
            <x v="2"/>
          </reference>
        </references>
      </pivotArea>
    </format>
    <format dxfId="32">
      <pivotArea dataOnly="0" labelOnly="1" outline="0" fieldPosition="0">
        <references count="1">
          <reference field="4294967294" count="1">
            <x v="1"/>
          </reference>
        </references>
      </pivotArea>
    </format>
    <format dxfId="33">
      <pivotArea dataOnly="0" labelOnly="1" outline="0" fieldPosition="0">
        <references count="1">
          <reference field="4294967294" count="1">
            <x v="0"/>
          </reference>
        </references>
      </pivotArea>
    </format>
    <format dxfId="34">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BBA2ED-8C1D-46B4-B0BF-8B4A09D711BE}" name="PivotTable4" cacheId="26" applyNumberFormats="0" applyBorderFormats="0" applyFontFormats="0" applyPatternFormats="0" applyAlignmentFormats="0" applyWidthHeightFormats="1" dataCaption="Values" grandTotalCaption="All Loans" updatedVersion="8" minRefreshableVersion="3" useAutoFormatting="1" rowGrandTotals="0" colGrandTotals="0" itemPrintTitles="1" createdVersion="8" indent="0" outline="1" outlineData="1" multipleFieldFilters="0" rowHeaderCaption="LTV">
  <location ref="A3:D6" firstHeaderRow="0" firstDataRow="1" firstDataCol="1"/>
  <pivotFields count="17">
    <pivotField numFmtId="14" showAll="0"/>
    <pivotField showAll="0"/>
    <pivotField showAll="0"/>
    <pivotField showAll="0"/>
    <pivotField showAll="0"/>
    <pivotField showAll="0">
      <items count="5">
        <item x="1"/>
        <item x="2"/>
        <item x="3"/>
        <item x="0"/>
        <item t="default"/>
      </items>
    </pivotField>
    <pivotField showAll="0"/>
    <pivotField showAll="0">
      <items count="11">
        <item x="4"/>
        <item x="2"/>
        <item x="9"/>
        <item x="8"/>
        <item x="6"/>
        <item x="3"/>
        <item x="7"/>
        <item x="0"/>
        <item x="5"/>
        <item x="1"/>
        <item t="default"/>
      </items>
    </pivotField>
    <pivotField showAll="0"/>
    <pivotField showAll="0">
      <items count="12">
        <item x="1"/>
        <item x="6"/>
        <item x="0"/>
        <item x="8"/>
        <item x="3"/>
        <item x="2"/>
        <item x="10"/>
        <item x="5"/>
        <item x="9"/>
        <item x="4"/>
        <item x="7"/>
        <item t="default"/>
      </items>
    </pivotField>
    <pivotField showAll="0">
      <items count="4">
        <item x="0"/>
        <item x="2"/>
        <item x="1"/>
        <item t="default"/>
      </items>
    </pivotField>
    <pivotField axis="axisRow" showAll="0">
      <items count="4">
        <item x="0"/>
        <item x="2"/>
        <item x="1"/>
        <item t="default"/>
      </items>
    </pivotField>
    <pivotField showAll="0">
      <items count="5">
        <item x="2"/>
        <item x="3"/>
        <item x="1"/>
        <item x="0"/>
        <item t="default"/>
      </items>
    </pivotField>
    <pivotField showAll="0">
      <items count="5">
        <item x="2"/>
        <item x="0"/>
        <item x="3"/>
        <item x="1"/>
        <item t="default"/>
      </items>
    </pivotField>
    <pivotField dataField="1" showAll="0"/>
    <pivotField dataField="1" showAll="0"/>
    <pivotField dataField="1" dragToRow="0" dragToCol="0" dragToPage="0" showAll="0" defaultSubtotal="0"/>
  </pivotFields>
  <rowFields count="1">
    <field x="11"/>
  </rowFields>
  <rowItems count="3">
    <i>
      <x/>
    </i>
    <i>
      <x v="1"/>
    </i>
    <i>
      <x v="2"/>
    </i>
  </rowItems>
  <colFields count="1">
    <field x="-2"/>
  </colFields>
  <colItems count="3">
    <i>
      <x/>
    </i>
    <i i="1">
      <x v="1"/>
    </i>
    <i i="2">
      <x v="2"/>
    </i>
  </colItems>
  <dataFields count="3">
    <dataField name="Late Loans" fld="14" baseField="0" baseItem="0"/>
    <dataField name="Total Loans" fld="15" baseField="0" baseItem="0"/>
    <dataField name="Delinquent" fld="16" baseField="0" baseItem="0" numFmtId="10"/>
  </dataFields>
  <formats count="2">
    <format dxfId="35">
      <pivotArea collapsedLevelsAreSubtotals="1" fieldPosition="0">
        <references count="2">
          <reference field="4294967294" count="1" selected="0">
            <x v="2"/>
          </reference>
          <reference field="11" count="1">
            <x v="1"/>
          </reference>
        </references>
      </pivotArea>
    </format>
    <format dxfId="36">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tion_Year" xr10:uid="{B0C4FD89-D6DB-483D-A6C3-1FDE062EBF4A}" sourceName="Origination Year">
  <pivotTables>
    <pivotTable tabId="11" name="PivotTable13"/>
    <pivotTable tabId="8" name="PivotTable6"/>
    <pivotTable tabId="6" name="PivotTable4"/>
    <pivotTable tabId="9" name="PivotTable7"/>
    <pivotTable tabId="5" name="PivotTable3"/>
    <pivotTable tabId="10" name="PivotTable8"/>
    <pivotTable tabId="4" name="PivotTable2"/>
    <pivotTable tabId="7" name="PivotTable5"/>
  </pivotTables>
  <data>
    <tabular pivotCacheId="115761212">
      <items count="11">
        <i x="1" s="1"/>
        <i x="6" s="1"/>
        <i x="0" s="1"/>
        <i x="8" s="1"/>
        <i x="3" s="1"/>
        <i x="2" s="1"/>
        <i x="10" s="1"/>
        <i x="5" s="1"/>
        <i x="9"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Size" xr10:uid="{49B7A593-08F1-4355-84B2-2C4B9BD08D71}" sourceName="Property Size">
  <pivotTables>
    <pivotTable tabId="11" name="PivotTable13"/>
    <pivotTable tabId="8" name="PivotTable6"/>
    <pivotTable tabId="6" name="PivotTable4"/>
    <pivotTable tabId="9" name="PivotTable7"/>
    <pivotTable tabId="5" name="PivotTable3"/>
    <pivotTable tabId="10" name="PivotTable8"/>
    <pivotTable tabId="4" name="PivotTable2"/>
    <pivotTable tabId="7" name="PivotTable5"/>
  </pivotTables>
  <data>
    <tabular pivotCacheId="1157612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TV_Label" xr10:uid="{3491F129-C5A9-4A97-9AB9-9C37F1B3F33D}" sourceName="LTV Label">
  <pivotTables>
    <pivotTable tabId="11" name="PivotTable13"/>
    <pivotTable tabId="8" name="PivotTable6"/>
    <pivotTable tabId="6" name="PivotTable4"/>
    <pivotTable tabId="9" name="PivotTable7"/>
    <pivotTable tabId="5" name="PivotTable3"/>
    <pivotTable tabId="10" name="PivotTable8"/>
    <pivotTable tabId="4" name="PivotTable2"/>
    <pivotTable tabId="7" name="PivotTable5"/>
  </pivotTables>
  <data>
    <tabular pivotCacheId="1157612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SCR_Label" xr10:uid="{505F21F6-BF20-433E-9904-6B96C47DD266}" sourceName="DSCR Label">
  <pivotTables>
    <pivotTable tabId="11" name="PivotTable13"/>
    <pivotTable tabId="8" name="PivotTable6"/>
    <pivotTable tabId="6" name="PivotTable4"/>
    <pivotTable tabId="9" name="PivotTable7"/>
    <pivotTable tabId="5" name="PivotTable3"/>
    <pivotTable tabId="10" name="PivotTable8"/>
    <pivotTable tabId="4" name="PivotTable2"/>
    <pivotTable tabId="7" name="PivotTable5"/>
  </pivotTables>
  <data>
    <tabular pivotCacheId="115761212">
      <items count="4">
        <i x="2"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ncy_Label" xr10:uid="{237FCCC3-6993-4890-A26B-16354D46089F}" sourceName="Occupancy Label">
  <pivotTables>
    <pivotTable tabId="11" name="PivotTable13"/>
    <pivotTable tabId="8" name="PivotTable6"/>
    <pivotTable tabId="6" name="PivotTable4"/>
    <pivotTable tabId="9" name="PivotTable7"/>
    <pivotTable tabId="5" name="PivotTable3"/>
    <pivotTable tabId="10" name="PivotTable8"/>
    <pivotTable tabId="4" name="PivotTable2"/>
    <pivotTable tabId="7" name="PivotTable5"/>
  </pivotTables>
  <data>
    <tabular pivotCacheId="115761212">
      <items count="4">
        <i x="2" s="1"/>
        <i x="0"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nquency_Status" xr10:uid="{EB11E8FB-9C2E-4F2E-884A-32AF7D6C4B89}" sourceName="Delinquency Status">
  <pivotTables>
    <pivotTable tabId="11" name="PivotTable10"/>
    <pivotTable tabId="8" name="PivotTable6"/>
    <pivotTable tabId="6" name="PivotTable4"/>
    <pivotTable tabId="9" name="PivotTable7"/>
    <pivotTable tabId="5" name="PivotTable3"/>
    <pivotTable tabId="10" name="PivotTable8"/>
    <pivotTable tabId="4" name="PivotTable2"/>
    <pivotTable tabId="7" name="PivotTable5"/>
  </pivotTables>
  <data>
    <tabular pivotCacheId="115761212">
      <items count="4">
        <i x="1" s="1"/>
        <i x="2"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7B78FCF-552D-41C4-864D-A14EB997068B}" sourceName="State">
  <pivotTables>
    <pivotTable tabId="11" name="PivotTable10"/>
    <pivotTable tabId="8" name="PivotTable6"/>
    <pivotTable tabId="6" name="PivotTable4"/>
    <pivotTable tabId="9" name="PivotTable7"/>
    <pivotTable tabId="5" name="PivotTable3"/>
    <pivotTable tabId="10" name="PivotTable8"/>
    <pivotTable tabId="4" name="PivotTable2"/>
    <pivotTable tabId="7" name="PivotTable5"/>
  </pivotTables>
  <data>
    <tabular pivotCacheId="115761212">
      <items count="10">
        <i x="4" s="1"/>
        <i x="2" s="1"/>
        <i x="9" s="1"/>
        <i x="8" s="1"/>
        <i x="6" s="1"/>
        <i x="3" s="1"/>
        <i x="7" s="1"/>
        <i x="0"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ation Year" xr10:uid="{D57BA734-EF7D-474D-8A08-B20B44C235BC}" cache="Slicer_Origination_Year" caption="Origination Year" rowHeight="257175"/>
  <slicer name="Property Size" xr10:uid="{B40F21FA-0514-4721-AA96-6DC466CDEBBB}" cache="Slicer_Property_Size" caption="Property Size" rowHeight="257175"/>
  <slicer name="LTV Label" xr10:uid="{BFC80548-206D-4704-ACAC-D2348326F0CA}" cache="Slicer_LTV_Label" caption="LTV Label" rowHeight="257175"/>
  <slicer name="DSCR Label" xr10:uid="{56FBFDAD-1099-4F17-ADB2-238B0304C293}" cache="Slicer_DSCR_Label" caption="DSCR Label" rowHeight="257175"/>
  <slicer name="Occupancy Label" xr10:uid="{D2774197-A035-4221-8636-483F6F17C009}" cache="Slicer_Occupancy_Label" caption="Occupancy Label" rowHeight="257175"/>
  <slicer name="Delinquency Status" xr10:uid="{806F4CCB-E57F-4FCD-9047-0C473CDB5587}" cache="Slicer_Delinquency_Status" caption="Delinquency Status" rowHeight="257175"/>
  <slicer name="State" xr10:uid="{81A9CE82-39CA-4BCF-86B7-2EAAB56207A8}" cache="Slicer_State" caption="St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6743F4-C7AE-453E-A293-D236B038D5F6}" name="Table1" displayName="Table1" ref="A1:P2001" totalsRowShown="0">
  <autoFilter ref="A1:P2001" xr:uid="{2B6743F4-C7AE-453E-A293-D236B038D5F6}"/>
  <tableColumns count="16">
    <tableColumn id="1" xr3:uid="{0C47BC68-1A8F-4353-A0C3-993E1434371C}" name="Loan Origination Date" dataDxfId="344"/>
    <tableColumn id="2" xr3:uid="{6143C58A-35AF-46CE-A8F4-24221797D336}" name="Loan Amount"/>
    <tableColumn id="3" xr3:uid="{52A608C5-3081-4E36-8509-80ACD56DC7DB}" name="Initial Occupancy Rate"/>
    <tableColumn id="4" xr3:uid="{E2B9790F-B67E-46E3-9E06-1F6F45F9DD2F}" name="LTV"/>
    <tableColumn id="5" xr3:uid="{34A14DE2-7C5F-4D92-AF72-909AE6DA803C}" name="DSCR"/>
    <tableColumn id="6" xr3:uid="{F4A24DBC-252A-4591-B0D6-E0FBAE0255D2}" name="Delinquency Status"/>
    <tableColumn id="7" xr3:uid="{287779BF-80ED-447C-B3FD-E67EB4C07D3F}" name="City"/>
    <tableColumn id="8" xr3:uid="{C4FC4D52-4800-473D-8292-9DBB63B1BF61}" name="State"/>
    <tableColumn id="9" xr3:uid="{E9CE54A6-F0A5-4AB3-9051-10AED9BC7E68}" name="Number of Units"/>
    <tableColumn id="10" xr3:uid="{109F99DE-6D13-4756-8E81-EE5C57FB756A}" name="Origination Year" dataDxfId="343">
      <calculatedColumnFormula>YEAR(A2)</calculatedColumnFormula>
    </tableColumn>
    <tableColumn id="11" xr3:uid="{07BCE8FD-6FD3-4855-9A05-233B89E83B72}" name="Property Size" dataDxfId="342">
      <calculatedColumnFormula>IF(I2&lt;50,"Less than 50",IF(I2&lt;100,"50-100","More than 100"))</calculatedColumnFormula>
    </tableColumn>
    <tableColumn id="12" xr3:uid="{A6CCD5F3-C44A-43B8-BF58-E64AD43E6057}" name="LTV Label" dataDxfId="341">
      <calculatedColumnFormula>IF(D2&lt;65,"Under 65",IF(D2&lt;80,"65-79.99","Over 80"))</calculatedColumnFormula>
    </tableColumn>
    <tableColumn id="13" xr3:uid="{0DFD434E-E51D-4E08-B5F8-D54C05A9ED94}" name="DSCR Label" dataDxfId="340">
      <calculatedColumnFormula>IF(E2&lt;1.25,"Under 1.25",IF(E2&lt;1.5,"1.25-1.49",IF(E2&lt;2,"1.50-1.99","Over 2.00")))</calculatedColumnFormula>
    </tableColumn>
    <tableColumn id="14" xr3:uid="{70D35B01-3263-4962-8837-ACD91077DD17}" name="Occupancy Label" dataDxfId="339">
      <calculatedColumnFormula>IF(C2&lt;90,"Under 90",IF(C2&lt;95,"90-94.99",IF(C2&lt;98,"95-97.99","Over 98")))</calculatedColumnFormula>
    </tableColumn>
    <tableColumn id="16" xr3:uid="{B12F8E1B-11B7-45E5-B5DC-E9E9A21878E7}" name="Late Flag" dataDxfId="338">
      <calculatedColumnFormula>IF(OR(F2="30 Days Late", F2="60 Days Late", F2="90+ Days Late"),1,0)</calculatedColumnFormula>
    </tableColumn>
    <tableColumn id="17" xr3:uid="{3E650670-6968-4407-B034-3CD34C795119}" name="Loan Count" dataDxfId="337">
      <calculatedColumnFormula>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F24C-ECDD-49B1-B5BA-1E8B81C69D53}">
  <dimension ref="A1:K30"/>
  <sheetViews>
    <sheetView tabSelected="1" workbookViewId="0">
      <selection activeCell="I29" sqref="I29"/>
    </sheetView>
  </sheetViews>
  <sheetFormatPr defaultRowHeight="15" x14ac:dyDescent="0.25"/>
  <cols>
    <col min="1" max="1" width="13.42578125" bestFit="1" customWidth="1"/>
    <col min="2" max="2" width="20.85546875" bestFit="1" customWidth="1"/>
    <col min="3" max="3" width="11.140625" bestFit="1" customWidth="1"/>
    <col min="4" max="4" width="19.140625" bestFit="1" customWidth="1"/>
    <col min="5" max="5" width="14.28515625" bestFit="1" customWidth="1"/>
    <col min="6" max="6" width="15.5703125" bestFit="1" customWidth="1"/>
    <col min="7" max="7" width="20.85546875" bestFit="1" customWidth="1"/>
    <col min="8" max="8" width="16.28515625" bestFit="1" customWidth="1"/>
    <col min="9" max="9" width="13.7109375" bestFit="1" customWidth="1"/>
    <col min="11" max="11" width="15.5703125" bestFit="1" customWidth="1"/>
    <col min="12" max="12" width="20.85546875" bestFit="1" customWidth="1"/>
    <col min="13" max="13" width="11.140625" bestFit="1" customWidth="1"/>
    <col min="14" max="14" width="19.140625" bestFit="1" customWidth="1"/>
    <col min="15" max="16" width="11.140625" bestFit="1" customWidth="1"/>
  </cols>
  <sheetData>
    <row r="1" spans="1:11" x14ac:dyDescent="0.25">
      <c r="A1" s="3" t="s">
        <v>75</v>
      </c>
      <c r="B1" t="s">
        <v>60</v>
      </c>
    </row>
    <row r="2" spans="1:11" x14ac:dyDescent="0.25">
      <c r="A2" s="4" t="s">
        <v>19</v>
      </c>
      <c r="B2" s="2">
        <v>310</v>
      </c>
    </row>
    <row r="3" spans="1:11" x14ac:dyDescent="0.25">
      <c r="A3" s="4" t="s">
        <v>40</v>
      </c>
      <c r="B3" s="2">
        <v>120</v>
      </c>
    </row>
    <row r="4" spans="1:11" x14ac:dyDescent="0.25">
      <c r="A4" s="4" t="s">
        <v>52</v>
      </c>
      <c r="B4" s="2">
        <v>55</v>
      </c>
    </row>
    <row r="5" spans="1:11" x14ac:dyDescent="0.25">
      <c r="A5" s="4" t="s">
        <v>9</v>
      </c>
      <c r="B5" s="2">
        <v>1515</v>
      </c>
    </row>
    <row r="6" spans="1:11" x14ac:dyDescent="0.25">
      <c r="A6" s="4" t="s">
        <v>55</v>
      </c>
      <c r="B6" s="2">
        <v>2000</v>
      </c>
    </row>
    <row r="11" spans="1:11" x14ac:dyDescent="0.25">
      <c r="A11" s="3" t="s">
        <v>68</v>
      </c>
      <c r="B11" s="6" t="s">
        <v>69</v>
      </c>
      <c r="C11" s="6" t="s">
        <v>61</v>
      </c>
      <c r="D11" s="6" t="s">
        <v>70</v>
      </c>
    </row>
    <row r="12" spans="1:11" x14ac:dyDescent="0.25">
      <c r="A12" s="4" t="s">
        <v>65</v>
      </c>
      <c r="B12" s="2">
        <v>296</v>
      </c>
      <c r="C12" s="2">
        <v>1187</v>
      </c>
      <c r="D12" s="5">
        <v>0.2493681550126369</v>
      </c>
    </row>
    <row r="13" spans="1:11" x14ac:dyDescent="0.25">
      <c r="A13" s="4" t="s">
        <v>66</v>
      </c>
      <c r="B13" s="2">
        <v>102</v>
      </c>
      <c r="C13" s="2">
        <v>402</v>
      </c>
      <c r="D13" s="5">
        <v>0.2537313432835821</v>
      </c>
      <c r="H13" s="7" t="s">
        <v>53</v>
      </c>
      <c r="I13" s="3" t="s">
        <v>60</v>
      </c>
      <c r="J13" s="6" t="s">
        <v>64</v>
      </c>
      <c r="K13" s="6" t="s">
        <v>63</v>
      </c>
    </row>
    <row r="14" spans="1:11" x14ac:dyDescent="0.25">
      <c r="A14" s="4" t="s">
        <v>67</v>
      </c>
      <c r="B14" s="2">
        <v>87</v>
      </c>
      <c r="C14" s="2">
        <v>411</v>
      </c>
      <c r="D14" s="5">
        <v>0.21167883211678831</v>
      </c>
      <c r="H14" s="6">
        <v>2015</v>
      </c>
      <c r="I14" s="2">
        <v>18</v>
      </c>
      <c r="J14" s="2">
        <v>58</v>
      </c>
      <c r="K14" s="5">
        <v>0.31034482758620691</v>
      </c>
    </row>
    <row r="15" spans="1:11" x14ac:dyDescent="0.25">
      <c r="H15" s="6">
        <v>2016</v>
      </c>
      <c r="I15" s="2">
        <v>43</v>
      </c>
      <c r="J15" s="2">
        <v>218</v>
      </c>
      <c r="K15" s="5">
        <v>0.19724770642201836</v>
      </c>
    </row>
    <row r="16" spans="1:11" x14ac:dyDescent="0.25">
      <c r="H16" s="6">
        <v>2017</v>
      </c>
      <c r="I16" s="2">
        <v>52</v>
      </c>
      <c r="J16" s="2">
        <v>210</v>
      </c>
      <c r="K16" s="5">
        <v>0.24761904761904763</v>
      </c>
    </row>
    <row r="17" spans="1:11" x14ac:dyDescent="0.25">
      <c r="H17" s="6">
        <v>2018</v>
      </c>
      <c r="I17" s="2">
        <v>38</v>
      </c>
      <c r="J17" s="2">
        <v>180</v>
      </c>
      <c r="K17" s="5">
        <v>0.21111111111111111</v>
      </c>
    </row>
    <row r="18" spans="1:11" x14ac:dyDescent="0.25">
      <c r="H18" s="6">
        <v>2019</v>
      </c>
      <c r="I18" s="2">
        <v>35</v>
      </c>
      <c r="J18" s="2">
        <v>187</v>
      </c>
      <c r="K18" s="5">
        <v>0.18716577540106952</v>
      </c>
    </row>
    <row r="19" spans="1:11" x14ac:dyDescent="0.25">
      <c r="A19" s="3" t="s">
        <v>7</v>
      </c>
      <c r="B19" s="3" t="s">
        <v>74</v>
      </c>
      <c r="C19" t="s">
        <v>61</v>
      </c>
      <c r="D19" t="s">
        <v>80</v>
      </c>
      <c r="H19" s="6">
        <v>2020</v>
      </c>
      <c r="I19" s="2">
        <v>58</v>
      </c>
      <c r="J19" s="2">
        <v>220</v>
      </c>
      <c r="K19" s="5">
        <v>0.26363636363636361</v>
      </c>
    </row>
    <row r="20" spans="1:11" x14ac:dyDescent="0.25">
      <c r="A20" s="4" t="s">
        <v>21</v>
      </c>
      <c r="B20" s="2">
        <v>56</v>
      </c>
      <c r="C20" s="2">
        <v>203</v>
      </c>
      <c r="D20" s="5">
        <v>0.27586206896551724</v>
      </c>
      <c r="H20" s="6">
        <v>2021</v>
      </c>
      <c r="I20" s="2">
        <v>45</v>
      </c>
      <c r="J20" s="2">
        <v>197</v>
      </c>
      <c r="K20" s="5">
        <v>0.22842639593908629</v>
      </c>
    </row>
    <row r="21" spans="1:11" x14ac:dyDescent="0.25">
      <c r="A21" s="4" t="s">
        <v>15</v>
      </c>
      <c r="B21" s="2">
        <v>47</v>
      </c>
      <c r="C21" s="2">
        <v>207</v>
      </c>
      <c r="D21" s="5">
        <v>0.22705314009661837</v>
      </c>
      <c r="H21" s="6">
        <v>2022</v>
      </c>
      <c r="I21" s="2">
        <v>56</v>
      </c>
      <c r="J21" s="2">
        <v>205</v>
      </c>
      <c r="K21" s="5">
        <v>0.27317073170731709</v>
      </c>
    </row>
    <row r="22" spans="1:11" x14ac:dyDescent="0.25">
      <c r="A22" s="4" t="s">
        <v>37</v>
      </c>
      <c r="B22" s="2">
        <v>49</v>
      </c>
      <c r="C22" s="2">
        <v>200</v>
      </c>
      <c r="D22" s="5">
        <v>0.245</v>
      </c>
      <c r="H22" s="6">
        <v>2023</v>
      </c>
      <c r="I22" s="2">
        <v>63</v>
      </c>
      <c r="J22" s="2">
        <v>213</v>
      </c>
      <c r="K22" s="5">
        <v>0.29577464788732394</v>
      </c>
    </row>
    <row r="23" spans="1:11" x14ac:dyDescent="0.25">
      <c r="A23" s="4" t="s">
        <v>33</v>
      </c>
      <c r="B23" s="2">
        <v>42</v>
      </c>
      <c r="C23" s="2">
        <v>173</v>
      </c>
      <c r="D23" s="5">
        <v>0.24277456647398843</v>
      </c>
      <c r="H23" s="6">
        <v>2024</v>
      </c>
      <c r="I23" s="2">
        <v>42</v>
      </c>
      <c r="J23" s="2">
        <v>204</v>
      </c>
      <c r="K23" s="5">
        <v>0.20588235294117646</v>
      </c>
    </row>
    <row r="24" spans="1:11" x14ac:dyDescent="0.25">
      <c r="A24" s="4" t="s">
        <v>26</v>
      </c>
      <c r="B24" s="2">
        <v>45</v>
      </c>
      <c r="C24" s="2">
        <v>193</v>
      </c>
      <c r="D24" s="5">
        <v>0.23316062176165803</v>
      </c>
      <c r="H24" s="6">
        <v>2025</v>
      </c>
      <c r="I24" s="2">
        <v>35</v>
      </c>
      <c r="J24" s="2">
        <v>108</v>
      </c>
      <c r="K24" s="5">
        <v>0.32407407407407407</v>
      </c>
    </row>
    <row r="25" spans="1:11" x14ac:dyDescent="0.25">
      <c r="A25" s="4" t="s">
        <v>18</v>
      </c>
      <c r="B25" s="2">
        <v>51</v>
      </c>
      <c r="C25" s="2">
        <v>200</v>
      </c>
      <c r="D25" s="5">
        <v>0.255</v>
      </c>
    </row>
    <row r="26" spans="1:11" x14ac:dyDescent="0.25">
      <c r="A26" s="4" t="s">
        <v>28</v>
      </c>
      <c r="B26" s="2">
        <v>38</v>
      </c>
      <c r="C26" s="2">
        <v>192</v>
      </c>
      <c r="D26" s="5">
        <v>0.19791666666666666</v>
      </c>
    </row>
    <row r="27" spans="1:11" x14ac:dyDescent="0.25">
      <c r="A27" s="4" t="s">
        <v>11</v>
      </c>
      <c r="B27" s="2">
        <v>54</v>
      </c>
      <c r="C27" s="2">
        <v>222</v>
      </c>
      <c r="D27" s="5">
        <v>0.24324324324324326</v>
      </c>
    </row>
    <row r="28" spans="1:11" x14ac:dyDescent="0.25">
      <c r="A28" s="4" t="s">
        <v>23</v>
      </c>
      <c r="B28" s="2">
        <v>50</v>
      </c>
      <c r="C28" s="2">
        <v>210</v>
      </c>
      <c r="D28" s="5">
        <v>0.23809523809523808</v>
      </c>
    </row>
    <row r="29" spans="1:11" x14ac:dyDescent="0.25">
      <c r="A29" s="4" t="s">
        <v>13</v>
      </c>
      <c r="B29" s="2">
        <v>53</v>
      </c>
      <c r="C29" s="2">
        <v>200</v>
      </c>
      <c r="D29" s="5">
        <v>0.26500000000000001</v>
      </c>
    </row>
    <row r="30" spans="1:11" x14ac:dyDescent="0.25">
      <c r="A30" s="4" t="s">
        <v>86</v>
      </c>
      <c r="B30" s="2">
        <v>485</v>
      </c>
      <c r="C30" s="2">
        <v>2000</v>
      </c>
      <c r="D30" s="5">
        <v>0.24249999999999999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6938-ADAC-4E6E-BFD8-478C866C2BC6}">
  <dimension ref="A3:D15"/>
  <sheetViews>
    <sheetView workbookViewId="0">
      <selection activeCell="A3" sqref="A3:D14"/>
    </sheetView>
  </sheetViews>
  <sheetFormatPr defaultRowHeight="15" x14ac:dyDescent="0.25"/>
  <cols>
    <col min="1" max="1" width="15.5703125" style="6" bestFit="1" customWidth="1"/>
    <col min="2" max="2" width="20.85546875" bestFit="1" customWidth="1"/>
    <col min="3" max="3" width="16.28515625" bestFit="1" customWidth="1"/>
    <col min="4" max="4" width="13.7109375" bestFit="1" customWidth="1"/>
  </cols>
  <sheetData>
    <row r="3" spans="1:4" x14ac:dyDescent="0.25">
      <c r="A3" s="7" t="s">
        <v>53</v>
      </c>
      <c r="B3" t="s">
        <v>60</v>
      </c>
      <c r="C3" s="6" t="s">
        <v>64</v>
      </c>
      <c r="D3" s="6" t="s">
        <v>63</v>
      </c>
    </row>
    <row r="4" spans="1:4" x14ac:dyDescent="0.25">
      <c r="A4" s="6">
        <v>2015</v>
      </c>
      <c r="B4" s="2">
        <v>18</v>
      </c>
      <c r="C4" s="2">
        <v>58</v>
      </c>
      <c r="D4" s="5">
        <v>0.31034482758620691</v>
      </c>
    </row>
    <row r="5" spans="1:4" x14ac:dyDescent="0.25">
      <c r="A5" s="6">
        <v>2016</v>
      </c>
      <c r="B5" s="2">
        <v>43</v>
      </c>
      <c r="C5" s="2">
        <v>218</v>
      </c>
      <c r="D5" s="5">
        <v>0.19724770642201836</v>
      </c>
    </row>
    <row r="6" spans="1:4" x14ac:dyDescent="0.25">
      <c r="A6" s="6">
        <v>2017</v>
      </c>
      <c r="B6" s="2">
        <v>52</v>
      </c>
      <c r="C6" s="2">
        <v>210</v>
      </c>
      <c r="D6" s="5">
        <v>0.24761904761904763</v>
      </c>
    </row>
    <row r="7" spans="1:4" x14ac:dyDescent="0.25">
      <c r="A7" s="6">
        <v>2018</v>
      </c>
      <c r="B7" s="2">
        <v>38</v>
      </c>
      <c r="C7" s="2">
        <v>180</v>
      </c>
      <c r="D7" s="5">
        <v>0.21111111111111111</v>
      </c>
    </row>
    <row r="8" spans="1:4" x14ac:dyDescent="0.25">
      <c r="A8" s="6">
        <v>2019</v>
      </c>
      <c r="B8" s="2">
        <v>35</v>
      </c>
      <c r="C8" s="2">
        <v>187</v>
      </c>
      <c r="D8" s="5">
        <v>0.18716577540106952</v>
      </c>
    </row>
    <row r="9" spans="1:4" x14ac:dyDescent="0.25">
      <c r="A9" s="6">
        <v>2020</v>
      </c>
      <c r="B9" s="2">
        <v>58</v>
      </c>
      <c r="C9" s="2">
        <v>220</v>
      </c>
      <c r="D9" s="5">
        <v>0.26363636363636361</v>
      </c>
    </row>
    <row r="10" spans="1:4" x14ac:dyDescent="0.25">
      <c r="A10" s="6">
        <v>2021</v>
      </c>
      <c r="B10" s="2">
        <v>45</v>
      </c>
      <c r="C10" s="2">
        <v>197</v>
      </c>
      <c r="D10" s="5">
        <v>0.22842639593908629</v>
      </c>
    </row>
    <row r="11" spans="1:4" x14ac:dyDescent="0.25">
      <c r="A11" s="6">
        <v>2022</v>
      </c>
      <c r="B11" s="2">
        <v>56</v>
      </c>
      <c r="C11" s="2">
        <v>205</v>
      </c>
      <c r="D11" s="5">
        <v>0.27317073170731709</v>
      </c>
    </row>
    <row r="12" spans="1:4" x14ac:dyDescent="0.25">
      <c r="A12" s="6">
        <v>2023</v>
      </c>
      <c r="B12" s="2">
        <v>63</v>
      </c>
      <c r="C12" s="2">
        <v>213</v>
      </c>
      <c r="D12" s="5">
        <v>0.29577464788732394</v>
      </c>
    </row>
    <row r="13" spans="1:4" x14ac:dyDescent="0.25">
      <c r="A13" s="6">
        <v>2024</v>
      </c>
      <c r="B13" s="2">
        <v>42</v>
      </c>
      <c r="C13" s="2">
        <v>204</v>
      </c>
      <c r="D13" s="5">
        <v>0.20588235294117646</v>
      </c>
    </row>
    <row r="14" spans="1:4" x14ac:dyDescent="0.25">
      <c r="A14" s="6">
        <v>2025</v>
      </c>
      <c r="B14" s="2">
        <v>35</v>
      </c>
      <c r="C14" s="2">
        <v>108</v>
      </c>
      <c r="D14" s="5">
        <v>0.32407407407407407</v>
      </c>
    </row>
    <row r="15" spans="1:4" x14ac:dyDescent="0.25">
      <c r="A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08192-25EE-4778-9F44-14753E5110C9}">
  <dimension ref="A3:B8"/>
  <sheetViews>
    <sheetView workbookViewId="0">
      <selection activeCell="B4" sqref="A3:B8"/>
    </sheetView>
  </sheetViews>
  <sheetFormatPr defaultRowHeight="15" x14ac:dyDescent="0.25"/>
  <cols>
    <col min="1" max="1" width="13.28515625" bestFit="1" customWidth="1"/>
    <col min="2" max="2" width="20.85546875" bestFit="1" customWidth="1"/>
  </cols>
  <sheetData>
    <row r="3" spans="1:2" x14ac:dyDescent="0.25">
      <c r="A3" s="3" t="s">
        <v>75</v>
      </c>
      <c r="B3" t="s">
        <v>60</v>
      </c>
    </row>
    <row r="4" spans="1:2" x14ac:dyDescent="0.25">
      <c r="A4" s="4" t="s">
        <v>19</v>
      </c>
      <c r="B4" s="2">
        <v>310</v>
      </c>
    </row>
    <row r="5" spans="1:2" x14ac:dyDescent="0.25">
      <c r="A5" s="4" t="s">
        <v>40</v>
      </c>
      <c r="B5" s="2">
        <v>120</v>
      </c>
    </row>
    <row r="6" spans="1:2" x14ac:dyDescent="0.25">
      <c r="A6" s="4" t="s">
        <v>52</v>
      </c>
      <c r="B6" s="2">
        <v>55</v>
      </c>
    </row>
    <row r="7" spans="1:2" x14ac:dyDescent="0.25">
      <c r="A7" s="4" t="s">
        <v>9</v>
      </c>
      <c r="B7" s="2">
        <v>1515</v>
      </c>
    </row>
    <row r="8" spans="1:2" x14ac:dyDescent="0.25">
      <c r="A8" s="4" t="s">
        <v>55</v>
      </c>
      <c r="B8" s="2">
        <v>2000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B6F70-3B85-4BBA-A750-5E3361708C20}">
  <dimension ref="A3:D14"/>
  <sheetViews>
    <sheetView workbookViewId="0">
      <selection activeCell="A5" sqref="A3:D14"/>
    </sheetView>
  </sheetViews>
  <sheetFormatPr defaultRowHeight="15" x14ac:dyDescent="0.25"/>
  <cols>
    <col min="1" max="1" width="8.140625" bestFit="1" customWidth="1"/>
    <col min="2" max="2" width="10.5703125" bestFit="1" customWidth="1"/>
    <col min="3" max="3" width="11.140625" bestFit="1" customWidth="1"/>
    <col min="4" max="4" width="19.140625" bestFit="1" customWidth="1"/>
  </cols>
  <sheetData>
    <row r="3" spans="1:4" x14ac:dyDescent="0.25">
      <c r="A3" s="3" t="s">
        <v>7</v>
      </c>
      <c r="B3" t="s">
        <v>74</v>
      </c>
      <c r="C3" t="s">
        <v>61</v>
      </c>
      <c r="D3" t="s">
        <v>80</v>
      </c>
    </row>
    <row r="4" spans="1:4" x14ac:dyDescent="0.25">
      <c r="A4" s="4" t="s">
        <v>21</v>
      </c>
      <c r="B4" s="2">
        <v>56</v>
      </c>
      <c r="C4" s="2">
        <v>203</v>
      </c>
      <c r="D4" s="5">
        <v>0.27586206896551724</v>
      </c>
    </row>
    <row r="5" spans="1:4" x14ac:dyDescent="0.25">
      <c r="A5" s="4" t="s">
        <v>15</v>
      </c>
      <c r="B5" s="2">
        <v>47</v>
      </c>
      <c r="C5" s="2">
        <v>207</v>
      </c>
      <c r="D5" s="5">
        <v>0.22705314009661837</v>
      </c>
    </row>
    <row r="6" spans="1:4" x14ac:dyDescent="0.25">
      <c r="A6" s="4" t="s">
        <v>37</v>
      </c>
      <c r="B6" s="2">
        <v>49</v>
      </c>
      <c r="C6" s="2">
        <v>200</v>
      </c>
      <c r="D6" s="5">
        <v>0.245</v>
      </c>
    </row>
    <row r="7" spans="1:4" x14ac:dyDescent="0.25">
      <c r="A7" s="4" t="s">
        <v>33</v>
      </c>
      <c r="B7" s="2">
        <v>42</v>
      </c>
      <c r="C7" s="2">
        <v>173</v>
      </c>
      <c r="D7" s="5">
        <v>0.24277456647398843</v>
      </c>
    </row>
    <row r="8" spans="1:4" x14ac:dyDescent="0.25">
      <c r="A8" s="4" t="s">
        <v>26</v>
      </c>
      <c r="B8" s="2">
        <v>45</v>
      </c>
      <c r="C8" s="2">
        <v>193</v>
      </c>
      <c r="D8" s="5">
        <v>0.23316062176165803</v>
      </c>
    </row>
    <row r="9" spans="1:4" x14ac:dyDescent="0.25">
      <c r="A9" s="4" t="s">
        <v>18</v>
      </c>
      <c r="B9" s="2">
        <v>51</v>
      </c>
      <c r="C9" s="2">
        <v>200</v>
      </c>
      <c r="D9" s="5">
        <v>0.255</v>
      </c>
    </row>
    <row r="10" spans="1:4" x14ac:dyDescent="0.25">
      <c r="A10" s="4" t="s">
        <v>28</v>
      </c>
      <c r="B10" s="2">
        <v>38</v>
      </c>
      <c r="C10" s="2">
        <v>192</v>
      </c>
      <c r="D10" s="5">
        <v>0.19791666666666666</v>
      </c>
    </row>
    <row r="11" spans="1:4" x14ac:dyDescent="0.25">
      <c r="A11" s="4" t="s">
        <v>11</v>
      </c>
      <c r="B11" s="2">
        <v>54</v>
      </c>
      <c r="C11" s="2">
        <v>222</v>
      </c>
      <c r="D11" s="5">
        <v>0.24324324324324326</v>
      </c>
    </row>
    <row r="12" spans="1:4" x14ac:dyDescent="0.25">
      <c r="A12" s="4" t="s">
        <v>23</v>
      </c>
      <c r="B12" s="2">
        <v>50</v>
      </c>
      <c r="C12" s="2">
        <v>210</v>
      </c>
      <c r="D12" s="5">
        <v>0.23809523809523808</v>
      </c>
    </row>
    <row r="13" spans="1:4" x14ac:dyDescent="0.25">
      <c r="A13" s="4" t="s">
        <v>13</v>
      </c>
      <c r="B13" s="2">
        <v>53</v>
      </c>
      <c r="C13" s="2">
        <v>200</v>
      </c>
      <c r="D13" s="5">
        <v>0.26500000000000001</v>
      </c>
    </row>
    <row r="14" spans="1:4" x14ac:dyDescent="0.25">
      <c r="A14" s="4" t="s">
        <v>86</v>
      </c>
      <c r="B14" s="2">
        <v>485</v>
      </c>
      <c r="C14" s="2">
        <v>2000</v>
      </c>
      <c r="D14" s="5">
        <v>0.24249999999999999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5F93-C685-415F-95C9-6675DAB9C3F9}">
  <dimension ref="A3:D6"/>
  <sheetViews>
    <sheetView workbookViewId="0">
      <selection activeCell="A3" sqref="A3:D6"/>
    </sheetView>
  </sheetViews>
  <sheetFormatPr defaultRowHeight="15" x14ac:dyDescent="0.25"/>
  <cols>
    <col min="1" max="1" width="13.42578125" bestFit="1" customWidth="1"/>
    <col min="2" max="2" width="14.28515625" bestFit="1" customWidth="1"/>
    <col min="3" max="4" width="11.140625" bestFit="1" customWidth="1"/>
  </cols>
  <sheetData>
    <row r="3" spans="1:4" x14ac:dyDescent="0.25">
      <c r="A3" s="3" t="s">
        <v>68</v>
      </c>
      <c r="B3" s="6" t="s">
        <v>69</v>
      </c>
      <c r="C3" s="6" t="s">
        <v>61</v>
      </c>
      <c r="D3" s="6" t="s">
        <v>70</v>
      </c>
    </row>
    <row r="4" spans="1:4" x14ac:dyDescent="0.25">
      <c r="A4" s="4" t="s">
        <v>65</v>
      </c>
      <c r="B4" s="2">
        <v>296</v>
      </c>
      <c r="C4" s="2">
        <v>1187</v>
      </c>
      <c r="D4" s="5">
        <v>0.2493681550126369</v>
      </c>
    </row>
    <row r="5" spans="1:4" x14ac:dyDescent="0.25">
      <c r="A5" s="4" t="s">
        <v>66</v>
      </c>
      <c r="B5" s="2">
        <v>102</v>
      </c>
      <c r="C5" s="2">
        <v>402</v>
      </c>
      <c r="D5" s="5">
        <v>0.2537313432835821</v>
      </c>
    </row>
    <row r="6" spans="1:4" x14ac:dyDescent="0.25">
      <c r="A6" s="4" t="s">
        <v>67</v>
      </c>
      <c r="B6" s="2">
        <v>87</v>
      </c>
      <c r="C6" s="2">
        <v>411</v>
      </c>
      <c r="D6" s="5">
        <v>0.21167883211678831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589DA-AA2D-4B28-8F63-F1F515C75099}">
  <dimension ref="A3:D6"/>
  <sheetViews>
    <sheetView workbookViewId="0">
      <selection activeCell="A3" sqref="A3:D6"/>
    </sheetView>
  </sheetViews>
  <sheetFormatPr defaultRowHeight="15" x14ac:dyDescent="0.25"/>
  <cols>
    <col min="1" max="1" width="8.7109375" bestFit="1" customWidth="1"/>
    <col min="2" max="2" width="10.5703125" bestFit="1" customWidth="1"/>
    <col min="3" max="4" width="11.140625" bestFit="1" customWidth="1"/>
  </cols>
  <sheetData>
    <row r="3" spans="1:4" x14ac:dyDescent="0.25">
      <c r="A3" s="3" t="s">
        <v>3</v>
      </c>
      <c r="B3" t="s">
        <v>74</v>
      </c>
      <c r="C3" t="s">
        <v>61</v>
      </c>
      <c r="D3" t="s">
        <v>70</v>
      </c>
    </row>
    <row r="4" spans="1:4" x14ac:dyDescent="0.25">
      <c r="A4" s="4" t="s">
        <v>71</v>
      </c>
      <c r="B4" s="2">
        <v>196</v>
      </c>
      <c r="C4" s="2">
        <v>780</v>
      </c>
      <c r="D4" s="5">
        <v>0.25128205128205128</v>
      </c>
    </row>
    <row r="5" spans="1:4" x14ac:dyDescent="0.25">
      <c r="A5" s="4" t="s">
        <v>72</v>
      </c>
      <c r="B5" s="2">
        <v>115</v>
      </c>
      <c r="C5" s="2">
        <v>483</v>
      </c>
      <c r="D5" s="5">
        <v>0.23809523809523808</v>
      </c>
    </row>
    <row r="6" spans="1:4" x14ac:dyDescent="0.25">
      <c r="A6" s="4" t="s">
        <v>73</v>
      </c>
      <c r="B6" s="2">
        <v>174</v>
      </c>
      <c r="C6" s="2">
        <v>737</v>
      </c>
      <c r="D6" s="5">
        <v>0.23609226594301222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D0ECB-C14F-409E-8760-2C79F6833E3C}">
  <dimension ref="A3:D7"/>
  <sheetViews>
    <sheetView workbookViewId="0">
      <selection activeCell="O10" sqref="O10"/>
    </sheetView>
  </sheetViews>
  <sheetFormatPr defaultRowHeight="15" x14ac:dyDescent="0.25"/>
  <cols>
    <col min="1" max="1" width="10.28515625" bestFit="1" customWidth="1"/>
    <col min="2" max="2" width="10.5703125" bestFit="1" customWidth="1"/>
    <col min="3" max="3" width="11.140625" bestFit="1" customWidth="1"/>
    <col min="4" max="4" width="19.140625" bestFit="1" customWidth="1"/>
  </cols>
  <sheetData>
    <row r="3" spans="1:4" x14ac:dyDescent="0.25">
      <c r="A3" s="3" t="s">
        <v>4</v>
      </c>
      <c r="B3" t="s">
        <v>74</v>
      </c>
      <c r="C3" t="s">
        <v>61</v>
      </c>
      <c r="D3" t="s">
        <v>80</v>
      </c>
    </row>
    <row r="4" spans="1:4" x14ac:dyDescent="0.25">
      <c r="A4" s="4" t="s">
        <v>76</v>
      </c>
      <c r="B4" s="2">
        <v>78</v>
      </c>
      <c r="C4" s="2">
        <v>317</v>
      </c>
      <c r="D4" s="5">
        <v>0.24605678233438485</v>
      </c>
    </row>
    <row r="5" spans="1:4" x14ac:dyDescent="0.25">
      <c r="A5" s="4" t="s">
        <v>77</v>
      </c>
      <c r="B5" s="2">
        <v>150</v>
      </c>
      <c r="C5" s="2">
        <v>656</v>
      </c>
      <c r="D5" s="5">
        <v>0.22865853658536586</v>
      </c>
    </row>
    <row r="6" spans="1:4" x14ac:dyDescent="0.25">
      <c r="A6" s="4" t="s">
        <v>78</v>
      </c>
      <c r="B6" s="2">
        <v>171</v>
      </c>
      <c r="C6" s="2">
        <v>674</v>
      </c>
      <c r="D6" s="5">
        <v>0.25370919881305637</v>
      </c>
    </row>
    <row r="7" spans="1:4" x14ac:dyDescent="0.25">
      <c r="A7" s="4" t="s">
        <v>79</v>
      </c>
      <c r="B7" s="2">
        <v>86</v>
      </c>
      <c r="C7" s="2">
        <v>353</v>
      </c>
      <c r="D7" s="5">
        <v>0.24362606232294617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04C5-2843-45F2-87AE-792D402574E1}">
  <dimension ref="A3:D7"/>
  <sheetViews>
    <sheetView workbookViewId="0">
      <selection activeCell="M28" sqref="M28"/>
    </sheetView>
  </sheetViews>
  <sheetFormatPr defaultRowHeight="15" x14ac:dyDescent="0.25"/>
  <cols>
    <col min="1" max="1" width="17.85546875" bestFit="1" customWidth="1"/>
    <col min="2" max="2" width="10.5703125" bestFit="1" customWidth="1"/>
    <col min="3" max="3" width="11.140625" bestFit="1" customWidth="1"/>
    <col min="4" max="4" width="19.140625" bestFit="1" customWidth="1"/>
  </cols>
  <sheetData>
    <row r="3" spans="1:4" x14ac:dyDescent="0.25">
      <c r="A3" s="3" t="s">
        <v>85</v>
      </c>
      <c r="B3" t="s">
        <v>74</v>
      </c>
      <c r="C3" t="s">
        <v>61</v>
      </c>
      <c r="D3" t="s">
        <v>80</v>
      </c>
    </row>
    <row r="4" spans="1:4" x14ac:dyDescent="0.25">
      <c r="A4" s="4" t="s">
        <v>81</v>
      </c>
      <c r="B4" s="2">
        <v>180</v>
      </c>
      <c r="C4" s="2">
        <v>692</v>
      </c>
      <c r="D4" s="5">
        <v>0.26011560693641617</v>
      </c>
    </row>
    <row r="5" spans="1:4" x14ac:dyDescent="0.25">
      <c r="A5" s="4" t="s">
        <v>82</v>
      </c>
      <c r="B5" s="2">
        <v>73</v>
      </c>
      <c r="C5" s="2">
        <v>366</v>
      </c>
      <c r="D5" s="5">
        <v>0.19945355191256831</v>
      </c>
    </row>
    <row r="6" spans="1:4" x14ac:dyDescent="0.25">
      <c r="A6" s="4" t="s">
        <v>83</v>
      </c>
      <c r="B6" s="2">
        <v>68</v>
      </c>
      <c r="C6" s="2">
        <v>268</v>
      </c>
      <c r="D6" s="5">
        <v>0.2537313432835821</v>
      </c>
    </row>
    <row r="7" spans="1:4" x14ac:dyDescent="0.25">
      <c r="A7" s="4" t="s">
        <v>84</v>
      </c>
      <c r="B7" s="2">
        <v>164</v>
      </c>
      <c r="C7" s="2">
        <v>674</v>
      </c>
      <c r="D7" s="5">
        <v>0.24332344213649851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006C0-2590-4920-AF17-C27862A26272}">
  <dimension ref="A1:P2001"/>
  <sheetViews>
    <sheetView topLeftCell="A2" workbookViewId="0">
      <selection activeCell="C16" sqref="C16"/>
    </sheetView>
  </sheetViews>
  <sheetFormatPr defaultRowHeight="15" x14ac:dyDescent="0.25"/>
  <cols>
    <col min="1" max="1" width="22.5703125" customWidth="1"/>
    <col min="2" max="2" width="14.85546875" customWidth="1"/>
    <col min="3" max="3" width="23.140625" customWidth="1"/>
    <col min="6" max="6" width="20.7109375" customWidth="1"/>
    <col min="7" max="7" width="13.5703125" bestFit="1" customWidth="1"/>
    <col min="9" max="9" width="17.85546875" customWidth="1"/>
    <col min="10" max="10" width="17.85546875" bestFit="1" customWidth="1"/>
    <col min="11" max="11" width="15.140625" bestFit="1" customWidth="1"/>
    <col min="12" max="12" width="11.7109375" bestFit="1" customWidth="1"/>
    <col min="13" max="13" width="13.85546875" bestFit="1" customWidth="1"/>
    <col min="14" max="14" width="22" bestFit="1" customWidth="1"/>
    <col min="15" max="15" width="11.140625" bestFit="1" customWidth="1"/>
  </cols>
  <sheetData>
    <row r="1" spans="1:16" x14ac:dyDescent="0.25">
      <c r="A1" t="s">
        <v>0</v>
      </c>
      <c r="B1" t="s">
        <v>1</v>
      </c>
      <c r="C1" t="s">
        <v>2</v>
      </c>
      <c r="D1" t="s">
        <v>3</v>
      </c>
      <c r="E1" t="s">
        <v>4</v>
      </c>
      <c r="F1" t="s">
        <v>5</v>
      </c>
      <c r="G1" t="s">
        <v>6</v>
      </c>
      <c r="H1" t="s">
        <v>7</v>
      </c>
      <c r="I1" t="s">
        <v>8</v>
      </c>
      <c r="J1" t="s">
        <v>53</v>
      </c>
      <c r="K1" t="s">
        <v>54</v>
      </c>
      <c r="L1" t="s">
        <v>56</v>
      </c>
      <c r="M1" t="s">
        <v>57</v>
      </c>
      <c r="N1" t="s">
        <v>58</v>
      </c>
      <c r="O1" t="s">
        <v>59</v>
      </c>
      <c r="P1" t="s">
        <v>62</v>
      </c>
    </row>
    <row r="2" spans="1:16" x14ac:dyDescent="0.25">
      <c r="A2" s="1">
        <v>42902</v>
      </c>
      <c r="B2">
        <v>5993000</v>
      </c>
      <c r="C2">
        <v>95.98</v>
      </c>
      <c r="D2">
        <v>73.95</v>
      </c>
      <c r="E2">
        <v>1.23</v>
      </c>
      <c r="F2" t="s">
        <v>9</v>
      </c>
      <c r="G2" t="s">
        <v>10</v>
      </c>
      <c r="H2" t="s">
        <v>11</v>
      </c>
      <c r="I2">
        <v>70</v>
      </c>
      <c r="J2">
        <f t="shared" ref="J2:J65" si="0">YEAR(A2)</f>
        <v>2017</v>
      </c>
      <c r="K2" t="str">
        <f t="shared" ref="K2:K65" si="1">IF(I2&lt;50,"Less than 50",IF(I2&lt;100,"50-100","More than 100"))</f>
        <v>50-100</v>
      </c>
      <c r="L2" t="str">
        <f t="shared" ref="L2:L65" si="2">IF(D2&lt;65,"Under 65",IF(D2&lt;80,"65-79.99","Over 80"))</f>
        <v>65-79.99</v>
      </c>
      <c r="M2" s="2" t="str">
        <f t="shared" ref="M2:M65" si="3">IF(E2&lt;1.25,"Under 1.25",IF(E2&lt;1.5,"1.25-1.49",IF(E2&lt;2,"1.50-1.99","Over 2.00")))</f>
        <v>Under 1.25</v>
      </c>
      <c r="N2" s="2" t="str">
        <f t="shared" ref="N2:N65" si="4">IF(C2&lt;90,"Under 90",IF(C2&lt;95,"90-94.99",IF(C2&lt;98,"95-97.99","Over 98")))</f>
        <v>95-97.99</v>
      </c>
      <c r="O2" s="2">
        <f t="shared" ref="O2:O65" si="5">IF(OR(F2="30 Days Late", F2="60 Days Late", F2="90+ Days Late"),1,0)</f>
        <v>0</v>
      </c>
      <c r="P2" s="2">
        <f>1</f>
        <v>1</v>
      </c>
    </row>
    <row r="3" spans="1:16" x14ac:dyDescent="0.25">
      <c r="A3" s="1">
        <v>42366</v>
      </c>
      <c r="B3">
        <v>5558000</v>
      </c>
      <c r="C3">
        <v>95.62</v>
      </c>
      <c r="D3">
        <v>50.82</v>
      </c>
      <c r="E3">
        <v>2.4500000000000002</v>
      </c>
      <c r="F3" t="s">
        <v>9</v>
      </c>
      <c r="G3" t="s">
        <v>12</v>
      </c>
      <c r="H3" t="s">
        <v>13</v>
      </c>
      <c r="I3">
        <v>105</v>
      </c>
      <c r="J3">
        <f t="shared" si="0"/>
        <v>2015</v>
      </c>
      <c r="K3" t="str">
        <f t="shared" si="1"/>
        <v>More than 100</v>
      </c>
      <c r="L3" t="str">
        <f t="shared" si="2"/>
        <v>Under 65</v>
      </c>
      <c r="M3" s="2" t="str">
        <f t="shared" si="3"/>
        <v>Over 2.00</v>
      </c>
      <c r="N3" s="2" t="str">
        <f t="shared" si="4"/>
        <v>95-97.99</v>
      </c>
      <c r="O3" s="2">
        <f t="shared" si="5"/>
        <v>0</v>
      </c>
      <c r="P3" s="2">
        <f>1</f>
        <v>1</v>
      </c>
    </row>
    <row r="4" spans="1:16" x14ac:dyDescent="0.25">
      <c r="A4" s="1">
        <v>43919</v>
      </c>
      <c r="B4">
        <v>4061000</v>
      </c>
      <c r="C4">
        <v>87.73</v>
      </c>
      <c r="D4">
        <v>57.34</v>
      </c>
      <c r="E4">
        <v>1.46</v>
      </c>
      <c r="F4" t="s">
        <v>9</v>
      </c>
      <c r="G4" t="s">
        <v>14</v>
      </c>
      <c r="H4" t="s">
        <v>15</v>
      </c>
      <c r="I4">
        <v>91</v>
      </c>
      <c r="J4">
        <f t="shared" si="0"/>
        <v>2020</v>
      </c>
      <c r="K4" t="str">
        <f t="shared" si="1"/>
        <v>50-100</v>
      </c>
      <c r="L4" t="str">
        <f t="shared" si="2"/>
        <v>Under 65</v>
      </c>
      <c r="M4" s="2" t="str">
        <f t="shared" si="3"/>
        <v>1.25-1.49</v>
      </c>
      <c r="N4" s="2" t="str">
        <f t="shared" si="4"/>
        <v>Under 90</v>
      </c>
      <c r="O4" s="2">
        <f t="shared" si="5"/>
        <v>0</v>
      </c>
      <c r="P4" s="2">
        <f>1</f>
        <v>1</v>
      </c>
    </row>
    <row r="5" spans="1:16" x14ac:dyDescent="0.25">
      <c r="A5" s="1">
        <v>43732</v>
      </c>
      <c r="B5">
        <v>500000</v>
      </c>
      <c r="C5">
        <v>89.37</v>
      </c>
      <c r="D5">
        <v>74.47</v>
      </c>
      <c r="E5">
        <v>1.21</v>
      </c>
      <c r="F5" t="s">
        <v>9</v>
      </c>
      <c r="G5" t="s">
        <v>16</v>
      </c>
      <c r="H5" t="s">
        <v>11</v>
      </c>
      <c r="I5">
        <v>103</v>
      </c>
      <c r="J5">
        <f t="shared" si="0"/>
        <v>2019</v>
      </c>
      <c r="K5" t="str">
        <f t="shared" si="1"/>
        <v>More than 100</v>
      </c>
      <c r="L5" t="str">
        <f t="shared" si="2"/>
        <v>65-79.99</v>
      </c>
      <c r="M5" s="2" t="str">
        <f t="shared" si="3"/>
        <v>Under 1.25</v>
      </c>
      <c r="N5" s="2" t="str">
        <f t="shared" si="4"/>
        <v>Under 90</v>
      </c>
      <c r="O5" s="2">
        <f t="shared" si="5"/>
        <v>0</v>
      </c>
      <c r="P5" s="2">
        <f>1</f>
        <v>1</v>
      </c>
    </row>
    <row r="6" spans="1:16" x14ac:dyDescent="0.25">
      <c r="A6" s="1">
        <v>43597</v>
      </c>
      <c r="B6">
        <v>3184000</v>
      </c>
      <c r="C6">
        <v>91.84</v>
      </c>
      <c r="D6">
        <v>81.41</v>
      </c>
      <c r="E6">
        <v>1.3</v>
      </c>
      <c r="F6" t="s">
        <v>9</v>
      </c>
      <c r="G6" t="s">
        <v>17</v>
      </c>
      <c r="H6" t="s">
        <v>18</v>
      </c>
      <c r="I6">
        <v>32</v>
      </c>
      <c r="J6">
        <f t="shared" si="0"/>
        <v>2019</v>
      </c>
      <c r="K6" t="str">
        <f t="shared" si="1"/>
        <v>Less than 50</v>
      </c>
      <c r="L6" t="str">
        <f t="shared" si="2"/>
        <v>Over 80</v>
      </c>
      <c r="M6" s="2" t="str">
        <f t="shared" si="3"/>
        <v>1.25-1.49</v>
      </c>
      <c r="N6" s="2" t="str">
        <f t="shared" si="4"/>
        <v>90-94.99</v>
      </c>
      <c r="O6" s="2">
        <f t="shared" si="5"/>
        <v>0</v>
      </c>
      <c r="P6" s="2">
        <f>1</f>
        <v>1</v>
      </c>
    </row>
    <row r="7" spans="1:16" x14ac:dyDescent="0.25">
      <c r="A7" s="1">
        <v>43078</v>
      </c>
      <c r="B7">
        <v>10119000</v>
      </c>
      <c r="C7">
        <v>85.7</v>
      </c>
      <c r="D7">
        <v>74.3</v>
      </c>
      <c r="E7">
        <v>1.26</v>
      </c>
      <c r="F7" t="s">
        <v>19</v>
      </c>
      <c r="G7" t="s">
        <v>20</v>
      </c>
      <c r="H7" t="s">
        <v>21</v>
      </c>
      <c r="I7">
        <v>86</v>
      </c>
      <c r="J7">
        <f t="shared" si="0"/>
        <v>2017</v>
      </c>
      <c r="K7" t="str">
        <f t="shared" si="1"/>
        <v>50-100</v>
      </c>
      <c r="L7" t="str">
        <f t="shared" si="2"/>
        <v>65-79.99</v>
      </c>
      <c r="M7" s="2" t="str">
        <f t="shared" si="3"/>
        <v>1.25-1.49</v>
      </c>
      <c r="N7" s="2" t="str">
        <f t="shared" si="4"/>
        <v>Under 90</v>
      </c>
      <c r="O7" s="2">
        <f t="shared" si="5"/>
        <v>1</v>
      </c>
      <c r="P7" s="2">
        <f>1</f>
        <v>1</v>
      </c>
    </row>
    <row r="8" spans="1:16" x14ac:dyDescent="0.25">
      <c r="A8" s="1">
        <v>42847</v>
      </c>
      <c r="B8">
        <v>3799000</v>
      </c>
      <c r="C8">
        <v>95.26</v>
      </c>
      <c r="D8">
        <v>67.61</v>
      </c>
      <c r="E8">
        <v>1.18</v>
      </c>
      <c r="F8" t="s">
        <v>9</v>
      </c>
      <c r="G8" t="s">
        <v>22</v>
      </c>
      <c r="H8" t="s">
        <v>23</v>
      </c>
      <c r="I8">
        <v>66</v>
      </c>
      <c r="J8">
        <f t="shared" si="0"/>
        <v>2017</v>
      </c>
      <c r="K8" t="str">
        <f t="shared" si="1"/>
        <v>50-100</v>
      </c>
      <c r="L8" t="str">
        <f t="shared" si="2"/>
        <v>65-79.99</v>
      </c>
      <c r="M8" s="2" t="str">
        <f t="shared" si="3"/>
        <v>Under 1.25</v>
      </c>
      <c r="N8" s="2" t="str">
        <f t="shared" si="4"/>
        <v>95-97.99</v>
      </c>
      <c r="O8" s="2">
        <f t="shared" si="5"/>
        <v>0</v>
      </c>
      <c r="P8" s="2">
        <f>1</f>
        <v>1</v>
      </c>
    </row>
    <row r="9" spans="1:16" x14ac:dyDescent="0.25">
      <c r="A9" s="1">
        <v>45599</v>
      </c>
      <c r="B9">
        <v>3933000</v>
      </c>
      <c r="C9">
        <v>98.64</v>
      </c>
      <c r="D9">
        <v>60.35</v>
      </c>
      <c r="E9">
        <v>1.99</v>
      </c>
      <c r="F9" t="s">
        <v>9</v>
      </c>
      <c r="G9" t="s">
        <v>24</v>
      </c>
      <c r="H9" t="s">
        <v>15</v>
      </c>
      <c r="I9">
        <v>74</v>
      </c>
      <c r="J9">
        <f t="shared" si="0"/>
        <v>2024</v>
      </c>
      <c r="K9" t="str">
        <f t="shared" si="1"/>
        <v>50-100</v>
      </c>
      <c r="L9" t="str">
        <f t="shared" si="2"/>
        <v>Under 65</v>
      </c>
      <c r="M9" s="2" t="str">
        <f t="shared" si="3"/>
        <v>1.50-1.99</v>
      </c>
      <c r="N9" s="2" t="str">
        <f t="shared" si="4"/>
        <v>Over 98</v>
      </c>
      <c r="O9" s="2">
        <f t="shared" si="5"/>
        <v>0</v>
      </c>
      <c r="P9" s="2">
        <f>1</f>
        <v>1</v>
      </c>
    </row>
    <row r="10" spans="1:16" x14ac:dyDescent="0.25">
      <c r="A10" s="1">
        <v>42751</v>
      </c>
      <c r="B10">
        <v>5418000</v>
      </c>
      <c r="C10">
        <v>93.2</v>
      </c>
      <c r="D10">
        <v>57.39</v>
      </c>
      <c r="E10">
        <v>2.4500000000000002</v>
      </c>
      <c r="F10" t="s">
        <v>9</v>
      </c>
      <c r="G10" t="s">
        <v>25</v>
      </c>
      <c r="H10" t="s">
        <v>26</v>
      </c>
      <c r="I10">
        <v>16</v>
      </c>
      <c r="J10">
        <f t="shared" si="0"/>
        <v>2017</v>
      </c>
      <c r="K10" t="str">
        <f t="shared" si="1"/>
        <v>Less than 50</v>
      </c>
      <c r="L10" t="str">
        <f t="shared" si="2"/>
        <v>Under 65</v>
      </c>
      <c r="M10" s="2" t="str">
        <f t="shared" si="3"/>
        <v>Over 2.00</v>
      </c>
      <c r="N10" s="2" t="str">
        <f t="shared" si="4"/>
        <v>90-94.99</v>
      </c>
      <c r="O10" s="2">
        <f t="shared" si="5"/>
        <v>0</v>
      </c>
      <c r="P10" s="2">
        <f>1</f>
        <v>1</v>
      </c>
    </row>
    <row r="11" spans="1:16" x14ac:dyDescent="0.25">
      <c r="A11" s="1">
        <v>44832</v>
      </c>
      <c r="B11">
        <v>5437000</v>
      </c>
      <c r="C11">
        <v>98.83</v>
      </c>
      <c r="D11">
        <v>53.54</v>
      </c>
      <c r="E11">
        <v>1.29</v>
      </c>
      <c r="F11" t="s">
        <v>9</v>
      </c>
      <c r="G11" t="s">
        <v>12</v>
      </c>
      <c r="H11" t="s">
        <v>13</v>
      </c>
      <c r="I11">
        <v>101</v>
      </c>
      <c r="J11">
        <f t="shared" si="0"/>
        <v>2022</v>
      </c>
      <c r="K11" t="str">
        <f t="shared" si="1"/>
        <v>More than 100</v>
      </c>
      <c r="L11" t="str">
        <f t="shared" si="2"/>
        <v>Under 65</v>
      </c>
      <c r="M11" s="2" t="str">
        <f t="shared" si="3"/>
        <v>1.25-1.49</v>
      </c>
      <c r="N11" s="2" t="str">
        <f t="shared" si="4"/>
        <v>Over 98</v>
      </c>
      <c r="O11" s="2">
        <f t="shared" si="5"/>
        <v>0</v>
      </c>
      <c r="P11" s="2">
        <f>1</f>
        <v>1</v>
      </c>
    </row>
    <row r="12" spans="1:16" x14ac:dyDescent="0.25">
      <c r="A12" s="1">
        <v>42408</v>
      </c>
      <c r="B12">
        <v>4769000</v>
      </c>
      <c r="C12">
        <v>90.83</v>
      </c>
      <c r="D12">
        <v>60.85</v>
      </c>
      <c r="E12">
        <v>2.2400000000000002</v>
      </c>
      <c r="F12" t="s">
        <v>9</v>
      </c>
      <c r="G12" t="s">
        <v>22</v>
      </c>
      <c r="H12" t="s">
        <v>23</v>
      </c>
      <c r="I12">
        <v>65</v>
      </c>
      <c r="J12">
        <f t="shared" si="0"/>
        <v>2016</v>
      </c>
      <c r="K12" t="str">
        <f t="shared" si="1"/>
        <v>50-100</v>
      </c>
      <c r="L12" t="str">
        <f t="shared" si="2"/>
        <v>Under 65</v>
      </c>
      <c r="M12" s="2" t="str">
        <f t="shared" si="3"/>
        <v>Over 2.00</v>
      </c>
      <c r="N12" s="2" t="str">
        <f t="shared" si="4"/>
        <v>90-94.99</v>
      </c>
      <c r="O12" s="2">
        <f t="shared" si="5"/>
        <v>0</v>
      </c>
      <c r="P12" s="2">
        <f>1</f>
        <v>1</v>
      </c>
    </row>
    <row r="13" spans="1:16" x14ac:dyDescent="0.25">
      <c r="A13" s="1">
        <v>42396</v>
      </c>
      <c r="B13">
        <v>2307000</v>
      </c>
      <c r="C13">
        <v>93.14</v>
      </c>
      <c r="D13">
        <v>55.64</v>
      </c>
      <c r="E13">
        <v>2.2000000000000002</v>
      </c>
      <c r="F13" t="s">
        <v>9</v>
      </c>
      <c r="G13" t="s">
        <v>27</v>
      </c>
      <c r="H13" t="s">
        <v>28</v>
      </c>
      <c r="I13">
        <v>48</v>
      </c>
      <c r="J13">
        <f t="shared" si="0"/>
        <v>2016</v>
      </c>
      <c r="K13" t="str">
        <f t="shared" si="1"/>
        <v>Less than 50</v>
      </c>
      <c r="L13" t="str">
        <f t="shared" si="2"/>
        <v>Under 65</v>
      </c>
      <c r="M13" s="2" t="str">
        <f t="shared" si="3"/>
        <v>Over 2.00</v>
      </c>
      <c r="N13" s="2" t="str">
        <f t="shared" si="4"/>
        <v>90-94.99</v>
      </c>
      <c r="O13" s="2">
        <f t="shared" si="5"/>
        <v>0</v>
      </c>
      <c r="P13" s="2">
        <f>1</f>
        <v>1</v>
      </c>
    </row>
    <row r="14" spans="1:16" x14ac:dyDescent="0.25">
      <c r="A14" s="1">
        <v>42793</v>
      </c>
      <c r="B14">
        <v>3646000</v>
      </c>
      <c r="C14">
        <v>85.08</v>
      </c>
      <c r="D14">
        <v>82.62</v>
      </c>
      <c r="E14">
        <v>2.06</v>
      </c>
      <c r="F14" t="s">
        <v>9</v>
      </c>
      <c r="G14" t="s">
        <v>29</v>
      </c>
      <c r="H14" t="s">
        <v>26</v>
      </c>
      <c r="I14">
        <v>93</v>
      </c>
      <c r="J14">
        <f t="shared" si="0"/>
        <v>2017</v>
      </c>
      <c r="K14" t="str">
        <f t="shared" si="1"/>
        <v>50-100</v>
      </c>
      <c r="L14" t="str">
        <f t="shared" si="2"/>
        <v>Over 80</v>
      </c>
      <c r="M14" s="2" t="str">
        <f t="shared" si="3"/>
        <v>Over 2.00</v>
      </c>
      <c r="N14" s="2" t="str">
        <f t="shared" si="4"/>
        <v>Under 90</v>
      </c>
      <c r="O14" s="2">
        <f t="shared" si="5"/>
        <v>0</v>
      </c>
      <c r="P14" s="2">
        <f>1</f>
        <v>1</v>
      </c>
    </row>
    <row r="15" spans="1:16" x14ac:dyDescent="0.25">
      <c r="A15" s="1">
        <v>43569</v>
      </c>
      <c r="B15">
        <v>6789000</v>
      </c>
      <c r="C15">
        <v>86.11</v>
      </c>
      <c r="D15">
        <v>64.34</v>
      </c>
      <c r="E15">
        <v>1.17</v>
      </c>
      <c r="F15" t="s">
        <v>9</v>
      </c>
      <c r="G15" t="s">
        <v>30</v>
      </c>
      <c r="H15" t="s">
        <v>28</v>
      </c>
      <c r="I15">
        <v>97</v>
      </c>
      <c r="J15">
        <f t="shared" si="0"/>
        <v>2019</v>
      </c>
      <c r="K15" t="str">
        <f t="shared" si="1"/>
        <v>50-100</v>
      </c>
      <c r="L15" t="str">
        <f t="shared" si="2"/>
        <v>Under 65</v>
      </c>
      <c r="M15" s="2" t="str">
        <f t="shared" si="3"/>
        <v>Under 1.25</v>
      </c>
      <c r="N15" s="2" t="str">
        <f t="shared" si="4"/>
        <v>Under 90</v>
      </c>
      <c r="O15" s="2">
        <f t="shared" si="5"/>
        <v>0</v>
      </c>
      <c r="P15" s="2">
        <f>1</f>
        <v>1</v>
      </c>
    </row>
    <row r="16" spans="1:16" x14ac:dyDescent="0.25">
      <c r="A16" s="1">
        <v>43656</v>
      </c>
      <c r="B16">
        <v>5663000</v>
      </c>
      <c r="C16">
        <v>89.96</v>
      </c>
      <c r="D16">
        <v>52.54</v>
      </c>
      <c r="E16">
        <v>1.47</v>
      </c>
      <c r="F16" t="s">
        <v>9</v>
      </c>
      <c r="G16" t="s">
        <v>27</v>
      </c>
      <c r="H16" t="s">
        <v>28</v>
      </c>
      <c r="I16">
        <v>104</v>
      </c>
      <c r="J16">
        <f t="shared" si="0"/>
        <v>2019</v>
      </c>
      <c r="K16" t="str">
        <f t="shared" si="1"/>
        <v>More than 100</v>
      </c>
      <c r="L16" t="str">
        <f t="shared" si="2"/>
        <v>Under 65</v>
      </c>
      <c r="M16" s="2" t="str">
        <f t="shared" si="3"/>
        <v>1.25-1.49</v>
      </c>
      <c r="N16" s="2" t="str">
        <f t="shared" si="4"/>
        <v>Under 90</v>
      </c>
      <c r="O16" s="2">
        <f t="shared" si="5"/>
        <v>0</v>
      </c>
      <c r="P16" s="2">
        <f>1</f>
        <v>1</v>
      </c>
    </row>
    <row r="17" spans="1:16" x14ac:dyDescent="0.25">
      <c r="A17" s="1">
        <v>45351</v>
      </c>
      <c r="B17">
        <v>7359000</v>
      </c>
      <c r="C17">
        <v>94.56</v>
      </c>
      <c r="D17">
        <v>85.49</v>
      </c>
      <c r="E17">
        <v>1.71</v>
      </c>
      <c r="F17" t="s">
        <v>9</v>
      </c>
      <c r="G17" t="s">
        <v>27</v>
      </c>
      <c r="H17" t="s">
        <v>28</v>
      </c>
      <c r="I17">
        <v>48</v>
      </c>
      <c r="J17">
        <f t="shared" si="0"/>
        <v>2024</v>
      </c>
      <c r="K17" t="str">
        <f t="shared" si="1"/>
        <v>Less than 50</v>
      </c>
      <c r="L17" t="str">
        <f t="shared" si="2"/>
        <v>Over 80</v>
      </c>
      <c r="M17" s="2" t="str">
        <f t="shared" si="3"/>
        <v>1.50-1.99</v>
      </c>
      <c r="N17" s="2" t="str">
        <f t="shared" si="4"/>
        <v>90-94.99</v>
      </c>
      <c r="O17" s="2">
        <f t="shared" si="5"/>
        <v>0</v>
      </c>
      <c r="P17" s="2">
        <f>1</f>
        <v>1</v>
      </c>
    </row>
    <row r="18" spans="1:16" x14ac:dyDescent="0.25">
      <c r="A18" s="1">
        <v>42375</v>
      </c>
      <c r="B18">
        <v>5723000</v>
      </c>
      <c r="C18">
        <v>96.41</v>
      </c>
      <c r="D18">
        <v>72.45</v>
      </c>
      <c r="E18">
        <v>2.16</v>
      </c>
      <c r="F18" t="s">
        <v>9</v>
      </c>
      <c r="G18" t="s">
        <v>16</v>
      </c>
      <c r="H18" t="s">
        <v>11</v>
      </c>
      <c r="I18">
        <v>55</v>
      </c>
      <c r="J18">
        <f t="shared" si="0"/>
        <v>2016</v>
      </c>
      <c r="K18" t="str">
        <f t="shared" si="1"/>
        <v>50-100</v>
      </c>
      <c r="L18" t="str">
        <f t="shared" si="2"/>
        <v>65-79.99</v>
      </c>
      <c r="M18" s="2" t="str">
        <f t="shared" si="3"/>
        <v>Over 2.00</v>
      </c>
      <c r="N18" s="2" t="str">
        <f t="shared" si="4"/>
        <v>95-97.99</v>
      </c>
      <c r="O18" s="2">
        <f t="shared" si="5"/>
        <v>0</v>
      </c>
      <c r="P18" s="2">
        <f>1</f>
        <v>1</v>
      </c>
    </row>
    <row r="19" spans="1:16" x14ac:dyDescent="0.25">
      <c r="A19" s="1">
        <v>45698</v>
      </c>
      <c r="B19">
        <v>11745000</v>
      </c>
      <c r="C19">
        <v>91.41</v>
      </c>
      <c r="D19">
        <v>51.02</v>
      </c>
      <c r="E19">
        <v>1.1599999999999999</v>
      </c>
      <c r="F19" t="s">
        <v>9</v>
      </c>
      <c r="G19" t="s">
        <v>31</v>
      </c>
      <c r="H19" t="s">
        <v>21</v>
      </c>
      <c r="I19">
        <v>47</v>
      </c>
      <c r="J19">
        <f t="shared" si="0"/>
        <v>2025</v>
      </c>
      <c r="K19" t="str">
        <f t="shared" si="1"/>
        <v>Less than 50</v>
      </c>
      <c r="L19" t="str">
        <f t="shared" si="2"/>
        <v>Under 65</v>
      </c>
      <c r="M19" s="2" t="str">
        <f t="shared" si="3"/>
        <v>Under 1.25</v>
      </c>
      <c r="N19" s="2" t="str">
        <f t="shared" si="4"/>
        <v>90-94.99</v>
      </c>
      <c r="O19" s="2">
        <f t="shared" si="5"/>
        <v>0</v>
      </c>
      <c r="P19" s="2">
        <f>1</f>
        <v>1</v>
      </c>
    </row>
    <row r="20" spans="1:16" x14ac:dyDescent="0.25">
      <c r="A20" s="1">
        <v>43446</v>
      </c>
      <c r="B20">
        <v>5174000</v>
      </c>
      <c r="C20">
        <v>89.72</v>
      </c>
      <c r="D20">
        <v>70.34</v>
      </c>
      <c r="E20">
        <v>2.36</v>
      </c>
      <c r="F20" t="s">
        <v>9</v>
      </c>
      <c r="G20" t="s">
        <v>30</v>
      </c>
      <c r="H20" t="s">
        <v>28</v>
      </c>
      <c r="I20">
        <v>66</v>
      </c>
      <c r="J20">
        <f t="shared" si="0"/>
        <v>2018</v>
      </c>
      <c r="K20" t="str">
        <f t="shared" si="1"/>
        <v>50-100</v>
      </c>
      <c r="L20" t="str">
        <f t="shared" si="2"/>
        <v>65-79.99</v>
      </c>
      <c r="M20" s="2" t="str">
        <f t="shared" si="3"/>
        <v>Over 2.00</v>
      </c>
      <c r="N20" s="2" t="str">
        <f t="shared" si="4"/>
        <v>Under 90</v>
      </c>
      <c r="O20" s="2">
        <f t="shared" si="5"/>
        <v>0</v>
      </c>
      <c r="P20" s="2">
        <f>1</f>
        <v>1</v>
      </c>
    </row>
    <row r="21" spans="1:16" x14ac:dyDescent="0.25">
      <c r="A21" s="1">
        <v>45597</v>
      </c>
      <c r="B21">
        <v>3931000</v>
      </c>
      <c r="C21">
        <v>96.33</v>
      </c>
      <c r="D21">
        <v>59.15</v>
      </c>
      <c r="E21">
        <v>1.1200000000000001</v>
      </c>
      <c r="F21" t="s">
        <v>9</v>
      </c>
      <c r="G21" t="s">
        <v>24</v>
      </c>
      <c r="H21" t="s">
        <v>15</v>
      </c>
      <c r="I21">
        <v>30</v>
      </c>
      <c r="J21">
        <f t="shared" si="0"/>
        <v>2024</v>
      </c>
      <c r="K21" t="str">
        <f t="shared" si="1"/>
        <v>Less than 50</v>
      </c>
      <c r="L21" t="str">
        <f t="shared" si="2"/>
        <v>Under 65</v>
      </c>
      <c r="M21" s="2" t="str">
        <f t="shared" si="3"/>
        <v>Under 1.25</v>
      </c>
      <c r="N21" s="2" t="str">
        <f t="shared" si="4"/>
        <v>95-97.99</v>
      </c>
      <c r="O21" s="2">
        <f t="shared" si="5"/>
        <v>0</v>
      </c>
      <c r="P21" s="2">
        <f>1</f>
        <v>1</v>
      </c>
    </row>
    <row r="22" spans="1:16" x14ac:dyDescent="0.25">
      <c r="A22" s="1">
        <v>44817</v>
      </c>
      <c r="B22">
        <v>3383000</v>
      </c>
      <c r="C22">
        <v>98.95</v>
      </c>
      <c r="D22">
        <v>82.32</v>
      </c>
      <c r="E22">
        <v>1.95</v>
      </c>
      <c r="F22" t="s">
        <v>9</v>
      </c>
      <c r="G22" t="s">
        <v>24</v>
      </c>
      <c r="H22" t="s">
        <v>15</v>
      </c>
      <c r="I22">
        <v>59</v>
      </c>
      <c r="J22">
        <f t="shared" si="0"/>
        <v>2022</v>
      </c>
      <c r="K22" t="str">
        <f t="shared" si="1"/>
        <v>50-100</v>
      </c>
      <c r="L22" t="str">
        <f t="shared" si="2"/>
        <v>Over 80</v>
      </c>
      <c r="M22" s="2" t="str">
        <f t="shared" si="3"/>
        <v>1.50-1.99</v>
      </c>
      <c r="N22" s="2" t="str">
        <f t="shared" si="4"/>
        <v>Over 98</v>
      </c>
      <c r="O22" s="2">
        <f t="shared" si="5"/>
        <v>0</v>
      </c>
      <c r="P22" s="2">
        <f>1</f>
        <v>1</v>
      </c>
    </row>
    <row r="23" spans="1:16" x14ac:dyDescent="0.25">
      <c r="A23" s="1">
        <v>43580</v>
      </c>
      <c r="B23">
        <v>5514000</v>
      </c>
      <c r="C23">
        <v>87.8</v>
      </c>
      <c r="D23">
        <v>85.7</v>
      </c>
      <c r="E23">
        <v>1.81</v>
      </c>
      <c r="F23" t="s">
        <v>19</v>
      </c>
      <c r="G23" t="s">
        <v>31</v>
      </c>
      <c r="H23" t="s">
        <v>21</v>
      </c>
      <c r="I23">
        <v>84</v>
      </c>
      <c r="J23">
        <f t="shared" si="0"/>
        <v>2019</v>
      </c>
      <c r="K23" t="str">
        <f t="shared" si="1"/>
        <v>50-100</v>
      </c>
      <c r="L23" t="str">
        <f t="shared" si="2"/>
        <v>Over 80</v>
      </c>
      <c r="M23" s="2" t="str">
        <f t="shared" si="3"/>
        <v>1.50-1.99</v>
      </c>
      <c r="N23" s="2" t="str">
        <f t="shared" si="4"/>
        <v>Under 90</v>
      </c>
      <c r="O23" s="2">
        <f t="shared" si="5"/>
        <v>1</v>
      </c>
      <c r="P23" s="2">
        <f>1</f>
        <v>1</v>
      </c>
    </row>
    <row r="24" spans="1:16" x14ac:dyDescent="0.25">
      <c r="A24" s="1">
        <v>45002</v>
      </c>
      <c r="B24">
        <v>3596000</v>
      </c>
      <c r="C24">
        <v>88.42</v>
      </c>
      <c r="D24">
        <v>67.08</v>
      </c>
      <c r="E24">
        <v>2.23</v>
      </c>
      <c r="F24" t="s">
        <v>9</v>
      </c>
      <c r="G24" t="s">
        <v>32</v>
      </c>
      <c r="H24" t="s">
        <v>33</v>
      </c>
      <c r="I24">
        <v>65</v>
      </c>
      <c r="J24">
        <f t="shared" si="0"/>
        <v>2023</v>
      </c>
      <c r="K24" t="str">
        <f t="shared" si="1"/>
        <v>50-100</v>
      </c>
      <c r="L24" t="str">
        <f t="shared" si="2"/>
        <v>65-79.99</v>
      </c>
      <c r="M24" s="2" t="str">
        <f t="shared" si="3"/>
        <v>Over 2.00</v>
      </c>
      <c r="N24" s="2" t="str">
        <f t="shared" si="4"/>
        <v>Under 90</v>
      </c>
      <c r="O24" s="2">
        <f t="shared" si="5"/>
        <v>0</v>
      </c>
      <c r="P24" s="2">
        <f>1</f>
        <v>1</v>
      </c>
    </row>
    <row r="25" spans="1:16" x14ac:dyDescent="0.25">
      <c r="A25" s="1">
        <v>43939</v>
      </c>
      <c r="B25">
        <v>500000</v>
      </c>
      <c r="C25">
        <v>88.33</v>
      </c>
      <c r="D25">
        <v>54.79</v>
      </c>
      <c r="E25">
        <v>1.51</v>
      </c>
      <c r="F25" t="s">
        <v>9</v>
      </c>
      <c r="G25" t="s">
        <v>22</v>
      </c>
      <c r="H25" t="s">
        <v>23</v>
      </c>
      <c r="I25">
        <v>85</v>
      </c>
      <c r="J25">
        <f t="shared" si="0"/>
        <v>2020</v>
      </c>
      <c r="K25" t="str">
        <f t="shared" si="1"/>
        <v>50-100</v>
      </c>
      <c r="L25" t="str">
        <f t="shared" si="2"/>
        <v>Under 65</v>
      </c>
      <c r="M25" s="2" t="str">
        <f t="shared" si="3"/>
        <v>1.50-1.99</v>
      </c>
      <c r="N25" s="2" t="str">
        <f t="shared" si="4"/>
        <v>Under 90</v>
      </c>
      <c r="O25" s="2">
        <f t="shared" si="5"/>
        <v>0</v>
      </c>
      <c r="P25" s="2">
        <f>1</f>
        <v>1</v>
      </c>
    </row>
    <row r="26" spans="1:16" x14ac:dyDescent="0.25">
      <c r="A26" s="1">
        <v>42251</v>
      </c>
      <c r="B26">
        <v>4677000</v>
      </c>
      <c r="C26">
        <v>92.78</v>
      </c>
      <c r="D26">
        <v>78.12</v>
      </c>
      <c r="E26">
        <v>1.55</v>
      </c>
      <c r="F26" t="s">
        <v>9</v>
      </c>
      <c r="G26" t="s">
        <v>25</v>
      </c>
      <c r="H26" t="s">
        <v>26</v>
      </c>
      <c r="I26">
        <v>87</v>
      </c>
      <c r="J26">
        <f t="shared" si="0"/>
        <v>2015</v>
      </c>
      <c r="K26" t="str">
        <f t="shared" si="1"/>
        <v>50-100</v>
      </c>
      <c r="L26" t="str">
        <f t="shared" si="2"/>
        <v>65-79.99</v>
      </c>
      <c r="M26" s="2" t="str">
        <f t="shared" si="3"/>
        <v>1.50-1.99</v>
      </c>
      <c r="N26" s="2" t="str">
        <f t="shared" si="4"/>
        <v>90-94.99</v>
      </c>
      <c r="O26" s="2">
        <f t="shared" si="5"/>
        <v>0</v>
      </c>
      <c r="P26" s="2">
        <f>1</f>
        <v>1</v>
      </c>
    </row>
    <row r="27" spans="1:16" x14ac:dyDescent="0.25">
      <c r="A27" s="1">
        <v>43203</v>
      </c>
      <c r="B27">
        <v>4963000</v>
      </c>
      <c r="C27">
        <v>89.51</v>
      </c>
      <c r="D27">
        <v>61.39</v>
      </c>
      <c r="E27">
        <v>1.06</v>
      </c>
      <c r="F27" t="s">
        <v>19</v>
      </c>
      <c r="G27" t="s">
        <v>34</v>
      </c>
      <c r="H27" t="s">
        <v>13</v>
      </c>
      <c r="I27">
        <v>24</v>
      </c>
      <c r="J27">
        <f t="shared" si="0"/>
        <v>2018</v>
      </c>
      <c r="K27" t="str">
        <f t="shared" si="1"/>
        <v>Less than 50</v>
      </c>
      <c r="L27" t="str">
        <f t="shared" si="2"/>
        <v>Under 65</v>
      </c>
      <c r="M27" s="2" t="str">
        <f t="shared" si="3"/>
        <v>Under 1.25</v>
      </c>
      <c r="N27" s="2" t="str">
        <f t="shared" si="4"/>
        <v>Under 90</v>
      </c>
      <c r="O27" s="2">
        <f t="shared" si="5"/>
        <v>1</v>
      </c>
      <c r="P27" s="2">
        <f>1</f>
        <v>1</v>
      </c>
    </row>
    <row r="28" spans="1:16" x14ac:dyDescent="0.25">
      <c r="A28" s="1">
        <v>44837</v>
      </c>
      <c r="B28">
        <v>5120000</v>
      </c>
      <c r="C28">
        <v>85.77</v>
      </c>
      <c r="D28">
        <v>61.15</v>
      </c>
      <c r="E28">
        <v>2.36</v>
      </c>
      <c r="F28" t="s">
        <v>9</v>
      </c>
      <c r="G28" t="s">
        <v>22</v>
      </c>
      <c r="H28" t="s">
        <v>23</v>
      </c>
      <c r="I28">
        <v>148</v>
      </c>
      <c r="J28">
        <f t="shared" si="0"/>
        <v>2022</v>
      </c>
      <c r="K28" t="str">
        <f t="shared" si="1"/>
        <v>More than 100</v>
      </c>
      <c r="L28" t="str">
        <f t="shared" si="2"/>
        <v>Under 65</v>
      </c>
      <c r="M28" s="2" t="str">
        <f t="shared" si="3"/>
        <v>Over 2.00</v>
      </c>
      <c r="N28" s="2" t="str">
        <f t="shared" si="4"/>
        <v>Under 90</v>
      </c>
      <c r="O28" s="2">
        <f t="shared" si="5"/>
        <v>0</v>
      </c>
      <c r="P28" s="2">
        <f>1</f>
        <v>1</v>
      </c>
    </row>
    <row r="29" spans="1:16" x14ac:dyDescent="0.25">
      <c r="A29" s="1">
        <v>44325</v>
      </c>
      <c r="B29">
        <v>3851000</v>
      </c>
      <c r="C29">
        <v>92.34</v>
      </c>
      <c r="D29">
        <v>89.43</v>
      </c>
      <c r="E29">
        <v>1.36</v>
      </c>
      <c r="F29" t="s">
        <v>9</v>
      </c>
      <c r="G29" t="s">
        <v>35</v>
      </c>
      <c r="H29" t="s">
        <v>11</v>
      </c>
      <c r="I29">
        <v>62</v>
      </c>
      <c r="J29">
        <f t="shared" si="0"/>
        <v>2021</v>
      </c>
      <c r="K29" t="str">
        <f t="shared" si="1"/>
        <v>50-100</v>
      </c>
      <c r="L29" t="str">
        <f t="shared" si="2"/>
        <v>Over 80</v>
      </c>
      <c r="M29" s="2" t="str">
        <f t="shared" si="3"/>
        <v>1.25-1.49</v>
      </c>
      <c r="N29" s="2" t="str">
        <f t="shared" si="4"/>
        <v>90-94.99</v>
      </c>
      <c r="O29" s="2">
        <f t="shared" si="5"/>
        <v>0</v>
      </c>
      <c r="P29" s="2">
        <f>1</f>
        <v>1</v>
      </c>
    </row>
    <row r="30" spans="1:16" x14ac:dyDescent="0.25">
      <c r="A30" s="1">
        <v>43937</v>
      </c>
      <c r="B30">
        <v>7286000</v>
      </c>
      <c r="C30">
        <v>88.56</v>
      </c>
      <c r="D30">
        <v>79.13</v>
      </c>
      <c r="E30">
        <v>1.55</v>
      </c>
      <c r="F30" t="s">
        <v>9</v>
      </c>
      <c r="G30" t="s">
        <v>36</v>
      </c>
      <c r="H30" t="s">
        <v>37</v>
      </c>
      <c r="I30">
        <v>97</v>
      </c>
      <c r="J30">
        <f t="shared" si="0"/>
        <v>2020</v>
      </c>
      <c r="K30" t="str">
        <f t="shared" si="1"/>
        <v>50-100</v>
      </c>
      <c r="L30" t="str">
        <f t="shared" si="2"/>
        <v>65-79.99</v>
      </c>
      <c r="M30" s="2" t="str">
        <f t="shared" si="3"/>
        <v>1.50-1.99</v>
      </c>
      <c r="N30" s="2" t="str">
        <f t="shared" si="4"/>
        <v>Under 90</v>
      </c>
      <c r="O30" s="2">
        <f t="shared" si="5"/>
        <v>0</v>
      </c>
      <c r="P30" s="2">
        <f>1</f>
        <v>1</v>
      </c>
    </row>
    <row r="31" spans="1:16" x14ac:dyDescent="0.25">
      <c r="A31" s="1">
        <v>43177</v>
      </c>
      <c r="B31">
        <v>7810000</v>
      </c>
      <c r="C31">
        <v>93.04</v>
      </c>
      <c r="D31">
        <v>53.61</v>
      </c>
      <c r="E31">
        <v>2.25</v>
      </c>
      <c r="F31" t="s">
        <v>9</v>
      </c>
      <c r="G31" t="s">
        <v>38</v>
      </c>
      <c r="H31" t="s">
        <v>23</v>
      </c>
      <c r="I31">
        <v>116</v>
      </c>
      <c r="J31">
        <f t="shared" si="0"/>
        <v>2018</v>
      </c>
      <c r="K31" t="str">
        <f t="shared" si="1"/>
        <v>More than 100</v>
      </c>
      <c r="L31" t="str">
        <f t="shared" si="2"/>
        <v>Under 65</v>
      </c>
      <c r="M31" s="2" t="str">
        <f t="shared" si="3"/>
        <v>Over 2.00</v>
      </c>
      <c r="N31" s="2" t="str">
        <f t="shared" si="4"/>
        <v>90-94.99</v>
      </c>
      <c r="O31" s="2">
        <f t="shared" si="5"/>
        <v>0</v>
      </c>
      <c r="P31" s="2">
        <f>1</f>
        <v>1</v>
      </c>
    </row>
    <row r="32" spans="1:16" x14ac:dyDescent="0.25">
      <c r="A32" s="1">
        <v>43548</v>
      </c>
      <c r="B32">
        <v>3019000</v>
      </c>
      <c r="C32">
        <v>85.61</v>
      </c>
      <c r="D32">
        <v>73.64</v>
      </c>
      <c r="E32">
        <v>2.02</v>
      </c>
      <c r="F32" t="s">
        <v>9</v>
      </c>
      <c r="G32" t="s">
        <v>39</v>
      </c>
      <c r="H32" t="s">
        <v>23</v>
      </c>
      <c r="I32">
        <v>58</v>
      </c>
      <c r="J32">
        <f t="shared" si="0"/>
        <v>2019</v>
      </c>
      <c r="K32" t="str">
        <f t="shared" si="1"/>
        <v>50-100</v>
      </c>
      <c r="L32" t="str">
        <f t="shared" si="2"/>
        <v>65-79.99</v>
      </c>
      <c r="M32" s="2" t="str">
        <f t="shared" si="3"/>
        <v>Over 2.00</v>
      </c>
      <c r="N32" s="2" t="str">
        <f t="shared" si="4"/>
        <v>Under 90</v>
      </c>
      <c r="O32" s="2">
        <f t="shared" si="5"/>
        <v>0</v>
      </c>
      <c r="P32" s="2">
        <f>1</f>
        <v>1</v>
      </c>
    </row>
    <row r="33" spans="1:16" x14ac:dyDescent="0.25">
      <c r="A33" s="1">
        <v>44302</v>
      </c>
      <c r="B33">
        <v>5018000</v>
      </c>
      <c r="C33">
        <v>88.4</v>
      </c>
      <c r="D33">
        <v>75.81</v>
      </c>
      <c r="E33">
        <v>1.26</v>
      </c>
      <c r="F33" t="s">
        <v>9</v>
      </c>
      <c r="G33" t="s">
        <v>12</v>
      </c>
      <c r="H33" t="s">
        <v>13</v>
      </c>
      <c r="I33">
        <v>64</v>
      </c>
      <c r="J33">
        <f t="shared" si="0"/>
        <v>2021</v>
      </c>
      <c r="K33" t="str">
        <f t="shared" si="1"/>
        <v>50-100</v>
      </c>
      <c r="L33" t="str">
        <f t="shared" si="2"/>
        <v>65-79.99</v>
      </c>
      <c r="M33" s="2" t="str">
        <f t="shared" si="3"/>
        <v>1.25-1.49</v>
      </c>
      <c r="N33" s="2" t="str">
        <f t="shared" si="4"/>
        <v>Under 90</v>
      </c>
      <c r="O33" s="2">
        <f t="shared" si="5"/>
        <v>0</v>
      </c>
      <c r="P33" s="2">
        <f>1</f>
        <v>1</v>
      </c>
    </row>
    <row r="34" spans="1:16" x14ac:dyDescent="0.25">
      <c r="A34" s="1">
        <v>42846</v>
      </c>
      <c r="B34">
        <v>3161000</v>
      </c>
      <c r="C34">
        <v>99.05</v>
      </c>
      <c r="D34">
        <v>55.5</v>
      </c>
      <c r="E34">
        <v>1.51</v>
      </c>
      <c r="F34" t="s">
        <v>19</v>
      </c>
      <c r="G34" t="s">
        <v>30</v>
      </c>
      <c r="H34" t="s">
        <v>28</v>
      </c>
      <c r="I34">
        <v>121</v>
      </c>
      <c r="J34">
        <f t="shared" si="0"/>
        <v>2017</v>
      </c>
      <c r="K34" t="str">
        <f t="shared" si="1"/>
        <v>More than 100</v>
      </c>
      <c r="L34" t="str">
        <f t="shared" si="2"/>
        <v>Under 65</v>
      </c>
      <c r="M34" s="2" t="str">
        <f t="shared" si="3"/>
        <v>1.50-1.99</v>
      </c>
      <c r="N34" s="2" t="str">
        <f t="shared" si="4"/>
        <v>Over 98</v>
      </c>
      <c r="O34" s="2">
        <f t="shared" si="5"/>
        <v>1</v>
      </c>
      <c r="P34" s="2">
        <f>1</f>
        <v>1</v>
      </c>
    </row>
    <row r="35" spans="1:16" x14ac:dyDescent="0.25">
      <c r="A35" s="1">
        <v>42787</v>
      </c>
      <c r="B35">
        <v>4287000</v>
      </c>
      <c r="C35">
        <v>94.9</v>
      </c>
      <c r="D35">
        <v>82.69</v>
      </c>
      <c r="E35">
        <v>1.83</v>
      </c>
      <c r="F35" t="s">
        <v>40</v>
      </c>
      <c r="G35" t="s">
        <v>41</v>
      </c>
      <c r="H35" t="s">
        <v>33</v>
      </c>
      <c r="I35">
        <v>91</v>
      </c>
      <c r="J35">
        <f t="shared" si="0"/>
        <v>2017</v>
      </c>
      <c r="K35" t="str">
        <f t="shared" si="1"/>
        <v>50-100</v>
      </c>
      <c r="L35" t="str">
        <f t="shared" si="2"/>
        <v>Over 80</v>
      </c>
      <c r="M35" s="2" t="str">
        <f t="shared" si="3"/>
        <v>1.50-1.99</v>
      </c>
      <c r="N35" s="2" t="str">
        <f t="shared" si="4"/>
        <v>90-94.99</v>
      </c>
      <c r="O35" s="2">
        <f t="shared" si="5"/>
        <v>1</v>
      </c>
      <c r="P35" s="2">
        <f>1</f>
        <v>1</v>
      </c>
    </row>
    <row r="36" spans="1:16" x14ac:dyDescent="0.25">
      <c r="A36" s="1">
        <v>44571</v>
      </c>
      <c r="B36">
        <v>1785000</v>
      </c>
      <c r="C36">
        <v>86.4</v>
      </c>
      <c r="D36">
        <v>85.89</v>
      </c>
      <c r="E36">
        <v>2.35</v>
      </c>
      <c r="F36" t="s">
        <v>9</v>
      </c>
      <c r="G36" t="s">
        <v>42</v>
      </c>
      <c r="H36" t="s">
        <v>26</v>
      </c>
      <c r="I36">
        <v>80</v>
      </c>
      <c r="J36">
        <f t="shared" si="0"/>
        <v>2022</v>
      </c>
      <c r="K36" t="str">
        <f t="shared" si="1"/>
        <v>50-100</v>
      </c>
      <c r="L36" t="str">
        <f t="shared" si="2"/>
        <v>Over 80</v>
      </c>
      <c r="M36" s="2" t="str">
        <f t="shared" si="3"/>
        <v>Over 2.00</v>
      </c>
      <c r="N36" s="2" t="str">
        <f t="shared" si="4"/>
        <v>Under 90</v>
      </c>
      <c r="O36" s="2">
        <f t="shared" si="5"/>
        <v>0</v>
      </c>
      <c r="P36" s="2">
        <f>1</f>
        <v>1</v>
      </c>
    </row>
    <row r="37" spans="1:16" x14ac:dyDescent="0.25">
      <c r="A37" s="1">
        <v>42811</v>
      </c>
      <c r="B37">
        <v>2120000</v>
      </c>
      <c r="C37">
        <v>90.24</v>
      </c>
      <c r="D37">
        <v>79.040000000000006</v>
      </c>
      <c r="E37">
        <v>2.35</v>
      </c>
      <c r="F37" t="s">
        <v>9</v>
      </c>
      <c r="G37" t="s">
        <v>24</v>
      </c>
      <c r="H37" t="s">
        <v>15</v>
      </c>
      <c r="I37">
        <v>110</v>
      </c>
      <c r="J37">
        <f t="shared" si="0"/>
        <v>2017</v>
      </c>
      <c r="K37" t="str">
        <f t="shared" si="1"/>
        <v>More than 100</v>
      </c>
      <c r="L37" t="str">
        <f t="shared" si="2"/>
        <v>65-79.99</v>
      </c>
      <c r="M37" s="2" t="str">
        <f t="shared" si="3"/>
        <v>Over 2.00</v>
      </c>
      <c r="N37" s="2" t="str">
        <f t="shared" si="4"/>
        <v>90-94.99</v>
      </c>
      <c r="O37" s="2">
        <f t="shared" si="5"/>
        <v>0</v>
      </c>
      <c r="P37" s="2">
        <f>1</f>
        <v>1</v>
      </c>
    </row>
    <row r="38" spans="1:16" x14ac:dyDescent="0.25">
      <c r="A38" s="1">
        <v>44441</v>
      </c>
      <c r="B38">
        <v>5501000</v>
      </c>
      <c r="C38">
        <v>94.63</v>
      </c>
      <c r="D38">
        <v>53.37</v>
      </c>
      <c r="E38">
        <v>1.24</v>
      </c>
      <c r="F38" t="s">
        <v>9</v>
      </c>
      <c r="G38" t="s">
        <v>35</v>
      </c>
      <c r="H38" t="s">
        <v>11</v>
      </c>
      <c r="I38">
        <v>85</v>
      </c>
      <c r="J38">
        <f t="shared" si="0"/>
        <v>2021</v>
      </c>
      <c r="K38" t="str">
        <f t="shared" si="1"/>
        <v>50-100</v>
      </c>
      <c r="L38" t="str">
        <f t="shared" si="2"/>
        <v>Under 65</v>
      </c>
      <c r="M38" s="2" t="str">
        <f t="shared" si="3"/>
        <v>Under 1.25</v>
      </c>
      <c r="N38" s="2" t="str">
        <f t="shared" si="4"/>
        <v>90-94.99</v>
      </c>
      <c r="O38" s="2">
        <f t="shared" si="5"/>
        <v>0</v>
      </c>
      <c r="P38" s="2">
        <f>1</f>
        <v>1</v>
      </c>
    </row>
    <row r="39" spans="1:16" x14ac:dyDescent="0.25">
      <c r="A39" s="1">
        <v>44348</v>
      </c>
      <c r="B39">
        <v>5453000</v>
      </c>
      <c r="C39">
        <v>85.14</v>
      </c>
      <c r="D39">
        <v>54.06</v>
      </c>
      <c r="E39">
        <v>2</v>
      </c>
      <c r="F39" t="s">
        <v>9</v>
      </c>
      <c r="G39" t="s">
        <v>43</v>
      </c>
      <c r="H39" t="s">
        <v>15</v>
      </c>
      <c r="I39">
        <v>100</v>
      </c>
      <c r="J39">
        <f t="shared" si="0"/>
        <v>2021</v>
      </c>
      <c r="K39" t="str">
        <f t="shared" si="1"/>
        <v>More than 100</v>
      </c>
      <c r="L39" t="str">
        <f t="shared" si="2"/>
        <v>Under 65</v>
      </c>
      <c r="M39" s="2" t="str">
        <f t="shared" si="3"/>
        <v>Over 2.00</v>
      </c>
      <c r="N39" s="2" t="str">
        <f t="shared" si="4"/>
        <v>Under 90</v>
      </c>
      <c r="O39" s="2">
        <f t="shared" si="5"/>
        <v>0</v>
      </c>
      <c r="P39" s="2">
        <f>1</f>
        <v>1</v>
      </c>
    </row>
    <row r="40" spans="1:16" x14ac:dyDescent="0.25">
      <c r="A40" s="1">
        <v>43854</v>
      </c>
      <c r="B40">
        <v>8732000</v>
      </c>
      <c r="C40">
        <v>94.78</v>
      </c>
      <c r="D40">
        <v>58.97</v>
      </c>
      <c r="E40">
        <v>2.0699999999999998</v>
      </c>
      <c r="F40" t="s">
        <v>9</v>
      </c>
      <c r="G40" t="s">
        <v>42</v>
      </c>
      <c r="H40" t="s">
        <v>26</v>
      </c>
      <c r="I40">
        <v>89</v>
      </c>
      <c r="J40">
        <f t="shared" si="0"/>
        <v>2020</v>
      </c>
      <c r="K40" t="str">
        <f t="shared" si="1"/>
        <v>50-100</v>
      </c>
      <c r="L40" t="str">
        <f t="shared" si="2"/>
        <v>Under 65</v>
      </c>
      <c r="M40" s="2" t="str">
        <f t="shared" si="3"/>
        <v>Over 2.00</v>
      </c>
      <c r="N40" s="2" t="str">
        <f t="shared" si="4"/>
        <v>90-94.99</v>
      </c>
      <c r="O40" s="2">
        <f t="shared" si="5"/>
        <v>0</v>
      </c>
      <c r="P40" s="2">
        <f>1</f>
        <v>1</v>
      </c>
    </row>
    <row r="41" spans="1:16" x14ac:dyDescent="0.25">
      <c r="A41" s="1">
        <v>42480</v>
      </c>
      <c r="B41">
        <v>3498000</v>
      </c>
      <c r="C41">
        <v>96.2</v>
      </c>
      <c r="D41">
        <v>75.989999999999995</v>
      </c>
      <c r="E41">
        <v>2.27</v>
      </c>
      <c r="F41" t="s">
        <v>9</v>
      </c>
      <c r="G41" t="s">
        <v>16</v>
      </c>
      <c r="H41" t="s">
        <v>11</v>
      </c>
      <c r="I41">
        <v>41</v>
      </c>
      <c r="J41">
        <f t="shared" si="0"/>
        <v>2016</v>
      </c>
      <c r="K41" t="str">
        <f t="shared" si="1"/>
        <v>Less than 50</v>
      </c>
      <c r="L41" t="str">
        <f t="shared" si="2"/>
        <v>65-79.99</v>
      </c>
      <c r="M41" s="2" t="str">
        <f t="shared" si="3"/>
        <v>Over 2.00</v>
      </c>
      <c r="N41" s="2" t="str">
        <f t="shared" si="4"/>
        <v>95-97.99</v>
      </c>
      <c r="O41" s="2">
        <f t="shared" si="5"/>
        <v>0</v>
      </c>
      <c r="P41" s="2">
        <f>1</f>
        <v>1</v>
      </c>
    </row>
    <row r="42" spans="1:16" x14ac:dyDescent="0.25">
      <c r="A42" s="1">
        <v>45065</v>
      </c>
      <c r="B42">
        <v>6644000</v>
      </c>
      <c r="C42">
        <v>86.41</v>
      </c>
      <c r="D42">
        <v>64.709999999999994</v>
      </c>
      <c r="E42">
        <v>1.4</v>
      </c>
      <c r="F42" t="s">
        <v>40</v>
      </c>
      <c r="G42" t="s">
        <v>39</v>
      </c>
      <c r="H42" t="s">
        <v>23</v>
      </c>
      <c r="I42">
        <v>131</v>
      </c>
      <c r="J42">
        <f t="shared" si="0"/>
        <v>2023</v>
      </c>
      <c r="K42" t="str">
        <f t="shared" si="1"/>
        <v>More than 100</v>
      </c>
      <c r="L42" t="str">
        <f t="shared" si="2"/>
        <v>Under 65</v>
      </c>
      <c r="M42" s="2" t="str">
        <f t="shared" si="3"/>
        <v>1.25-1.49</v>
      </c>
      <c r="N42" s="2" t="str">
        <f t="shared" si="4"/>
        <v>Under 90</v>
      </c>
      <c r="O42" s="2">
        <f t="shared" si="5"/>
        <v>1</v>
      </c>
      <c r="P42" s="2">
        <f>1</f>
        <v>1</v>
      </c>
    </row>
    <row r="43" spans="1:16" x14ac:dyDescent="0.25">
      <c r="A43" s="1">
        <v>45543</v>
      </c>
      <c r="B43">
        <v>6757000</v>
      </c>
      <c r="C43">
        <v>94.47</v>
      </c>
      <c r="D43">
        <v>81.790000000000006</v>
      </c>
      <c r="E43">
        <v>1.75</v>
      </c>
      <c r="F43" t="s">
        <v>9</v>
      </c>
      <c r="G43" t="s">
        <v>30</v>
      </c>
      <c r="H43" t="s">
        <v>28</v>
      </c>
      <c r="I43">
        <v>67</v>
      </c>
      <c r="J43">
        <f t="shared" si="0"/>
        <v>2024</v>
      </c>
      <c r="K43" t="str">
        <f t="shared" si="1"/>
        <v>50-100</v>
      </c>
      <c r="L43" t="str">
        <f t="shared" si="2"/>
        <v>Over 80</v>
      </c>
      <c r="M43" s="2" t="str">
        <f t="shared" si="3"/>
        <v>1.50-1.99</v>
      </c>
      <c r="N43" s="2" t="str">
        <f t="shared" si="4"/>
        <v>90-94.99</v>
      </c>
      <c r="O43" s="2">
        <f t="shared" si="5"/>
        <v>0</v>
      </c>
      <c r="P43" s="2">
        <f>1</f>
        <v>1</v>
      </c>
    </row>
    <row r="44" spans="1:16" x14ac:dyDescent="0.25">
      <c r="A44" s="1">
        <v>42986</v>
      </c>
      <c r="B44">
        <v>4471000</v>
      </c>
      <c r="C44">
        <v>87.93</v>
      </c>
      <c r="D44">
        <v>78.900000000000006</v>
      </c>
      <c r="E44">
        <v>1.42</v>
      </c>
      <c r="F44" t="s">
        <v>9</v>
      </c>
      <c r="G44" t="s">
        <v>44</v>
      </c>
      <c r="H44" t="s">
        <v>37</v>
      </c>
      <c r="I44">
        <v>156</v>
      </c>
      <c r="J44">
        <f t="shared" si="0"/>
        <v>2017</v>
      </c>
      <c r="K44" t="str">
        <f t="shared" si="1"/>
        <v>More than 100</v>
      </c>
      <c r="L44" t="str">
        <f t="shared" si="2"/>
        <v>65-79.99</v>
      </c>
      <c r="M44" s="2" t="str">
        <f t="shared" si="3"/>
        <v>1.25-1.49</v>
      </c>
      <c r="N44" s="2" t="str">
        <f t="shared" si="4"/>
        <v>Under 90</v>
      </c>
      <c r="O44" s="2">
        <f t="shared" si="5"/>
        <v>0</v>
      </c>
      <c r="P44" s="2">
        <f>1</f>
        <v>1</v>
      </c>
    </row>
    <row r="45" spans="1:16" x14ac:dyDescent="0.25">
      <c r="A45" s="1">
        <v>44563</v>
      </c>
      <c r="B45">
        <v>5084000</v>
      </c>
      <c r="C45">
        <v>87.66</v>
      </c>
      <c r="D45">
        <v>87.62</v>
      </c>
      <c r="E45">
        <v>2.4300000000000002</v>
      </c>
      <c r="F45" t="s">
        <v>9</v>
      </c>
      <c r="G45" t="s">
        <v>45</v>
      </c>
      <c r="H45" t="s">
        <v>33</v>
      </c>
      <c r="I45">
        <v>70</v>
      </c>
      <c r="J45">
        <f t="shared" si="0"/>
        <v>2022</v>
      </c>
      <c r="K45" t="str">
        <f t="shared" si="1"/>
        <v>50-100</v>
      </c>
      <c r="L45" t="str">
        <f t="shared" si="2"/>
        <v>Over 80</v>
      </c>
      <c r="M45" s="2" t="str">
        <f t="shared" si="3"/>
        <v>Over 2.00</v>
      </c>
      <c r="N45" s="2" t="str">
        <f t="shared" si="4"/>
        <v>Under 90</v>
      </c>
      <c r="O45" s="2">
        <f t="shared" si="5"/>
        <v>0</v>
      </c>
      <c r="P45" s="2">
        <f>1</f>
        <v>1</v>
      </c>
    </row>
    <row r="46" spans="1:16" x14ac:dyDescent="0.25">
      <c r="A46" s="1">
        <v>42700</v>
      </c>
      <c r="B46">
        <v>4553000</v>
      </c>
      <c r="C46">
        <v>85.23</v>
      </c>
      <c r="D46">
        <v>87.13</v>
      </c>
      <c r="E46">
        <v>1.64</v>
      </c>
      <c r="F46" t="s">
        <v>9</v>
      </c>
      <c r="G46" t="s">
        <v>46</v>
      </c>
      <c r="H46" t="s">
        <v>37</v>
      </c>
      <c r="I46">
        <v>96</v>
      </c>
      <c r="J46">
        <f t="shared" si="0"/>
        <v>2016</v>
      </c>
      <c r="K46" t="str">
        <f t="shared" si="1"/>
        <v>50-100</v>
      </c>
      <c r="L46" t="str">
        <f t="shared" si="2"/>
        <v>Over 80</v>
      </c>
      <c r="M46" s="2" t="str">
        <f t="shared" si="3"/>
        <v>1.50-1.99</v>
      </c>
      <c r="N46" s="2" t="str">
        <f t="shared" si="4"/>
        <v>Under 90</v>
      </c>
      <c r="O46" s="2">
        <f t="shared" si="5"/>
        <v>0</v>
      </c>
      <c r="P46" s="2">
        <f>1</f>
        <v>1</v>
      </c>
    </row>
    <row r="47" spans="1:16" x14ac:dyDescent="0.25">
      <c r="A47" s="1">
        <v>45641</v>
      </c>
      <c r="B47">
        <v>4095000</v>
      </c>
      <c r="C47">
        <v>90.78</v>
      </c>
      <c r="D47">
        <v>84.05</v>
      </c>
      <c r="E47">
        <v>1.48</v>
      </c>
      <c r="F47" t="s">
        <v>9</v>
      </c>
      <c r="G47" t="s">
        <v>45</v>
      </c>
      <c r="H47" t="s">
        <v>33</v>
      </c>
      <c r="I47">
        <v>98</v>
      </c>
      <c r="J47">
        <f t="shared" si="0"/>
        <v>2024</v>
      </c>
      <c r="K47" t="str">
        <f t="shared" si="1"/>
        <v>50-100</v>
      </c>
      <c r="L47" t="str">
        <f t="shared" si="2"/>
        <v>Over 80</v>
      </c>
      <c r="M47" s="2" t="str">
        <f t="shared" si="3"/>
        <v>1.25-1.49</v>
      </c>
      <c r="N47" s="2" t="str">
        <f t="shared" si="4"/>
        <v>90-94.99</v>
      </c>
      <c r="O47" s="2">
        <f t="shared" si="5"/>
        <v>0</v>
      </c>
      <c r="P47" s="2">
        <f>1</f>
        <v>1</v>
      </c>
    </row>
    <row r="48" spans="1:16" x14ac:dyDescent="0.25">
      <c r="A48" s="1">
        <v>44032</v>
      </c>
      <c r="B48">
        <v>5428000</v>
      </c>
      <c r="C48">
        <v>99.04</v>
      </c>
      <c r="D48">
        <v>77.84</v>
      </c>
      <c r="E48">
        <v>1.86</v>
      </c>
      <c r="F48" t="s">
        <v>9</v>
      </c>
      <c r="G48" t="s">
        <v>35</v>
      </c>
      <c r="H48" t="s">
        <v>11</v>
      </c>
      <c r="I48">
        <v>37</v>
      </c>
      <c r="J48">
        <f t="shared" si="0"/>
        <v>2020</v>
      </c>
      <c r="K48" t="str">
        <f t="shared" si="1"/>
        <v>Less than 50</v>
      </c>
      <c r="L48" t="str">
        <f t="shared" si="2"/>
        <v>65-79.99</v>
      </c>
      <c r="M48" s="2" t="str">
        <f t="shared" si="3"/>
        <v>1.50-1.99</v>
      </c>
      <c r="N48" s="2" t="str">
        <f t="shared" si="4"/>
        <v>Over 98</v>
      </c>
      <c r="O48" s="2">
        <f t="shared" si="5"/>
        <v>0</v>
      </c>
      <c r="P48" s="2">
        <f>1</f>
        <v>1</v>
      </c>
    </row>
    <row r="49" spans="1:16" x14ac:dyDescent="0.25">
      <c r="A49" s="1">
        <v>44458</v>
      </c>
      <c r="B49">
        <v>5462000</v>
      </c>
      <c r="C49">
        <v>99.85</v>
      </c>
      <c r="D49">
        <v>55.6</v>
      </c>
      <c r="E49">
        <v>1.78</v>
      </c>
      <c r="F49" t="s">
        <v>9</v>
      </c>
      <c r="G49" t="s">
        <v>14</v>
      </c>
      <c r="H49" t="s">
        <v>15</v>
      </c>
      <c r="I49">
        <v>50</v>
      </c>
      <c r="J49">
        <f t="shared" si="0"/>
        <v>2021</v>
      </c>
      <c r="K49" t="str">
        <f t="shared" si="1"/>
        <v>50-100</v>
      </c>
      <c r="L49" t="str">
        <f t="shared" si="2"/>
        <v>Under 65</v>
      </c>
      <c r="M49" s="2" t="str">
        <f t="shared" si="3"/>
        <v>1.50-1.99</v>
      </c>
      <c r="N49" s="2" t="str">
        <f t="shared" si="4"/>
        <v>Over 98</v>
      </c>
      <c r="O49" s="2">
        <f t="shared" si="5"/>
        <v>0</v>
      </c>
      <c r="P49" s="2">
        <f>1</f>
        <v>1</v>
      </c>
    </row>
    <row r="50" spans="1:16" x14ac:dyDescent="0.25">
      <c r="A50" s="1">
        <v>45798</v>
      </c>
      <c r="B50">
        <v>5716000</v>
      </c>
      <c r="C50">
        <v>95.46</v>
      </c>
      <c r="D50">
        <v>78.099999999999994</v>
      </c>
      <c r="E50">
        <v>1.54</v>
      </c>
      <c r="F50" t="s">
        <v>9</v>
      </c>
      <c r="G50" t="s">
        <v>47</v>
      </c>
      <c r="H50" t="s">
        <v>18</v>
      </c>
      <c r="I50">
        <v>91</v>
      </c>
      <c r="J50">
        <f t="shared" si="0"/>
        <v>2025</v>
      </c>
      <c r="K50" t="str">
        <f t="shared" si="1"/>
        <v>50-100</v>
      </c>
      <c r="L50" t="str">
        <f t="shared" si="2"/>
        <v>65-79.99</v>
      </c>
      <c r="M50" s="2" t="str">
        <f t="shared" si="3"/>
        <v>1.50-1.99</v>
      </c>
      <c r="N50" s="2" t="str">
        <f t="shared" si="4"/>
        <v>95-97.99</v>
      </c>
      <c r="O50" s="2">
        <f t="shared" si="5"/>
        <v>0</v>
      </c>
      <c r="P50" s="2">
        <f>1</f>
        <v>1</v>
      </c>
    </row>
    <row r="51" spans="1:16" x14ac:dyDescent="0.25">
      <c r="A51" s="1">
        <v>43405</v>
      </c>
      <c r="B51">
        <v>6810000</v>
      </c>
      <c r="C51">
        <v>97.15</v>
      </c>
      <c r="D51">
        <v>84.68</v>
      </c>
      <c r="E51">
        <v>2.37</v>
      </c>
      <c r="F51" t="s">
        <v>9</v>
      </c>
      <c r="G51" t="s">
        <v>27</v>
      </c>
      <c r="H51" t="s">
        <v>28</v>
      </c>
      <c r="I51">
        <v>56</v>
      </c>
      <c r="J51">
        <f t="shared" si="0"/>
        <v>2018</v>
      </c>
      <c r="K51" t="str">
        <f t="shared" si="1"/>
        <v>50-100</v>
      </c>
      <c r="L51" t="str">
        <f t="shared" si="2"/>
        <v>Over 80</v>
      </c>
      <c r="M51" s="2" t="str">
        <f t="shared" si="3"/>
        <v>Over 2.00</v>
      </c>
      <c r="N51" s="2" t="str">
        <f t="shared" si="4"/>
        <v>95-97.99</v>
      </c>
      <c r="O51" s="2">
        <f t="shared" si="5"/>
        <v>0</v>
      </c>
      <c r="P51" s="2">
        <f>1</f>
        <v>1</v>
      </c>
    </row>
    <row r="52" spans="1:16" x14ac:dyDescent="0.25">
      <c r="A52" s="1">
        <v>42643</v>
      </c>
      <c r="B52">
        <v>6030000</v>
      </c>
      <c r="C52">
        <v>96.97</v>
      </c>
      <c r="D52">
        <v>76</v>
      </c>
      <c r="E52">
        <v>2.0499999999999998</v>
      </c>
      <c r="F52" t="s">
        <v>9</v>
      </c>
      <c r="G52" t="s">
        <v>35</v>
      </c>
      <c r="H52" t="s">
        <v>11</v>
      </c>
      <c r="I52">
        <v>190</v>
      </c>
      <c r="J52">
        <f t="shared" si="0"/>
        <v>2016</v>
      </c>
      <c r="K52" t="str">
        <f t="shared" si="1"/>
        <v>More than 100</v>
      </c>
      <c r="L52" t="str">
        <f t="shared" si="2"/>
        <v>65-79.99</v>
      </c>
      <c r="M52" s="2" t="str">
        <f t="shared" si="3"/>
        <v>Over 2.00</v>
      </c>
      <c r="N52" s="2" t="str">
        <f t="shared" si="4"/>
        <v>95-97.99</v>
      </c>
      <c r="O52" s="2">
        <f t="shared" si="5"/>
        <v>0</v>
      </c>
      <c r="P52" s="2">
        <f>1</f>
        <v>1</v>
      </c>
    </row>
    <row r="53" spans="1:16" x14ac:dyDescent="0.25">
      <c r="A53" s="1">
        <v>42495</v>
      </c>
      <c r="B53">
        <v>5465000</v>
      </c>
      <c r="C53">
        <v>90.07</v>
      </c>
      <c r="D53">
        <v>65.02</v>
      </c>
      <c r="E53">
        <v>1.1399999999999999</v>
      </c>
      <c r="F53" t="s">
        <v>9</v>
      </c>
      <c r="G53" t="s">
        <v>27</v>
      </c>
      <c r="H53" t="s">
        <v>28</v>
      </c>
      <c r="I53">
        <v>80</v>
      </c>
      <c r="J53">
        <f t="shared" si="0"/>
        <v>2016</v>
      </c>
      <c r="K53" t="str">
        <f t="shared" si="1"/>
        <v>50-100</v>
      </c>
      <c r="L53" t="str">
        <f t="shared" si="2"/>
        <v>65-79.99</v>
      </c>
      <c r="M53" s="2" t="str">
        <f t="shared" si="3"/>
        <v>Under 1.25</v>
      </c>
      <c r="N53" s="2" t="str">
        <f t="shared" si="4"/>
        <v>90-94.99</v>
      </c>
      <c r="O53" s="2">
        <f t="shared" si="5"/>
        <v>0</v>
      </c>
      <c r="P53" s="2">
        <f>1</f>
        <v>1</v>
      </c>
    </row>
    <row r="54" spans="1:16" x14ac:dyDescent="0.25">
      <c r="A54" s="1">
        <v>43627</v>
      </c>
      <c r="B54">
        <v>4029000</v>
      </c>
      <c r="C54">
        <v>91.98</v>
      </c>
      <c r="D54">
        <v>71.709999999999994</v>
      </c>
      <c r="E54">
        <v>1.43</v>
      </c>
      <c r="F54" t="s">
        <v>9</v>
      </c>
      <c r="G54" t="s">
        <v>29</v>
      </c>
      <c r="H54" t="s">
        <v>26</v>
      </c>
      <c r="I54">
        <v>77</v>
      </c>
      <c r="J54">
        <f t="shared" si="0"/>
        <v>2019</v>
      </c>
      <c r="K54" t="str">
        <f t="shared" si="1"/>
        <v>50-100</v>
      </c>
      <c r="L54" t="str">
        <f t="shared" si="2"/>
        <v>65-79.99</v>
      </c>
      <c r="M54" s="2" t="str">
        <f t="shared" si="3"/>
        <v>1.25-1.49</v>
      </c>
      <c r="N54" s="2" t="str">
        <f t="shared" si="4"/>
        <v>90-94.99</v>
      </c>
      <c r="O54" s="2">
        <f t="shared" si="5"/>
        <v>0</v>
      </c>
      <c r="P54" s="2">
        <f>1</f>
        <v>1</v>
      </c>
    </row>
    <row r="55" spans="1:16" x14ac:dyDescent="0.25">
      <c r="A55" s="1">
        <v>44009</v>
      </c>
      <c r="B55">
        <v>4171000</v>
      </c>
      <c r="C55">
        <v>85.56</v>
      </c>
      <c r="D55">
        <v>82.9</v>
      </c>
      <c r="E55">
        <v>1.54</v>
      </c>
      <c r="F55" t="s">
        <v>40</v>
      </c>
      <c r="G55" t="s">
        <v>46</v>
      </c>
      <c r="H55" t="s">
        <v>37</v>
      </c>
      <c r="I55">
        <v>77</v>
      </c>
      <c r="J55">
        <f t="shared" si="0"/>
        <v>2020</v>
      </c>
      <c r="K55" t="str">
        <f t="shared" si="1"/>
        <v>50-100</v>
      </c>
      <c r="L55" t="str">
        <f t="shared" si="2"/>
        <v>Over 80</v>
      </c>
      <c r="M55" s="2" t="str">
        <f t="shared" si="3"/>
        <v>1.50-1.99</v>
      </c>
      <c r="N55" s="2" t="str">
        <f t="shared" si="4"/>
        <v>Under 90</v>
      </c>
      <c r="O55" s="2">
        <f t="shared" si="5"/>
        <v>1</v>
      </c>
      <c r="P55" s="2">
        <f>1</f>
        <v>1</v>
      </c>
    </row>
    <row r="56" spans="1:16" x14ac:dyDescent="0.25">
      <c r="A56" s="1">
        <v>42706</v>
      </c>
      <c r="B56">
        <v>5129000</v>
      </c>
      <c r="C56">
        <v>96.55</v>
      </c>
      <c r="D56">
        <v>58.63</v>
      </c>
      <c r="E56">
        <v>1.93</v>
      </c>
      <c r="F56" t="s">
        <v>9</v>
      </c>
      <c r="G56" t="s">
        <v>48</v>
      </c>
      <c r="H56" t="s">
        <v>13</v>
      </c>
      <c r="I56">
        <v>42</v>
      </c>
      <c r="J56">
        <f t="shared" si="0"/>
        <v>2016</v>
      </c>
      <c r="K56" t="str">
        <f t="shared" si="1"/>
        <v>Less than 50</v>
      </c>
      <c r="L56" t="str">
        <f t="shared" si="2"/>
        <v>Under 65</v>
      </c>
      <c r="M56" s="2" t="str">
        <f t="shared" si="3"/>
        <v>1.50-1.99</v>
      </c>
      <c r="N56" s="2" t="str">
        <f t="shared" si="4"/>
        <v>95-97.99</v>
      </c>
      <c r="O56" s="2">
        <f t="shared" si="5"/>
        <v>0</v>
      </c>
      <c r="P56" s="2">
        <f>1</f>
        <v>1</v>
      </c>
    </row>
    <row r="57" spans="1:16" x14ac:dyDescent="0.25">
      <c r="A57" s="1">
        <v>43657</v>
      </c>
      <c r="B57">
        <v>9778000</v>
      </c>
      <c r="C57">
        <v>94.56</v>
      </c>
      <c r="D57">
        <v>79.040000000000006</v>
      </c>
      <c r="E57">
        <v>2.46</v>
      </c>
      <c r="F57" t="s">
        <v>9</v>
      </c>
      <c r="G57" t="s">
        <v>14</v>
      </c>
      <c r="H57" t="s">
        <v>15</v>
      </c>
      <c r="I57">
        <v>130</v>
      </c>
      <c r="J57">
        <f t="shared" si="0"/>
        <v>2019</v>
      </c>
      <c r="K57" t="str">
        <f t="shared" si="1"/>
        <v>More than 100</v>
      </c>
      <c r="L57" t="str">
        <f t="shared" si="2"/>
        <v>65-79.99</v>
      </c>
      <c r="M57" s="2" t="str">
        <f t="shared" si="3"/>
        <v>Over 2.00</v>
      </c>
      <c r="N57" s="2" t="str">
        <f t="shared" si="4"/>
        <v>90-94.99</v>
      </c>
      <c r="O57" s="2">
        <f t="shared" si="5"/>
        <v>0</v>
      </c>
      <c r="P57" s="2">
        <f>1</f>
        <v>1</v>
      </c>
    </row>
    <row r="58" spans="1:16" x14ac:dyDescent="0.25">
      <c r="A58" s="1">
        <v>42838</v>
      </c>
      <c r="B58">
        <v>950000</v>
      </c>
      <c r="C58">
        <v>96.93</v>
      </c>
      <c r="D58">
        <v>60.83</v>
      </c>
      <c r="E58">
        <v>1.66</v>
      </c>
      <c r="F58" t="s">
        <v>9</v>
      </c>
      <c r="G58" t="s">
        <v>47</v>
      </c>
      <c r="H58" t="s">
        <v>18</v>
      </c>
      <c r="I58">
        <v>80</v>
      </c>
      <c r="J58">
        <f t="shared" si="0"/>
        <v>2017</v>
      </c>
      <c r="K58" t="str">
        <f t="shared" si="1"/>
        <v>50-100</v>
      </c>
      <c r="L58" t="str">
        <f t="shared" si="2"/>
        <v>Under 65</v>
      </c>
      <c r="M58" s="2" t="str">
        <f t="shared" si="3"/>
        <v>1.50-1.99</v>
      </c>
      <c r="N58" s="2" t="str">
        <f t="shared" si="4"/>
        <v>95-97.99</v>
      </c>
      <c r="O58" s="2">
        <f t="shared" si="5"/>
        <v>0</v>
      </c>
      <c r="P58" s="2">
        <f>1</f>
        <v>1</v>
      </c>
    </row>
    <row r="59" spans="1:16" x14ac:dyDescent="0.25">
      <c r="A59" s="1">
        <v>44573</v>
      </c>
      <c r="B59">
        <v>3456000</v>
      </c>
      <c r="C59">
        <v>87.6</v>
      </c>
      <c r="D59">
        <v>56.26</v>
      </c>
      <c r="E59">
        <v>1.38</v>
      </c>
      <c r="F59" t="s">
        <v>9</v>
      </c>
      <c r="G59" t="s">
        <v>31</v>
      </c>
      <c r="H59" t="s">
        <v>21</v>
      </c>
      <c r="I59">
        <v>124</v>
      </c>
      <c r="J59">
        <f t="shared" si="0"/>
        <v>2022</v>
      </c>
      <c r="K59" t="str">
        <f t="shared" si="1"/>
        <v>More than 100</v>
      </c>
      <c r="L59" t="str">
        <f t="shared" si="2"/>
        <v>Under 65</v>
      </c>
      <c r="M59" s="2" t="str">
        <f t="shared" si="3"/>
        <v>1.25-1.49</v>
      </c>
      <c r="N59" s="2" t="str">
        <f t="shared" si="4"/>
        <v>Under 90</v>
      </c>
      <c r="O59" s="2">
        <f t="shared" si="5"/>
        <v>0</v>
      </c>
      <c r="P59" s="2">
        <f>1</f>
        <v>1</v>
      </c>
    </row>
    <row r="60" spans="1:16" x14ac:dyDescent="0.25">
      <c r="A60" s="1">
        <v>43938</v>
      </c>
      <c r="B60">
        <v>8531000</v>
      </c>
      <c r="C60">
        <v>94.9</v>
      </c>
      <c r="D60">
        <v>61.2</v>
      </c>
      <c r="E60">
        <v>2.4300000000000002</v>
      </c>
      <c r="F60" t="s">
        <v>9</v>
      </c>
      <c r="G60" t="s">
        <v>42</v>
      </c>
      <c r="H60" t="s">
        <v>26</v>
      </c>
      <c r="I60">
        <v>87</v>
      </c>
      <c r="J60">
        <f t="shared" si="0"/>
        <v>2020</v>
      </c>
      <c r="K60" t="str">
        <f t="shared" si="1"/>
        <v>50-100</v>
      </c>
      <c r="L60" t="str">
        <f t="shared" si="2"/>
        <v>Under 65</v>
      </c>
      <c r="M60" s="2" t="str">
        <f t="shared" si="3"/>
        <v>Over 2.00</v>
      </c>
      <c r="N60" s="2" t="str">
        <f t="shared" si="4"/>
        <v>90-94.99</v>
      </c>
      <c r="O60" s="2">
        <f t="shared" si="5"/>
        <v>0</v>
      </c>
      <c r="P60" s="2">
        <f>1</f>
        <v>1</v>
      </c>
    </row>
    <row r="61" spans="1:16" x14ac:dyDescent="0.25">
      <c r="A61" s="1">
        <v>45028</v>
      </c>
      <c r="B61">
        <v>5755000</v>
      </c>
      <c r="C61">
        <v>94.18</v>
      </c>
      <c r="D61">
        <v>66.78</v>
      </c>
      <c r="E61">
        <v>1.37</v>
      </c>
      <c r="F61" t="s">
        <v>9</v>
      </c>
      <c r="G61" t="s">
        <v>35</v>
      </c>
      <c r="H61" t="s">
        <v>11</v>
      </c>
      <c r="I61">
        <v>124</v>
      </c>
      <c r="J61">
        <f t="shared" si="0"/>
        <v>2023</v>
      </c>
      <c r="K61" t="str">
        <f t="shared" si="1"/>
        <v>More than 100</v>
      </c>
      <c r="L61" t="str">
        <f t="shared" si="2"/>
        <v>65-79.99</v>
      </c>
      <c r="M61" s="2" t="str">
        <f t="shared" si="3"/>
        <v>1.25-1.49</v>
      </c>
      <c r="N61" s="2" t="str">
        <f t="shared" si="4"/>
        <v>90-94.99</v>
      </c>
      <c r="O61" s="2">
        <f t="shared" si="5"/>
        <v>0</v>
      </c>
      <c r="P61" s="2">
        <f>1</f>
        <v>1</v>
      </c>
    </row>
    <row r="62" spans="1:16" x14ac:dyDescent="0.25">
      <c r="A62" s="1">
        <v>44477</v>
      </c>
      <c r="B62">
        <v>7534000</v>
      </c>
      <c r="C62">
        <v>85.22</v>
      </c>
      <c r="D62">
        <v>54.64</v>
      </c>
      <c r="E62">
        <v>1.07</v>
      </c>
      <c r="F62" t="s">
        <v>9</v>
      </c>
      <c r="G62" t="s">
        <v>45</v>
      </c>
      <c r="H62" t="s">
        <v>33</v>
      </c>
      <c r="I62">
        <v>53</v>
      </c>
      <c r="J62">
        <f t="shared" si="0"/>
        <v>2021</v>
      </c>
      <c r="K62" t="str">
        <f t="shared" si="1"/>
        <v>50-100</v>
      </c>
      <c r="L62" t="str">
        <f t="shared" si="2"/>
        <v>Under 65</v>
      </c>
      <c r="M62" s="2" t="str">
        <f t="shared" si="3"/>
        <v>Under 1.25</v>
      </c>
      <c r="N62" s="2" t="str">
        <f t="shared" si="4"/>
        <v>Under 90</v>
      </c>
      <c r="O62" s="2">
        <f t="shared" si="5"/>
        <v>0</v>
      </c>
      <c r="P62" s="2">
        <f>1</f>
        <v>1</v>
      </c>
    </row>
    <row r="63" spans="1:16" x14ac:dyDescent="0.25">
      <c r="A63" s="1">
        <v>43221</v>
      </c>
      <c r="B63">
        <v>4525000</v>
      </c>
      <c r="C63">
        <v>86.47</v>
      </c>
      <c r="D63">
        <v>69.66</v>
      </c>
      <c r="E63">
        <v>1.71</v>
      </c>
      <c r="F63" t="s">
        <v>9</v>
      </c>
      <c r="G63" t="s">
        <v>16</v>
      </c>
      <c r="H63" t="s">
        <v>11</v>
      </c>
      <c r="I63">
        <v>131</v>
      </c>
      <c r="J63">
        <f t="shared" si="0"/>
        <v>2018</v>
      </c>
      <c r="K63" t="str">
        <f t="shared" si="1"/>
        <v>More than 100</v>
      </c>
      <c r="L63" t="str">
        <f t="shared" si="2"/>
        <v>65-79.99</v>
      </c>
      <c r="M63" s="2" t="str">
        <f t="shared" si="3"/>
        <v>1.50-1.99</v>
      </c>
      <c r="N63" s="2" t="str">
        <f t="shared" si="4"/>
        <v>Under 90</v>
      </c>
      <c r="O63" s="2">
        <f t="shared" si="5"/>
        <v>0</v>
      </c>
      <c r="P63" s="2">
        <f>1</f>
        <v>1</v>
      </c>
    </row>
    <row r="64" spans="1:16" x14ac:dyDescent="0.25">
      <c r="A64" s="1">
        <v>44511</v>
      </c>
      <c r="B64">
        <v>4495000</v>
      </c>
      <c r="C64">
        <v>90.98</v>
      </c>
      <c r="D64">
        <v>74.63</v>
      </c>
      <c r="E64">
        <v>1.95</v>
      </c>
      <c r="F64" t="s">
        <v>9</v>
      </c>
      <c r="G64" t="s">
        <v>36</v>
      </c>
      <c r="H64" t="s">
        <v>37</v>
      </c>
      <c r="I64">
        <v>37</v>
      </c>
      <c r="J64">
        <f t="shared" si="0"/>
        <v>2021</v>
      </c>
      <c r="K64" t="str">
        <f t="shared" si="1"/>
        <v>Less than 50</v>
      </c>
      <c r="L64" t="str">
        <f t="shared" si="2"/>
        <v>65-79.99</v>
      </c>
      <c r="M64" s="2" t="str">
        <f t="shared" si="3"/>
        <v>1.50-1.99</v>
      </c>
      <c r="N64" s="2" t="str">
        <f t="shared" si="4"/>
        <v>90-94.99</v>
      </c>
      <c r="O64" s="2">
        <f t="shared" si="5"/>
        <v>0</v>
      </c>
      <c r="P64" s="2">
        <f>1</f>
        <v>1</v>
      </c>
    </row>
    <row r="65" spans="1:16" x14ac:dyDescent="0.25">
      <c r="A65" s="1">
        <v>44418</v>
      </c>
      <c r="B65">
        <v>4743000</v>
      </c>
      <c r="C65">
        <v>94.39</v>
      </c>
      <c r="D65">
        <v>70.13</v>
      </c>
      <c r="E65">
        <v>2.2799999999999998</v>
      </c>
      <c r="F65" t="s">
        <v>9</v>
      </c>
      <c r="G65" t="s">
        <v>35</v>
      </c>
      <c r="H65" t="s">
        <v>11</v>
      </c>
      <c r="I65">
        <v>61</v>
      </c>
      <c r="J65">
        <f t="shared" si="0"/>
        <v>2021</v>
      </c>
      <c r="K65" t="str">
        <f t="shared" si="1"/>
        <v>50-100</v>
      </c>
      <c r="L65" t="str">
        <f t="shared" si="2"/>
        <v>65-79.99</v>
      </c>
      <c r="M65" s="2" t="str">
        <f t="shared" si="3"/>
        <v>Over 2.00</v>
      </c>
      <c r="N65" s="2" t="str">
        <f t="shared" si="4"/>
        <v>90-94.99</v>
      </c>
      <c r="O65" s="2">
        <f t="shared" si="5"/>
        <v>0</v>
      </c>
      <c r="P65" s="2">
        <f>1</f>
        <v>1</v>
      </c>
    </row>
    <row r="66" spans="1:16" x14ac:dyDescent="0.25">
      <c r="A66" s="1">
        <v>43512</v>
      </c>
      <c r="B66">
        <v>3037000</v>
      </c>
      <c r="C66">
        <v>86.06</v>
      </c>
      <c r="D66">
        <v>75.7</v>
      </c>
      <c r="E66">
        <v>1.04</v>
      </c>
      <c r="F66" t="s">
        <v>9</v>
      </c>
      <c r="G66" t="s">
        <v>14</v>
      </c>
      <c r="H66" t="s">
        <v>15</v>
      </c>
      <c r="I66">
        <v>88</v>
      </c>
      <c r="J66">
        <f t="shared" ref="J66:J129" si="6">YEAR(A66)</f>
        <v>2019</v>
      </c>
      <c r="K66" t="str">
        <f t="shared" ref="K66:K129" si="7">IF(I66&lt;50,"Less than 50",IF(I66&lt;100,"50-100","More than 100"))</f>
        <v>50-100</v>
      </c>
      <c r="L66" t="str">
        <f t="shared" ref="L66:L129" si="8">IF(D66&lt;65,"Under 65",IF(D66&lt;80,"65-79.99","Over 80"))</f>
        <v>65-79.99</v>
      </c>
      <c r="M66" s="2" t="str">
        <f t="shared" ref="M66:M129" si="9">IF(E66&lt;1.25,"Under 1.25",IF(E66&lt;1.5,"1.25-1.49",IF(E66&lt;2,"1.50-1.99","Over 2.00")))</f>
        <v>Under 1.25</v>
      </c>
      <c r="N66" s="2" t="str">
        <f t="shared" ref="N66:N129" si="10">IF(C66&lt;90,"Under 90",IF(C66&lt;95,"90-94.99",IF(C66&lt;98,"95-97.99","Over 98")))</f>
        <v>Under 90</v>
      </c>
      <c r="O66" s="2">
        <f t="shared" ref="O66:O129" si="11">IF(OR(F66="30 Days Late", F66="60 Days Late", F66="90+ Days Late"),1,0)</f>
        <v>0</v>
      </c>
      <c r="P66" s="2">
        <f>1</f>
        <v>1</v>
      </c>
    </row>
    <row r="67" spans="1:16" x14ac:dyDescent="0.25">
      <c r="A67" s="1">
        <v>43869</v>
      </c>
      <c r="B67">
        <v>6294000</v>
      </c>
      <c r="C67">
        <v>93.63</v>
      </c>
      <c r="D67">
        <v>65.53</v>
      </c>
      <c r="E67">
        <v>1.96</v>
      </c>
      <c r="F67" t="s">
        <v>9</v>
      </c>
      <c r="G67" t="s">
        <v>49</v>
      </c>
      <c r="H67" t="s">
        <v>18</v>
      </c>
      <c r="I67">
        <v>78</v>
      </c>
      <c r="J67">
        <f t="shared" si="6"/>
        <v>2020</v>
      </c>
      <c r="K67" t="str">
        <f t="shared" si="7"/>
        <v>50-100</v>
      </c>
      <c r="L67" t="str">
        <f t="shared" si="8"/>
        <v>65-79.99</v>
      </c>
      <c r="M67" s="2" t="str">
        <f t="shared" si="9"/>
        <v>1.50-1.99</v>
      </c>
      <c r="N67" s="2" t="str">
        <f t="shared" si="10"/>
        <v>90-94.99</v>
      </c>
      <c r="O67" s="2">
        <f t="shared" si="11"/>
        <v>0</v>
      </c>
      <c r="P67" s="2">
        <f>1</f>
        <v>1</v>
      </c>
    </row>
    <row r="68" spans="1:16" x14ac:dyDescent="0.25">
      <c r="A68" s="1">
        <v>42654</v>
      </c>
      <c r="B68">
        <v>9266000</v>
      </c>
      <c r="C68">
        <v>99.12</v>
      </c>
      <c r="D68">
        <v>65.44</v>
      </c>
      <c r="E68">
        <v>2.44</v>
      </c>
      <c r="F68" t="s">
        <v>19</v>
      </c>
      <c r="G68" t="s">
        <v>25</v>
      </c>
      <c r="H68" t="s">
        <v>26</v>
      </c>
      <c r="I68">
        <v>16</v>
      </c>
      <c r="J68">
        <f t="shared" si="6"/>
        <v>2016</v>
      </c>
      <c r="K68" t="str">
        <f t="shared" si="7"/>
        <v>Less than 50</v>
      </c>
      <c r="L68" t="str">
        <f t="shared" si="8"/>
        <v>65-79.99</v>
      </c>
      <c r="M68" s="2" t="str">
        <f t="shared" si="9"/>
        <v>Over 2.00</v>
      </c>
      <c r="N68" s="2" t="str">
        <f t="shared" si="10"/>
        <v>Over 98</v>
      </c>
      <c r="O68" s="2">
        <f t="shared" si="11"/>
        <v>1</v>
      </c>
      <c r="P68" s="2">
        <f>1</f>
        <v>1</v>
      </c>
    </row>
    <row r="69" spans="1:16" x14ac:dyDescent="0.25">
      <c r="A69" s="1">
        <v>43274</v>
      </c>
      <c r="B69">
        <v>4027000</v>
      </c>
      <c r="C69">
        <v>89.78</v>
      </c>
      <c r="D69">
        <v>83.8</v>
      </c>
      <c r="E69">
        <v>1.03</v>
      </c>
      <c r="F69" t="s">
        <v>9</v>
      </c>
      <c r="G69" t="s">
        <v>27</v>
      </c>
      <c r="H69" t="s">
        <v>28</v>
      </c>
      <c r="I69">
        <v>81</v>
      </c>
      <c r="J69">
        <f t="shared" si="6"/>
        <v>2018</v>
      </c>
      <c r="K69" t="str">
        <f t="shared" si="7"/>
        <v>50-100</v>
      </c>
      <c r="L69" t="str">
        <f t="shared" si="8"/>
        <v>Over 80</v>
      </c>
      <c r="M69" s="2" t="str">
        <f t="shared" si="9"/>
        <v>Under 1.25</v>
      </c>
      <c r="N69" s="2" t="str">
        <f t="shared" si="10"/>
        <v>Under 90</v>
      </c>
      <c r="O69" s="2">
        <f t="shared" si="11"/>
        <v>0</v>
      </c>
      <c r="P69" s="2">
        <f>1</f>
        <v>1</v>
      </c>
    </row>
    <row r="70" spans="1:16" x14ac:dyDescent="0.25">
      <c r="A70" s="1">
        <v>45530</v>
      </c>
      <c r="B70">
        <v>3821000</v>
      </c>
      <c r="C70">
        <v>86.77</v>
      </c>
      <c r="D70">
        <v>77.87</v>
      </c>
      <c r="E70">
        <v>1.94</v>
      </c>
      <c r="F70" t="s">
        <v>9</v>
      </c>
      <c r="G70" t="s">
        <v>36</v>
      </c>
      <c r="H70" t="s">
        <v>37</v>
      </c>
      <c r="I70">
        <v>100</v>
      </c>
      <c r="J70">
        <f t="shared" si="6"/>
        <v>2024</v>
      </c>
      <c r="K70" t="str">
        <f t="shared" si="7"/>
        <v>More than 100</v>
      </c>
      <c r="L70" t="str">
        <f t="shared" si="8"/>
        <v>65-79.99</v>
      </c>
      <c r="M70" s="2" t="str">
        <f t="shared" si="9"/>
        <v>1.50-1.99</v>
      </c>
      <c r="N70" s="2" t="str">
        <f t="shared" si="10"/>
        <v>Under 90</v>
      </c>
      <c r="O70" s="2">
        <f t="shared" si="11"/>
        <v>0</v>
      </c>
      <c r="P70" s="2">
        <f>1</f>
        <v>1</v>
      </c>
    </row>
    <row r="71" spans="1:16" x14ac:dyDescent="0.25">
      <c r="A71" s="1">
        <v>43732</v>
      </c>
      <c r="B71">
        <v>5724000</v>
      </c>
      <c r="C71">
        <v>97.05</v>
      </c>
      <c r="D71">
        <v>61.28</v>
      </c>
      <c r="E71">
        <v>1.27</v>
      </c>
      <c r="F71" t="s">
        <v>19</v>
      </c>
      <c r="G71" t="s">
        <v>38</v>
      </c>
      <c r="H71" t="s">
        <v>23</v>
      </c>
      <c r="I71">
        <v>92</v>
      </c>
      <c r="J71">
        <f t="shared" si="6"/>
        <v>2019</v>
      </c>
      <c r="K71" t="str">
        <f t="shared" si="7"/>
        <v>50-100</v>
      </c>
      <c r="L71" t="str">
        <f t="shared" si="8"/>
        <v>Under 65</v>
      </c>
      <c r="M71" s="2" t="str">
        <f t="shared" si="9"/>
        <v>1.25-1.49</v>
      </c>
      <c r="N71" s="2" t="str">
        <f t="shared" si="10"/>
        <v>95-97.99</v>
      </c>
      <c r="O71" s="2">
        <f t="shared" si="11"/>
        <v>1</v>
      </c>
      <c r="P71" s="2">
        <f>1</f>
        <v>1</v>
      </c>
    </row>
    <row r="72" spans="1:16" x14ac:dyDescent="0.25">
      <c r="A72" s="1">
        <v>43226</v>
      </c>
      <c r="B72">
        <v>6495000</v>
      </c>
      <c r="C72">
        <v>99.86</v>
      </c>
      <c r="D72">
        <v>66.5</v>
      </c>
      <c r="E72">
        <v>1.56</v>
      </c>
      <c r="F72" t="s">
        <v>9</v>
      </c>
      <c r="G72" t="s">
        <v>22</v>
      </c>
      <c r="H72" t="s">
        <v>23</v>
      </c>
      <c r="I72">
        <v>93</v>
      </c>
      <c r="J72">
        <f t="shared" si="6"/>
        <v>2018</v>
      </c>
      <c r="K72" t="str">
        <f t="shared" si="7"/>
        <v>50-100</v>
      </c>
      <c r="L72" t="str">
        <f t="shared" si="8"/>
        <v>65-79.99</v>
      </c>
      <c r="M72" s="2" t="str">
        <f t="shared" si="9"/>
        <v>1.50-1.99</v>
      </c>
      <c r="N72" s="2" t="str">
        <f t="shared" si="10"/>
        <v>Over 98</v>
      </c>
      <c r="O72" s="2">
        <f t="shared" si="11"/>
        <v>0</v>
      </c>
      <c r="P72" s="2">
        <f>1</f>
        <v>1</v>
      </c>
    </row>
    <row r="73" spans="1:16" x14ac:dyDescent="0.25">
      <c r="A73" s="1">
        <v>45083</v>
      </c>
      <c r="B73">
        <v>3662000</v>
      </c>
      <c r="C73">
        <v>98.96</v>
      </c>
      <c r="D73">
        <v>84.34</v>
      </c>
      <c r="E73">
        <v>1.64</v>
      </c>
      <c r="F73" t="s">
        <v>19</v>
      </c>
      <c r="G73" t="s">
        <v>22</v>
      </c>
      <c r="H73" t="s">
        <v>23</v>
      </c>
      <c r="I73">
        <v>109</v>
      </c>
      <c r="J73">
        <f t="shared" si="6"/>
        <v>2023</v>
      </c>
      <c r="K73" t="str">
        <f t="shared" si="7"/>
        <v>More than 100</v>
      </c>
      <c r="L73" t="str">
        <f t="shared" si="8"/>
        <v>Over 80</v>
      </c>
      <c r="M73" s="2" t="str">
        <f t="shared" si="9"/>
        <v>1.50-1.99</v>
      </c>
      <c r="N73" s="2" t="str">
        <f t="shared" si="10"/>
        <v>Over 98</v>
      </c>
      <c r="O73" s="2">
        <f t="shared" si="11"/>
        <v>1</v>
      </c>
      <c r="P73" s="2">
        <f>1</f>
        <v>1</v>
      </c>
    </row>
    <row r="74" spans="1:16" x14ac:dyDescent="0.25">
      <c r="A74" s="1">
        <v>44568</v>
      </c>
      <c r="B74">
        <v>6651000</v>
      </c>
      <c r="C74">
        <v>86.55</v>
      </c>
      <c r="D74">
        <v>86.1</v>
      </c>
      <c r="E74">
        <v>1.76</v>
      </c>
      <c r="F74" t="s">
        <v>19</v>
      </c>
      <c r="G74" t="s">
        <v>30</v>
      </c>
      <c r="H74" t="s">
        <v>28</v>
      </c>
      <c r="I74">
        <v>99</v>
      </c>
      <c r="J74">
        <f t="shared" si="6"/>
        <v>2022</v>
      </c>
      <c r="K74" t="str">
        <f t="shared" si="7"/>
        <v>50-100</v>
      </c>
      <c r="L74" t="str">
        <f t="shared" si="8"/>
        <v>Over 80</v>
      </c>
      <c r="M74" s="2" t="str">
        <f t="shared" si="9"/>
        <v>1.50-1.99</v>
      </c>
      <c r="N74" s="2" t="str">
        <f t="shared" si="10"/>
        <v>Under 90</v>
      </c>
      <c r="O74" s="2">
        <f t="shared" si="11"/>
        <v>1</v>
      </c>
      <c r="P74" s="2">
        <f>1</f>
        <v>1</v>
      </c>
    </row>
    <row r="75" spans="1:16" x14ac:dyDescent="0.25">
      <c r="A75" s="1">
        <v>43888</v>
      </c>
      <c r="B75">
        <v>3954000</v>
      </c>
      <c r="C75">
        <v>98.43</v>
      </c>
      <c r="D75">
        <v>65.569999999999993</v>
      </c>
      <c r="E75">
        <v>1.02</v>
      </c>
      <c r="F75" t="s">
        <v>9</v>
      </c>
      <c r="G75" t="s">
        <v>31</v>
      </c>
      <c r="H75" t="s">
        <v>21</v>
      </c>
      <c r="I75">
        <v>103</v>
      </c>
      <c r="J75">
        <f t="shared" si="6"/>
        <v>2020</v>
      </c>
      <c r="K75" t="str">
        <f t="shared" si="7"/>
        <v>More than 100</v>
      </c>
      <c r="L75" t="str">
        <f t="shared" si="8"/>
        <v>65-79.99</v>
      </c>
      <c r="M75" s="2" t="str">
        <f t="shared" si="9"/>
        <v>Under 1.25</v>
      </c>
      <c r="N75" s="2" t="str">
        <f t="shared" si="10"/>
        <v>Over 98</v>
      </c>
      <c r="O75" s="2">
        <f t="shared" si="11"/>
        <v>0</v>
      </c>
      <c r="P75" s="2">
        <f>1</f>
        <v>1</v>
      </c>
    </row>
    <row r="76" spans="1:16" x14ac:dyDescent="0.25">
      <c r="A76" s="1">
        <v>45671</v>
      </c>
      <c r="B76">
        <v>5648000</v>
      </c>
      <c r="C76">
        <v>99.26</v>
      </c>
      <c r="D76">
        <v>72.94</v>
      </c>
      <c r="E76">
        <v>1.95</v>
      </c>
      <c r="F76" t="s">
        <v>9</v>
      </c>
      <c r="G76" t="s">
        <v>46</v>
      </c>
      <c r="H76" t="s">
        <v>37</v>
      </c>
      <c r="I76">
        <v>71</v>
      </c>
      <c r="J76">
        <f t="shared" si="6"/>
        <v>2025</v>
      </c>
      <c r="K76" t="str">
        <f t="shared" si="7"/>
        <v>50-100</v>
      </c>
      <c r="L76" t="str">
        <f t="shared" si="8"/>
        <v>65-79.99</v>
      </c>
      <c r="M76" s="2" t="str">
        <f t="shared" si="9"/>
        <v>1.50-1.99</v>
      </c>
      <c r="N76" s="2" t="str">
        <f t="shared" si="10"/>
        <v>Over 98</v>
      </c>
      <c r="O76" s="2">
        <f t="shared" si="11"/>
        <v>0</v>
      </c>
      <c r="P76" s="2">
        <f>1</f>
        <v>1</v>
      </c>
    </row>
    <row r="77" spans="1:16" x14ac:dyDescent="0.25">
      <c r="A77" s="1">
        <v>43575</v>
      </c>
      <c r="B77">
        <v>1416000</v>
      </c>
      <c r="C77">
        <v>89.93</v>
      </c>
      <c r="D77">
        <v>76.900000000000006</v>
      </c>
      <c r="E77">
        <v>2.13</v>
      </c>
      <c r="F77" t="s">
        <v>9</v>
      </c>
      <c r="G77" t="s">
        <v>24</v>
      </c>
      <c r="H77" t="s">
        <v>15</v>
      </c>
      <c r="I77">
        <v>61</v>
      </c>
      <c r="J77">
        <f t="shared" si="6"/>
        <v>2019</v>
      </c>
      <c r="K77" t="str">
        <f t="shared" si="7"/>
        <v>50-100</v>
      </c>
      <c r="L77" t="str">
        <f t="shared" si="8"/>
        <v>65-79.99</v>
      </c>
      <c r="M77" s="2" t="str">
        <f t="shared" si="9"/>
        <v>Over 2.00</v>
      </c>
      <c r="N77" s="2" t="str">
        <f t="shared" si="10"/>
        <v>Under 90</v>
      </c>
      <c r="O77" s="2">
        <f t="shared" si="11"/>
        <v>0</v>
      </c>
      <c r="P77" s="2">
        <f>1</f>
        <v>1</v>
      </c>
    </row>
    <row r="78" spans="1:16" x14ac:dyDescent="0.25">
      <c r="A78" s="1">
        <v>44226</v>
      </c>
      <c r="B78">
        <v>6248000</v>
      </c>
      <c r="C78">
        <v>86.37</v>
      </c>
      <c r="D78">
        <v>69.78</v>
      </c>
      <c r="E78">
        <v>1.0900000000000001</v>
      </c>
      <c r="F78" t="s">
        <v>19</v>
      </c>
      <c r="G78" t="s">
        <v>50</v>
      </c>
      <c r="H78" t="s">
        <v>21</v>
      </c>
      <c r="I78">
        <v>93</v>
      </c>
      <c r="J78">
        <f t="shared" si="6"/>
        <v>2021</v>
      </c>
      <c r="K78" t="str">
        <f t="shared" si="7"/>
        <v>50-100</v>
      </c>
      <c r="L78" t="str">
        <f t="shared" si="8"/>
        <v>65-79.99</v>
      </c>
      <c r="M78" s="2" t="str">
        <f t="shared" si="9"/>
        <v>Under 1.25</v>
      </c>
      <c r="N78" s="2" t="str">
        <f t="shared" si="10"/>
        <v>Under 90</v>
      </c>
      <c r="O78" s="2">
        <f t="shared" si="11"/>
        <v>1</v>
      </c>
      <c r="P78" s="2">
        <f>1</f>
        <v>1</v>
      </c>
    </row>
    <row r="79" spans="1:16" x14ac:dyDescent="0.25">
      <c r="A79" s="1">
        <v>42558</v>
      </c>
      <c r="B79">
        <v>820000</v>
      </c>
      <c r="C79">
        <v>98.32</v>
      </c>
      <c r="D79">
        <v>64.040000000000006</v>
      </c>
      <c r="E79">
        <v>1.18</v>
      </c>
      <c r="F79" t="s">
        <v>9</v>
      </c>
      <c r="G79" t="s">
        <v>16</v>
      </c>
      <c r="H79" t="s">
        <v>11</v>
      </c>
      <c r="I79">
        <v>128</v>
      </c>
      <c r="J79">
        <f t="shared" si="6"/>
        <v>2016</v>
      </c>
      <c r="K79" t="str">
        <f t="shared" si="7"/>
        <v>More than 100</v>
      </c>
      <c r="L79" t="str">
        <f t="shared" si="8"/>
        <v>Under 65</v>
      </c>
      <c r="M79" s="2" t="str">
        <f t="shared" si="9"/>
        <v>Under 1.25</v>
      </c>
      <c r="N79" s="2" t="str">
        <f t="shared" si="10"/>
        <v>Over 98</v>
      </c>
      <c r="O79" s="2">
        <f t="shared" si="11"/>
        <v>0</v>
      </c>
      <c r="P79" s="2">
        <f>1</f>
        <v>1</v>
      </c>
    </row>
    <row r="80" spans="1:16" x14ac:dyDescent="0.25">
      <c r="A80" s="1">
        <v>43634</v>
      </c>
      <c r="B80">
        <v>5826000</v>
      </c>
      <c r="C80">
        <v>94.27</v>
      </c>
      <c r="D80">
        <v>54.04</v>
      </c>
      <c r="E80">
        <v>1.1299999999999999</v>
      </c>
      <c r="F80" t="s">
        <v>9</v>
      </c>
      <c r="G80" t="s">
        <v>14</v>
      </c>
      <c r="H80" t="s">
        <v>15</v>
      </c>
      <c r="I80">
        <v>58</v>
      </c>
      <c r="J80">
        <f t="shared" si="6"/>
        <v>2019</v>
      </c>
      <c r="K80" t="str">
        <f t="shared" si="7"/>
        <v>50-100</v>
      </c>
      <c r="L80" t="str">
        <f t="shared" si="8"/>
        <v>Under 65</v>
      </c>
      <c r="M80" s="2" t="str">
        <f t="shared" si="9"/>
        <v>Under 1.25</v>
      </c>
      <c r="N80" s="2" t="str">
        <f t="shared" si="10"/>
        <v>90-94.99</v>
      </c>
      <c r="O80" s="2">
        <f t="shared" si="11"/>
        <v>0</v>
      </c>
      <c r="P80" s="2">
        <f>1</f>
        <v>1</v>
      </c>
    </row>
    <row r="81" spans="1:16" x14ac:dyDescent="0.25">
      <c r="A81" s="1">
        <v>42410</v>
      </c>
      <c r="B81">
        <v>4133000</v>
      </c>
      <c r="C81">
        <v>97.33</v>
      </c>
      <c r="D81">
        <v>78.25</v>
      </c>
      <c r="E81">
        <v>1.1200000000000001</v>
      </c>
      <c r="F81" t="s">
        <v>9</v>
      </c>
      <c r="G81" t="s">
        <v>51</v>
      </c>
      <c r="H81" t="s">
        <v>28</v>
      </c>
      <c r="I81">
        <v>81</v>
      </c>
      <c r="J81">
        <f t="shared" si="6"/>
        <v>2016</v>
      </c>
      <c r="K81" t="str">
        <f t="shared" si="7"/>
        <v>50-100</v>
      </c>
      <c r="L81" t="str">
        <f t="shared" si="8"/>
        <v>65-79.99</v>
      </c>
      <c r="M81" s="2" t="str">
        <f t="shared" si="9"/>
        <v>Under 1.25</v>
      </c>
      <c r="N81" s="2" t="str">
        <f t="shared" si="10"/>
        <v>95-97.99</v>
      </c>
      <c r="O81" s="2">
        <f t="shared" si="11"/>
        <v>0</v>
      </c>
      <c r="P81" s="2">
        <f>1</f>
        <v>1</v>
      </c>
    </row>
    <row r="82" spans="1:16" x14ac:dyDescent="0.25">
      <c r="A82" s="1">
        <v>44171</v>
      </c>
      <c r="B82">
        <v>2104000</v>
      </c>
      <c r="C82">
        <v>97.19</v>
      </c>
      <c r="D82">
        <v>87.89</v>
      </c>
      <c r="E82">
        <v>2.48</v>
      </c>
      <c r="F82" t="s">
        <v>9</v>
      </c>
      <c r="G82" t="s">
        <v>30</v>
      </c>
      <c r="H82" t="s">
        <v>28</v>
      </c>
      <c r="I82">
        <v>32</v>
      </c>
      <c r="J82">
        <f t="shared" si="6"/>
        <v>2020</v>
      </c>
      <c r="K82" t="str">
        <f t="shared" si="7"/>
        <v>Less than 50</v>
      </c>
      <c r="L82" t="str">
        <f t="shared" si="8"/>
        <v>Over 80</v>
      </c>
      <c r="M82" s="2" t="str">
        <f t="shared" si="9"/>
        <v>Over 2.00</v>
      </c>
      <c r="N82" s="2" t="str">
        <f t="shared" si="10"/>
        <v>95-97.99</v>
      </c>
      <c r="O82" s="2">
        <f t="shared" si="11"/>
        <v>0</v>
      </c>
      <c r="P82" s="2">
        <f>1</f>
        <v>1</v>
      </c>
    </row>
    <row r="83" spans="1:16" x14ac:dyDescent="0.25">
      <c r="A83" s="1">
        <v>44703</v>
      </c>
      <c r="B83">
        <v>3672000</v>
      </c>
      <c r="C83">
        <v>86.25</v>
      </c>
      <c r="D83">
        <v>81.09</v>
      </c>
      <c r="E83">
        <v>1.84</v>
      </c>
      <c r="F83" t="s">
        <v>9</v>
      </c>
      <c r="G83" t="s">
        <v>43</v>
      </c>
      <c r="H83" t="s">
        <v>15</v>
      </c>
      <c r="I83">
        <v>115</v>
      </c>
      <c r="J83">
        <f t="shared" si="6"/>
        <v>2022</v>
      </c>
      <c r="K83" t="str">
        <f t="shared" si="7"/>
        <v>More than 100</v>
      </c>
      <c r="L83" t="str">
        <f t="shared" si="8"/>
        <v>Over 80</v>
      </c>
      <c r="M83" s="2" t="str">
        <f t="shared" si="9"/>
        <v>1.50-1.99</v>
      </c>
      <c r="N83" s="2" t="str">
        <f t="shared" si="10"/>
        <v>Under 90</v>
      </c>
      <c r="O83" s="2">
        <f t="shared" si="11"/>
        <v>0</v>
      </c>
      <c r="P83" s="2">
        <f>1</f>
        <v>1</v>
      </c>
    </row>
    <row r="84" spans="1:16" x14ac:dyDescent="0.25">
      <c r="A84" s="1">
        <v>43874</v>
      </c>
      <c r="B84">
        <v>6715000</v>
      </c>
      <c r="C84">
        <v>86.67</v>
      </c>
      <c r="D84">
        <v>69.709999999999994</v>
      </c>
      <c r="E84">
        <v>1.02</v>
      </c>
      <c r="F84" t="s">
        <v>9</v>
      </c>
      <c r="G84" t="s">
        <v>20</v>
      </c>
      <c r="H84" t="s">
        <v>21</v>
      </c>
      <c r="I84">
        <v>70</v>
      </c>
      <c r="J84">
        <f t="shared" si="6"/>
        <v>2020</v>
      </c>
      <c r="K84" t="str">
        <f t="shared" si="7"/>
        <v>50-100</v>
      </c>
      <c r="L84" t="str">
        <f t="shared" si="8"/>
        <v>65-79.99</v>
      </c>
      <c r="M84" s="2" t="str">
        <f t="shared" si="9"/>
        <v>Under 1.25</v>
      </c>
      <c r="N84" s="2" t="str">
        <f t="shared" si="10"/>
        <v>Under 90</v>
      </c>
      <c r="O84" s="2">
        <f t="shared" si="11"/>
        <v>0</v>
      </c>
      <c r="P84" s="2">
        <f>1</f>
        <v>1</v>
      </c>
    </row>
    <row r="85" spans="1:16" x14ac:dyDescent="0.25">
      <c r="A85" s="1">
        <v>42622</v>
      </c>
      <c r="B85">
        <v>3635000</v>
      </c>
      <c r="C85">
        <v>86.78</v>
      </c>
      <c r="D85">
        <v>54.7</v>
      </c>
      <c r="E85">
        <v>1.97</v>
      </c>
      <c r="F85" t="s">
        <v>9</v>
      </c>
      <c r="G85" t="s">
        <v>48</v>
      </c>
      <c r="H85" t="s">
        <v>13</v>
      </c>
      <c r="I85">
        <v>73</v>
      </c>
      <c r="J85">
        <f t="shared" si="6"/>
        <v>2016</v>
      </c>
      <c r="K85" t="str">
        <f t="shared" si="7"/>
        <v>50-100</v>
      </c>
      <c r="L85" t="str">
        <f t="shared" si="8"/>
        <v>Under 65</v>
      </c>
      <c r="M85" s="2" t="str">
        <f t="shared" si="9"/>
        <v>1.50-1.99</v>
      </c>
      <c r="N85" s="2" t="str">
        <f t="shared" si="10"/>
        <v>Under 90</v>
      </c>
      <c r="O85" s="2">
        <f t="shared" si="11"/>
        <v>0</v>
      </c>
      <c r="P85" s="2">
        <f>1</f>
        <v>1</v>
      </c>
    </row>
    <row r="86" spans="1:16" x14ac:dyDescent="0.25">
      <c r="A86" s="1">
        <v>43522</v>
      </c>
      <c r="B86">
        <v>6039000</v>
      </c>
      <c r="C86">
        <v>99.43</v>
      </c>
      <c r="D86">
        <v>64.989999999999995</v>
      </c>
      <c r="E86">
        <v>1.43</v>
      </c>
      <c r="F86" t="s">
        <v>9</v>
      </c>
      <c r="G86" t="s">
        <v>27</v>
      </c>
      <c r="H86" t="s">
        <v>28</v>
      </c>
      <c r="I86">
        <v>120</v>
      </c>
      <c r="J86">
        <f t="shared" si="6"/>
        <v>2019</v>
      </c>
      <c r="K86" t="str">
        <f t="shared" si="7"/>
        <v>More than 100</v>
      </c>
      <c r="L86" t="str">
        <f t="shared" si="8"/>
        <v>Under 65</v>
      </c>
      <c r="M86" s="2" t="str">
        <f t="shared" si="9"/>
        <v>1.25-1.49</v>
      </c>
      <c r="N86" s="2" t="str">
        <f t="shared" si="10"/>
        <v>Over 98</v>
      </c>
      <c r="O86" s="2">
        <f t="shared" si="11"/>
        <v>0</v>
      </c>
      <c r="P86" s="2">
        <f>1</f>
        <v>1</v>
      </c>
    </row>
    <row r="87" spans="1:16" x14ac:dyDescent="0.25">
      <c r="A87" s="1">
        <v>45735</v>
      </c>
      <c r="B87">
        <v>4314000</v>
      </c>
      <c r="C87">
        <v>99.45</v>
      </c>
      <c r="D87">
        <v>50.49</v>
      </c>
      <c r="E87">
        <v>2.4500000000000002</v>
      </c>
      <c r="F87" t="s">
        <v>19</v>
      </c>
      <c r="G87" t="s">
        <v>47</v>
      </c>
      <c r="H87" t="s">
        <v>18</v>
      </c>
      <c r="I87">
        <v>88</v>
      </c>
      <c r="J87">
        <f t="shared" si="6"/>
        <v>2025</v>
      </c>
      <c r="K87" t="str">
        <f t="shared" si="7"/>
        <v>50-100</v>
      </c>
      <c r="L87" t="str">
        <f t="shared" si="8"/>
        <v>Under 65</v>
      </c>
      <c r="M87" s="2" t="str">
        <f t="shared" si="9"/>
        <v>Over 2.00</v>
      </c>
      <c r="N87" s="2" t="str">
        <f t="shared" si="10"/>
        <v>Over 98</v>
      </c>
      <c r="O87" s="2">
        <f t="shared" si="11"/>
        <v>1</v>
      </c>
      <c r="P87" s="2">
        <f>1</f>
        <v>1</v>
      </c>
    </row>
    <row r="88" spans="1:16" x14ac:dyDescent="0.25">
      <c r="A88" s="1">
        <v>44166</v>
      </c>
      <c r="B88">
        <v>5448000</v>
      </c>
      <c r="C88">
        <v>86.11</v>
      </c>
      <c r="D88">
        <v>72.150000000000006</v>
      </c>
      <c r="E88">
        <v>2.4500000000000002</v>
      </c>
      <c r="F88" t="s">
        <v>9</v>
      </c>
      <c r="G88" t="s">
        <v>47</v>
      </c>
      <c r="H88" t="s">
        <v>18</v>
      </c>
      <c r="I88">
        <v>75</v>
      </c>
      <c r="J88">
        <f t="shared" si="6"/>
        <v>2020</v>
      </c>
      <c r="K88" t="str">
        <f t="shared" si="7"/>
        <v>50-100</v>
      </c>
      <c r="L88" t="str">
        <f t="shared" si="8"/>
        <v>65-79.99</v>
      </c>
      <c r="M88" s="2" t="str">
        <f t="shared" si="9"/>
        <v>Over 2.00</v>
      </c>
      <c r="N88" s="2" t="str">
        <f t="shared" si="10"/>
        <v>Under 90</v>
      </c>
      <c r="O88" s="2">
        <f t="shared" si="11"/>
        <v>0</v>
      </c>
      <c r="P88" s="2">
        <f>1</f>
        <v>1</v>
      </c>
    </row>
    <row r="89" spans="1:16" x14ac:dyDescent="0.25">
      <c r="A89" s="1">
        <v>43532</v>
      </c>
      <c r="B89">
        <v>9552000</v>
      </c>
      <c r="C89">
        <v>95.44</v>
      </c>
      <c r="D89">
        <v>68.180000000000007</v>
      </c>
      <c r="E89">
        <v>1.94</v>
      </c>
      <c r="F89" t="s">
        <v>9</v>
      </c>
      <c r="G89" t="s">
        <v>25</v>
      </c>
      <c r="H89" t="s">
        <v>26</v>
      </c>
      <c r="I89">
        <v>87</v>
      </c>
      <c r="J89">
        <f t="shared" si="6"/>
        <v>2019</v>
      </c>
      <c r="K89" t="str">
        <f t="shared" si="7"/>
        <v>50-100</v>
      </c>
      <c r="L89" t="str">
        <f t="shared" si="8"/>
        <v>65-79.99</v>
      </c>
      <c r="M89" s="2" t="str">
        <f t="shared" si="9"/>
        <v>1.50-1.99</v>
      </c>
      <c r="N89" s="2" t="str">
        <f t="shared" si="10"/>
        <v>95-97.99</v>
      </c>
      <c r="O89" s="2">
        <f t="shared" si="11"/>
        <v>0</v>
      </c>
      <c r="P89" s="2">
        <f>1</f>
        <v>1</v>
      </c>
    </row>
    <row r="90" spans="1:16" x14ac:dyDescent="0.25">
      <c r="A90" s="1">
        <v>45313</v>
      </c>
      <c r="B90">
        <v>6745000</v>
      </c>
      <c r="C90">
        <v>85.68</v>
      </c>
      <c r="D90">
        <v>61.24</v>
      </c>
      <c r="E90">
        <v>2.4300000000000002</v>
      </c>
      <c r="F90" t="s">
        <v>9</v>
      </c>
      <c r="G90" t="s">
        <v>46</v>
      </c>
      <c r="H90" t="s">
        <v>37</v>
      </c>
      <c r="I90">
        <v>80</v>
      </c>
      <c r="J90">
        <f t="shared" si="6"/>
        <v>2024</v>
      </c>
      <c r="K90" t="str">
        <f t="shared" si="7"/>
        <v>50-100</v>
      </c>
      <c r="L90" t="str">
        <f t="shared" si="8"/>
        <v>Under 65</v>
      </c>
      <c r="M90" s="2" t="str">
        <f t="shared" si="9"/>
        <v>Over 2.00</v>
      </c>
      <c r="N90" s="2" t="str">
        <f t="shared" si="10"/>
        <v>Under 90</v>
      </c>
      <c r="O90" s="2">
        <f t="shared" si="11"/>
        <v>0</v>
      </c>
      <c r="P90" s="2">
        <f>1</f>
        <v>1</v>
      </c>
    </row>
    <row r="91" spans="1:16" x14ac:dyDescent="0.25">
      <c r="A91" s="1">
        <v>44669</v>
      </c>
      <c r="B91">
        <v>4778000</v>
      </c>
      <c r="C91">
        <v>94.3</v>
      </c>
      <c r="D91">
        <v>61.1</v>
      </c>
      <c r="E91">
        <v>1.28</v>
      </c>
      <c r="F91" t="s">
        <v>19</v>
      </c>
      <c r="G91" t="s">
        <v>29</v>
      </c>
      <c r="H91" t="s">
        <v>26</v>
      </c>
      <c r="I91">
        <v>104</v>
      </c>
      <c r="J91">
        <f t="shared" si="6"/>
        <v>2022</v>
      </c>
      <c r="K91" t="str">
        <f t="shared" si="7"/>
        <v>More than 100</v>
      </c>
      <c r="L91" t="str">
        <f t="shared" si="8"/>
        <v>Under 65</v>
      </c>
      <c r="M91" s="2" t="str">
        <f t="shared" si="9"/>
        <v>1.25-1.49</v>
      </c>
      <c r="N91" s="2" t="str">
        <f t="shared" si="10"/>
        <v>90-94.99</v>
      </c>
      <c r="O91" s="2">
        <f t="shared" si="11"/>
        <v>1</v>
      </c>
      <c r="P91" s="2">
        <f>1</f>
        <v>1</v>
      </c>
    </row>
    <row r="92" spans="1:16" x14ac:dyDescent="0.25">
      <c r="A92" s="1">
        <v>45062</v>
      </c>
      <c r="B92">
        <v>752000</v>
      </c>
      <c r="C92">
        <v>93.75</v>
      </c>
      <c r="D92">
        <v>53.11</v>
      </c>
      <c r="E92">
        <v>2.46</v>
      </c>
      <c r="F92" t="s">
        <v>9</v>
      </c>
      <c r="G92" t="s">
        <v>29</v>
      </c>
      <c r="H92" t="s">
        <v>26</v>
      </c>
      <c r="I92">
        <v>59</v>
      </c>
      <c r="J92">
        <f t="shared" si="6"/>
        <v>2023</v>
      </c>
      <c r="K92" t="str">
        <f t="shared" si="7"/>
        <v>50-100</v>
      </c>
      <c r="L92" t="str">
        <f t="shared" si="8"/>
        <v>Under 65</v>
      </c>
      <c r="M92" s="2" t="str">
        <f t="shared" si="9"/>
        <v>Over 2.00</v>
      </c>
      <c r="N92" s="2" t="str">
        <f t="shared" si="10"/>
        <v>90-94.99</v>
      </c>
      <c r="O92" s="2">
        <f t="shared" si="11"/>
        <v>0</v>
      </c>
      <c r="P92" s="2">
        <f>1</f>
        <v>1</v>
      </c>
    </row>
    <row r="93" spans="1:16" x14ac:dyDescent="0.25">
      <c r="A93" s="1">
        <v>43098</v>
      </c>
      <c r="B93">
        <v>1175000</v>
      </c>
      <c r="C93">
        <v>97.21</v>
      </c>
      <c r="D93">
        <v>77.39</v>
      </c>
      <c r="E93">
        <v>1.24</v>
      </c>
      <c r="F93" t="s">
        <v>19</v>
      </c>
      <c r="G93" t="s">
        <v>16</v>
      </c>
      <c r="H93" t="s">
        <v>11</v>
      </c>
      <c r="I93">
        <v>85</v>
      </c>
      <c r="J93">
        <f t="shared" si="6"/>
        <v>2017</v>
      </c>
      <c r="K93" t="str">
        <f t="shared" si="7"/>
        <v>50-100</v>
      </c>
      <c r="L93" t="str">
        <f t="shared" si="8"/>
        <v>65-79.99</v>
      </c>
      <c r="M93" s="2" t="str">
        <f t="shared" si="9"/>
        <v>Under 1.25</v>
      </c>
      <c r="N93" s="2" t="str">
        <f t="shared" si="10"/>
        <v>95-97.99</v>
      </c>
      <c r="O93" s="2">
        <f t="shared" si="11"/>
        <v>1</v>
      </c>
      <c r="P93" s="2">
        <f>1</f>
        <v>1</v>
      </c>
    </row>
    <row r="94" spans="1:16" x14ac:dyDescent="0.25">
      <c r="A94" s="1">
        <v>43856</v>
      </c>
      <c r="B94">
        <v>2360000</v>
      </c>
      <c r="C94">
        <v>98.99</v>
      </c>
      <c r="D94">
        <v>84.64</v>
      </c>
      <c r="E94">
        <v>1.07</v>
      </c>
      <c r="F94" t="s">
        <v>9</v>
      </c>
      <c r="G94" t="s">
        <v>16</v>
      </c>
      <c r="H94" t="s">
        <v>11</v>
      </c>
      <c r="I94">
        <v>129</v>
      </c>
      <c r="J94">
        <f t="shared" si="6"/>
        <v>2020</v>
      </c>
      <c r="K94" t="str">
        <f t="shared" si="7"/>
        <v>More than 100</v>
      </c>
      <c r="L94" t="str">
        <f t="shared" si="8"/>
        <v>Over 80</v>
      </c>
      <c r="M94" s="2" t="str">
        <f t="shared" si="9"/>
        <v>Under 1.25</v>
      </c>
      <c r="N94" s="2" t="str">
        <f t="shared" si="10"/>
        <v>Over 98</v>
      </c>
      <c r="O94" s="2">
        <f t="shared" si="11"/>
        <v>0</v>
      </c>
      <c r="P94" s="2">
        <f>1</f>
        <v>1</v>
      </c>
    </row>
    <row r="95" spans="1:16" x14ac:dyDescent="0.25">
      <c r="A95" s="1">
        <v>43078</v>
      </c>
      <c r="B95">
        <v>4853000</v>
      </c>
      <c r="C95">
        <v>97.16</v>
      </c>
      <c r="D95">
        <v>89.49</v>
      </c>
      <c r="E95">
        <v>1.23</v>
      </c>
      <c r="F95" t="s">
        <v>9</v>
      </c>
      <c r="G95" t="s">
        <v>51</v>
      </c>
      <c r="H95" t="s">
        <v>28</v>
      </c>
      <c r="I95">
        <v>66</v>
      </c>
      <c r="J95">
        <f t="shared" si="6"/>
        <v>2017</v>
      </c>
      <c r="K95" t="str">
        <f t="shared" si="7"/>
        <v>50-100</v>
      </c>
      <c r="L95" t="str">
        <f t="shared" si="8"/>
        <v>Over 80</v>
      </c>
      <c r="M95" s="2" t="str">
        <f t="shared" si="9"/>
        <v>Under 1.25</v>
      </c>
      <c r="N95" s="2" t="str">
        <f t="shared" si="10"/>
        <v>95-97.99</v>
      </c>
      <c r="O95" s="2">
        <f t="shared" si="11"/>
        <v>0</v>
      </c>
      <c r="P95" s="2">
        <f>1</f>
        <v>1</v>
      </c>
    </row>
    <row r="96" spans="1:16" x14ac:dyDescent="0.25">
      <c r="A96" s="1">
        <v>43743</v>
      </c>
      <c r="B96">
        <v>1574000</v>
      </c>
      <c r="C96">
        <v>99.55</v>
      </c>
      <c r="D96">
        <v>83.68</v>
      </c>
      <c r="E96">
        <v>2.2599999999999998</v>
      </c>
      <c r="F96" t="s">
        <v>52</v>
      </c>
      <c r="G96" t="s">
        <v>20</v>
      </c>
      <c r="H96" t="s">
        <v>21</v>
      </c>
      <c r="I96">
        <v>115</v>
      </c>
      <c r="J96">
        <f t="shared" si="6"/>
        <v>2019</v>
      </c>
      <c r="K96" t="str">
        <f t="shared" si="7"/>
        <v>More than 100</v>
      </c>
      <c r="L96" t="str">
        <f t="shared" si="8"/>
        <v>Over 80</v>
      </c>
      <c r="M96" s="2" t="str">
        <f t="shared" si="9"/>
        <v>Over 2.00</v>
      </c>
      <c r="N96" s="2" t="str">
        <f t="shared" si="10"/>
        <v>Over 98</v>
      </c>
      <c r="O96" s="2">
        <f t="shared" si="11"/>
        <v>1</v>
      </c>
      <c r="P96" s="2">
        <f>1</f>
        <v>1</v>
      </c>
    </row>
    <row r="97" spans="1:16" x14ac:dyDescent="0.25">
      <c r="A97" s="1">
        <v>45699</v>
      </c>
      <c r="B97">
        <v>500000</v>
      </c>
      <c r="C97">
        <v>89.1</v>
      </c>
      <c r="D97">
        <v>52.26</v>
      </c>
      <c r="E97">
        <v>2.2999999999999998</v>
      </c>
      <c r="F97" t="s">
        <v>9</v>
      </c>
      <c r="G97" t="s">
        <v>49</v>
      </c>
      <c r="H97" t="s">
        <v>18</v>
      </c>
      <c r="I97">
        <v>47</v>
      </c>
      <c r="J97">
        <f t="shared" si="6"/>
        <v>2025</v>
      </c>
      <c r="K97" t="str">
        <f t="shared" si="7"/>
        <v>Less than 50</v>
      </c>
      <c r="L97" t="str">
        <f t="shared" si="8"/>
        <v>Under 65</v>
      </c>
      <c r="M97" s="2" t="str">
        <f t="shared" si="9"/>
        <v>Over 2.00</v>
      </c>
      <c r="N97" s="2" t="str">
        <f t="shared" si="10"/>
        <v>Under 90</v>
      </c>
      <c r="O97" s="2">
        <f t="shared" si="11"/>
        <v>0</v>
      </c>
      <c r="P97" s="2">
        <f>1</f>
        <v>1</v>
      </c>
    </row>
    <row r="98" spans="1:16" x14ac:dyDescent="0.25">
      <c r="A98" s="1">
        <v>45560</v>
      </c>
      <c r="B98">
        <v>5010000</v>
      </c>
      <c r="C98">
        <v>96.53</v>
      </c>
      <c r="D98">
        <v>87.79</v>
      </c>
      <c r="E98">
        <v>2.27</v>
      </c>
      <c r="F98" t="s">
        <v>9</v>
      </c>
      <c r="G98" t="s">
        <v>20</v>
      </c>
      <c r="H98" t="s">
        <v>21</v>
      </c>
      <c r="I98">
        <v>76</v>
      </c>
      <c r="J98">
        <f t="shared" si="6"/>
        <v>2024</v>
      </c>
      <c r="K98" t="str">
        <f t="shared" si="7"/>
        <v>50-100</v>
      </c>
      <c r="L98" t="str">
        <f t="shared" si="8"/>
        <v>Over 80</v>
      </c>
      <c r="M98" s="2" t="str">
        <f t="shared" si="9"/>
        <v>Over 2.00</v>
      </c>
      <c r="N98" s="2" t="str">
        <f t="shared" si="10"/>
        <v>95-97.99</v>
      </c>
      <c r="O98" s="2">
        <f t="shared" si="11"/>
        <v>0</v>
      </c>
      <c r="P98" s="2">
        <f>1</f>
        <v>1</v>
      </c>
    </row>
    <row r="99" spans="1:16" x14ac:dyDescent="0.25">
      <c r="A99" s="1">
        <v>43843</v>
      </c>
      <c r="B99">
        <v>4374000</v>
      </c>
      <c r="C99">
        <v>86.94</v>
      </c>
      <c r="D99">
        <v>88.16</v>
      </c>
      <c r="E99">
        <v>1.91</v>
      </c>
      <c r="F99" t="s">
        <v>19</v>
      </c>
      <c r="G99" t="s">
        <v>34</v>
      </c>
      <c r="H99" t="s">
        <v>13</v>
      </c>
      <c r="I99">
        <v>27</v>
      </c>
      <c r="J99">
        <f t="shared" si="6"/>
        <v>2020</v>
      </c>
      <c r="K99" t="str">
        <f t="shared" si="7"/>
        <v>Less than 50</v>
      </c>
      <c r="L99" t="str">
        <f t="shared" si="8"/>
        <v>Over 80</v>
      </c>
      <c r="M99" s="2" t="str">
        <f t="shared" si="9"/>
        <v>1.50-1.99</v>
      </c>
      <c r="N99" s="2" t="str">
        <f t="shared" si="10"/>
        <v>Under 90</v>
      </c>
      <c r="O99" s="2">
        <f t="shared" si="11"/>
        <v>1</v>
      </c>
      <c r="P99" s="2">
        <f>1</f>
        <v>1</v>
      </c>
    </row>
    <row r="100" spans="1:16" x14ac:dyDescent="0.25">
      <c r="A100" s="1">
        <v>45843</v>
      </c>
      <c r="B100">
        <v>6423000</v>
      </c>
      <c r="C100">
        <v>94.27</v>
      </c>
      <c r="D100">
        <v>64.33</v>
      </c>
      <c r="E100">
        <v>1.17</v>
      </c>
      <c r="F100" t="s">
        <v>40</v>
      </c>
      <c r="G100" t="s">
        <v>14</v>
      </c>
      <c r="H100" t="s">
        <v>15</v>
      </c>
      <c r="I100">
        <v>41</v>
      </c>
      <c r="J100">
        <f t="shared" si="6"/>
        <v>2025</v>
      </c>
      <c r="K100" t="str">
        <f t="shared" si="7"/>
        <v>Less than 50</v>
      </c>
      <c r="L100" t="str">
        <f t="shared" si="8"/>
        <v>Under 65</v>
      </c>
      <c r="M100" s="2" t="str">
        <f t="shared" si="9"/>
        <v>Under 1.25</v>
      </c>
      <c r="N100" s="2" t="str">
        <f t="shared" si="10"/>
        <v>90-94.99</v>
      </c>
      <c r="O100" s="2">
        <f t="shared" si="11"/>
        <v>1</v>
      </c>
      <c r="P100" s="2">
        <f>1</f>
        <v>1</v>
      </c>
    </row>
    <row r="101" spans="1:16" x14ac:dyDescent="0.25">
      <c r="A101" s="1">
        <v>44873</v>
      </c>
      <c r="B101">
        <v>5485000</v>
      </c>
      <c r="C101">
        <v>96.58</v>
      </c>
      <c r="D101">
        <v>70.81</v>
      </c>
      <c r="E101">
        <v>2.2799999999999998</v>
      </c>
      <c r="F101" t="s">
        <v>9</v>
      </c>
      <c r="G101" t="s">
        <v>46</v>
      </c>
      <c r="H101" t="s">
        <v>37</v>
      </c>
      <c r="I101">
        <v>136</v>
      </c>
      <c r="J101">
        <f t="shared" si="6"/>
        <v>2022</v>
      </c>
      <c r="K101" t="str">
        <f t="shared" si="7"/>
        <v>More than 100</v>
      </c>
      <c r="L101" t="str">
        <f t="shared" si="8"/>
        <v>65-79.99</v>
      </c>
      <c r="M101" s="2" t="str">
        <f t="shared" si="9"/>
        <v>Over 2.00</v>
      </c>
      <c r="N101" s="2" t="str">
        <f t="shared" si="10"/>
        <v>95-97.99</v>
      </c>
      <c r="O101" s="2">
        <f t="shared" si="11"/>
        <v>0</v>
      </c>
      <c r="P101" s="2">
        <f>1</f>
        <v>1</v>
      </c>
    </row>
    <row r="102" spans="1:16" x14ac:dyDescent="0.25">
      <c r="A102" s="1">
        <v>45836</v>
      </c>
      <c r="B102">
        <v>9121000</v>
      </c>
      <c r="C102">
        <v>98.15</v>
      </c>
      <c r="D102">
        <v>66.14</v>
      </c>
      <c r="E102">
        <v>1.2</v>
      </c>
      <c r="F102" t="s">
        <v>9</v>
      </c>
      <c r="G102" t="s">
        <v>51</v>
      </c>
      <c r="H102" t="s">
        <v>28</v>
      </c>
      <c r="I102">
        <v>127</v>
      </c>
      <c r="J102">
        <f t="shared" si="6"/>
        <v>2025</v>
      </c>
      <c r="K102" t="str">
        <f t="shared" si="7"/>
        <v>More than 100</v>
      </c>
      <c r="L102" t="str">
        <f t="shared" si="8"/>
        <v>65-79.99</v>
      </c>
      <c r="M102" s="2" t="str">
        <f t="shared" si="9"/>
        <v>Under 1.25</v>
      </c>
      <c r="N102" s="2" t="str">
        <f t="shared" si="10"/>
        <v>Over 98</v>
      </c>
      <c r="O102" s="2">
        <f t="shared" si="11"/>
        <v>0</v>
      </c>
      <c r="P102" s="2">
        <f>1</f>
        <v>1</v>
      </c>
    </row>
    <row r="103" spans="1:16" x14ac:dyDescent="0.25">
      <c r="A103" s="1">
        <v>44692</v>
      </c>
      <c r="B103">
        <v>7978000</v>
      </c>
      <c r="C103">
        <v>88.19</v>
      </c>
      <c r="D103">
        <v>55.45</v>
      </c>
      <c r="E103">
        <v>1.02</v>
      </c>
      <c r="F103" t="s">
        <v>19</v>
      </c>
      <c r="G103" t="s">
        <v>50</v>
      </c>
      <c r="H103" t="s">
        <v>21</v>
      </c>
      <c r="I103">
        <v>101</v>
      </c>
      <c r="J103">
        <f t="shared" si="6"/>
        <v>2022</v>
      </c>
      <c r="K103" t="str">
        <f t="shared" si="7"/>
        <v>More than 100</v>
      </c>
      <c r="L103" t="str">
        <f t="shared" si="8"/>
        <v>Under 65</v>
      </c>
      <c r="M103" s="2" t="str">
        <f t="shared" si="9"/>
        <v>Under 1.25</v>
      </c>
      <c r="N103" s="2" t="str">
        <f t="shared" si="10"/>
        <v>Under 90</v>
      </c>
      <c r="O103" s="2">
        <f t="shared" si="11"/>
        <v>1</v>
      </c>
      <c r="P103" s="2">
        <f>1</f>
        <v>1</v>
      </c>
    </row>
    <row r="104" spans="1:16" x14ac:dyDescent="0.25">
      <c r="A104" s="1">
        <v>44460</v>
      </c>
      <c r="B104">
        <v>7117000</v>
      </c>
      <c r="C104">
        <v>90.88</v>
      </c>
      <c r="D104">
        <v>67.5</v>
      </c>
      <c r="E104">
        <v>2.36</v>
      </c>
      <c r="F104" t="s">
        <v>9</v>
      </c>
      <c r="G104" t="s">
        <v>30</v>
      </c>
      <c r="H104" t="s">
        <v>28</v>
      </c>
      <c r="I104">
        <v>22</v>
      </c>
      <c r="J104">
        <f t="shared" si="6"/>
        <v>2021</v>
      </c>
      <c r="K104" t="str">
        <f t="shared" si="7"/>
        <v>Less than 50</v>
      </c>
      <c r="L104" t="str">
        <f t="shared" si="8"/>
        <v>65-79.99</v>
      </c>
      <c r="M104" s="2" t="str">
        <f t="shared" si="9"/>
        <v>Over 2.00</v>
      </c>
      <c r="N104" s="2" t="str">
        <f t="shared" si="10"/>
        <v>90-94.99</v>
      </c>
      <c r="O104" s="2">
        <f t="shared" si="11"/>
        <v>0</v>
      </c>
      <c r="P104" s="2">
        <f>1</f>
        <v>1</v>
      </c>
    </row>
    <row r="105" spans="1:16" x14ac:dyDescent="0.25">
      <c r="A105" s="1">
        <v>43573</v>
      </c>
      <c r="B105">
        <v>5400000</v>
      </c>
      <c r="C105">
        <v>96.75</v>
      </c>
      <c r="D105">
        <v>65.86</v>
      </c>
      <c r="E105">
        <v>1.93</v>
      </c>
      <c r="F105" t="s">
        <v>9</v>
      </c>
      <c r="G105" t="s">
        <v>31</v>
      </c>
      <c r="H105" t="s">
        <v>21</v>
      </c>
      <c r="I105">
        <v>9</v>
      </c>
      <c r="J105">
        <f t="shared" si="6"/>
        <v>2019</v>
      </c>
      <c r="K105" t="str">
        <f t="shared" si="7"/>
        <v>Less than 50</v>
      </c>
      <c r="L105" t="str">
        <f t="shared" si="8"/>
        <v>65-79.99</v>
      </c>
      <c r="M105" s="2" t="str">
        <f t="shared" si="9"/>
        <v>1.50-1.99</v>
      </c>
      <c r="N105" s="2" t="str">
        <f t="shared" si="10"/>
        <v>95-97.99</v>
      </c>
      <c r="O105" s="2">
        <f t="shared" si="11"/>
        <v>0</v>
      </c>
      <c r="P105" s="2">
        <f>1</f>
        <v>1</v>
      </c>
    </row>
    <row r="106" spans="1:16" x14ac:dyDescent="0.25">
      <c r="A106" s="1">
        <v>43070</v>
      </c>
      <c r="B106">
        <v>1593000</v>
      </c>
      <c r="C106">
        <v>91.89</v>
      </c>
      <c r="D106">
        <v>89.2</v>
      </c>
      <c r="E106">
        <v>1.74</v>
      </c>
      <c r="F106" t="s">
        <v>9</v>
      </c>
      <c r="G106" t="s">
        <v>16</v>
      </c>
      <c r="H106" t="s">
        <v>11</v>
      </c>
      <c r="I106">
        <v>73</v>
      </c>
      <c r="J106">
        <f t="shared" si="6"/>
        <v>2017</v>
      </c>
      <c r="K106" t="str">
        <f t="shared" si="7"/>
        <v>50-100</v>
      </c>
      <c r="L106" t="str">
        <f t="shared" si="8"/>
        <v>Over 80</v>
      </c>
      <c r="M106" s="2" t="str">
        <f t="shared" si="9"/>
        <v>1.50-1.99</v>
      </c>
      <c r="N106" s="2" t="str">
        <f t="shared" si="10"/>
        <v>90-94.99</v>
      </c>
      <c r="O106" s="2">
        <f t="shared" si="11"/>
        <v>0</v>
      </c>
      <c r="P106" s="2">
        <f>1</f>
        <v>1</v>
      </c>
    </row>
    <row r="107" spans="1:16" x14ac:dyDescent="0.25">
      <c r="A107" s="1">
        <v>45377</v>
      </c>
      <c r="B107">
        <v>7245000</v>
      </c>
      <c r="C107">
        <v>88.6</v>
      </c>
      <c r="D107">
        <v>53.03</v>
      </c>
      <c r="E107">
        <v>1.19</v>
      </c>
      <c r="F107" t="s">
        <v>9</v>
      </c>
      <c r="G107" t="s">
        <v>30</v>
      </c>
      <c r="H107" t="s">
        <v>28</v>
      </c>
      <c r="I107">
        <v>31</v>
      </c>
      <c r="J107">
        <f t="shared" si="6"/>
        <v>2024</v>
      </c>
      <c r="K107" t="str">
        <f t="shared" si="7"/>
        <v>Less than 50</v>
      </c>
      <c r="L107" t="str">
        <f t="shared" si="8"/>
        <v>Under 65</v>
      </c>
      <c r="M107" s="2" t="str">
        <f t="shared" si="9"/>
        <v>Under 1.25</v>
      </c>
      <c r="N107" s="2" t="str">
        <f t="shared" si="10"/>
        <v>Under 90</v>
      </c>
      <c r="O107" s="2">
        <f t="shared" si="11"/>
        <v>0</v>
      </c>
      <c r="P107" s="2">
        <f>1</f>
        <v>1</v>
      </c>
    </row>
    <row r="108" spans="1:16" x14ac:dyDescent="0.25">
      <c r="A108" s="1">
        <v>45277</v>
      </c>
      <c r="B108">
        <v>5733000</v>
      </c>
      <c r="C108">
        <v>87.73</v>
      </c>
      <c r="D108">
        <v>63.83</v>
      </c>
      <c r="E108">
        <v>2.35</v>
      </c>
      <c r="F108" t="s">
        <v>9</v>
      </c>
      <c r="G108" t="s">
        <v>12</v>
      </c>
      <c r="H108" t="s">
        <v>13</v>
      </c>
      <c r="I108">
        <v>46</v>
      </c>
      <c r="J108">
        <f t="shared" si="6"/>
        <v>2023</v>
      </c>
      <c r="K108" t="str">
        <f t="shared" si="7"/>
        <v>Less than 50</v>
      </c>
      <c r="L108" t="str">
        <f t="shared" si="8"/>
        <v>Under 65</v>
      </c>
      <c r="M108" s="2" t="str">
        <f t="shared" si="9"/>
        <v>Over 2.00</v>
      </c>
      <c r="N108" s="2" t="str">
        <f t="shared" si="10"/>
        <v>Under 90</v>
      </c>
      <c r="O108" s="2">
        <f t="shared" si="11"/>
        <v>0</v>
      </c>
      <c r="P108" s="2">
        <f>1</f>
        <v>1</v>
      </c>
    </row>
    <row r="109" spans="1:16" x14ac:dyDescent="0.25">
      <c r="A109" s="1">
        <v>42775</v>
      </c>
      <c r="B109">
        <v>9110000</v>
      </c>
      <c r="C109">
        <v>87.58</v>
      </c>
      <c r="D109">
        <v>57.69</v>
      </c>
      <c r="E109">
        <v>1.06</v>
      </c>
      <c r="F109" t="s">
        <v>9</v>
      </c>
      <c r="G109" t="s">
        <v>20</v>
      </c>
      <c r="H109" t="s">
        <v>21</v>
      </c>
      <c r="I109">
        <v>65</v>
      </c>
      <c r="J109">
        <f t="shared" si="6"/>
        <v>2017</v>
      </c>
      <c r="K109" t="str">
        <f t="shared" si="7"/>
        <v>50-100</v>
      </c>
      <c r="L109" t="str">
        <f t="shared" si="8"/>
        <v>Under 65</v>
      </c>
      <c r="M109" s="2" t="str">
        <f t="shared" si="9"/>
        <v>Under 1.25</v>
      </c>
      <c r="N109" s="2" t="str">
        <f t="shared" si="10"/>
        <v>Under 90</v>
      </c>
      <c r="O109" s="2">
        <f t="shared" si="11"/>
        <v>0</v>
      </c>
      <c r="P109" s="2">
        <f>1</f>
        <v>1</v>
      </c>
    </row>
    <row r="110" spans="1:16" x14ac:dyDescent="0.25">
      <c r="A110" s="1">
        <v>42503</v>
      </c>
      <c r="B110">
        <v>3939000</v>
      </c>
      <c r="C110">
        <v>87.66</v>
      </c>
      <c r="D110">
        <v>53.55</v>
      </c>
      <c r="E110">
        <v>1.18</v>
      </c>
      <c r="F110" t="s">
        <v>19</v>
      </c>
      <c r="G110" t="s">
        <v>35</v>
      </c>
      <c r="H110" t="s">
        <v>11</v>
      </c>
      <c r="I110">
        <v>51</v>
      </c>
      <c r="J110">
        <f t="shared" si="6"/>
        <v>2016</v>
      </c>
      <c r="K110" t="str">
        <f t="shared" si="7"/>
        <v>50-100</v>
      </c>
      <c r="L110" t="str">
        <f t="shared" si="8"/>
        <v>Under 65</v>
      </c>
      <c r="M110" s="2" t="str">
        <f t="shared" si="9"/>
        <v>Under 1.25</v>
      </c>
      <c r="N110" s="2" t="str">
        <f t="shared" si="10"/>
        <v>Under 90</v>
      </c>
      <c r="O110" s="2">
        <f t="shared" si="11"/>
        <v>1</v>
      </c>
      <c r="P110" s="2">
        <f>1</f>
        <v>1</v>
      </c>
    </row>
    <row r="111" spans="1:16" x14ac:dyDescent="0.25">
      <c r="A111" s="1">
        <v>42892</v>
      </c>
      <c r="B111">
        <v>2132000</v>
      </c>
      <c r="C111">
        <v>90.46</v>
      </c>
      <c r="D111">
        <v>70.14</v>
      </c>
      <c r="E111">
        <v>2.04</v>
      </c>
      <c r="F111" t="s">
        <v>9</v>
      </c>
      <c r="G111" t="s">
        <v>17</v>
      </c>
      <c r="H111" t="s">
        <v>18</v>
      </c>
      <c r="I111">
        <v>69</v>
      </c>
      <c r="J111">
        <f t="shared" si="6"/>
        <v>2017</v>
      </c>
      <c r="K111" t="str">
        <f t="shared" si="7"/>
        <v>50-100</v>
      </c>
      <c r="L111" t="str">
        <f t="shared" si="8"/>
        <v>65-79.99</v>
      </c>
      <c r="M111" s="2" t="str">
        <f t="shared" si="9"/>
        <v>Over 2.00</v>
      </c>
      <c r="N111" s="2" t="str">
        <f t="shared" si="10"/>
        <v>90-94.99</v>
      </c>
      <c r="O111" s="2">
        <f t="shared" si="11"/>
        <v>0</v>
      </c>
      <c r="P111" s="2">
        <f>1</f>
        <v>1</v>
      </c>
    </row>
    <row r="112" spans="1:16" x14ac:dyDescent="0.25">
      <c r="A112" s="1">
        <v>43160</v>
      </c>
      <c r="B112">
        <v>3601000</v>
      </c>
      <c r="C112">
        <v>98.1</v>
      </c>
      <c r="D112">
        <v>86.83</v>
      </c>
      <c r="E112">
        <v>1.0900000000000001</v>
      </c>
      <c r="F112" t="s">
        <v>9</v>
      </c>
      <c r="G112" t="s">
        <v>32</v>
      </c>
      <c r="H112" t="s">
        <v>33</v>
      </c>
      <c r="I112">
        <v>81</v>
      </c>
      <c r="J112">
        <f t="shared" si="6"/>
        <v>2018</v>
      </c>
      <c r="K112" t="str">
        <f t="shared" si="7"/>
        <v>50-100</v>
      </c>
      <c r="L112" t="str">
        <f t="shared" si="8"/>
        <v>Over 80</v>
      </c>
      <c r="M112" s="2" t="str">
        <f t="shared" si="9"/>
        <v>Under 1.25</v>
      </c>
      <c r="N112" s="2" t="str">
        <f t="shared" si="10"/>
        <v>Over 98</v>
      </c>
      <c r="O112" s="2">
        <f t="shared" si="11"/>
        <v>0</v>
      </c>
      <c r="P112" s="2">
        <f>1</f>
        <v>1</v>
      </c>
    </row>
    <row r="113" spans="1:16" x14ac:dyDescent="0.25">
      <c r="A113" s="1">
        <v>43205</v>
      </c>
      <c r="B113">
        <v>6703000</v>
      </c>
      <c r="C113">
        <v>96.22</v>
      </c>
      <c r="D113">
        <v>57.38</v>
      </c>
      <c r="E113">
        <v>1.31</v>
      </c>
      <c r="F113" t="s">
        <v>9</v>
      </c>
      <c r="G113" t="s">
        <v>25</v>
      </c>
      <c r="H113" t="s">
        <v>26</v>
      </c>
      <c r="I113">
        <v>56</v>
      </c>
      <c r="J113">
        <f t="shared" si="6"/>
        <v>2018</v>
      </c>
      <c r="K113" t="str">
        <f t="shared" si="7"/>
        <v>50-100</v>
      </c>
      <c r="L113" t="str">
        <f t="shared" si="8"/>
        <v>Under 65</v>
      </c>
      <c r="M113" s="2" t="str">
        <f t="shared" si="9"/>
        <v>1.25-1.49</v>
      </c>
      <c r="N113" s="2" t="str">
        <f t="shared" si="10"/>
        <v>95-97.99</v>
      </c>
      <c r="O113" s="2">
        <f t="shared" si="11"/>
        <v>0</v>
      </c>
      <c r="P113" s="2">
        <f>1</f>
        <v>1</v>
      </c>
    </row>
    <row r="114" spans="1:16" x14ac:dyDescent="0.25">
      <c r="A114" s="1">
        <v>44834</v>
      </c>
      <c r="B114">
        <v>4450000</v>
      </c>
      <c r="C114">
        <v>94.27</v>
      </c>
      <c r="D114">
        <v>64.760000000000005</v>
      </c>
      <c r="E114">
        <v>1.69</v>
      </c>
      <c r="F114" t="s">
        <v>9</v>
      </c>
      <c r="G114" t="s">
        <v>16</v>
      </c>
      <c r="H114" t="s">
        <v>11</v>
      </c>
      <c r="I114">
        <v>5</v>
      </c>
      <c r="J114">
        <f t="shared" si="6"/>
        <v>2022</v>
      </c>
      <c r="K114" t="str">
        <f t="shared" si="7"/>
        <v>Less than 50</v>
      </c>
      <c r="L114" t="str">
        <f t="shared" si="8"/>
        <v>Under 65</v>
      </c>
      <c r="M114" s="2" t="str">
        <f t="shared" si="9"/>
        <v>1.50-1.99</v>
      </c>
      <c r="N114" s="2" t="str">
        <f t="shared" si="10"/>
        <v>90-94.99</v>
      </c>
      <c r="O114" s="2">
        <f t="shared" si="11"/>
        <v>0</v>
      </c>
      <c r="P114" s="2">
        <f>1</f>
        <v>1</v>
      </c>
    </row>
    <row r="115" spans="1:16" x14ac:dyDescent="0.25">
      <c r="A115" s="1">
        <v>42605</v>
      </c>
      <c r="B115">
        <v>6703000</v>
      </c>
      <c r="C115">
        <v>98.43</v>
      </c>
      <c r="D115">
        <v>70.47</v>
      </c>
      <c r="E115">
        <v>1.8</v>
      </c>
      <c r="F115" t="s">
        <v>40</v>
      </c>
      <c r="G115" t="s">
        <v>12</v>
      </c>
      <c r="H115" t="s">
        <v>13</v>
      </c>
      <c r="I115">
        <v>45</v>
      </c>
      <c r="J115">
        <f t="shared" si="6"/>
        <v>2016</v>
      </c>
      <c r="K115" t="str">
        <f t="shared" si="7"/>
        <v>Less than 50</v>
      </c>
      <c r="L115" t="str">
        <f t="shared" si="8"/>
        <v>65-79.99</v>
      </c>
      <c r="M115" s="2" t="str">
        <f t="shared" si="9"/>
        <v>1.50-1.99</v>
      </c>
      <c r="N115" s="2" t="str">
        <f t="shared" si="10"/>
        <v>Over 98</v>
      </c>
      <c r="O115" s="2">
        <f t="shared" si="11"/>
        <v>1</v>
      </c>
      <c r="P115" s="2">
        <f>1</f>
        <v>1</v>
      </c>
    </row>
    <row r="116" spans="1:16" x14ac:dyDescent="0.25">
      <c r="A116" s="1">
        <v>44601</v>
      </c>
      <c r="B116">
        <v>4744000</v>
      </c>
      <c r="C116">
        <v>92.99</v>
      </c>
      <c r="D116">
        <v>59.7</v>
      </c>
      <c r="E116">
        <v>1.4</v>
      </c>
      <c r="F116" t="s">
        <v>9</v>
      </c>
      <c r="G116" t="s">
        <v>16</v>
      </c>
      <c r="H116" t="s">
        <v>11</v>
      </c>
      <c r="I116">
        <v>46</v>
      </c>
      <c r="J116">
        <f t="shared" si="6"/>
        <v>2022</v>
      </c>
      <c r="K116" t="str">
        <f t="shared" si="7"/>
        <v>Less than 50</v>
      </c>
      <c r="L116" t="str">
        <f t="shared" si="8"/>
        <v>Under 65</v>
      </c>
      <c r="M116" s="2" t="str">
        <f t="shared" si="9"/>
        <v>1.25-1.49</v>
      </c>
      <c r="N116" s="2" t="str">
        <f t="shared" si="10"/>
        <v>90-94.99</v>
      </c>
      <c r="O116" s="2">
        <f t="shared" si="11"/>
        <v>0</v>
      </c>
      <c r="P116" s="2">
        <f>1</f>
        <v>1</v>
      </c>
    </row>
    <row r="117" spans="1:16" x14ac:dyDescent="0.25">
      <c r="A117" s="1">
        <v>44582</v>
      </c>
      <c r="B117">
        <v>4626000</v>
      </c>
      <c r="C117">
        <v>89.83</v>
      </c>
      <c r="D117">
        <v>58.46</v>
      </c>
      <c r="E117">
        <v>1.49</v>
      </c>
      <c r="F117" t="s">
        <v>9</v>
      </c>
      <c r="G117" t="s">
        <v>47</v>
      </c>
      <c r="H117" t="s">
        <v>18</v>
      </c>
      <c r="I117">
        <v>73</v>
      </c>
      <c r="J117">
        <f t="shared" si="6"/>
        <v>2022</v>
      </c>
      <c r="K117" t="str">
        <f t="shared" si="7"/>
        <v>50-100</v>
      </c>
      <c r="L117" t="str">
        <f t="shared" si="8"/>
        <v>Under 65</v>
      </c>
      <c r="M117" s="2" t="str">
        <f t="shared" si="9"/>
        <v>1.25-1.49</v>
      </c>
      <c r="N117" s="2" t="str">
        <f t="shared" si="10"/>
        <v>Under 90</v>
      </c>
      <c r="O117" s="2">
        <f t="shared" si="11"/>
        <v>0</v>
      </c>
      <c r="P117" s="2">
        <f>1</f>
        <v>1</v>
      </c>
    </row>
    <row r="118" spans="1:16" x14ac:dyDescent="0.25">
      <c r="A118" s="1">
        <v>45119</v>
      </c>
      <c r="B118">
        <v>8374000</v>
      </c>
      <c r="C118">
        <v>96.84</v>
      </c>
      <c r="D118">
        <v>69.94</v>
      </c>
      <c r="E118">
        <v>1.1299999999999999</v>
      </c>
      <c r="F118" t="s">
        <v>9</v>
      </c>
      <c r="G118" t="s">
        <v>22</v>
      </c>
      <c r="H118" t="s">
        <v>23</v>
      </c>
      <c r="I118">
        <v>101</v>
      </c>
      <c r="J118">
        <f t="shared" si="6"/>
        <v>2023</v>
      </c>
      <c r="K118" t="str">
        <f t="shared" si="7"/>
        <v>More than 100</v>
      </c>
      <c r="L118" t="str">
        <f t="shared" si="8"/>
        <v>65-79.99</v>
      </c>
      <c r="M118" s="2" t="str">
        <f t="shared" si="9"/>
        <v>Under 1.25</v>
      </c>
      <c r="N118" s="2" t="str">
        <f t="shared" si="10"/>
        <v>95-97.99</v>
      </c>
      <c r="O118" s="2">
        <f t="shared" si="11"/>
        <v>0</v>
      </c>
      <c r="P118" s="2">
        <f>1</f>
        <v>1</v>
      </c>
    </row>
    <row r="119" spans="1:16" x14ac:dyDescent="0.25">
      <c r="A119" s="1">
        <v>45498</v>
      </c>
      <c r="B119">
        <v>9749000</v>
      </c>
      <c r="C119">
        <v>96.18</v>
      </c>
      <c r="D119">
        <v>67.27</v>
      </c>
      <c r="E119">
        <v>1.19</v>
      </c>
      <c r="F119" t="s">
        <v>9</v>
      </c>
      <c r="G119" t="s">
        <v>29</v>
      </c>
      <c r="H119" t="s">
        <v>26</v>
      </c>
      <c r="I119">
        <v>105</v>
      </c>
      <c r="J119">
        <f t="shared" si="6"/>
        <v>2024</v>
      </c>
      <c r="K119" t="str">
        <f t="shared" si="7"/>
        <v>More than 100</v>
      </c>
      <c r="L119" t="str">
        <f t="shared" si="8"/>
        <v>65-79.99</v>
      </c>
      <c r="M119" s="2" t="str">
        <f t="shared" si="9"/>
        <v>Under 1.25</v>
      </c>
      <c r="N119" s="2" t="str">
        <f t="shared" si="10"/>
        <v>95-97.99</v>
      </c>
      <c r="O119" s="2">
        <f t="shared" si="11"/>
        <v>0</v>
      </c>
      <c r="P119" s="2">
        <f>1</f>
        <v>1</v>
      </c>
    </row>
    <row r="120" spans="1:16" x14ac:dyDescent="0.25">
      <c r="A120" s="1">
        <v>43773</v>
      </c>
      <c r="B120">
        <v>3249000</v>
      </c>
      <c r="C120">
        <v>94.69</v>
      </c>
      <c r="D120">
        <v>72.83</v>
      </c>
      <c r="E120">
        <v>1.53</v>
      </c>
      <c r="F120" t="s">
        <v>9</v>
      </c>
      <c r="G120" t="s">
        <v>48</v>
      </c>
      <c r="H120" t="s">
        <v>13</v>
      </c>
      <c r="I120">
        <v>33</v>
      </c>
      <c r="J120">
        <f t="shared" si="6"/>
        <v>2019</v>
      </c>
      <c r="K120" t="str">
        <f t="shared" si="7"/>
        <v>Less than 50</v>
      </c>
      <c r="L120" t="str">
        <f t="shared" si="8"/>
        <v>65-79.99</v>
      </c>
      <c r="M120" s="2" t="str">
        <f t="shared" si="9"/>
        <v>1.50-1.99</v>
      </c>
      <c r="N120" s="2" t="str">
        <f t="shared" si="10"/>
        <v>90-94.99</v>
      </c>
      <c r="O120" s="2">
        <f t="shared" si="11"/>
        <v>0</v>
      </c>
      <c r="P120" s="2">
        <f>1</f>
        <v>1</v>
      </c>
    </row>
    <row r="121" spans="1:16" x14ac:dyDescent="0.25">
      <c r="A121" s="1">
        <v>45648</v>
      </c>
      <c r="B121">
        <v>5055000</v>
      </c>
      <c r="C121">
        <v>88.56</v>
      </c>
      <c r="D121">
        <v>54.07</v>
      </c>
      <c r="E121">
        <v>1.23</v>
      </c>
      <c r="F121" t="s">
        <v>9</v>
      </c>
      <c r="G121" t="s">
        <v>25</v>
      </c>
      <c r="H121" t="s">
        <v>26</v>
      </c>
      <c r="I121">
        <v>78</v>
      </c>
      <c r="J121">
        <f t="shared" si="6"/>
        <v>2024</v>
      </c>
      <c r="K121" t="str">
        <f t="shared" si="7"/>
        <v>50-100</v>
      </c>
      <c r="L121" t="str">
        <f t="shared" si="8"/>
        <v>Under 65</v>
      </c>
      <c r="M121" s="2" t="str">
        <f t="shared" si="9"/>
        <v>Under 1.25</v>
      </c>
      <c r="N121" s="2" t="str">
        <f t="shared" si="10"/>
        <v>Under 90</v>
      </c>
      <c r="O121" s="2">
        <f t="shared" si="11"/>
        <v>0</v>
      </c>
      <c r="P121" s="2">
        <f>1</f>
        <v>1</v>
      </c>
    </row>
    <row r="122" spans="1:16" x14ac:dyDescent="0.25">
      <c r="A122" s="1">
        <v>42282</v>
      </c>
      <c r="B122">
        <v>3699000</v>
      </c>
      <c r="C122">
        <v>87.8</v>
      </c>
      <c r="D122">
        <v>61.4</v>
      </c>
      <c r="E122">
        <v>1.26</v>
      </c>
      <c r="F122" t="s">
        <v>40</v>
      </c>
      <c r="G122" t="s">
        <v>41</v>
      </c>
      <c r="H122" t="s">
        <v>33</v>
      </c>
      <c r="I122">
        <v>60</v>
      </c>
      <c r="J122">
        <f t="shared" si="6"/>
        <v>2015</v>
      </c>
      <c r="K122" t="str">
        <f t="shared" si="7"/>
        <v>50-100</v>
      </c>
      <c r="L122" t="str">
        <f t="shared" si="8"/>
        <v>Under 65</v>
      </c>
      <c r="M122" s="2" t="str">
        <f t="shared" si="9"/>
        <v>1.25-1.49</v>
      </c>
      <c r="N122" s="2" t="str">
        <f t="shared" si="10"/>
        <v>Under 90</v>
      </c>
      <c r="O122" s="2">
        <f t="shared" si="11"/>
        <v>1</v>
      </c>
      <c r="P122" s="2">
        <f>1</f>
        <v>1</v>
      </c>
    </row>
    <row r="123" spans="1:16" x14ac:dyDescent="0.25">
      <c r="A123" s="1">
        <v>42922</v>
      </c>
      <c r="B123">
        <v>500000</v>
      </c>
      <c r="C123">
        <v>99.74</v>
      </c>
      <c r="D123">
        <v>54.48</v>
      </c>
      <c r="E123">
        <v>1.6</v>
      </c>
      <c r="F123" t="s">
        <v>9</v>
      </c>
      <c r="G123" t="s">
        <v>35</v>
      </c>
      <c r="H123" t="s">
        <v>11</v>
      </c>
      <c r="I123">
        <v>95</v>
      </c>
      <c r="J123">
        <f t="shared" si="6"/>
        <v>2017</v>
      </c>
      <c r="K123" t="str">
        <f t="shared" si="7"/>
        <v>50-100</v>
      </c>
      <c r="L123" t="str">
        <f t="shared" si="8"/>
        <v>Under 65</v>
      </c>
      <c r="M123" s="2" t="str">
        <f t="shared" si="9"/>
        <v>1.50-1.99</v>
      </c>
      <c r="N123" s="2" t="str">
        <f t="shared" si="10"/>
        <v>Over 98</v>
      </c>
      <c r="O123" s="2">
        <f t="shared" si="11"/>
        <v>0</v>
      </c>
      <c r="P123" s="2">
        <f>1</f>
        <v>1</v>
      </c>
    </row>
    <row r="124" spans="1:16" x14ac:dyDescent="0.25">
      <c r="A124" s="1">
        <v>45547</v>
      </c>
      <c r="B124">
        <v>3846000</v>
      </c>
      <c r="C124">
        <v>87.56</v>
      </c>
      <c r="D124">
        <v>76.75</v>
      </c>
      <c r="E124">
        <v>2.39</v>
      </c>
      <c r="F124" t="s">
        <v>19</v>
      </c>
      <c r="G124" t="s">
        <v>47</v>
      </c>
      <c r="H124" t="s">
        <v>18</v>
      </c>
      <c r="I124">
        <v>97</v>
      </c>
      <c r="J124">
        <f t="shared" si="6"/>
        <v>2024</v>
      </c>
      <c r="K124" t="str">
        <f t="shared" si="7"/>
        <v>50-100</v>
      </c>
      <c r="L124" t="str">
        <f t="shared" si="8"/>
        <v>65-79.99</v>
      </c>
      <c r="M124" s="2" t="str">
        <f t="shared" si="9"/>
        <v>Over 2.00</v>
      </c>
      <c r="N124" s="2" t="str">
        <f t="shared" si="10"/>
        <v>Under 90</v>
      </c>
      <c r="O124" s="2">
        <f t="shared" si="11"/>
        <v>1</v>
      </c>
      <c r="P124" s="2">
        <f>1</f>
        <v>1</v>
      </c>
    </row>
    <row r="125" spans="1:16" x14ac:dyDescent="0.25">
      <c r="A125" s="1">
        <v>43868</v>
      </c>
      <c r="B125">
        <v>9087000</v>
      </c>
      <c r="C125">
        <v>89.2</v>
      </c>
      <c r="D125">
        <v>80.78</v>
      </c>
      <c r="E125">
        <v>1.28</v>
      </c>
      <c r="F125" t="s">
        <v>9</v>
      </c>
      <c r="G125" t="s">
        <v>44</v>
      </c>
      <c r="H125" t="s">
        <v>37</v>
      </c>
      <c r="I125">
        <v>123</v>
      </c>
      <c r="J125">
        <f t="shared" si="6"/>
        <v>2020</v>
      </c>
      <c r="K125" t="str">
        <f t="shared" si="7"/>
        <v>More than 100</v>
      </c>
      <c r="L125" t="str">
        <f t="shared" si="8"/>
        <v>Over 80</v>
      </c>
      <c r="M125" s="2" t="str">
        <f t="shared" si="9"/>
        <v>1.25-1.49</v>
      </c>
      <c r="N125" s="2" t="str">
        <f t="shared" si="10"/>
        <v>Under 90</v>
      </c>
      <c r="O125" s="2">
        <f t="shared" si="11"/>
        <v>0</v>
      </c>
      <c r="P125" s="2">
        <f>1</f>
        <v>1</v>
      </c>
    </row>
    <row r="126" spans="1:16" x14ac:dyDescent="0.25">
      <c r="A126" s="1">
        <v>44324</v>
      </c>
      <c r="B126">
        <v>3473000</v>
      </c>
      <c r="C126">
        <v>92.61</v>
      </c>
      <c r="D126">
        <v>59.7</v>
      </c>
      <c r="E126">
        <v>1.17</v>
      </c>
      <c r="F126" t="s">
        <v>19</v>
      </c>
      <c r="G126" t="s">
        <v>22</v>
      </c>
      <c r="H126" t="s">
        <v>23</v>
      </c>
      <c r="I126">
        <v>20</v>
      </c>
      <c r="J126">
        <f t="shared" si="6"/>
        <v>2021</v>
      </c>
      <c r="K126" t="str">
        <f t="shared" si="7"/>
        <v>Less than 50</v>
      </c>
      <c r="L126" t="str">
        <f t="shared" si="8"/>
        <v>Under 65</v>
      </c>
      <c r="M126" s="2" t="str">
        <f t="shared" si="9"/>
        <v>Under 1.25</v>
      </c>
      <c r="N126" s="2" t="str">
        <f t="shared" si="10"/>
        <v>90-94.99</v>
      </c>
      <c r="O126" s="2">
        <f t="shared" si="11"/>
        <v>1</v>
      </c>
      <c r="P126" s="2">
        <f>1</f>
        <v>1</v>
      </c>
    </row>
    <row r="127" spans="1:16" x14ac:dyDescent="0.25">
      <c r="A127" s="1">
        <v>42904</v>
      </c>
      <c r="B127">
        <v>1951000</v>
      </c>
      <c r="C127">
        <v>93.72</v>
      </c>
      <c r="D127">
        <v>56.17</v>
      </c>
      <c r="E127">
        <v>1.72</v>
      </c>
      <c r="F127" t="s">
        <v>9</v>
      </c>
      <c r="G127" t="s">
        <v>25</v>
      </c>
      <c r="H127" t="s">
        <v>26</v>
      </c>
      <c r="I127">
        <v>98</v>
      </c>
      <c r="J127">
        <f t="shared" si="6"/>
        <v>2017</v>
      </c>
      <c r="K127" t="str">
        <f t="shared" si="7"/>
        <v>50-100</v>
      </c>
      <c r="L127" t="str">
        <f t="shared" si="8"/>
        <v>Under 65</v>
      </c>
      <c r="M127" s="2" t="str">
        <f t="shared" si="9"/>
        <v>1.50-1.99</v>
      </c>
      <c r="N127" s="2" t="str">
        <f t="shared" si="10"/>
        <v>90-94.99</v>
      </c>
      <c r="O127" s="2">
        <f t="shared" si="11"/>
        <v>0</v>
      </c>
      <c r="P127" s="2">
        <f>1</f>
        <v>1</v>
      </c>
    </row>
    <row r="128" spans="1:16" x14ac:dyDescent="0.25">
      <c r="A128" s="1">
        <v>44034</v>
      </c>
      <c r="B128">
        <v>3696000</v>
      </c>
      <c r="C128">
        <v>90.05</v>
      </c>
      <c r="D128">
        <v>55.38</v>
      </c>
      <c r="E128">
        <v>1.1000000000000001</v>
      </c>
      <c r="F128" t="s">
        <v>19</v>
      </c>
      <c r="G128" t="s">
        <v>46</v>
      </c>
      <c r="H128" t="s">
        <v>37</v>
      </c>
      <c r="I128">
        <v>76</v>
      </c>
      <c r="J128">
        <f t="shared" si="6"/>
        <v>2020</v>
      </c>
      <c r="K128" t="str">
        <f t="shared" si="7"/>
        <v>50-100</v>
      </c>
      <c r="L128" t="str">
        <f t="shared" si="8"/>
        <v>Under 65</v>
      </c>
      <c r="M128" s="2" t="str">
        <f t="shared" si="9"/>
        <v>Under 1.25</v>
      </c>
      <c r="N128" s="2" t="str">
        <f t="shared" si="10"/>
        <v>90-94.99</v>
      </c>
      <c r="O128" s="2">
        <f t="shared" si="11"/>
        <v>1</v>
      </c>
      <c r="P128" s="2">
        <f>1</f>
        <v>1</v>
      </c>
    </row>
    <row r="129" spans="1:16" x14ac:dyDescent="0.25">
      <c r="A129" s="1">
        <v>44912</v>
      </c>
      <c r="B129">
        <v>3796000</v>
      </c>
      <c r="C129">
        <v>95.22</v>
      </c>
      <c r="D129">
        <v>80.41</v>
      </c>
      <c r="E129">
        <v>1.89</v>
      </c>
      <c r="F129" t="s">
        <v>40</v>
      </c>
      <c r="G129" t="s">
        <v>38</v>
      </c>
      <c r="H129" t="s">
        <v>23</v>
      </c>
      <c r="I129">
        <v>97</v>
      </c>
      <c r="J129">
        <f t="shared" si="6"/>
        <v>2022</v>
      </c>
      <c r="K129" t="str">
        <f t="shared" si="7"/>
        <v>50-100</v>
      </c>
      <c r="L129" t="str">
        <f t="shared" si="8"/>
        <v>Over 80</v>
      </c>
      <c r="M129" s="2" t="str">
        <f t="shared" si="9"/>
        <v>1.50-1.99</v>
      </c>
      <c r="N129" s="2" t="str">
        <f t="shared" si="10"/>
        <v>95-97.99</v>
      </c>
      <c r="O129" s="2">
        <f t="shared" si="11"/>
        <v>1</v>
      </c>
      <c r="P129" s="2">
        <f>1</f>
        <v>1</v>
      </c>
    </row>
    <row r="130" spans="1:16" x14ac:dyDescent="0.25">
      <c r="A130" s="1">
        <v>43193</v>
      </c>
      <c r="B130">
        <v>500000</v>
      </c>
      <c r="C130">
        <v>90.23</v>
      </c>
      <c r="D130">
        <v>87.18</v>
      </c>
      <c r="E130">
        <v>2.25</v>
      </c>
      <c r="F130" t="s">
        <v>9</v>
      </c>
      <c r="G130" t="s">
        <v>48</v>
      </c>
      <c r="H130" t="s">
        <v>13</v>
      </c>
      <c r="I130">
        <v>51</v>
      </c>
      <c r="J130">
        <f t="shared" ref="J130:J193" si="12">YEAR(A130)</f>
        <v>2018</v>
      </c>
      <c r="K130" t="str">
        <f t="shared" ref="K130:K193" si="13">IF(I130&lt;50,"Less than 50",IF(I130&lt;100,"50-100","More than 100"))</f>
        <v>50-100</v>
      </c>
      <c r="L130" t="str">
        <f t="shared" ref="L130:L193" si="14">IF(D130&lt;65,"Under 65",IF(D130&lt;80,"65-79.99","Over 80"))</f>
        <v>Over 80</v>
      </c>
      <c r="M130" s="2" t="str">
        <f t="shared" ref="M130:M193" si="15">IF(E130&lt;1.25,"Under 1.25",IF(E130&lt;1.5,"1.25-1.49",IF(E130&lt;2,"1.50-1.99","Over 2.00")))</f>
        <v>Over 2.00</v>
      </c>
      <c r="N130" s="2" t="str">
        <f t="shared" ref="N130:N193" si="16">IF(C130&lt;90,"Under 90",IF(C130&lt;95,"90-94.99",IF(C130&lt;98,"95-97.99","Over 98")))</f>
        <v>90-94.99</v>
      </c>
      <c r="O130" s="2">
        <f t="shared" ref="O130:O193" si="17">IF(OR(F130="30 Days Late", F130="60 Days Late", F130="90+ Days Late"),1,0)</f>
        <v>0</v>
      </c>
      <c r="P130" s="2">
        <f>1</f>
        <v>1</v>
      </c>
    </row>
    <row r="131" spans="1:16" x14ac:dyDescent="0.25">
      <c r="A131" s="1">
        <v>45030</v>
      </c>
      <c r="B131">
        <v>5339000</v>
      </c>
      <c r="C131">
        <v>87.72</v>
      </c>
      <c r="D131">
        <v>52.66</v>
      </c>
      <c r="E131">
        <v>2.11</v>
      </c>
      <c r="F131" t="s">
        <v>52</v>
      </c>
      <c r="G131" t="s">
        <v>20</v>
      </c>
      <c r="H131" t="s">
        <v>21</v>
      </c>
      <c r="I131">
        <v>77</v>
      </c>
      <c r="J131">
        <f t="shared" si="12"/>
        <v>2023</v>
      </c>
      <c r="K131" t="str">
        <f t="shared" si="13"/>
        <v>50-100</v>
      </c>
      <c r="L131" t="str">
        <f t="shared" si="14"/>
        <v>Under 65</v>
      </c>
      <c r="M131" s="2" t="str">
        <f t="shared" si="15"/>
        <v>Over 2.00</v>
      </c>
      <c r="N131" s="2" t="str">
        <f t="shared" si="16"/>
        <v>Under 90</v>
      </c>
      <c r="O131" s="2">
        <f t="shared" si="17"/>
        <v>1</v>
      </c>
      <c r="P131" s="2">
        <f>1</f>
        <v>1</v>
      </c>
    </row>
    <row r="132" spans="1:16" x14ac:dyDescent="0.25">
      <c r="A132" s="1">
        <v>42231</v>
      </c>
      <c r="B132">
        <v>7336000</v>
      </c>
      <c r="C132">
        <v>87.1</v>
      </c>
      <c r="D132">
        <v>81.81</v>
      </c>
      <c r="E132">
        <v>1.3</v>
      </c>
      <c r="F132" t="s">
        <v>9</v>
      </c>
      <c r="G132" t="s">
        <v>42</v>
      </c>
      <c r="H132" t="s">
        <v>26</v>
      </c>
      <c r="I132">
        <v>82</v>
      </c>
      <c r="J132">
        <f t="shared" si="12"/>
        <v>2015</v>
      </c>
      <c r="K132" t="str">
        <f t="shared" si="13"/>
        <v>50-100</v>
      </c>
      <c r="L132" t="str">
        <f t="shared" si="14"/>
        <v>Over 80</v>
      </c>
      <c r="M132" s="2" t="str">
        <f t="shared" si="15"/>
        <v>1.25-1.49</v>
      </c>
      <c r="N132" s="2" t="str">
        <f t="shared" si="16"/>
        <v>Under 90</v>
      </c>
      <c r="O132" s="2">
        <f t="shared" si="17"/>
        <v>0</v>
      </c>
      <c r="P132" s="2">
        <f>1</f>
        <v>1</v>
      </c>
    </row>
    <row r="133" spans="1:16" x14ac:dyDescent="0.25">
      <c r="A133" s="1">
        <v>43847</v>
      </c>
      <c r="B133">
        <v>4363000</v>
      </c>
      <c r="C133">
        <v>97.22</v>
      </c>
      <c r="D133">
        <v>76.61</v>
      </c>
      <c r="E133">
        <v>1.78</v>
      </c>
      <c r="F133" t="s">
        <v>9</v>
      </c>
      <c r="G133" t="s">
        <v>34</v>
      </c>
      <c r="H133" t="s">
        <v>13</v>
      </c>
      <c r="I133">
        <v>65</v>
      </c>
      <c r="J133">
        <f t="shared" si="12"/>
        <v>2020</v>
      </c>
      <c r="K133" t="str">
        <f t="shared" si="13"/>
        <v>50-100</v>
      </c>
      <c r="L133" t="str">
        <f t="shared" si="14"/>
        <v>65-79.99</v>
      </c>
      <c r="M133" s="2" t="str">
        <f t="shared" si="15"/>
        <v>1.50-1.99</v>
      </c>
      <c r="N133" s="2" t="str">
        <f t="shared" si="16"/>
        <v>95-97.99</v>
      </c>
      <c r="O133" s="2">
        <f t="shared" si="17"/>
        <v>0</v>
      </c>
      <c r="P133" s="2">
        <f>1</f>
        <v>1</v>
      </c>
    </row>
    <row r="134" spans="1:16" x14ac:dyDescent="0.25">
      <c r="A134" s="1">
        <v>45321</v>
      </c>
      <c r="B134">
        <v>6742000</v>
      </c>
      <c r="C134">
        <v>90.89</v>
      </c>
      <c r="D134">
        <v>82.66</v>
      </c>
      <c r="E134">
        <v>1.66</v>
      </c>
      <c r="F134" t="s">
        <v>9</v>
      </c>
      <c r="G134" t="s">
        <v>10</v>
      </c>
      <c r="H134" t="s">
        <v>11</v>
      </c>
      <c r="I134">
        <v>65</v>
      </c>
      <c r="J134">
        <f t="shared" si="12"/>
        <v>2024</v>
      </c>
      <c r="K134" t="str">
        <f t="shared" si="13"/>
        <v>50-100</v>
      </c>
      <c r="L134" t="str">
        <f t="shared" si="14"/>
        <v>Over 80</v>
      </c>
      <c r="M134" s="2" t="str">
        <f t="shared" si="15"/>
        <v>1.50-1.99</v>
      </c>
      <c r="N134" s="2" t="str">
        <f t="shared" si="16"/>
        <v>90-94.99</v>
      </c>
      <c r="O134" s="2">
        <f t="shared" si="17"/>
        <v>0</v>
      </c>
      <c r="P134" s="2">
        <f>1</f>
        <v>1</v>
      </c>
    </row>
    <row r="135" spans="1:16" x14ac:dyDescent="0.25">
      <c r="A135" s="1">
        <v>43321</v>
      </c>
      <c r="B135">
        <v>3647000</v>
      </c>
      <c r="C135">
        <v>89.52</v>
      </c>
      <c r="D135">
        <v>79.900000000000006</v>
      </c>
      <c r="E135">
        <v>1.75</v>
      </c>
      <c r="F135" t="s">
        <v>9</v>
      </c>
      <c r="G135" t="s">
        <v>34</v>
      </c>
      <c r="H135" t="s">
        <v>13</v>
      </c>
      <c r="I135">
        <v>8</v>
      </c>
      <c r="J135">
        <f t="shared" si="12"/>
        <v>2018</v>
      </c>
      <c r="K135" t="str">
        <f t="shared" si="13"/>
        <v>Less than 50</v>
      </c>
      <c r="L135" t="str">
        <f t="shared" si="14"/>
        <v>65-79.99</v>
      </c>
      <c r="M135" s="2" t="str">
        <f t="shared" si="15"/>
        <v>1.50-1.99</v>
      </c>
      <c r="N135" s="2" t="str">
        <f t="shared" si="16"/>
        <v>Under 90</v>
      </c>
      <c r="O135" s="2">
        <f t="shared" si="17"/>
        <v>0</v>
      </c>
      <c r="P135" s="2">
        <f>1</f>
        <v>1</v>
      </c>
    </row>
    <row r="136" spans="1:16" x14ac:dyDescent="0.25">
      <c r="A136" s="1">
        <v>45365</v>
      </c>
      <c r="B136">
        <v>5654000</v>
      </c>
      <c r="C136">
        <v>90.76</v>
      </c>
      <c r="D136">
        <v>71.739999999999995</v>
      </c>
      <c r="E136">
        <v>2.36</v>
      </c>
      <c r="F136" t="s">
        <v>9</v>
      </c>
      <c r="G136" t="s">
        <v>36</v>
      </c>
      <c r="H136" t="s">
        <v>37</v>
      </c>
      <c r="I136">
        <v>68</v>
      </c>
      <c r="J136">
        <f t="shared" si="12"/>
        <v>2024</v>
      </c>
      <c r="K136" t="str">
        <f t="shared" si="13"/>
        <v>50-100</v>
      </c>
      <c r="L136" t="str">
        <f t="shared" si="14"/>
        <v>65-79.99</v>
      </c>
      <c r="M136" s="2" t="str">
        <f t="shared" si="15"/>
        <v>Over 2.00</v>
      </c>
      <c r="N136" s="2" t="str">
        <f t="shared" si="16"/>
        <v>90-94.99</v>
      </c>
      <c r="O136" s="2">
        <f t="shared" si="17"/>
        <v>0</v>
      </c>
      <c r="P136" s="2">
        <f>1</f>
        <v>1</v>
      </c>
    </row>
    <row r="137" spans="1:16" x14ac:dyDescent="0.25">
      <c r="A137" s="1">
        <v>42872</v>
      </c>
      <c r="B137">
        <v>3230000</v>
      </c>
      <c r="C137">
        <v>99.1</v>
      </c>
      <c r="D137">
        <v>75.11</v>
      </c>
      <c r="E137">
        <v>1.5</v>
      </c>
      <c r="F137" t="s">
        <v>9</v>
      </c>
      <c r="G137" t="s">
        <v>34</v>
      </c>
      <c r="H137" t="s">
        <v>13</v>
      </c>
      <c r="I137">
        <v>83</v>
      </c>
      <c r="J137">
        <f t="shared" si="12"/>
        <v>2017</v>
      </c>
      <c r="K137" t="str">
        <f t="shared" si="13"/>
        <v>50-100</v>
      </c>
      <c r="L137" t="str">
        <f t="shared" si="14"/>
        <v>65-79.99</v>
      </c>
      <c r="M137" s="2" t="str">
        <f t="shared" si="15"/>
        <v>1.50-1.99</v>
      </c>
      <c r="N137" s="2" t="str">
        <f t="shared" si="16"/>
        <v>Over 98</v>
      </c>
      <c r="O137" s="2">
        <f t="shared" si="17"/>
        <v>0</v>
      </c>
      <c r="P137" s="2">
        <f>1</f>
        <v>1</v>
      </c>
    </row>
    <row r="138" spans="1:16" x14ac:dyDescent="0.25">
      <c r="A138" s="1">
        <v>44065</v>
      </c>
      <c r="B138">
        <v>5677000</v>
      </c>
      <c r="C138">
        <v>94.3</v>
      </c>
      <c r="D138">
        <v>71.34</v>
      </c>
      <c r="E138">
        <v>2.34</v>
      </c>
      <c r="F138" t="s">
        <v>9</v>
      </c>
      <c r="G138" t="s">
        <v>31</v>
      </c>
      <c r="H138" t="s">
        <v>21</v>
      </c>
      <c r="I138">
        <v>62</v>
      </c>
      <c r="J138">
        <f t="shared" si="12"/>
        <v>2020</v>
      </c>
      <c r="K138" t="str">
        <f t="shared" si="13"/>
        <v>50-100</v>
      </c>
      <c r="L138" t="str">
        <f t="shared" si="14"/>
        <v>65-79.99</v>
      </c>
      <c r="M138" s="2" t="str">
        <f t="shared" si="15"/>
        <v>Over 2.00</v>
      </c>
      <c r="N138" s="2" t="str">
        <f t="shared" si="16"/>
        <v>90-94.99</v>
      </c>
      <c r="O138" s="2">
        <f t="shared" si="17"/>
        <v>0</v>
      </c>
      <c r="P138" s="2">
        <f>1</f>
        <v>1</v>
      </c>
    </row>
    <row r="139" spans="1:16" x14ac:dyDescent="0.25">
      <c r="A139" s="1">
        <v>45365</v>
      </c>
      <c r="B139">
        <v>4025000</v>
      </c>
      <c r="C139">
        <v>89.68</v>
      </c>
      <c r="D139">
        <v>59.94</v>
      </c>
      <c r="E139">
        <v>2.12</v>
      </c>
      <c r="F139" t="s">
        <v>9</v>
      </c>
      <c r="G139" t="s">
        <v>27</v>
      </c>
      <c r="H139" t="s">
        <v>28</v>
      </c>
      <c r="I139">
        <v>87</v>
      </c>
      <c r="J139">
        <f t="shared" si="12"/>
        <v>2024</v>
      </c>
      <c r="K139" t="str">
        <f t="shared" si="13"/>
        <v>50-100</v>
      </c>
      <c r="L139" t="str">
        <f t="shared" si="14"/>
        <v>Under 65</v>
      </c>
      <c r="M139" s="2" t="str">
        <f t="shared" si="15"/>
        <v>Over 2.00</v>
      </c>
      <c r="N139" s="2" t="str">
        <f t="shared" si="16"/>
        <v>Under 90</v>
      </c>
      <c r="O139" s="2">
        <f t="shared" si="17"/>
        <v>0</v>
      </c>
      <c r="P139" s="2">
        <f>1</f>
        <v>1</v>
      </c>
    </row>
    <row r="140" spans="1:16" x14ac:dyDescent="0.25">
      <c r="A140" s="1">
        <v>43446</v>
      </c>
      <c r="B140">
        <v>5143000</v>
      </c>
      <c r="C140">
        <v>96.44</v>
      </c>
      <c r="D140">
        <v>85.07</v>
      </c>
      <c r="E140">
        <v>1.51</v>
      </c>
      <c r="F140" t="s">
        <v>9</v>
      </c>
      <c r="G140" t="s">
        <v>17</v>
      </c>
      <c r="H140" t="s">
        <v>18</v>
      </c>
      <c r="I140">
        <v>60</v>
      </c>
      <c r="J140">
        <f t="shared" si="12"/>
        <v>2018</v>
      </c>
      <c r="K140" t="str">
        <f t="shared" si="13"/>
        <v>50-100</v>
      </c>
      <c r="L140" t="str">
        <f t="shared" si="14"/>
        <v>Over 80</v>
      </c>
      <c r="M140" s="2" t="str">
        <f t="shared" si="15"/>
        <v>1.50-1.99</v>
      </c>
      <c r="N140" s="2" t="str">
        <f t="shared" si="16"/>
        <v>95-97.99</v>
      </c>
      <c r="O140" s="2">
        <f t="shared" si="17"/>
        <v>0</v>
      </c>
      <c r="P140" s="2">
        <f>1</f>
        <v>1</v>
      </c>
    </row>
    <row r="141" spans="1:16" x14ac:dyDescent="0.25">
      <c r="A141" s="1">
        <v>43160</v>
      </c>
      <c r="B141">
        <v>7574000</v>
      </c>
      <c r="C141">
        <v>87.25</v>
      </c>
      <c r="D141">
        <v>59.17</v>
      </c>
      <c r="E141">
        <v>2.08</v>
      </c>
      <c r="F141" t="s">
        <v>9</v>
      </c>
      <c r="G141" t="s">
        <v>20</v>
      </c>
      <c r="H141" t="s">
        <v>21</v>
      </c>
      <c r="I141">
        <v>61</v>
      </c>
      <c r="J141">
        <f t="shared" si="12"/>
        <v>2018</v>
      </c>
      <c r="K141" t="str">
        <f t="shared" si="13"/>
        <v>50-100</v>
      </c>
      <c r="L141" t="str">
        <f t="shared" si="14"/>
        <v>Under 65</v>
      </c>
      <c r="M141" s="2" t="str">
        <f t="shared" si="15"/>
        <v>Over 2.00</v>
      </c>
      <c r="N141" s="2" t="str">
        <f t="shared" si="16"/>
        <v>Under 90</v>
      </c>
      <c r="O141" s="2">
        <f t="shared" si="17"/>
        <v>0</v>
      </c>
      <c r="P141" s="2">
        <f>1</f>
        <v>1</v>
      </c>
    </row>
    <row r="142" spans="1:16" x14ac:dyDescent="0.25">
      <c r="A142" s="1">
        <v>44534</v>
      </c>
      <c r="B142">
        <v>6739000</v>
      </c>
      <c r="C142">
        <v>95.41</v>
      </c>
      <c r="D142">
        <v>71.709999999999994</v>
      </c>
      <c r="E142">
        <v>1.38</v>
      </c>
      <c r="F142" t="s">
        <v>9</v>
      </c>
      <c r="G142" t="s">
        <v>43</v>
      </c>
      <c r="H142" t="s">
        <v>15</v>
      </c>
      <c r="I142">
        <v>115</v>
      </c>
      <c r="J142">
        <f t="shared" si="12"/>
        <v>2021</v>
      </c>
      <c r="K142" t="str">
        <f t="shared" si="13"/>
        <v>More than 100</v>
      </c>
      <c r="L142" t="str">
        <f t="shared" si="14"/>
        <v>65-79.99</v>
      </c>
      <c r="M142" s="2" t="str">
        <f t="shared" si="15"/>
        <v>1.25-1.49</v>
      </c>
      <c r="N142" s="2" t="str">
        <f t="shared" si="16"/>
        <v>95-97.99</v>
      </c>
      <c r="O142" s="2">
        <f t="shared" si="17"/>
        <v>0</v>
      </c>
      <c r="P142" s="2">
        <f>1</f>
        <v>1</v>
      </c>
    </row>
    <row r="143" spans="1:16" x14ac:dyDescent="0.25">
      <c r="A143" s="1">
        <v>43214</v>
      </c>
      <c r="B143">
        <v>2883000</v>
      </c>
      <c r="C143">
        <v>98.63</v>
      </c>
      <c r="D143">
        <v>73.34</v>
      </c>
      <c r="E143">
        <v>1.6</v>
      </c>
      <c r="F143" t="s">
        <v>9</v>
      </c>
      <c r="G143" t="s">
        <v>41</v>
      </c>
      <c r="H143" t="s">
        <v>33</v>
      </c>
      <c r="I143">
        <v>59</v>
      </c>
      <c r="J143">
        <f t="shared" si="12"/>
        <v>2018</v>
      </c>
      <c r="K143" t="str">
        <f t="shared" si="13"/>
        <v>50-100</v>
      </c>
      <c r="L143" t="str">
        <f t="shared" si="14"/>
        <v>65-79.99</v>
      </c>
      <c r="M143" s="2" t="str">
        <f t="shared" si="15"/>
        <v>1.50-1.99</v>
      </c>
      <c r="N143" s="2" t="str">
        <f t="shared" si="16"/>
        <v>Over 98</v>
      </c>
      <c r="O143" s="2">
        <f t="shared" si="17"/>
        <v>0</v>
      </c>
      <c r="P143" s="2">
        <f>1</f>
        <v>1</v>
      </c>
    </row>
    <row r="144" spans="1:16" x14ac:dyDescent="0.25">
      <c r="A144" s="1">
        <v>45562</v>
      </c>
      <c r="B144">
        <v>6309000</v>
      </c>
      <c r="C144">
        <v>87.3</v>
      </c>
      <c r="D144">
        <v>73.45</v>
      </c>
      <c r="E144">
        <v>1.76</v>
      </c>
      <c r="F144" t="s">
        <v>19</v>
      </c>
      <c r="G144" t="s">
        <v>30</v>
      </c>
      <c r="H144" t="s">
        <v>28</v>
      </c>
      <c r="I144">
        <v>73</v>
      </c>
      <c r="J144">
        <f t="shared" si="12"/>
        <v>2024</v>
      </c>
      <c r="K144" t="str">
        <f t="shared" si="13"/>
        <v>50-100</v>
      </c>
      <c r="L144" t="str">
        <f t="shared" si="14"/>
        <v>65-79.99</v>
      </c>
      <c r="M144" s="2" t="str">
        <f t="shared" si="15"/>
        <v>1.50-1.99</v>
      </c>
      <c r="N144" s="2" t="str">
        <f t="shared" si="16"/>
        <v>Under 90</v>
      </c>
      <c r="O144" s="2">
        <f t="shared" si="17"/>
        <v>1</v>
      </c>
      <c r="P144" s="2">
        <f>1</f>
        <v>1</v>
      </c>
    </row>
    <row r="145" spans="1:16" x14ac:dyDescent="0.25">
      <c r="A145" s="1">
        <v>45506</v>
      </c>
      <c r="B145">
        <v>4594000</v>
      </c>
      <c r="C145">
        <v>98.08</v>
      </c>
      <c r="D145">
        <v>87.28</v>
      </c>
      <c r="E145">
        <v>1.85</v>
      </c>
      <c r="F145" t="s">
        <v>9</v>
      </c>
      <c r="G145" t="s">
        <v>27</v>
      </c>
      <c r="H145" t="s">
        <v>28</v>
      </c>
      <c r="I145">
        <v>76</v>
      </c>
      <c r="J145">
        <f t="shared" si="12"/>
        <v>2024</v>
      </c>
      <c r="K145" t="str">
        <f t="shared" si="13"/>
        <v>50-100</v>
      </c>
      <c r="L145" t="str">
        <f t="shared" si="14"/>
        <v>Over 80</v>
      </c>
      <c r="M145" s="2" t="str">
        <f t="shared" si="15"/>
        <v>1.50-1.99</v>
      </c>
      <c r="N145" s="2" t="str">
        <f t="shared" si="16"/>
        <v>Over 98</v>
      </c>
      <c r="O145" s="2">
        <f t="shared" si="17"/>
        <v>0</v>
      </c>
      <c r="P145" s="2">
        <f>1</f>
        <v>1</v>
      </c>
    </row>
    <row r="146" spans="1:16" x14ac:dyDescent="0.25">
      <c r="A146" s="1">
        <v>42214</v>
      </c>
      <c r="B146">
        <v>5962000</v>
      </c>
      <c r="C146">
        <v>95.61</v>
      </c>
      <c r="D146">
        <v>56.1</v>
      </c>
      <c r="E146">
        <v>1.86</v>
      </c>
      <c r="F146" t="s">
        <v>9</v>
      </c>
      <c r="G146" t="s">
        <v>39</v>
      </c>
      <c r="H146" t="s">
        <v>23</v>
      </c>
      <c r="I146">
        <v>81</v>
      </c>
      <c r="J146">
        <f t="shared" si="12"/>
        <v>2015</v>
      </c>
      <c r="K146" t="str">
        <f t="shared" si="13"/>
        <v>50-100</v>
      </c>
      <c r="L146" t="str">
        <f t="shared" si="14"/>
        <v>Under 65</v>
      </c>
      <c r="M146" s="2" t="str">
        <f t="shared" si="15"/>
        <v>1.50-1.99</v>
      </c>
      <c r="N146" s="2" t="str">
        <f t="shared" si="16"/>
        <v>95-97.99</v>
      </c>
      <c r="O146" s="2">
        <f t="shared" si="17"/>
        <v>0</v>
      </c>
      <c r="P146" s="2">
        <f>1</f>
        <v>1</v>
      </c>
    </row>
    <row r="147" spans="1:16" x14ac:dyDescent="0.25">
      <c r="A147" s="1">
        <v>44225</v>
      </c>
      <c r="B147">
        <v>2317000</v>
      </c>
      <c r="C147">
        <v>96.05</v>
      </c>
      <c r="D147">
        <v>87.37</v>
      </c>
      <c r="E147">
        <v>2.39</v>
      </c>
      <c r="F147" t="s">
        <v>9</v>
      </c>
      <c r="G147" t="s">
        <v>39</v>
      </c>
      <c r="H147" t="s">
        <v>23</v>
      </c>
      <c r="I147">
        <v>131</v>
      </c>
      <c r="J147">
        <f t="shared" si="12"/>
        <v>2021</v>
      </c>
      <c r="K147" t="str">
        <f t="shared" si="13"/>
        <v>More than 100</v>
      </c>
      <c r="L147" t="str">
        <f t="shared" si="14"/>
        <v>Over 80</v>
      </c>
      <c r="M147" s="2" t="str">
        <f t="shared" si="15"/>
        <v>Over 2.00</v>
      </c>
      <c r="N147" s="2" t="str">
        <f t="shared" si="16"/>
        <v>95-97.99</v>
      </c>
      <c r="O147" s="2">
        <f t="shared" si="17"/>
        <v>0</v>
      </c>
      <c r="P147" s="2">
        <f>1</f>
        <v>1</v>
      </c>
    </row>
    <row r="148" spans="1:16" x14ac:dyDescent="0.25">
      <c r="A148" s="1">
        <v>45247</v>
      </c>
      <c r="B148">
        <v>3021000</v>
      </c>
      <c r="C148">
        <v>99.77</v>
      </c>
      <c r="D148">
        <v>83.56</v>
      </c>
      <c r="E148">
        <v>1.19</v>
      </c>
      <c r="F148" t="s">
        <v>9</v>
      </c>
      <c r="G148" t="s">
        <v>31</v>
      </c>
      <c r="H148" t="s">
        <v>21</v>
      </c>
      <c r="I148">
        <v>71</v>
      </c>
      <c r="J148">
        <f t="shared" si="12"/>
        <v>2023</v>
      </c>
      <c r="K148" t="str">
        <f t="shared" si="13"/>
        <v>50-100</v>
      </c>
      <c r="L148" t="str">
        <f t="shared" si="14"/>
        <v>Over 80</v>
      </c>
      <c r="M148" s="2" t="str">
        <f t="shared" si="15"/>
        <v>Under 1.25</v>
      </c>
      <c r="N148" s="2" t="str">
        <f t="shared" si="16"/>
        <v>Over 98</v>
      </c>
      <c r="O148" s="2">
        <f t="shared" si="17"/>
        <v>0</v>
      </c>
      <c r="P148" s="2">
        <f>1</f>
        <v>1</v>
      </c>
    </row>
    <row r="149" spans="1:16" x14ac:dyDescent="0.25">
      <c r="A149" s="1">
        <v>42332</v>
      </c>
      <c r="B149">
        <v>10077000</v>
      </c>
      <c r="C149">
        <v>90.99</v>
      </c>
      <c r="D149">
        <v>52.19</v>
      </c>
      <c r="E149">
        <v>1.5</v>
      </c>
      <c r="F149" t="s">
        <v>19</v>
      </c>
      <c r="G149" t="s">
        <v>45</v>
      </c>
      <c r="H149" t="s">
        <v>33</v>
      </c>
      <c r="I149">
        <v>90</v>
      </c>
      <c r="J149">
        <f t="shared" si="12"/>
        <v>2015</v>
      </c>
      <c r="K149" t="str">
        <f t="shared" si="13"/>
        <v>50-100</v>
      </c>
      <c r="L149" t="str">
        <f t="shared" si="14"/>
        <v>Under 65</v>
      </c>
      <c r="M149" s="2" t="str">
        <f t="shared" si="15"/>
        <v>1.50-1.99</v>
      </c>
      <c r="N149" s="2" t="str">
        <f t="shared" si="16"/>
        <v>90-94.99</v>
      </c>
      <c r="O149" s="2">
        <f t="shared" si="17"/>
        <v>1</v>
      </c>
      <c r="P149" s="2">
        <f>1</f>
        <v>1</v>
      </c>
    </row>
    <row r="150" spans="1:16" x14ac:dyDescent="0.25">
      <c r="A150" s="1">
        <v>42906</v>
      </c>
      <c r="B150">
        <v>2976000</v>
      </c>
      <c r="C150">
        <v>93.06</v>
      </c>
      <c r="D150">
        <v>86.79</v>
      </c>
      <c r="E150">
        <v>1.52</v>
      </c>
      <c r="F150" t="s">
        <v>9</v>
      </c>
      <c r="G150" t="s">
        <v>16</v>
      </c>
      <c r="H150" t="s">
        <v>11</v>
      </c>
      <c r="I150">
        <v>25</v>
      </c>
      <c r="J150">
        <f t="shared" si="12"/>
        <v>2017</v>
      </c>
      <c r="K150" t="str">
        <f t="shared" si="13"/>
        <v>Less than 50</v>
      </c>
      <c r="L150" t="str">
        <f t="shared" si="14"/>
        <v>Over 80</v>
      </c>
      <c r="M150" s="2" t="str">
        <f t="shared" si="15"/>
        <v>1.50-1.99</v>
      </c>
      <c r="N150" s="2" t="str">
        <f t="shared" si="16"/>
        <v>90-94.99</v>
      </c>
      <c r="O150" s="2">
        <f t="shared" si="17"/>
        <v>0</v>
      </c>
      <c r="P150" s="2">
        <f>1</f>
        <v>1</v>
      </c>
    </row>
    <row r="151" spans="1:16" x14ac:dyDescent="0.25">
      <c r="A151" s="1">
        <v>44466</v>
      </c>
      <c r="B151">
        <v>7540000</v>
      </c>
      <c r="C151">
        <v>91.78</v>
      </c>
      <c r="D151">
        <v>58.98</v>
      </c>
      <c r="E151">
        <v>1.68</v>
      </c>
      <c r="F151" t="s">
        <v>9</v>
      </c>
      <c r="G151" t="s">
        <v>17</v>
      </c>
      <c r="H151" t="s">
        <v>18</v>
      </c>
      <c r="I151">
        <v>50</v>
      </c>
      <c r="J151">
        <f t="shared" si="12"/>
        <v>2021</v>
      </c>
      <c r="K151" t="str">
        <f t="shared" si="13"/>
        <v>50-100</v>
      </c>
      <c r="L151" t="str">
        <f t="shared" si="14"/>
        <v>Under 65</v>
      </c>
      <c r="M151" s="2" t="str">
        <f t="shared" si="15"/>
        <v>1.50-1.99</v>
      </c>
      <c r="N151" s="2" t="str">
        <f t="shared" si="16"/>
        <v>90-94.99</v>
      </c>
      <c r="O151" s="2">
        <f t="shared" si="17"/>
        <v>0</v>
      </c>
      <c r="P151" s="2">
        <f>1</f>
        <v>1</v>
      </c>
    </row>
    <row r="152" spans="1:16" x14ac:dyDescent="0.25">
      <c r="A152" s="1">
        <v>44121</v>
      </c>
      <c r="B152">
        <v>4509000</v>
      </c>
      <c r="C152">
        <v>92.48</v>
      </c>
      <c r="D152">
        <v>66.760000000000005</v>
      </c>
      <c r="E152">
        <v>2.37</v>
      </c>
      <c r="F152" t="s">
        <v>9</v>
      </c>
      <c r="G152" t="s">
        <v>51</v>
      </c>
      <c r="H152" t="s">
        <v>28</v>
      </c>
      <c r="I152">
        <v>66</v>
      </c>
      <c r="J152">
        <f t="shared" si="12"/>
        <v>2020</v>
      </c>
      <c r="K152" t="str">
        <f t="shared" si="13"/>
        <v>50-100</v>
      </c>
      <c r="L152" t="str">
        <f t="shared" si="14"/>
        <v>65-79.99</v>
      </c>
      <c r="M152" s="2" t="str">
        <f t="shared" si="15"/>
        <v>Over 2.00</v>
      </c>
      <c r="N152" s="2" t="str">
        <f t="shared" si="16"/>
        <v>90-94.99</v>
      </c>
      <c r="O152" s="2">
        <f t="shared" si="17"/>
        <v>0</v>
      </c>
      <c r="P152" s="2">
        <f>1</f>
        <v>1</v>
      </c>
    </row>
    <row r="153" spans="1:16" x14ac:dyDescent="0.25">
      <c r="A153" s="1">
        <v>43698</v>
      </c>
      <c r="B153">
        <v>7161000</v>
      </c>
      <c r="C153">
        <v>94.48</v>
      </c>
      <c r="D153">
        <v>50.52</v>
      </c>
      <c r="E153">
        <v>2</v>
      </c>
      <c r="F153" t="s">
        <v>19</v>
      </c>
      <c r="G153" t="s">
        <v>31</v>
      </c>
      <c r="H153" t="s">
        <v>21</v>
      </c>
      <c r="I153">
        <v>19</v>
      </c>
      <c r="J153">
        <f t="shared" si="12"/>
        <v>2019</v>
      </c>
      <c r="K153" t="str">
        <f t="shared" si="13"/>
        <v>Less than 50</v>
      </c>
      <c r="L153" t="str">
        <f t="shared" si="14"/>
        <v>Under 65</v>
      </c>
      <c r="M153" s="2" t="str">
        <f t="shared" si="15"/>
        <v>Over 2.00</v>
      </c>
      <c r="N153" s="2" t="str">
        <f t="shared" si="16"/>
        <v>90-94.99</v>
      </c>
      <c r="O153" s="2">
        <f t="shared" si="17"/>
        <v>1</v>
      </c>
      <c r="P153" s="2">
        <f>1</f>
        <v>1</v>
      </c>
    </row>
    <row r="154" spans="1:16" x14ac:dyDescent="0.25">
      <c r="A154" s="1">
        <v>42570</v>
      </c>
      <c r="B154">
        <v>4462000</v>
      </c>
      <c r="C154">
        <v>86.28</v>
      </c>
      <c r="D154">
        <v>89.87</v>
      </c>
      <c r="E154">
        <v>1.75</v>
      </c>
      <c r="F154" t="s">
        <v>9</v>
      </c>
      <c r="G154" t="s">
        <v>39</v>
      </c>
      <c r="H154" t="s">
        <v>23</v>
      </c>
      <c r="I154">
        <v>41</v>
      </c>
      <c r="J154">
        <f t="shared" si="12"/>
        <v>2016</v>
      </c>
      <c r="K154" t="str">
        <f t="shared" si="13"/>
        <v>Less than 50</v>
      </c>
      <c r="L154" t="str">
        <f t="shared" si="14"/>
        <v>Over 80</v>
      </c>
      <c r="M154" s="2" t="str">
        <f t="shared" si="15"/>
        <v>1.50-1.99</v>
      </c>
      <c r="N154" s="2" t="str">
        <f t="shared" si="16"/>
        <v>Under 90</v>
      </c>
      <c r="O154" s="2">
        <f t="shared" si="17"/>
        <v>0</v>
      </c>
      <c r="P154" s="2">
        <f>1</f>
        <v>1</v>
      </c>
    </row>
    <row r="155" spans="1:16" x14ac:dyDescent="0.25">
      <c r="A155" s="1">
        <v>43707</v>
      </c>
      <c r="B155">
        <v>3645000</v>
      </c>
      <c r="C155">
        <v>96.25</v>
      </c>
      <c r="D155">
        <v>58.4</v>
      </c>
      <c r="E155">
        <v>2.35</v>
      </c>
      <c r="F155" t="s">
        <v>9</v>
      </c>
      <c r="G155" t="s">
        <v>41</v>
      </c>
      <c r="H155" t="s">
        <v>33</v>
      </c>
      <c r="I155">
        <v>79</v>
      </c>
      <c r="J155">
        <f t="shared" si="12"/>
        <v>2019</v>
      </c>
      <c r="K155" t="str">
        <f t="shared" si="13"/>
        <v>50-100</v>
      </c>
      <c r="L155" t="str">
        <f t="shared" si="14"/>
        <v>Under 65</v>
      </c>
      <c r="M155" s="2" t="str">
        <f t="shared" si="15"/>
        <v>Over 2.00</v>
      </c>
      <c r="N155" s="2" t="str">
        <f t="shared" si="16"/>
        <v>95-97.99</v>
      </c>
      <c r="O155" s="2">
        <f t="shared" si="17"/>
        <v>0</v>
      </c>
      <c r="P155" s="2">
        <f>1</f>
        <v>1</v>
      </c>
    </row>
    <row r="156" spans="1:16" x14ac:dyDescent="0.25">
      <c r="A156" s="1">
        <v>45736</v>
      </c>
      <c r="B156">
        <v>3853000</v>
      </c>
      <c r="C156">
        <v>85.55</v>
      </c>
      <c r="D156">
        <v>68.88</v>
      </c>
      <c r="E156">
        <v>1.85</v>
      </c>
      <c r="F156" t="s">
        <v>9</v>
      </c>
      <c r="G156" t="s">
        <v>44</v>
      </c>
      <c r="H156" t="s">
        <v>37</v>
      </c>
      <c r="I156">
        <v>58</v>
      </c>
      <c r="J156">
        <f t="shared" si="12"/>
        <v>2025</v>
      </c>
      <c r="K156" t="str">
        <f t="shared" si="13"/>
        <v>50-100</v>
      </c>
      <c r="L156" t="str">
        <f t="shared" si="14"/>
        <v>65-79.99</v>
      </c>
      <c r="M156" s="2" t="str">
        <f t="shared" si="15"/>
        <v>1.50-1.99</v>
      </c>
      <c r="N156" s="2" t="str">
        <f t="shared" si="16"/>
        <v>Under 90</v>
      </c>
      <c r="O156" s="2">
        <f t="shared" si="17"/>
        <v>0</v>
      </c>
      <c r="P156" s="2">
        <f>1</f>
        <v>1</v>
      </c>
    </row>
    <row r="157" spans="1:16" x14ac:dyDescent="0.25">
      <c r="A157" s="1">
        <v>42700</v>
      </c>
      <c r="B157">
        <v>7777000</v>
      </c>
      <c r="C157">
        <v>91.61</v>
      </c>
      <c r="D157">
        <v>66.03</v>
      </c>
      <c r="E157">
        <v>1.84</v>
      </c>
      <c r="F157" t="s">
        <v>19</v>
      </c>
      <c r="G157" t="s">
        <v>10</v>
      </c>
      <c r="H157" t="s">
        <v>11</v>
      </c>
      <c r="I157">
        <v>5</v>
      </c>
      <c r="J157">
        <f t="shared" si="12"/>
        <v>2016</v>
      </c>
      <c r="K157" t="str">
        <f t="shared" si="13"/>
        <v>Less than 50</v>
      </c>
      <c r="L157" t="str">
        <f t="shared" si="14"/>
        <v>65-79.99</v>
      </c>
      <c r="M157" s="2" t="str">
        <f t="shared" si="15"/>
        <v>1.50-1.99</v>
      </c>
      <c r="N157" s="2" t="str">
        <f t="shared" si="16"/>
        <v>90-94.99</v>
      </c>
      <c r="O157" s="2">
        <f t="shared" si="17"/>
        <v>1</v>
      </c>
      <c r="P157" s="2">
        <f>1</f>
        <v>1</v>
      </c>
    </row>
    <row r="158" spans="1:16" x14ac:dyDescent="0.25">
      <c r="A158" s="1">
        <v>42743</v>
      </c>
      <c r="B158">
        <v>4315000</v>
      </c>
      <c r="C158">
        <v>97.93</v>
      </c>
      <c r="D158">
        <v>87.84</v>
      </c>
      <c r="E158">
        <v>1.56</v>
      </c>
      <c r="F158" t="s">
        <v>9</v>
      </c>
      <c r="G158" t="s">
        <v>41</v>
      </c>
      <c r="H158" t="s">
        <v>33</v>
      </c>
      <c r="I158">
        <v>63</v>
      </c>
      <c r="J158">
        <f t="shared" si="12"/>
        <v>2017</v>
      </c>
      <c r="K158" t="str">
        <f t="shared" si="13"/>
        <v>50-100</v>
      </c>
      <c r="L158" t="str">
        <f t="shared" si="14"/>
        <v>Over 80</v>
      </c>
      <c r="M158" s="2" t="str">
        <f t="shared" si="15"/>
        <v>1.50-1.99</v>
      </c>
      <c r="N158" s="2" t="str">
        <f t="shared" si="16"/>
        <v>95-97.99</v>
      </c>
      <c r="O158" s="2">
        <f t="shared" si="17"/>
        <v>0</v>
      </c>
      <c r="P158" s="2">
        <f>1</f>
        <v>1</v>
      </c>
    </row>
    <row r="159" spans="1:16" x14ac:dyDescent="0.25">
      <c r="A159" s="1">
        <v>45230</v>
      </c>
      <c r="B159">
        <v>6666000</v>
      </c>
      <c r="C159">
        <v>91.13</v>
      </c>
      <c r="D159">
        <v>51.02</v>
      </c>
      <c r="E159">
        <v>1.23</v>
      </c>
      <c r="F159" t="s">
        <v>9</v>
      </c>
      <c r="G159" t="s">
        <v>16</v>
      </c>
      <c r="H159" t="s">
        <v>11</v>
      </c>
      <c r="I159">
        <v>35</v>
      </c>
      <c r="J159">
        <f t="shared" si="12"/>
        <v>2023</v>
      </c>
      <c r="K159" t="str">
        <f t="shared" si="13"/>
        <v>Less than 50</v>
      </c>
      <c r="L159" t="str">
        <f t="shared" si="14"/>
        <v>Under 65</v>
      </c>
      <c r="M159" s="2" t="str">
        <f t="shared" si="15"/>
        <v>Under 1.25</v>
      </c>
      <c r="N159" s="2" t="str">
        <f t="shared" si="16"/>
        <v>90-94.99</v>
      </c>
      <c r="O159" s="2">
        <f t="shared" si="17"/>
        <v>0</v>
      </c>
      <c r="P159" s="2">
        <f>1</f>
        <v>1</v>
      </c>
    </row>
    <row r="160" spans="1:16" x14ac:dyDescent="0.25">
      <c r="A160" s="1">
        <v>42641</v>
      </c>
      <c r="B160">
        <v>6871000</v>
      </c>
      <c r="C160">
        <v>85.41</v>
      </c>
      <c r="D160">
        <v>58.88</v>
      </c>
      <c r="E160">
        <v>1.35</v>
      </c>
      <c r="F160" t="s">
        <v>9</v>
      </c>
      <c r="G160" t="s">
        <v>36</v>
      </c>
      <c r="H160" t="s">
        <v>37</v>
      </c>
      <c r="I160">
        <v>113</v>
      </c>
      <c r="J160">
        <f t="shared" si="12"/>
        <v>2016</v>
      </c>
      <c r="K160" t="str">
        <f t="shared" si="13"/>
        <v>More than 100</v>
      </c>
      <c r="L160" t="str">
        <f t="shared" si="14"/>
        <v>Under 65</v>
      </c>
      <c r="M160" s="2" t="str">
        <f t="shared" si="15"/>
        <v>1.25-1.49</v>
      </c>
      <c r="N160" s="2" t="str">
        <f t="shared" si="16"/>
        <v>Under 90</v>
      </c>
      <c r="O160" s="2">
        <f t="shared" si="17"/>
        <v>0</v>
      </c>
      <c r="P160" s="2">
        <f>1</f>
        <v>1</v>
      </c>
    </row>
    <row r="161" spans="1:16" x14ac:dyDescent="0.25">
      <c r="A161" s="1">
        <v>45521</v>
      </c>
      <c r="B161">
        <v>5197000</v>
      </c>
      <c r="C161">
        <v>87.68</v>
      </c>
      <c r="D161">
        <v>76.11</v>
      </c>
      <c r="E161">
        <v>1.36</v>
      </c>
      <c r="F161" t="s">
        <v>9</v>
      </c>
      <c r="G161" t="s">
        <v>31</v>
      </c>
      <c r="H161" t="s">
        <v>21</v>
      </c>
      <c r="I161">
        <v>71</v>
      </c>
      <c r="J161">
        <f t="shared" si="12"/>
        <v>2024</v>
      </c>
      <c r="K161" t="str">
        <f t="shared" si="13"/>
        <v>50-100</v>
      </c>
      <c r="L161" t="str">
        <f t="shared" si="14"/>
        <v>65-79.99</v>
      </c>
      <c r="M161" s="2" t="str">
        <f t="shared" si="15"/>
        <v>1.25-1.49</v>
      </c>
      <c r="N161" s="2" t="str">
        <f t="shared" si="16"/>
        <v>Under 90</v>
      </c>
      <c r="O161" s="2">
        <f t="shared" si="17"/>
        <v>0</v>
      </c>
      <c r="P161" s="2">
        <f>1</f>
        <v>1</v>
      </c>
    </row>
    <row r="162" spans="1:16" x14ac:dyDescent="0.25">
      <c r="A162" s="1">
        <v>42992</v>
      </c>
      <c r="B162">
        <v>4519000</v>
      </c>
      <c r="C162">
        <v>95.83</v>
      </c>
      <c r="D162">
        <v>84.23</v>
      </c>
      <c r="E162">
        <v>2.25</v>
      </c>
      <c r="F162" t="s">
        <v>9</v>
      </c>
      <c r="G162" t="s">
        <v>32</v>
      </c>
      <c r="H162" t="s">
        <v>33</v>
      </c>
      <c r="I162">
        <v>63</v>
      </c>
      <c r="J162">
        <f t="shared" si="12"/>
        <v>2017</v>
      </c>
      <c r="K162" t="str">
        <f t="shared" si="13"/>
        <v>50-100</v>
      </c>
      <c r="L162" t="str">
        <f t="shared" si="14"/>
        <v>Over 80</v>
      </c>
      <c r="M162" s="2" t="str">
        <f t="shared" si="15"/>
        <v>Over 2.00</v>
      </c>
      <c r="N162" s="2" t="str">
        <f t="shared" si="16"/>
        <v>95-97.99</v>
      </c>
      <c r="O162" s="2">
        <f t="shared" si="17"/>
        <v>0</v>
      </c>
      <c r="P162" s="2">
        <f>1</f>
        <v>1</v>
      </c>
    </row>
    <row r="163" spans="1:16" x14ac:dyDescent="0.25">
      <c r="A163" s="1">
        <v>43008</v>
      </c>
      <c r="B163">
        <v>8293000</v>
      </c>
      <c r="C163">
        <v>88.07</v>
      </c>
      <c r="D163">
        <v>61.73</v>
      </c>
      <c r="E163">
        <v>2.34</v>
      </c>
      <c r="F163" t="s">
        <v>9</v>
      </c>
      <c r="G163" t="s">
        <v>29</v>
      </c>
      <c r="H163" t="s">
        <v>26</v>
      </c>
      <c r="I163">
        <v>44</v>
      </c>
      <c r="J163">
        <f t="shared" si="12"/>
        <v>2017</v>
      </c>
      <c r="K163" t="str">
        <f t="shared" si="13"/>
        <v>Less than 50</v>
      </c>
      <c r="L163" t="str">
        <f t="shared" si="14"/>
        <v>Under 65</v>
      </c>
      <c r="M163" s="2" t="str">
        <f t="shared" si="15"/>
        <v>Over 2.00</v>
      </c>
      <c r="N163" s="2" t="str">
        <f t="shared" si="16"/>
        <v>Under 90</v>
      </c>
      <c r="O163" s="2">
        <f t="shared" si="17"/>
        <v>0</v>
      </c>
      <c r="P163" s="2">
        <f>1</f>
        <v>1</v>
      </c>
    </row>
    <row r="164" spans="1:16" x14ac:dyDescent="0.25">
      <c r="A164" s="1">
        <v>45164</v>
      </c>
      <c r="B164">
        <v>5652000</v>
      </c>
      <c r="C164">
        <v>91.32</v>
      </c>
      <c r="D164">
        <v>85.71</v>
      </c>
      <c r="E164">
        <v>2.23</v>
      </c>
      <c r="F164" t="s">
        <v>9</v>
      </c>
      <c r="G164" t="s">
        <v>38</v>
      </c>
      <c r="H164" t="s">
        <v>23</v>
      </c>
      <c r="I164">
        <v>37</v>
      </c>
      <c r="J164">
        <f t="shared" si="12"/>
        <v>2023</v>
      </c>
      <c r="K164" t="str">
        <f t="shared" si="13"/>
        <v>Less than 50</v>
      </c>
      <c r="L164" t="str">
        <f t="shared" si="14"/>
        <v>Over 80</v>
      </c>
      <c r="M164" s="2" t="str">
        <f t="shared" si="15"/>
        <v>Over 2.00</v>
      </c>
      <c r="N164" s="2" t="str">
        <f t="shared" si="16"/>
        <v>90-94.99</v>
      </c>
      <c r="O164" s="2">
        <f t="shared" si="17"/>
        <v>0</v>
      </c>
      <c r="P164" s="2">
        <f>1</f>
        <v>1</v>
      </c>
    </row>
    <row r="165" spans="1:16" x14ac:dyDescent="0.25">
      <c r="A165" s="1">
        <v>45627</v>
      </c>
      <c r="B165">
        <v>2517000</v>
      </c>
      <c r="C165">
        <v>90.7</v>
      </c>
      <c r="D165">
        <v>73.61</v>
      </c>
      <c r="E165">
        <v>1.4</v>
      </c>
      <c r="F165" t="s">
        <v>9</v>
      </c>
      <c r="G165" t="s">
        <v>27</v>
      </c>
      <c r="H165" t="s">
        <v>28</v>
      </c>
      <c r="I165">
        <v>50</v>
      </c>
      <c r="J165">
        <f t="shared" si="12"/>
        <v>2024</v>
      </c>
      <c r="K165" t="str">
        <f t="shared" si="13"/>
        <v>50-100</v>
      </c>
      <c r="L165" t="str">
        <f t="shared" si="14"/>
        <v>65-79.99</v>
      </c>
      <c r="M165" s="2" t="str">
        <f t="shared" si="15"/>
        <v>1.25-1.49</v>
      </c>
      <c r="N165" s="2" t="str">
        <f t="shared" si="16"/>
        <v>90-94.99</v>
      </c>
      <c r="O165" s="2">
        <f t="shared" si="17"/>
        <v>0</v>
      </c>
      <c r="P165" s="2">
        <f>1</f>
        <v>1</v>
      </c>
    </row>
    <row r="166" spans="1:16" x14ac:dyDescent="0.25">
      <c r="A166" s="1">
        <v>43237</v>
      </c>
      <c r="B166">
        <v>2439000</v>
      </c>
      <c r="C166">
        <v>93.28</v>
      </c>
      <c r="D166">
        <v>67.45</v>
      </c>
      <c r="E166">
        <v>1.44</v>
      </c>
      <c r="F166" t="s">
        <v>9</v>
      </c>
      <c r="G166" t="s">
        <v>51</v>
      </c>
      <c r="H166" t="s">
        <v>28</v>
      </c>
      <c r="I166">
        <v>127</v>
      </c>
      <c r="J166">
        <f t="shared" si="12"/>
        <v>2018</v>
      </c>
      <c r="K166" t="str">
        <f t="shared" si="13"/>
        <v>More than 100</v>
      </c>
      <c r="L166" t="str">
        <f t="shared" si="14"/>
        <v>65-79.99</v>
      </c>
      <c r="M166" s="2" t="str">
        <f t="shared" si="15"/>
        <v>1.25-1.49</v>
      </c>
      <c r="N166" s="2" t="str">
        <f t="shared" si="16"/>
        <v>90-94.99</v>
      </c>
      <c r="O166" s="2">
        <f t="shared" si="17"/>
        <v>0</v>
      </c>
      <c r="P166" s="2">
        <f>1</f>
        <v>1</v>
      </c>
    </row>
    <row r="167" spans="1:16" x14ac:dyDescent="0.25">
      <c r="A167" s="1">
        <v>43858</v>
      </c>
      <c r="B167">
        <v>6944000</v>
      </c>
      <c r="C167">
        <v>97</v>
      </c>
      <c r="D167">
        <v>67.010000000000005</v>
      </c>
      <c r="E167">
        <v>1.03</v>
      </c>
      <c r="F167" t="s">
        <v>9</v>
      </c>
      <c r="G167" t="s">
        <v>17</v>
      </c>
      <c r="H167" t="s">
        <v>18</v>
      </c>
      <c r="I167">
        <v>74</v>
      </c>
      <c r="J167">
        <f t="shared" si="12"/>
        <v>2020</v>
      </c>
      <c r="K167" t="str">
        <f t="shared" si="13"/>
        <v>50-100</v>
      </c>
      <c r="L167" t="str">
        <f t="shared" si="14"/>
        <v>65-79.99</v>
      </c>
      <c r="M167" s="2" t="str">
        <f t="shared" si="15"/>
        <v>Under 1.25</v>
      </c>
      <c r="N167" s="2" t="str">
        <f t="shared" si="16"/>
        <v>95-97.99</v>
      </c>
      <c r="O167" s="2">
        <f t="shared" si="17"/>
        <v>0</v>
      </c>
      <c r="P167" s="2">
        <f>1</f>
        <v>1</v>
      </c>
    </row>
    <row r="168" spans="1:16" x14ac:dyDescent="0.25">
      <c r="A168" s="1">
        <v>45489</v>
      </c>
      <c r="B168">
        <v>5616000</v>
      </c>
      <c r="C168">
        <v>94.5</v>
      </c>
      <c r="D168">
        <v>60.32</v>
      </c>
      <c r="E168">
        <v>1.21</v>
      </c>
      <c r="F168" t="s">
        <v>19</v>
      </c>
      <c r="G168" t="s">
        <v>35</v>
      </c>
      <c r="H168" t="s">
        <v>11</v>
      </c>
      <c r="I168">
        <v>23</v>
      </c>
      <c r="J168">
        <f t="shared" si="12"/>
        <v>2024</v>
      </c>
      <c r="K168" t="str">
        <f t="shared" si="13"/>
        <v>Less than 50</v>
      </c>
      <c r="L168" t="str">
        <f t="shared" si="14"/>
        <v>Under 65</v>
      </c>
      <c r="M168" s="2" t="str">
        <f t="shared" si="15"/>
        <v>Under 1.25</v>
      </c>
      <c r="N168" s="2" t="str">
        <f t="shared" si="16"/>
        <v>90-94.99</v>
      </c>
      <c r="O168" s="2">
        <f t="shared" si="17"/>
        <v>1</v>
      </c>
      <c r="P168" s="2">
        <f>1</f>
        <v>1</v>
      </c>
    </row>
    <row r="169" spans="1:16" x14ac:dyDescent="0.25">
      <c r="A169" s="1">
        <v>44840</v>
      </c>
      <c r="B169">
        <v>2423000</v>
      </c>
      <c r="C169">
        <v>89.08</v>
      </c>
      <c r="D169">
        <v>50.74</v>
      </c>
      <c r="E169">
        <v>2.37</v>
      </c>
      <c r="F169" t="s">
        <v>52</v>
      </c>
      <c r="G169" t="s">
        <v>34</v>
      </c>
      <c r="H169" t="s">
        <v>13</v>
      </c>
      <c r="I169">
        <v>78</v>
      </c>
      <c r="J169">
        <f t="shared" si="12"/>
        <v>2022</v>
      </c>
      <c r="K169" t="str">
        <f t="shared" si="13"/>
        <v>50-100</v>
      </c>
      <c r="L169" t="str">
        <f t="shared" si="14"/>
        <v>Under 65</v>
      </c>
      <c r="M169" s="2" t="str">
        <f t="shared" si="15"/>
        <v>Over 2.00</v>
      </c>
      <c r="N169" s="2" t="str">
        <f t="shared" si="16"/>
        <v>Under 90</v>
      </c>
      <c r="O169" s="2">
        <f t="shared" si="17"/>
        <v>1</v>
      </c>
      <c r="P169" s="2">
        <f>1</f>
        <v>1</v>
      </c>
    </row>
    <row r="170" spans="1:16" x14ac:dyDescent="0.25">
      <c r="A170" s="1">
        <v>43527</v>
      </c>
      <c r="B170">
        <v>5392000</v>
      </c>
      <c r="C170">
        <v>89.11</v>
      </c>
      <c r="D170">
        <v>72.17</v>
      </c>
      <c r="E170">
        <v>1.98</v>
      </c>
      <c r="F170" t="s">
        <v>9</v>
      </c>
      <c r="G170" t="s">
        <v>45</v>
      </c>
      <c r="H170" t="s">
        <v>33</v>
      </c>
      <c r="I170">
        <v>45</v>
      </c>
      <c r="J170">
        <f t="shared" si="12"/>
        <v>2019</v>
      </c>
      <c r="K170" t="str">
        <f t="shared" si="13"/>
        <v>Less than 50</v>
      </c>
      <c r="L170" t="str">
        <f t="shared" si="14"/>
        <v>65-79.99</v>
      </c>
      <c r="M170" s="2" t="str">
        <f t="shared" si="15"/>
        <v>1.50-1.99</v>
      </c>
      <c r="N170" s="2" t="str">
        <f t="shared" si="16"/>
        <v>Under 90</v>
      </c>
      <c r="O170" s="2">
        <f t="shared" si="17"/>
        <v>0</v>
      </c>
      <c r="P170" s="2">
        <f>1</f>
        <v>1</v>
      </c>
    </row>
    <row r="171" spans="1:16" x14ac:dyDescent="0.25">
      <c r="A171" s="1">
        <v>45562</v>
      </c>
      <c r="B171">
        <v>4062000</v>
      </c>
      <c r="C171">
        <v>85.16</v>
      </c>
      <c r="D171">
        <v>55.48</v>
      </c>
      <c r="E171">
        <v>2.35</v>
      </c>
      <c r="F171" t="s">
        <v>9</v>
      </c>
      <c r="G171" t="s">
        <v>48</v>
      </c>
      <c r="H171" t="s">
        <v>13</v>
      </c>
      <c r="I171">
        <v>90</v>
      </c>
      <c r="J171">
        <f t="shared" si="12"/>
        <v>2024</v>
      </c>
      <c r="K171" t="str">
        <f t="shared" si="13"/>
        <v>50-100</v>
      </c>
      <c r="L171" t="str">
        <f t="shared" si="14"/>
        <v>Under 65</v>
      </c>
      <c r="M171" s="2" t="str">
        <f t="shared" si="15"/>
        <v>Over 2.00</v>
      </c>
      <c r="N171" s="2" t="str">
        <f t="shared" si="16"/>
        <v>Under 90</v>
      </c>
      <c r="O171" s="2">
        <f t="shared" si="17"/>
        <v>0</v>
      </c>
      <c r="P171" s="2">
        <f>1</f>
        <v>1</v>
      </c>
    </row>
    <row r="172" spans="1:16" x14ac:dyDescent="0.25">
      <c r="A172" s="1">
        <v>43460</v>
      </c>
      <c r="B172">
        <v>5512000</v>
      </c>
      <c r="C172">
        <v>94.01</v>
      </c>
      <c r="D172">
        <v>76.599999999999994</v>
      </c>
      <c r="E172">
        <v>1.26</v>
      </c>
      <c r="F172" t="s">
        <v>9</v>
      </c>
      <c r="G172" t="s">
        <v>31</v>
      </c>
      <c r="H172" t="s">
        <v>21</v>
      </c>
      <c r="I172">
        <v>104</v>
      </c>
      <c r="J172">
        <f t="shared" si="12"/>
        <v>2018</v>
      </c>
      <c r="K172" t="str">
        <f t="shared" si="13"/>
        <v>More than 100</v>
      </c>
      <c r="L172" t="str">
        <f t="shared" si="14"/>
        <v>65-79.99</v>
      </c>
      <c r="M172" s="2" t="str">
        <f t="shared" si="15"/>
        <v>1.25-1.49</v>
      </c>
      <c r="N172" s="2" t="str">
        <f t="shared" si="16"/>
        <v>90-94.99</v>
      </c>
      <c r="O172" s="2">
        <f t="shared" si="17"/>
        <v>0</v>
      </c>
      <c r="P172" s="2">
        <f>1</f>
        <v>1</v>
      </c>
    </row>
    <row r="173" spans="1:16" x14ac:dyDescent="0.25">
      <c r="A173" s="1">
        <v>44147</v>
      </c>
      <c r="B173">
        <v>4684000</v>
      </c>
      <c r="C173">
        <v>90.75</v>
      </c>
      <c r="D173">
        <v>70.760000000000005</v>
      </c>
      <c r="E173">
        <v>1.07</v>
      </c>
      <c r="F173" t="s">
        <v>9</v>
      </c>
      <c r="G173" t="s">
        <v>51</v>
      </c>
      <c r="H173" t="s">
        <v>28</v>
      </c>
      <c r="I173">
        <v>99</v>
      </c>
      <c r="J173">
        <f t="shared" si="12"/>
        <v>2020</v>
      </c>
      <c r="K173" t="str">
        <f t="shared" si="13"/>
        <v>50-100</v>
      </c>
      <c r="L173" t="str">
        <f t="shared" si="14"/>
        <v>65-79.99</v>
      </c>
      <c r="M173" s="2" t="str">
        <f t="shared" si="15"/>
        <v>Under 1.25</v>
      </c>
      <c r="N173" s="2" t="str">
        <f t="shared" si="16"/>
        <v>90-94.99</v>
      </c>
      <c r="O173" s="2">
        <f t="shared" si="17"/>
        <v>0</v>
      </c>
      <c r="P173" s="2">
        <f>1</f>
        <v>1</v>
      </c>
    </row>
    <row r="174" spans="1:16" x14ac:dyDescent="0.25">
      <c r="A174" s="1">
        <v>44690</v>
      </c>
      <c r="B174">
        <v>6035000</v>
      </c>
      <c r="C174">
        <v>86.24</v>
      </c>
      <c r="D174">
        <v>74.13</v>
      </c>
      <c r="E174">
        <v>1.37</v>
      </c>
      <c r="F174" t="s">
        <v>9</v>
      </c>
      <c r="G174" t="s">
        <v>20</v>
      </c>
      <c r="H174" t="s">
        <v>21</v>
      </c>
      <c r="I174">
        <v>53</v>
      </c>
      <c r="J174">
        <f t="shared" si="12"/>
        <v>2022</v>
      </c>
      <c r="K174" t="str">
        <f t="shared" si="13"/>
        <v>50-100</v>
      </c>
      <c r="L174" t="str">
        <f t="shared" si="14"/>
        <v>65-79.99</v>
      </c>
      <c r="M174" s="2" t="str">
        <f t="shared" si="15"/>
        <v>1.25-1.49</v>
      </c>
      <c r="N174" s="2" t="str">
        <f t="shared" si="16"/>
        <v>Under 90</v>
      </c>
      <c r="O174" s="2">
        <f t="shared" si="17"/>
        <v>0</v>
      </c>
      <c r="P174" s="2">
        <f>1</f>
        <v>1</v>
      </c>
    </row>
    <row r="175" spans="1:16" x14ac:dyDescent="0.25">
      <c r="A175" s="1">
        <v>44531</v>
      </c>
      <c r="B175">
        <v>1952000</v>
      </c>
      <c r="C175">
        <v>90.34</v>
      </c>
      <c r="D175">
        <v>78.760000000000005</v>
      </c>
      <c r="E175">
        <v>1.45</v>
      </c>
      <c r="F175" t="s">
        <v>9</v>
      </c>
      <c r="G175" t="s">
        <v>32</v>
      </c>
      <c r="H175" t="s">
        <v>33</v>
      </c>
      <c r="I175">
        <v>51</v>
      </c>
      <c r="J175">
        <f t="shared" si="12"/>
        <v>2021</v>
      </c>
      <c r="K175" t="str">
        <f t="shared" si="13"/>
        <v>50-100</v>
      </c>
      <c r="L175" t="str">
        <f t="shared" si="14"/>
        <v>65-79.99</v>
      </c>
      <c r="M175" s="2" t="str">
        <f t="shared" si="15"/>
        <v>1.25-1.49</v>
      </c>
      <c r="N175" s="2" t="str">
        <f t="shared" si="16"/>
        <v>90-94.99</v>
      </c>
      <c r="O175" s="2">
        <f t="shared" si="17"/>
        <v>0</v>
      </c>
      <c r="P175" s="2">
        <f>1</f>
        <v>1</v>
      </c>
    </row>
    <row r="176" spans="1:16" x14ac:dyDescent="0.25">
      <c r="A176" s="1">
        <v>44933</v>
      </c>
      <c r="B176">
        <v>3101000</v>
      </c>
      <c r="C176">
        <v>94.96</v>
      </c>
      <c r="D176">
        <v>87.47</v>
      </c>
      <c r="E176">
        <v>2.1</v>
      </c>
      <c r="F176" t="s">
        <v>9</v>
      </c>
      <c r="G176" t="s">
        <v>38</v>
      </c>
      <c r="H176" t="s">
        <v>23</v>
      </c>
      <c r="I176">
        <v>153</v>
      </c>
      <c r="J176">
        <f t="shared" si="12"/>
        <v>2023</v>
      </c>
      <c r="K176" t="str">
        <f t="shared" si="13"/>
        <v>More than 100</v>
      </c>
      <c r="L176" t="str">
        <f t="shared" si="14"/>
        <v>Over 80</v>
      </c>
      <c r="M176" s="2" t="str">
        <f t="shared" si="15"/>
        <v>Over 2.00</v>
      </c>
      <c r="N176" s="2" t="str">
        <f t="shared" si="16"/>
        <v>90-94.99</v>
      </c>
      <c r="O176" s="2">
        <f t="shared" si="17"/>
        <v>0</v>
      </c>
      <c r="P176" s="2">
        <f>1</f>
        <v>1</v>
      </c>
    </row>
    <row r="177" spans="1:16" x14ac:dyDescent="0.25">
      <c r="A177" s="1">
        <v>45427</v>
      </c>
      <c r="B177">
        <v>6215000</v>
      </c>
      <c r="C177">
        <v>85.77</v>
      </c>
      <c r="D177">
        <v>69.849999999999994</v>
      </c>
      <c r="E177">
        <v>1.9</v>
      </c>
      <c r="F177" t="s">
        <v>9</v>
      </c>
      <c r="G177" t="s">
        <v>16</v>
      </c>
      <c r="H177" t="s">
        <v>11</v>
      </c>
      <c r="I177">
        <v>29</v>
      </c>
      <c r="J177">
        <f t="shared" si="12"/>
        <v>2024</v>
      </c>
      <c r="K177" t="str">
        <f t="shared" si="13"/>
        <v>Less than 50</v>
      </c>
      <c r="L177" t="str">
        <f t="shared" si="14"/>
        <v>65-79.99</v>
      </c>
      <c r="M177" s="2" t="str">
        <f t="shared" si="15"/>
        <v>1.50-1.99</v>
      </c>
      <c r="N177" s="2" t="str">
        <f t="shared" si="16"/>
        <v>Under 90</v>
      </c>
      <c r="O177" s="2">
        <f t="shared" si="17"/>
        <v>0</v>
      </c>
      <c r="P177" s="2">
        <f>1</f>
        <v>1</v>
      </c>
    </row>
    <row r="178" spans="1:16" x14ac:dyDescent="0.25">
      <c r="A178" s="1">
        <v>45016</v>
      </c>
      <c r="B178">
        <v>7299000</v>
      </c>
      <c r="C178">
        <v>86.6</v>
      </c>
      <c r="D178">
        <v>53.01</v>
      </c>
      <c r="E178">
        <v>2.09</v>
      </c>
      <c r="F178" t="s">
        <v>19</v>
      </c>
      <c r="G178" t="s">
        <v>49</v>
      </c>
      <c r="H178" t="s">
        <v>18</v>
      </c>
      <c r="I178">
        <v>53</v>
      </c>
      <c r="J178">
        <f t="shared" si="12"/>
        <v>2023</v>
      </c>
      <c r="K178" t="str">
        <f t="shared" si="13"/>
        <v>50-100</v>
      </c>
      <c r="L178" t="str">
        <f t="shared" si="14"/>
        <v>Under 65</v>
      </c>
      <c r="M178" s="2" t="str">
        <f t="shared" si="15"/>
        <v>Over 2.00</v>
      </c>
      <c r="N178" s="2" t="str">
        <f t="shared" si="16"/>
        <v>Under 90</v>
      </c>
      <c r="O178" s="2">
        <f t="shared" si="17"/>
        <v>1</v>
      </c>
      <c r="P178" s="2">
        <f>1</f>
        <v>1</v>
      </c>
    </row>
    <row r="179" spans="1:16" x14ac:dyDescent="0.25">
      <c r="A179" s="1">
        <v>42962</v>
      </c>
      <c r="B179">
        <v>8950000</v>
      </c>
      <c r="C179">
        <v>91.52</v>
      </c>
      <c r="D179">
        <v>59.86</v>
      </c>
      <c r="E179">
        <v>2.23</v>
      </c>
      <c r="F179" t="s">
        <v>9</v>
      </c>
      <c r="G179" t="s">
        <v>31</v>
      </c>
      <c r="H179" t="s">
        <v>21</v>
      </c>
      <c r="I179">
        <v>73</v>
      </c>
      <c r="J179">
        <f t="shared" si="12"/>
        <v>2017</v>
      </c>
      <c r="K179" t="str">
        <f t="shared" si="13"/>
        <v>50-100</v>
      </c>
      <c r="L179" t="str">
        <f t="shared" si="14"/>
        <v>Under 65</v>
      </c>
      <c r="M179" s="2" t="str">
        <f t="shared" si="15"/>
        <v>Over 2.00</v>
      </c>
      <c r="N179" s="2" t="str">
        <f t="shared" si="16"/>
        <v>90-94.99</v>
      </c>
      <c r="O179" s="2">
        <f t="shared" si="17"/>
        <v>0</v>
      </c>
      <c r="P179" s="2">
        <f>1</f>
        <v>1</v>
      </c>
    </row>
    <row r="180" spans="1:16" x14ac:dyDescent="0.25">
      <c r="A180" s="1">
        <v>43751</v>
      </c>
      <c r="B180">
        <v>6265000</v>
      </c>
      <c r="C180">
        <v>89.08</v>
      </c>
      <c r="D180">
        <v>73.61</v>
      </c>
      <c r="E180">
        <v>1.54</v>
      </c>
      <c r="F180" t="s">
        <v>9</v>
      </c>
      <c r="G180" t="s">
        <v>14</v>
      </c>
      <c r="H180" t="s">
        <v>15</v>
      </c>
      <c r="I180">
        <v>104</v>
      </c>
      <c r="J180">
        <f t="shared" si="12"/>
        <v>2019</v>
      </c>
      <c r="K180" t="str">
        <f t="shared" si="13"/>
        <v>More than 100</v>
      </c>
      <c r="L180" t="str">
        <f t="shared" si="14"/>
        <v>65-79.99</v>
      </c>
      <c r="M180" s="2" t="str">
        <f t="shared" si="15"/>
        <v>1.50-1.99</v>
      </c>
      <c r="N180" s="2" t="str">
        <f t="shared" si="16"/>
        <v>Under 90</v>
      </c>
      <c r="O180" s="2">
        <f t="shared" si="17"/>
        <v>0</v>
      </c>
      <c r="P180" s="2">
        <f>1</f>
        <v>1</v>
      </c>
    </row>
    <row r="181" spans="1:16" x14ac:dyDescent="0.25">
      <c r="A181" s="1">
        <v>43607</v>
      </c>
      <c r="B181">
        <v>2361000</v>
      </c>
      <c r="C181">
        <v>93.13</v>
      </c>
      <c r="D181">
        <v>84.92</v>
      </c>
      <c r="E181">
        <v>2.1</v>
      </c>
      <c r="F181" t="s">
        <v>19</v>
      </c>
      <c r="G181" t="s">
        <v>36</v>
      </c>
      <c r="H181" t="s">
        <v>37</v>
      </c>
      <c r="I181">
        <v>68</v>
      </c>
      <c r="J181">
        <f t="shared" si="12"/>
        <v>2019</v>
      </c>
      <c r="K181" t="str">
        <f t="shared" si="13"/>
        <v>50-100</v>
      </c>
      <c r="L181" t="str">
        <f t="shared" si="14"/>
        <v>Over 80</v>
      </c>
      <c r="M181" s="2" t="str">
        <f t="shared" si="15"/>
        <v>Over 2.00</v>
      </c>
      <c r="N181" s="2" t="str">
        <f t="shared" si="16"/>
        <v>90-94.99</v>
      </c>
      <c r="O181" s="2">
        <f t="shared" si="17"/>
        <v>1</v>
      </c>
      <c r="P181" s="2">
        <f>1</f>
        <v>1</v>
      </c>
    </row>
    <row r="182" spans="1:16" x14ac:dyDescent="0.25">
      <c r="A182" s="1">
        <v>42608</v>
      </c>
      <c r="B182">
        <v>6120000</v>
      </c>
      <c r="C182">
        <v>95.38</v>
      </c>
      <c r="D182">
        <v>83.97</v>
      </c>
      <c r="E182">
        <v>1.37</v>
      </c>
      <c r="F182" t="s">
        <v>9</v>
      </c>
      <c r="G182" t="s">
        <v>29</v>
      </c>
      <c r="H182" t="s">
        <v>26</v>
      </c>
      <c r="I182">
        <v>107</v>
      </c>
      <c r="J182">
        <f t="shared" si="12"/>
        <v>2016</v>
      </c>
      <c r="K182" t="str">
        <f t="shared" si="13"/>
        <v>More than 100</v>
      </c>
      <c r="L182" t="str">
        <f t="shared" si="14"/>
        <v>Over 80</v>
      </c>
      <c r="M182" s="2" t="str">
        <f t="shared" si="15"/>
        <v>1.25-1.49</v>
      </c>
      <c r="N182" s="2" t="str">
        <f t="shared" si="16"/>
        <v>95-97.99</v>
      </c>
      <c r="O182" s="2">
        <f t="shared" si="17"/>
        <v>0</v>
      </c>
      <c r="P182" s="2">
        <f>1</f>
        <v>1</v>
      </c>
    </row>
    <row r="183" spans="1:16" x14ac:dyDescent="0.25">
      <c r="A183" s="1">
        <v>44311</v>
      </c>
      <c r="B183">
        <v>1947000</v>
      </c>
      <c r="C183">
        <v>99.82</v>
      </c>
      <c r="D183">
        <v>87.76</v>
      </c>
      <c r="E183">
        <v>1.06</v>
      </c>
      <c r="F183" t="s">
        <v>9</v>
      </c>
      <c r="G183" t="s">
        <v>47</v>
      </c>
      <c r="H183" t="s">
        <v>18</v>
      </c>
      <c r="I183">
        <v>73</v>
      </c>
      <c r="J183">
        <f t="shared" si="12"/>
        <v>2021</v>
      </c>
      <c r="K183" t="str">
        <f t="shared" si="13"/>
        <v>50-100</v>
      </c>
      <c r="L183" t="str">
        <f t="shared" si="14"/>
        <v>Over 80</v>
      </c>
      <c r="M183" s="2" t="str">
        <f t="shared" si="15"/>
        <v>Under 1.25</v>
      </c>
      <c r="N183" s="2" t="str">
        <f t="shared" si="16"/>
        <v>Over 98</v>
      </c>
      <c r="O183" s="2">
        <f t="shared" si="17"/>
        <v>0</v>
      </c>
      <c r="P183" s="2">
        <f>1</f>
        <v>1</v>
      </c>
    </row>
    <row r="184" spans="1:16" x14ac:dyDescent="0.25">
      <c r="A184" s="1">
        <v>42341</v>
      </c>
      <c r="B184">
        <v>5859000</v>
      </c>
      <c r="C184">
        <v>87.71</v>
      </c>
      <c r="D184">
        <v>72.72</v>
      </c>
      <c r="E184">
        <v>2.37</v>
      </c>
      <c r="F184" t="s">
        <v>9</v>
      </c>
      <c r="G184" t="s">
        <v>49</v>
      </c>
      <c r="H184" t="s">
        <v>18</v>
      </c>
      <c r="I184">
        <v>81</v>
      </c>
      <c r="J184">
        <f t="shared" si="12"/>
        <v>2015</v>
      </c>
      <c r="K184" t="str">
        <f t="shared" si="13"/>
        <v>50-100</v>
      </c>
      <c r="L184" t="str">
        <f t="shared" si="14"/>
        <v>65-79.99</v>
      </c>
      <c r="M184" s="2" t="str">
        <f t="shared" si="15"/>
        <v>Over 2.00</v>
      </c>
      <c r="N184" s="2" t="str">
        <f t="shared" si="16"/>
        <v>Under 90</v>
      </c>
      <c r="O184" s="2">
        <f t="shared" si="17"/>
        <v>0</v>
      </c>
      <c r="P184" s="2">
        <f>1</f>
        <v>1</v>
      </c>
    </row>
    <row r="185" spans="1:16" x14ac:dyDescent="0.25">
      <c r="A185" s="1">
        <v>45652</v>
      </c>
      <c r="B185">
        <v>5893000</v>
      </c>
      <c r="C185">
        <v>99.57</v>
      </c>
      <c r="D185">
        <v>87.77</v>
      </c>
      <c r="E185">
        <v>1.71</v>
      </c>
      <c r="F185" t="s">
        <v>9</v>
      </c>
      <c r="G185" t="s">
        <v>35</v>
      </c>
      <c r="H185" t="s">
        <v>11</v>
      </c>
      <c r="I185">
        <v>68</v>
      </c>
      <c r="J185">
        <f t="shared" si="12"/>
        <v>2024</v>
      </c>
      <c r="K185" t="str">
        <f t="shared" si="13"/>
        <v>50-100</v>
      </c>
      <c r="L185" t="str">
        <f t="shared" si="14"/>
        <v>Over 80</v>
      </c>
      <c r="M185" s="2" t="str">
        <f t="shared" si="15"/>
        <v>1.50-1.99</v>
      </c>
      <c r="N185" s="2" t="str">
        <f t="shared" si="16"/>
        <v>Over 98</v>
      </c>
      <c r="O185" s="2">
        <f t="shared" si="17"/>
        <v>0</v>
      </c>
      <c r="P185" s="2">
        <f>1</f>
        <v>1</v>
      </c>
    </row>
    <row r="186" spans="1:16" x14ac:dyDescent="0.25">
      <c r="A186" s="1">
        <v>43640</v>
      </c>
      <c r="B186">
        <v>5057000</v>
      </c>
      <c r="C186">
        <v>89.79</v>
      </c>
      <c r="D186">
        <v>83.16</v>
      </c>
      <c r="E186">
        <v>1.06</v>
      </c>
      <c r="F186" t="s">
        <v>9</v>
      </c>
      <c r="G186" t="s">
        <v>49</v>
      </c>
      <c r="H186" t="s">
        <v>18</v>
      </c>
      <c r="I186">
        <v>75</v>
      </c>
      <c r="J186">
        <f t="shared" si="12"/>
        <v>2019</v>
      </c>
      <c r="K186" t="str">
        <f t="shared" si="13"/>
        <v>50-100</v>
      </c>
      <c r="L186" t="str">
        <f t="shared" si="14"/>
        <v>Over 80</v>
      </c>
      <c r="M186" s="2" t="str">
        <f t="shared" si="15"/>
        <v>Under 1.25</v>
      </c>
      <c r="N186" s="2" t="str">
        <f t="shared" si="16"/>
        <v>Under 90</v>
      </c>
      <c r="O186" s="2">
        <f t="shared" si="17"/>
        <v>0</v>
      </c>
      <c r="P186" s="2">
        <f>1</f>
        <v>1</v>
      </c>
    </row>
    <row r="187" spans="1:16" x14ac:dyDescent="0.25">
      <c r="A187" s="1">
        <v>43579</v>
      </c>
      <c r="B187">
        <v>2190000</v>
      </c>
      <c r="C187">
        <v>86.81</v>
      </c>
      <c r="D187">
        <v>53.08</v>
      </c>
      <c r="E187">
        <v>2.04</v>
      </c>
      <c r="F187" t="s">
        <v>19</v>
      </c>
      <c r="G187" t="s">
        <v>10</v>
      </c>
      <c r="H187" t="s">
        <v>11</v>
      </c>
      <c r="I187">
        <v>90</v>
      </c>
      <c r="J187">
        <f t="shared" si="12"/>
        <v>2019</v>
      </c>
      <c r="K187" t="str">
        <f t="shared" si="13"/>
        <v>50-100</v>
      </c>
      <c r="L187" t="str">
        <f t="shared" si="14"/>
        <v>Under 65</v>
      </c>
      <c r="M187" s="2" t="str">
        <f t="shared" si="15"/>
        <v>Over 2.00</v>
      </c>
      <c r="N187" s="2" t="str">
        <f t="shared" si="16"/>
        <v>Under 90</v>
      </c>
      <c r="O187" s="2">
        <f t="shared" si="17"/>
        <v>1</v>
      </c>
      <c r="P187" s="2">
        <f>1</f>
        <v>1</v>
      </c>
    </row>
    <row r="188" spans="1:16" x14ac:dyDescent="0.25">
      <c r="A188" s="1">
        <v>42255</v>
      </c>
      <c r="B188">
        <v>7512000</v>
      </c>
      <c r="C188">
        <v>85.98</v>
      </c>
      <c r="D188">
        <v>62.61</v>
      </c>
      <c r="E188">
        <v>1.81</v>
      </c>
      <c r="F188" t="s">
        <v>9</v>
      </c>
      <c r="G188" t="s">
        <v>24</v>
      </c>
      <c r="H188" t="s">
        <v>15</v>
      </c>
      <c r="I188">
        <v>48</v>
      </c>
      <c r="J188">
        <f t="shared" si="12"/>
        <v>2015</v>
      </c>
      <c r="K188" t="str">
        <f t="shared" si="13"/>
        <v>Less than 50</v>
      </c>
      <c r="L188" t="str">
        <f t="shared" si="14"/>
        <v>Under 65</v>
      </c>
      <c r="M188" s="2" t="str">
        <f t="shared" si="15"/>
        <v>1.50-1.99</v>
      </c>
      <c r="N188" s="2" t="str">
        <f t="shared" si="16"/>
        <v>Under 90</v>
      </c>
      <c r="O188" s="2">
        <f t="shared" si="17"/>
        <v>0</v>
      </c>
      <c r="P188" s="2">
        <f>1</f>
        <v>1</v>
      </c>
    </row>
    <row r="189" spans="1:16" x14ac:dyDescent="0.25">
      <c r="A189" s="1">
        <v>42652</v>
      </c>
      <c r="B189">
        <v>3699000</v>
      </c>
      <c r="C189">
        <v>94.39</v>
      </c>
      <c r="D189">
        <v>85.44</v>
      </c>
      <c r="E189">
        <v>1.92</v>
      </c>
      <c r="F189" t="s">
        <v>9</v>
      </c>
      <c r="G189" t="s">
        <v>27</v>
      </c>
      <c r="H189" t="s">
        <v>28</v>
      </c>
      <c r="I189">
        <v>106</v>
      </c>
      <c r="J189">
        <f t="shared" si="12"/>
        <v>2016</v>
      </c>
      <c r="K189" t="str">
        <f t="shared" si="13"/>
        <v>More than 100</v>
      </c>
      <c r="L189" t="str">
        <f t="shared" si="14"/>
        <v>Over 80</v>
      </c>
      <c r="M189" s="2" t="str">
        <f t="shared" si="15"/>
        <v>1.50-1.99</v>
      </c>
      <c r="N189" s="2" t="str">
        <f t="shared" si="16"/>
        <v>90-94.99</v>
      </c>
      <c r="O189" s="2">
        <f t="shared" si="17"/>
        <v>0</v>
      </c>
      <c r="P189" s="2">
        <f>1</f>
        <v>1</v>
      </c>
    </row>
    <row r="190" spans="1:16" x14ac:dyDescent="0.25">
      <c r="A190" s="1">
        <v>42576</v>
      </c>
      <c r="B190">
        <v>5165000</v>
      </c>
      <c r="C190">
        <v>99.09</v>
      </c>
      <c r="D190">
        <v>81.95</v>
      </c>
      <c r="E190">
        <v>2.5</v>
      </c>
      <c r="F190" t="s">
        <v>9</v>
      </c>
      <c r="G190" t="s">
        <v>17</v>
      </c>
      <c r="H190" t="s">
        <v>18</v>
      </c>
      <c r="I190">
        <v>106</v>
      </c>
      <c r="J190">
        <f t="shared" si="12"/>
        <v>2016</v>
      </c>
      <c r="K190" t="str">
        <f t="shared" si="13"/>
        <v>More than 100</v>
      </c>
      <c r="L190" t="str">
        <f t="shared" si="14"/>
        <v>Over 80</v>
      </c>
      <c r="M190" s="2" t="str">
        <f t="shared" si="15"/>
        <v>Over 2.00</v>
      </c>
      <c r="N190" s="2" t="str">
        <f t="shared" si="16"/>
        <v>Over 98</v>
      </c>
      <c r="O190" s="2">
        <f t="shared" si="17"/>
        <v>0</v>
      </c>
      <c r="P190" s="2">
        <f>1</f>
        <v>1</v>
      </c>
    </row>
    <row r="191" spans="1:16" x14ac:dyDescent="0.25">
      <c r="A191" s="1">
        <v>43633</v>
      </c>
      <c r="B191">
        <v>7446000</v>
      </c>
      <c r="C191">
        <v>91.03</v>
      </c>
      <c r="D191">
        <v>69.2</v>
      </c>
      <c r="E191">
        <v>1.94</v>
      </c>
      <c r="F191" t="s">
        <v>9</v>
      </c>
      <c r="G191" t="s">
        <v>30</v>
      </c>
      <c r="H191" t="s">
        <v>28</v>
      </c>
      <c r="I191">
        <v>54</v>
      </c>
      <c r="J191">
        <f t="shared" si="12"/>
        <v>2019</v>
      </c>
      <c r="K191" t="str">
        <f t="shared" si="13"/>
        <v>50-100</v>
      </c>
      <c r="L191" t="str">
        <f t="shared" si="14"/>
        <v>65-79.99</v>
      </c>
      <c r="M191" s="2" t="str">
        <f t="shared" si="15"/>
        <v>1.50-1.99</v>
      </c>
      <c r="N191" s="2" t="str">
        <f t="shared" si="16"/>
        <v>90-94.99</v>
      </c>
      <c r="O191" s="2">
        <f t="shared" si="17"/>
        <v>0</v>
      </c>
      <c r="P191" s="2">
        <f>1</f>
        <v>1</v>
      </c>
    </row>
    <row r="192" spans="1:16" x14ac:dyDescent="0.25">
      <c r="A192" s="1">
        <v>42629</v>
      </c>
      <c r="B192">
        <v>4109000</v>
      </c>
      <c r="C192">
        <v>91.32</v>
      </c>
      <c r="D192">
        <v>79.5</v>
      </c>
      <c r="E192">
        <v>1.36</v>
      </c>
      <c r="F192" t="s">
        <v>9</v>
      </c>
      <c r="G192" t="s">
        <v>49</v>
      </c>
      <c r="H192" t="s">
        <v>18</v>
      </c>
      <c r="I192">
        <v>118</v>
      </c>
      <c r="J192">
        <f t="shared" si="12"/>
        <v>2016</v>
      </c>
      <c r="K192" t="str">
        <f t="shared" si="13"/>
        <v>More than 100</v>
      </c>
      <c r="L192" t="str">
        <f t="shared" si="14"/>
        <v>65-79.99</v>
      </c>
      <c r="M192" s="2" t="str">
        <f t="shared" si="15"/>
        <v>1.25-1.49</v>
      </c>
      <c r="N192" s="2" t="str">
        <f t="shared" si="16"/>
        <v>90-94.99</v>
      </c>
      <c r="O192" s="2">
        <f t="shared" si="17"/>
        <v>0</v>
      </c>
      <c r="P192" s="2">
        <f>1</f>
        <v>1</v>
      </c>
    </row>
    <row r="193" spans="1:16" x14ac:dyDescent="0.25">
      <c r="A193" s="1">
        <v>42406</v>
      </c>
      <c r="B193">
        <v>4399000</v>
      </c>
      <c r="C193">
        <v>89.31</v>
      </c>
      <c r="D193">
        <v>61.85</v>
      </c>
      <c r="E193">
        <v>1.35</v>
      </c>
      <c r="F193" t="s">
        <v>9</v>
      </c>
      <c r="G193" t="s">
        <v>22</v>
      </c>
      <c r="H193" t="s">
        <v>23</v>
      </c>
      <c r="I193">
        <v>50</v>
      </c>
      <c r="J193">
        <f t="shared" si="12"/>
        <v>2016</v>
      </c>
      <c r="K193" t="str">
        <f t="shared" si="13"/>
        <v>50-100</v>
      </c>
      <c r="L193" t="str">
        <f t="shared" si="14"/>
        <v>Under 65</v>
      </c>
      <c r="M193" s="2" t="str">
        <f t="shared" si="15"/>
        <v>1.25-1.49</v>
      </c>
      <c r="N193" s="2" t="str">
        <f t="shared" si="16"/>
        <v>Under 90</v>
      </c>
      <c r="O193" s="2">
        <f t="shared" si="17"/>
        <v>0</v>
      </c>
      <c r="P193" s="2">
        <f>1</f>
        <v>1</v>
      </c>
    </row>
    <row r="194" spans="1:16" x14ac:dyDescent="0.25">
      <c r="A194" s="1">
        <v>44264</v>
      </c>
      <c r="B194">
        <v>4931000</v>
      </c>
      <c r="C194">
        <v>90.76</v>
      </c>
      <c r="D194">
        <v>77.19</v>
      </c>
      <c r="E194">
        <v>1.33</v>
      </c>
      <c r="F194" t="s">
        <v>19</v>
      </c>
      <c r="G194" t="s">
        <v>49</v>
      </c>
      <c r="H194" t="s">
        <v>18</v>
      </c>
      <c r="I194">
        <v>82</v>
      </c>
      <c r="J194">
        <f t="shared" ref="J194:J257" si="18">YEAR(A194)</f>
        <v>2021</v>
      </c>
      <c r="K194" t="str">
        <f t="shared" ref="K194:K257" si="19">IF(I194&lt;50,"Less than 50",IF(I194&lt;100,"50-100","More than 100"))</f>
        <v>50-100</v>
      </c>
      <c r="L194" t="str">
        <f t="shared" ref="L194:L257" si="20">IF(D194&lt;65,"Under 65",IF(D194&lt;80,"65-79.99","Over 80"))</f>
        <v>65-79.99</v>
      </c>
      <c r="M194" s="2" t="str">
        <f t="shared" ref="M194:M257" si="21">IF(E194&lt;1.25,"Under 1.25",IF(E194&lt;1.5,"1.25-1.49",IF(E194&lt;2,"1.50-1.99","Over 2.00")))</f>
        <v>1.25-1.49</v>
      </c>
      <c r="N194" s="2" t="str">
        <f t="shared" ref="N194:N257" si="22">IF(C194&lt;90,"Under 90",IF(C194&lt;95,"90-94.99",IF(C194&lt;98,"95-97.99","Over 98")))</f>
        <v>90-94.99</v>
      </c>
      <c r="O194" s="2">
        <f t="shared" ref="O194:O257" si="23">IF(OR(F194="30 Days Late", F194="60 Days Late", F194="90+ Days Late"),1,0)</f>
        <v>1</v>
      </c>
      <c r="P194" s="2">
        <f>1</f>
        <v>1</v>
      </c>
    </row>
    <row r="195" spans="1:16" x14ac:dyDescent="0.25">
      <c r="A195" s="1">
        <v>42651</v>
      </c>
      <c r="B195">
        <v>4669000</v>
      </c>
      <c r="C195">
        <v>98.19</v>
      </c>
      <c r="D195">
        <v>87.79</v>
      </c>
      <c r="E195">
        <v>1.7</v>
      </c>
      <c r="F195" t="s">
        <v>9</v>
      </c>
      <c r="G195" t="s">
        <v>16</v>
      </c>
      <c r="H195" t="s">
        <v>11</v>
      </c>
      <c r="I195">
        <v>50</v>
      </c>
      <c r="J195">
        <f t="shared" si="18"/>
        <v>2016</v>
      </c>
      <c r="K195" t="str">
        <f t="shared" si="19"/>
        <v>50-100</v>
      </c>
      <c r="L195" t="str">
        <f t="shared" si="20"/>
        <v>Over 80</v>
      </c>
      <c r="M195" s="2" t="str">
        <f t="shared" si="21"/>
        <v>1.50-1.99</v>
      </c>
      <c r="N195" s="2" t="str">
        <f t="shared" si="22"/>
        <v>Over 98</v>
      </c>
      <c r="O195" s="2">
        <f t="shared" si="23"/>
        <v>0</v>
      </c>
      <c r="P195" s="2">
        <f>1</f>
        <v>1</v>
      </c>
    </row>
    <row r="196" spans="1:16" x14ac:dyDescent="0.25">
      <c r="A196" s="1">
        <v>45405</v>
      </c>
      <c r="B196">
        <v>2755000</v>
      </c>
      <c r="C196">
        <v>99.87</v>
      </c>
      <c r="D196">
        <v>59.27</v>
      </c>
      <c r="E196">
        <v>2.41</v>
      </c>
      <c r="F196" t="s">
        <v>9</v>
      </c>
      <c r="G196" t="s">
        <v>38</v>
      </c>
      <c r="H196" t="s">
        <v>23</v>
      </c>
      <c r="I196">
        <v>86</v>
      </c>
      <c r="J196">
        <f t="shared" si="18"/>
        <v>2024</v>
      </c>
      <c r="K196" t="str">
        <f t="shared" si="19"/>
        <v>50-100</v>
      </c>
      <c r="L196" t="str">
        <f t="shared" si="20"/>
        <v>Under 65</v>
      </c>
      <c r="M196" s="2" t="str">
        <f t="shared" si="21"/>
        <v>Over 2.00</v>
      </c>
      <c r="N196" s="2" t="str">
        <f t="shared" si="22"/>
        <v>Over 98</v>
      </c>
      <c r="O196" s="2">
        <f t="shared" si="23"/>
        <v>0</v>
      </c>
      <c r="P196" s="2">
        <f>1</f>
        <v>1</v>
      </c>
    </row>
    <row r="197" spans="1:16" x14ac:dyDescent="0.25">
      <c r="A197" s="1">
        <v>43689</v>
      </c>
      <c r="B197">
        <v>7334000</v>
      </c>
      <c r="C197">
        <v>92.69</v>
      </c>
      <c r="D197">
        <v>59.23</v>
      </c>
      <c r="E197">
        <v>1.26</v>
      </c>
      <c r="F197" t="s">
        <v>9</v>
      </c>
      <c r="G197" t="s">
        <v>35</v>
      </c>
      <c r="H197" t="s">
        <v>11</v>
      </c>
      <c r="I197">
        <v>123</v>
      </c>
      <c r="J197">
        <f t="shared" si="18"/>
        <v>2019</v>
      </c>
      <c r="K197" t="str">
        <f t="shared" si="19"/>
        <v>More than 100</v>
      </c>
      <c r="L197" t="str">
        <f t="shared" si="20"/>
        <v>Under 65</v>
      </c>
      <c r="M197" s="2" t="str">
        <f t="shared" si="21"/>
        <v>1.25-1.49</v>
      </c>
      <c r="N197" s="2" t="str">
        <f t="shared" si="22"/>
        <v>90-94.99</v>
      </c>
      <c r="O197" s="2">
        <f t="shared" si="23"/>
        <v>0</v>
      </c>
      <c r="P197" s="2">
        <f>1</f>
        <v>1</v>
      </c>
    </row>
    <row r="198" spans="1:16" x14ac:dyDescent="0.25">
      <c r="A198" s="1">
        <v>43941</v>
      </c>
      <c r="B198">
        <v>3754000</v>
      </c>
      <c r="C198">
        <v>96.69</v>
      </c>
      <c r="D198">
        <v>64.010000000000005</v>
      </c>
      <c r="E198">
        <v>1.0900000000000001</v>
      </c>
      <c r="F198" t="s">
        <v>9</v>
      </c>
      <c r="G198" t="s">
        <v>35</v>
      </c>
      <c r="H198" t="s">
        <v>11</v>
      </c>
      <c r="I198">
        <v>58</v>
      </c>
      <c r="J198">
        <f t="shared" si="18"/>
        <v>2020</v>
      </c>
      <c r="K198" t="str">
        <f t="shared" si="19"/>
        <v>50-100</v>
      </c>
      <c r="L198" t="str">
        <f t="shared" si="20"/>
        <v>Under 65</v>
      </c>
      <c r="M198" s="2" t="str">
        <f t="shared" si="21"/>
        <v>Under 1.25</v>
      </c>
      <c r="N198" s="2" t="str">
        <f t="shared" si="22"/>
        <v>95-97.99</v>
      </c>
      <c r="O198" s="2">
        <f t="shared" si="23"/>
        <v>0</v>
      </c>
      <c r="P198" s="2">
        <f>1</f>
        <v>1</v>
      </c>
    </row>
    <row r="199" spans="1:16" x14ac:dyDescent="0.25">
      <c r="A199" s="1">
        <v>45227</v>
      </c>
      <c r="B199">
        <v>4253000</v>
      </c>
      <c r="C199">
        <v>96.37</v>
      </c>
      <c r="D199">
        <v>77.84</v>
      </c>
      <c r="E199">
        <v>1.23</v>
      </c>
      <c r="F199" t="s">
        <v>9</v>
      </c>
      <c r="G199" t="s">
        <v>12</v>
      </c>
      <c r="H199" t="s">
        <v>13</v>
      </c>
      <c r="I199">
        <v>39</v>
      </c>
      <c r="J199">
        <f t="shared" si="18"/>
        <v>2023</v>
      </c>
      <c r="K199" t="str">
        <f t="shared" si="19"/>
        <v>Less than 50</v>
      </c>
      <c r="L199" t="str">
        <f t="shared" si="20"/>
        <v>65-79.99</v>
      </c>
      <c r="M199" s="2" t="str">
        <f t="shared" si="21"/>
        <v>Under 1.25</v>
      </c>
      <c r="N199" s="2" t="str">
        <f t="shared" si="22"/>
        <v>95-97.99</v>
      </c>
      <c r="O199" s="2">
        <f t="shared" si="23"/>
        <v>0</v>
      </c>
      <c r="P199" s="2">
        <f>1</f>
        <v>1</v>
      </c>
    </row>
    <row r="200" spans="1:16" x14ac:dyDescent="0.25">
      <c r="A200" s="1">
        <v>43542</v>
      </c>
      <c r="B200">
        <v>3896000</v>
      </c>
      <c r="C200">
        <v>88.36</v>
      </c>
      <c r="D200">
        <v>71.48</v>
      </c>
      <c r="E200">
        <v>1.89</v>
      </c>
      <c r="F200" t="s">
        <v>9</v>
      </c>
      <c r="G200" t="s">
        <v>31</v>
      </c>
      <c r="H200" t="s">
        <v>21</v>
      </c>
      <c r="I200">
        <v>93</v>
      </c>
      <c r="J200">
        <f t="shared" si="18"/>
        <v>2019</v>
      </c>
      <c r="K200" t="str">
        <f t="shared" si="19"/>
        <v>50-100</v>
      </c>
      <c r="L200" t="str">
        <f t="shared" si="20"/>
        <v>65-79.99</v>
      </c>
      <c r="M200" s="2" t="str">
        <f t="shared" si="21"/>
        <v>1.50-1.99</v>
      </c>
      <c r="N200" s="2" t="str">
        <f t="shared" si="22"/>
        <v>Under 90</v>
      </c>
      <c r="O200" s="2">
        <f t="shared" si="23"/>
        <v>0</v>
      </c>
      <c r="P200" s="2">
        <f>1</f>
        <v>1</v>
      </c>
    </row>
    <row r="201" spans="1:16" x14ac:dyDescent="0.25">
      <c r="A201" s="1">
        <v>45561</v>
      </c>
      <c r="B201">
        <v>3320000</v>
      </c>
      <c r="C201">
        <v>98.16</v>
      </c>
      <c r="D201">
        <v>60.62</v>
      </c>
      <c r="E201">
        <v>1.19</v>
      </c>
      <c r="F201" t="s">
        <v>9</v>
      </c>
      <c r="G201" t="s">
        <v>51</v>
      </c>
      <c r="H201" t="s">
        <v>28</v>
      </c>
      <c r="I201">
        <v>79</v>
      </c>
      <c r="J201">
        <f t="shared" si="18"/>
        <v>2024</v>
      </c>
      <c r="K201" t="str">
        <f t="shared" si="19"/>
        <v>50-100</v>
      </c>
      <c r="L201" t="str">
        <f t="shared" si="20"/>
        <v>Under 65</v>
      </c>
      <c r="M201" s="2" t="str">
        <f t="shared" si="21"/>
        <v>Under 1.25</v>
      </c>
      <c r="N201" s="2" t="str">
        <f t="shared" si="22"/>
        <v>Over 98</v>
      </c>
      <c r="O201" s="2">
        <f t="shared" si="23"/>
        <v>0</v>
      </c>
      <c r="P201" s="2">
        <f>1</f>
        <v>1</v>
      </c>
    </row>
    <row r="202" spans="1:16" x14ac:dyDescent="0.25">
      <c r="A202" s="1">
        <v>43033</v>
      </c>
      <c r="B202">
        <v>5572000</v>
      </c>
      <c r="C202">
        <v>94.83</v>
      </c>
      <c r="D202">
        <v>72.03</v>
      </c>
      <c r="E202">
        <v>1.1299999999999999</v>
      </c>
      <c r="F202" t="s">
        <v>19</v>
      </c>
      <c r="G202" t="s">
        <v>45</v>
      </c>
      <c r="H202" t="s">
        <v>33</v>
      </c>
      <c r="I202">
        <v>85</v>
      </c>
      <c r="J202">
        <f t="shared" si="18"/>
        <v>2017</v>
      </c>
      <c r="K202" t="str">
        <f t="shared" si="19"/>
        <v>50-100</v>
      </c>
      <c r="L202" t="str">
        <f t="shared" si="20"/>
        <v>65-79.99</v>
      </c>
      <c r="M202" s="2" t="str">
        <f t="shared" si="21"/>
        <v>Under 1.25</v>
      </c>
      <c r="N202" s="2" t="str">
        <f t="shared" si="22"/>
        <v>90-94.99</v>
      </c>
      <c r="O202" s="2">
        <f t="shared" si="23"/>
        <v>1</v>
      </c>
      <c r="P202" s="2">
        <f>1</f>
        <v>1</v>
      </c>
    </row>
    <row r="203" spans="1:16" x14ac:dyDescent="0.25">
      <c r="A203" s="1">
        <v>45759</v>
      </c>
      <c r="B203">
        <v>1503000</v>
      </c>
      <c r="C203">
        <v>88.9</v>
      </c>
      <c r="D203">
        <v>78.94</v>
      </c>
      <c r="E203">
        <v>1.74</v>
      </c>
      <c r="F203" t="s">
        <v>9</v>
      </c>
      <c r="G203" t="s">
        <v>44</v>
      </c>
      <c r="H203" t="s">
        <v>37</v>
      </c>
      <c r="I203">
        <v>37</v>
      </c>
      <c r="J203">
        <f t="shared" si="18"/>
        <v>2025</v>
      </c>
      <c r="K203" t="str">
        <f t="shared" si="19"/>
        <v>Less than 50</v>
      </c>
      <c r="L203" t="str">
        <f t="shared" si="20"/>
        <v>65-79.99</v>
      </c>
      <c r="M203" s="2" t="str">
        <f t="shared" si="21"/>
        <v>1.50-1.99</v>
      </c>
      <c r="N203" s="2" t="str">
        <f t="shared" si="22"/>
        <v>Under 90</v>
      </c>
      <c r="O203" s="2">
        <f t="shared" si="23"/>
        <v>0</v>
      </c>
      <c r="P203" s="2">
        <f>1</f>
        <v>1</v>
      </c>
    </row>
    <row r="204" spans="1:16" x14ac:dyDescent="0.25">
      <c r="A204" s="1">
        <v>45791</v>
      </c>
      <c r="B204">
        <v>3965000</v>
      </c>
      <c r="C204">
        <v>97.77</v>
      </c>
      <c r="D204">
        <v>69.81</v>
      </c>
      <c r="E204">
        <v>1.72</v>
      </c>
      <c r="F204" t="s">
        <v>9</v>
      </c>
      <c r="G204" t="s">
        <v>46</v>
      </c>
      <c r="H204" t="s">
        <v>37</v>
      </c>
      <c r="I204">
        <v>81</v>
      </c>
      <c r="J204">
        <f t="shared" si="18"/>
        <v>2025</v>
      </c>
      <c r="K204" t="str">
        <f t="shared" si="19"/>
        <v>50-100</v>
      </c>
      <c r="L204" t="str">
        <f t="shared" si="20"/>
        <v>65-79.99</v>
      </c>
      <c r="M204" s="2" t="str">
        <f t="shared" si="21"/>
        <v>1.50-1.99</v>
      </c>
      <c r="N204" s="2" t="str">
        <f t="shared" si="22"/>
        <v>95-97.99</v>
      </c>
      <c r="O204" s="2">
        <f t="shared" si="23"/>
        <v>0</v>
      </c>
      <c r="P204" s="2">
        <f>1</f>
        <v>1</v>
      </c>
    </row>
    <row r="205" spans="1:16" x14ac:dyDescent="0.25">
      <c r="A205" s="1">
        <v>45148</v>
      </c>
      <c r="B205">
        <v>7411000</v>
      </c>
      <c r="C205">
        <v>90.22</v>
      </c>
      <c r="D205">
        <v>77.12</v>
      </c>
      <c r="E205">
        <v>1.85</v>
      </c>
      <c r="F205" t="s">
        <v>9</v>
      </c>
      <c r="G205" t="s">
        <v>48</v>
      </c>
      <c r="H205" t="s">
        <v>13</v>
      </c>
      <c r="I205">
        <v>85</v>
      </c>
      <c r="J205">
        <f t="shared" si="18"/>
        <v>2023</v>
      </c>
      <c r="K205" t="str">
        <f t="shared" si="19"/>
        <v>50-100</v>
      </c>
      <c r="L205" t="str">
        <f t="shared" si="20"/>
        <v>65-79.99</v>
      </c>
      <c r="M205" s="2" t="str">
        <f t="shared" si="21"/>
        <v>1.50-1.99</v>
      </c>
      <c r="N205" s="2" t="str">
        <f t="shared" si="22"/>
        <v>90-94.99</v>
      </c>
      <c r="O205" s="2">
        <f t="shared" si="23"/>
        <v>0</v>
      </c>
      <c r="P205" s="2">
        <f>1</f>
        <v>1</v>
      </c>
    </row>
    <row r="206" spans="1:16" x14ac:dyDescent="0.25">
      <c r="A206" s="1">
        <v>43720</v>
      </c>
      <c r="B206">
        <v>6168000</v>
      </c>
      <c r="C206">
        <v>96.96</v>
      </c>
      <c r="D206">
        <v>76.34</v>
      </c>
      <c r="E206">
        <v>2.2799999999999998</v>
      </c>
      <c r="F206" t="s">
        <v>19</v>
      </c>
      <c r="G206" t="s">
        <v>10</v>
      </c>
      <c r="H206" t="s">
        <v>11</v>
      </c>
      <c r="I206">
        <v>64</v>
      </c>
      <c r="J206">
        <f t="shared" si="18"/>
        <v>2019</v>
      </c>
      <c r="K206" t="str">
        <f t="shared" si="19"/>
        <v>50-100</v>
      </c>
      <c r="L206" t="str">
        <f t="shared" si="20"/>
        <v>65-79.99</v>
      </c>
      <c r="M206" s="2" t="str">
        <f t="shared" si="21"/>
        <v>Over 2.00</v>
      </c>
      <c r="N206" s="2" t="str">
        <f t="shared" si="22"/>
        <v>95-97.99</v>
      </c>
      <c r="O206" s="2">
        <f t="shared" si="23"/>
        <v>1</v>
      </c>
      <c r="P206" s="2">
        <f>1</f>
        <v>1</v>
      </c>
    </row>
    <row r="207" spans="1:16" x14ac:dyDescent="0.25">
      <c r="A207" s="1">
        <v>45149</v>
      </c>
      <c r="B207">
        <v>5811000</v>
      </c>
      <c r="C207">
        <v>97.56</v>
      </c>
      <c r="D207">
        <v>77.900000000000006</v>
      </c>
      <c r="E207">
        <v>2.02</v>
      </c>
      <c r="F207" t="s">
        <v>9</v>
      </c>
      <c r="G207" t="s">
        <v>50</v>
      </c>
      <c r="H207" t="s">
        <v>21</v>
      </c>
      <c r="I207">
        <v>96</v>
      </c>
      <c r="J207">
        <f t="shared" si="18"/>
        <v>2023</v>
      </c>
      <c r="K207" t="str">
        <f t="shared" si="19"/>
        <v>50-100</v>
      </c>
      <c r="L207" t="str">
        <f t="shared" si="20"/>
        <v>65-79.99</v>
      </c>
      <c r="M207" s="2" t="str">
        <f t="shared" si="21"/>
        <v>Over 2.00</v>
      </c>
      <c r="N207" s="2" t="str">
        <f t="shared" si="22"/>
        <v>95-97.99</v>
      </c>
      <c r="O207" s="2">
        <f t="shared" si="23"/>
        <v>0</v>
      </c>
      <c r="P207" s="2">
        <f>1</f>
        <v>1</v>
      </c>
    </row>
    <row r="208" spans="1:16" x14ac:dyDescent="0.25">
      <c r="A208" s="1">
        <v>44740</v>
      </c>
      <c r="B208">
        <v>7764000</v>
      </c>
      <c r="C208">
        <v>87.38</v>
      </c>
      <c r="D208">
        <v>85.23</v>
      </c>
      <c r="E208">
        <v>2.31</v>
      </c>
      <c r="F208" t="s">
        <v>9</v>
      </c>
      <c r="G208" t="s">
        <v>48</v>
      </c>
      <c r="H208" t="s">
        <v>13</v>
      </c>
      <c r="I208">
        <v>94</v>
      </c>
      <c r="J208">
        <f t="shared" si="18"/>
        <v>2022</v>
      </c>
      <c r="K208" t="str">
        <f t="shared" si="19"/>
        <v>50-100</v>
      </c>
      <c r="L208" t="str">
        <f t="shared" si="20"/>
        <v>Over 80</v>
      </c>
      <c r="M208" s="2" t="str">
        <f t="shared" si="21"/>
        <v>Over 2.00</v>
      </c>
      <c r="N208" s="2" t="str">
        <f t="shared" si="22"/>
        <v>Under 90</v>
      </c>
      <c r="O208" s="2">
        <f t="shared" si="23"/>
        <v>0</v>
      </c>
      <c r="P208" s="2">
        <f>1</f>
        <v>1</v>
      </c>
    </row>
    <row r="209" spans="1:16" x14ac:dyDescent="0.25">
      <c r="A209" s="1">
        <v>43394</v>
      </c>
      <c r="B209">
        <v>4259000</v>
      </c>
      <c r="C209">
        <v>96.15</v>
      </c>
      <c r="D209">
        <v>56.43</v>
      </c>
      <c r="E209">
        <v>2.23</v>
      </c>
      <c r="F209" t="s">
        <v>9</v>
      </c>
      <c r="G209" t="s">
        <v>46</v>
      </c>
      <c r="H209" t="s">
        <v>37</v>
      </c>
      <c r="I209">
        <v>49</v>
      </c>
      <c r="J209">
        <f t="shared" si="18"/>
        <v>2018</v>
      </c>
      <c r="K209" t="str">
        <f t="shared" si="19"/>
        <v>Less than 50</v>
      </c>
      <c r="L209" t="str">
        <f t="shared" si="20"/>
        <v>Under 65</v>
      </c>
      <c r="M209" s="2" t="str">
        <f t="shared" si="21"/>
        <v>Over 2.00</v>
      </c>
      <c r="N209" s="2" t="str">
        <f t="shared" si="22"/>
        <v>95-97.99</v>
      </c>
      <c r="O209" s="2">
        <f t="shared" si="23"/>
        <v>0</v>
      </c>
      <c r="P209" s="2">
        <f>1</f>
        <v>1</v>
      </c>
    </row>
    <row r="210" spans="1:16" x14ac:dyDescent="0.25">
      <c r="A210" s="1">
        <v>42797</v>
      </c>
      <c r="B210">
        <v>5057000</v>
      </c>
      <c r="C210">
        <v>85.1</v>
      </c>
      <c r="D210">
        <v>61.48</v>
      </c>
      <c r="E210">
        <v>1.93</v>
      </c>
      <c r="F210" t="s">
        <v>19</v>
      </c>
      <c r="G210" t="s">
        <v>10</v>
      </c>
      <c r="H210" t="s">
        <v>11</v>
      </c>
      <c r="I210">
        <v>113</v>
      </c>
      <c r="J210">
        <f t="shared" si="18"/>
        <v>2017</v>
      </c>
      <c r="K210" t="str">
        <f t="shared" si="19"/>
        <v>More than 100</v>
      </c>
      <c r="L210" t="str">
        <f t="shared" si="20"/>
        <v>Under 65</v>
      </c>
      <c r="M210" s="2" t="str">
        <f t="shared" si="21"/>
        <v>1.50-1.99</v>
      </c>
      <c r="N210" s="2" t="str">
        <f t="shared" si="22"/>
        <v>Under 90</v>
      </c>
      <c r="O210" s="2">
        <f t="shared" si="23"/>
        <v>1</v>
      </c>
      <c r="P210" s="2">
        <f>1</f>
        <v>1</v>
      </c>
    </row>
    <row r="211" spans="1:16" x14ac:dyDescent="0.25">
      <c r="A211" s="1">
        <v>42813</v>
      </c>
      <c r="B211">
        <v>5049000</v>
      </c>
      <c r="C211">
        <v>88.9</v>
      </c>
      <c r="D211">
        <v>75.36</v>
      </c>
      <c r="E211">
        <v>1.81</v>
      </c>
      <c r="F211" t="s">
        <v>9</v>
      </c>
      <c r="G211" t="s">
        <v>45</v>
      </c>
      <c r="H211" t="s">
        <v>33</v>
      </c>
      <c r="I211">
        <v>77</v>
      </c>
      <c r="J211">
        <f t="shared" si="18"/>
        <v>2017</v>
      </c>
      <c r="K211" t="str">
        <f t="shared" si="19"/>
        <v>50-100</v>
      </c>
      <c r="L211" t="str">
        <f t="shared" si="20"/>
        <v>65-79.99</v>
      </c>
      <c r="M211" s="2" t="str">
        <f t="shared" si="21"/>
        <v>1.50-1.99</v>
      </c>
      <c r="N211" s="2" t="str">
        <f t="shared" si="22"/>
        <v>Under 90</v>
      </c>
      <c r="O211" s="2">
        <f t="shared" si="23"/>
        <v>0</v>
      </c>
      <c r="P211" s="2">
        <f>1</f>
        <v>1</v>
      </c>
    </row>
    <row r="212" spans="1:16" x14ac:dyDescent="0.25">
      <c r="A212" s="1">
        <v>44889</v>
      </c>
      <c r="B212">
        <v>4384000</v>
      </c>
      <c r="C212">
        <v>96.42</v>
      </c>
      <c r="D212">
        <v>71.650000000000006</v>
      </c>
      <c r="E212">
        <v>2.44</v>
      </c>
      <c r="F212" t="s">
        <v>9</v>
      </c>
      <c r="G212" t="s">
        <v>22</v>
      </c>
      <c r="H212" t="s">
        <v>23</v>
      </c>
      <c r="I212">
        <v>81</v>
      </c>
      <c r="J212">
        <f t="shared" si="18"/>
        <v>2022</v>
      </c>
      <c r="K212" t="str">
        <f t="shared" si="19"/>
        <v>50-100</v>
      </c>
      <c r="L212" t="str">
        <f t="shared" si="20"/>
        <v>65-79.99</v>
      </c>
      <c r="M212" s="2" t="str">
        <f t="shared" si="21"/>
        <v>Over 2.00</v>
      </c>
      <c r="N212" s="2" t="str">
        <f t="shared" si="22"/>
        <v>95-97.99</v>
      </c>
      <c r="O212" s="2">
        <f t="shared" si="23"/>
        <v>0</v>
      </c>
      <c r="P212" s="2">
        <f>1</f>
        <v>1</v>
      </c>
    </row>
    <row r="213" spans="1:16" x14ac:dyDescent="0.25">
      <c r="A213" s="1">
        <v>44412</v>
      </c>
      <c r="B213">
        <v>7418000</v>
      </c>
      <c r="C213">
        <v>98.98</v>
      </c>
      <c r="D213">
        <v>54.1</v>
      </c>
      <c r="E213">
        <v>2.41</v>
      </c>
      <c r="F213" t="s">
        <v>9</v>
      </c>
      <c r="G213" t="s">
        <v>38</v>
      </c>
      <c r="H213" t="s">
        <v>23</v>
      </c>
      <c r="I213">
        <v>31</v>
      </c>
      <c r="J213">
        <f t="shared" si="18"/>
        <v>2021</v>
      </c>
      <c r="K213" t="str">
        <f t="shared" si="19"/>
        <v>Less than 50</v>
      </c>
      <c r="L213" t="str">
        <f t="shared" si="20"/>
        <v>Under 65</v>
      </c>
      <c r="M213" s="2" t="str">
        <f t="shared" si="21"/>
        <v>Over 2.00</v>
      </c>
      <c r="N213" s="2" t="str">
        <f t="shared" si="22"/>
        <v>Over 98</v>
      </c>
      <c r="O213" s="2">
        <f t="shared" si="23"/>
        <v>0</v>
      </c>
      <c r="P213" s="2">
        <f>1</f>
        <v>1</v>
      </c>
    </row>
    <row r="214" spans="1:16" x14ac:dyDescent="0.25">
      <c r="A214" s="1">
        <v>44843</v>
      </c>
      <c r="B214">
        <v>4107000</v>
      </c>
      <c r="C214">
        <v>89.51</v>
      </c>
      <c r="D214">
        <v>78.33</v>
      </c>
      <c r="E214">
        <v>1.1000000000000001</v>
      </c>
      <c r="F214" t="s">
        <v>9</v>
      </c>
      <c r="G214" t="s">
        <v>16</v>
      </c>
      <c r="H214" t="s">
        <v>11</v>
      </c>
      <c r="I214">
        <v>80</v>
      </c>
      <c r="J214">
        <f t="shared" si="18"/>
        <v>2022</v>
      </c>
      <c r="K214" t="str">
        <f t="shared" si="19"/>
        <v>50-100</v>
      </c>
      <c r="L214" t="str">
        <f t="shared" si="20"/>
        <v>65-79.99</v>
      </c>
      <c r="M214" s="2" t="str">
        <f t="shared" si="21"/>
        <v>Under 1.25</v>
      </c>
      <c r="N214" s="2" t="str">
        <f t="shared" si="22"/>
        <v>Under 90</v>
      </c>
      <c r="O214" s="2">
        <f t="shared" si="23"/>
        <v>0</v>
      </c>
      <c r="P214" s="2">
        <f>1</f>
        <v>1</v>
      </c>
    </row>
    <row r="215" spans="1:16" x14ac:dyDescent="0.25">
      <c r="A215" s="1">
        <v>44765</v>
      </c>
      <c r="B215">
        <v>1380000</v>
      </c>
      <c r="C215">
        <v>94.31</v>
      </c>
      <c r="D215">
        <v>51.83</v>
      </c>
      <c r="E215">
        <v>2.31</v>
      </c>
      <c r="F215" t="s">
        <v>9</v>
      </c>
      <c r="G215" t="s">
        <v>24</v>
      </c>
      <c r="H215" t="s">
        <v>15</v>
      </c>
      <c r="I215">
        <v>103</v>
      </c>
      <c r="J215">
        <f t="shared" si="18"/>
        <v>2022</v>
      </c>
      <c r="K215" t="str">
        <f t="shared" si="19"/>
        <v>More than 100</v>
      </c>
      <c r="L215" t="str">
        <f t="shared" si="20"/>
        <v>Under 65</v>
      </c>
      <c r="M215" s="2" t="str">
        <f t="shared" si="21"/>
        <v>Over 2.00</v>
      </c>
      <c r="N215" s="2" t="str">
        <f t="shared" si="22"/>
        <v>90-94.99</v>
      </c>
      <c r="O215" s="2">
        <f t="shared" si="23"/>
        <v>0</v>
      </c>
      <c r="P215" s="2">
        <f>1</f>
        <v>1</v>
      </c>
    </row>
    <row r="216" spans="1:16" x14ac:dyDescent="0.25">
      <c r="A216" s="1">
        <v>45112</v>
      </c>
      <c r="B216">
        <v>3882000</v>
      </c>
      <c r="C216">
        <v>96.37</v>
      </c>
      <c r="D216">
        <v>50.98</v>
      </c>
      <c r="E216">
        <v>1.03</v>
      </c>
      <c r="F216" t="s">
        <v>9</v>
      </c>
      <c r="G216" t="s">
        <v>42</v>
      </c>
      <c r="H216" t="s">
        <v>26</v>
      </c>
      <c r="I216">
        <v>86</v>
      </c>
      <c r="J216">
        <f t="shared" si="18"/>
        <v>2023</v>
      </c>
      <c r="K216" t="str">
        <f t="shared" si="19"/>
        <v>50-100</v>
      </c>
      <c r="L216" t="str">
        <f t="shared" si="20"/>
        <v>Under 65</v>
      </c>
      <c r="M216" s="2" t="str">
        <f t="shared" si="21"/>
        <v>Under 1.25</v>
      </c>
      <c r="N216" s="2" t="str">
        <f t="shared" si="22"/>
        <v>95-97.99</v>
      </c>
      <c r="O216" s="2">
        <f t="shared" si="23"/>
        <v>0</v>
      </c>
      <c r="P216" s="2">
        <f>1</f>
        <v>1</v>
      </c>
    </row>
    <row r="217" spans="1:16" x14ac:dyDescent="0.25">
      <c r="A217" s="1">
        <v>42547</v>
      </c>
      <c r="B217">
        <v>4738000</v>
      </c>
      <c r="C217">
        <v>96.56</v>
      </c>
      <c r="D217">
        <v>77.33</v>
      </c>
      <c r="E217">
        <v>1.67</v>
      </c>
      <c r="F217" t="s">
        <v>19</v>
      </c>
      <c r="G217" t="s">
        <v>47</v>
      </c>
      <c r="H217" t="s">
        <v>18</v>
      </c>
      <c r="I217">
        <v>13</v>
      </c>
      <c r="J217">
        <f t="shared" si="18"/>
        <v>2016</v>
      </c>
      <c r="K217" t="str">
        <f t="shared" si="19"/>
        <v>Less than 50</v>
      </c>
      <c r="L217" t="str">
        <f t="shared" si="20"/>
        <v>65-79.99</v>
      </c>
      <c r="M217" s="2" t="str">
        <f t="shared" si="21"/>
        <v>1.50-1.99</v>
      </c>
      <c r="N217" s="2" t="str">
        <f t="shared" si="22"/>
        <v>95-97.99</v>
      </c>
      <c r="O217" s="2">
        <f t="shared" si="23"/>
        <v>1</v>
      </c>
      <c r="P217" s="2">
        <f>1</f>
        <v>1</v>
      </c>
    </row>
    <row r="218" spans="1:16" x14ac:dyDescent="0.25">
      <c r="A218" s="1">
        <v>42822</v>
      </c>
      <c r="B218">
        <v>2104000</v>
      </c>
      <c r="C218">
        <v>87.45</v>
      </c>
      <c r="D218">
        <v>81.790000000000006</v>
      </c>
      <c r="E218">
        <v>2.04</v>
      </c>
      <c r="F218" t="s">
        <v>9</v>
      </c>
      <c r="G218" t="s">
        <v>45</v>
      </c>
      <c r="H218" t="s">
        <v>33</v>
      </c>
      <c r="I218">
        <v>9</v>
      </c>
      <c r="J218">
        <f t="shared" si="18"/>
        <v>2017</v>
      </c>
      <c r="K218" t="str">
        <f t="shared" si="19"/>
        <v>Less than 50</v>
      </c>
      <c r="L218" t="str">
        <f t="shared" si="20"/>
        <v>Over 80</v>
      </c>
      <c r="M218" s="2" t="str">
        <f t="shared" si="21"/>
        <v>Over 2.00</v>
      </c>
      <c r="N218" s="2" t="str">
        <f t="shared" si="22"/>
        <v>Under 90</v>
      </c>
      <c r="O218" s="2">
        <f t="shared" si="23"/>
        <v>0</v>
      </c>
      <c r="P218" s="2">
        <f>1</f>
        <v>1</v>
      </c>
    </row>
    <row r="219" spans="1:16" x14ac:dyDescent="0.25">
      <c r="A219" s="1">
        <v>42587</v>
      </c>
      <c r="B219">
        <v>7244000</v>
      </c>
      <c r="C219">
        <v>89.1</v>
      </c>
      <c r="D219">
        <v>88.03</v>
      </c>
      <c r="E219">
        <v>1.23</v>
      </c>
      <c r="F219" t="s">
        <v>9</v>
      </c>
      <c r="G219" t="s">
        <v>32</v>
      </c>
      <c r="H219" t="s">
        <v>33</v>
      </c>
      <c r="I219">
        <v>114</v>
      </c>
      <c r="J219">
        <f t="shared" si="18"/>
        <v>2016</v>
      </c>
      <c r="K219" t="str">
        <f t="shared" si="19"/>
        <v>More than 100</v>
      </c>
      <c r="L219" t="str">
        <f t="shared" si="20"/>
        <v>Over 80</v>
      </c>
      <c r="M219" s="2" t="str">
        <f t="shared" si="21"/>
        <v>Under 1.25</v>
      </c>
      <c r="N219" s="2" t="str">
        <f t="shared" si="22"/>
        <v>Under 90</v>
      </c>
      <c r="O219" s="2">
        <f t="shared" si="23"/>
        <v>0</v>
      </c>
      <c r="P219" s="2">
        <f>1</f>
        <v>1</v>
      </c>
    </row>
    <row r="220" spans="1:16" x14ac:dyDescent="0.25">
      <c r="A220" s="1">
        <v>44712</v>
      </c>
      <c r="B220">
        <v>6300000</v>
      </c>
      <c r="C220">
        <v>91.3</v>
      </c>
      <c r="D220">
        <v>75.540000000000006</v>
      </c>
      <c r="E220">
        <v>1.6</v>
      </c>
      <c r="F220" t="s">
        <v>19</v>
      </c>
      <c r="G220" t="s">
        <v>16</v>
      </c>
      <c r="H220" t="s">
        <v>11</v>
      </c>
      <c r="I220">
        <v>72</v>
      </c>
      <c r="J220">
        <f t="shared" si="18"/>
        <v>2022</v>
      </c>
      <c r="K220" t="str">
        <f t="shared" si="19"/>
        <v>50-100</v>
      </c>
      <c r="L220" t="str">
        <f t="shared" si="20"/>
        <v>65-79.99</v>
      </c>
      <c r="M220" s="2" t="str">
        <f t="shared" si="21"/>
        <v>1.50-1.99</v>
      </c>
      <c r="N220" s="2" t="str">
        <f t="shared" si="22"/>
        <v>90-94.99</v>
      </c>
      <c r="O220" s="2">
        <f t="shared" si="23"/>
        <v>1</v>
      </c>
      <c r="P220" s="2">
        <f>1</f>
        <v>1</v>
      </c>
    </row>
    <row r="221" spans="1:16" x14ac:dyDescent="0.25">
      <c r="A221" s="1">
        <v>44319</v>
      </c>
      <c r="B221">
        <v>6796000</v>
      </c>
      <c r="C221">
        <v>88.45</v>
      </c>
      <c r="D221">
        <v>58.52</v>
      </c>
      <c r="E221">
        <v>1.05</v>
      </c>
      <c r="F221" t="s">
        <v>9</v>
      </c>
      <c r="G221" t="s">
        <v>30</v>
      </c>
      <c r="H221" t="s">
        <v>28</v>
      </c>
      <c r="I221">
        <v>68</v>
      </c>
      <c r="J221">
        <f t="shared" si="18"/>
        <v>2021</v>
      </c>
      <c r="K221" t="str">
        <f t="shared" si="19"/>
        <v>50-100</v>
      </c>
      <c r="L221" t="str">
        <f t="shared" si="20"/>
        <v>Under 65</v>
      </c>
      <c r="M221" s="2" t="str">
        <f t="shared" si="21"/>
        <v>Under 1.25</v>
      </c>
      <c r="N221" s="2" t="str">
        <f t="shared" si="22"/>
        <v>Under 90</v>
      </c>
      <c r="O221" s="2">
        <f t="shared" si="23"/>
        <v>0</v>
      </c>
      <c r="P221" s="2">
        <f>1</f>
        <v>1</v>
      </c>
    </row>
    <row r="222" spans="1:16" x14ac:dyDescent="0.25">
      <c r="A222" s="1">
        <v>42889</v>
      </c>
      <c r="B222">
        <v>2497000</v>
      </c>
      <c r="C222">
        <v>97.97</v>
      </c>
      <c r="D222">
        <v>68.930000000000007</v>
      </c>
      <c r="E222">
        <v>2.4500000000000002</v>
      </c>
      <c r="F222" t="s">
        <v>9</v>
      </c>
      <c r="G222" t="s">
        <v>22</v>
      </c>
      <c r="H222" t="s">
        <v>23</v>
      </c>
      <c r="I222">
        <v>118</v>
      </c>
      <c r="J222">
        <f t="shared" si="18"/>
        <v>2017</v>
      </c>
      <c r="K222" t="str">
        <f t="shared" si="19"/>
        <v>More than 100</v>
      </c>
      <c r="L222" t="str">
        <f t="shared" si="20"/>
        <v>65-79.99</v>
      </c>
      <c r="M222" s="2" t="str">
        <f t="shared" si="21"/>
        <v>Over 2.00</v>
      </c>
      <c r="N222" s="2" t="str">
        <f t="shared" si="22"/>
        <v>95-97.99</v>
      </c>
      <c r="O222" s="2">
        <f t="shared" si="23"/>
        <v>0</v>
      </c>
      <c r="P222" s="2">
        <f>1</f>
        <v>1</v>
      </c>
    </row>
    <row r="223" spans="1:16" x14ac:dyDescent="0.25">
      <c r="A223" s="1">
        <v>43756</v>
      </c>
      <c r="B223">
        <v>5539000</v>
      </c>
      <c r="C223">
        <v>96.65</v>
      </c>
      <c r="D223">
        <v>80.84</v>
      </c>
      <c r="E223">
        <v>2.27</v>
      </c>
      <c r="F223" t="s">
        <v>52</v>
      </c>
      <c r="G223" t="s">
        <v>32</v>
      </c>
      <c r="H223" t="s">
        <v>33</v>
      </c>
      <c r="I223">
        <v>68</v>
      </c>
      <c r="J223">
        <f t="shared" si="18"/>
        <v>2019</v>
      </c>
      <c r="K223" t="str">
        <f t="shared" si="19"/>
        <v>50-100</v>
      </c>
      <c r="L223" t="str">
        <f t="shared" si="20"/>
        <v>Over 80</v>
      </c>
      <c r="M223" s="2" t="str">
        <f t="shared" si="21"/>
        <v>Over 2.00</v>
      </c>
      <c r="N223" s="2" t="str">
        <f t="shared" si="22"/>
        <v>95-97.99</v>
      </c>
      <c r="O223" s="2">
        <f t="shared" si="23"/>
        <v>1</v>
      </c>
      <c r="P223" s="2">
        <f>1</f>
        <v>1</v>
      </c>
    </row>
    <row r="224" spans="1:16" x14ac:dyDescent="0.25">
      <c r="A224" s="1">
        <v>43401</v>
      </c>
      <c r="B224">
        <v>6285000</v>
      </c>
      <c r="C224">
        <v>86.97</v>
      </c>
      <c r="D224">
        <v>51.3</v>
      </c>
      <c r="E224">
        <v>2.38</v>
      </c>
      <c r="F224" t="s">
        <v>9</v>
      </c>
      <c r="G224" t="s">
        <v>50</v>
      </c>
      <c r="H224" t="s">
        <v>21</v>
      </c>
      <c r="I224">
        <v>114</v>
      </c>
      <c r="J224">
        <f t="shared" si="18"/>
        <v>2018</v>
      </c>
      <c r="K224" t="str">
        <f t="shared" si="19"/>
        <v>More than 100</v>
      </c>
      <c r="L224" t="str">
        <f t="shared" si="20"/>
        <v>Under 65</v>
      </c>
      <c r="M224" s="2" t="str">
        <f t="shared" si="21"/>
        <v>Over 2.00</v>
      </c>
      <c r="N224" s="2" t="str">
        <f t="shared" si="22"/>
        <v>Under 90</v>
      </c>
      <c r="O224" s="2">
        <f t="shared" si="23"/>
        <v>0</v>
      </c>
      <c r="P224" s="2">
        <f>1</f>
        <v>1</v>
      </c>
    </row>
    <row r="225" spans="1:16" x14ac:dyDescent="0.25">
      <c r="A225" s="1">
        <v>43392</v>
      </c>
      <c r="B225">
        <v>7498000</v>
      </c>
      <c r="C225">
        <v>92.22</v>
      </c>
      <c r="D225">
        <v>54.69</v>
      </c>
      <c r="E225">
        <v>1.19</v>
      </c>
      <c r="F225" t="s">
        <v>40</v>
      </c>
      <c r="G225" t="s">
        <v>14</v>
      </c>
      <c r="H225" t="s">
        <v>15</v>
      </c>
      <c r="I225">
        <v>89</v>
      </c>
      <c r="J225">
        <f t="shared" si="18"/>
        <v>2018</v>
      </c>
      <c r="K225" t="str">
        <f t="shared" si="19"/>
        <v>50-100</v>
      </c>
      <c r="L225" t="str">
        <f t="shared" si="20"/>
        <v>Under 65</v>
      </c>
      <c r="M225" s="2" t="str">
        <f t="shared" si="21"/>
        <v>Under 1.25</v>
      </c>
      <c r="N225" s="2" t="str">
        <f t="shared" si="22"/>
        <v>90-94.99</v>
      </c>
      <c r="O225" s="2">
        <f t="shared" si="23"/>
        <v>1</v>
      </c>
      <c r="P225" s="2">
        <f>1</f>
        <v>1</v>
      </c>
    </row>
    <row r="226" spans="1:16" x14ac:dyDescent="0.25">
      <c r="A226" s="1">
        <v>45543</v>
      </c>
      <c r="B226">
        <v>3647000</v>
      </c>
      <c r="C226">
        <v>88.01</v>
      </c>
      <c r="D226">
        <v>69.66</v>
      </c>
      <c r="E226">
        <v>1.1000000000000001</v>
      </c>
      <c r="F226" t="s">
        <v>9</v>
      </c>
      <c r="G226" t="s">
        <v>41</v>
      </c>
      <c r="H226" t="s">
        <v>33</v>
      </c>
      <c r="I226">
        <v>129</v>
      </c>
      <c r="J226">
        <f t="shared" si="18"/>
        <v>2024</v>
      </c>
      <c r="K226" t="str">
        <f t="shared" si="19"/>
        <v>More than 100</v>
      </c>
      <c r="L226" t="str">
        <f t="shared" si="20"/>
        <v>65-79.99</v>
      </c>
      <c r="M226" s="2" t="str">
        <f t="shared" si="21"/>
        <v>Under 1.25</v>
      </c>
      <c r="N226" s="2" t="str">
        <f t="shared" si="22"/>
        <v>Under 90</v>
      </c>
      <c r="O226" s="2">
        <f t="shared" si="23"/>
        <v>0</v>
      </c>
      <c r="P226" s="2">
        <f>1</f>
        <v>1</v>
      </c>
    </row>
    <row r="227" spans="1:16" x14ac:dyDescent="0.25">
      <c r="A227" s="1">
        <v>44998</v>
      </c>
      <c r="B227">
        <v>1817000</v>
      </c>
      <c r="C227">
        <v>96.96</v>
      </c>
      <c r="D227">
        <v>62.41</v>
      </c>
      <c r="E227">
        <v>1.68</v>
      </c>
      <c r="F227" t="s">
        <v>9</v>
      </c>
      <c r="G227" t="s">
        <v>44</v>
      </c>
      <c r="H227" t="s">
        <v>37</v>
      </c>
      <c r="I227">
        <v>91</v>
      </c>
      <c r="J227">
        <f t="shared" si="18"/>
        <v>2023</v>
      </c>
      <c r="K227" t="str">
        <f t="shared" si="19"/>
        <v>50-100</v>
      </c>
      <c r="L227" t="str">
        <f t="shared" si="20"/>
        <v>Under 65</v>
      </c>
      <c r="M227" s="2" t="str">
        <f t="shared" si="21"/>
        <v>1.50-1.99</v>
      </c>
      <c r="N227" s="2" t="str">
        <f t="shared" si="22"/>
        <v>95-97.99</v>
      </c>
      <c r="O227" s="2">
        <f t="shared" si="23"/>
        <v>0</v>
      </c>
      <c r="P227" s="2">
        <f>1</f>
        <v>1</v>
      </c>
    </row>
    <row r="228" spans="1:16" x14ac:dyDescent="0.25">
      <c r="A228" s="1">
        <v>43082</v>
      </c>
      <c r="B228">
        <v>4095000</v>
      </c>
      <c r="C228">
        <v>94</v>
      </c>
      <c r="D228">
        <v>61.67</v>
      </c>
      <c r="E228">
        <v>2.04</v>
      </c>
      <c r="F228" t="s">
        <v>9</v>
      </c>
      <c r="G228" t="s">
        <v>35</v>
      </c>
      <c r="H228" t="s">
        <v>11</v>
      </c>
      <c r="I228">
        <v>5</v>
      </c>
      <c r="J228">
        <f t="shared" si="18"/>
        <v>2017</v>
      </c>
      <c r="K228" t="str">
        <f t="shared" si="19"/>
        <v>Less than 50</v>
      </c>
      <c r="L228" t="str">
        <f t="shared" si="20"/>
        <v>Under 65</v>
      </c>
      <c r="M228" s="2" t="str">
        <f t="shared" si="21"/>
        <v>Over 2.00</v>
      </c>
      <c r="N228" s="2" t="str">
        <f t="shared" si="22"/>
        <v>90-94.99</v>
      </c>
      <c r="O228" s="2">
        <f t="shared" si="23"/>
        <v>0</v>
      </c>
      <c r="P228" s="2">
        <f>1</f>
        <v>1</v>
      </c>
    </row>
    <row r="229" spans="1:16" x14ac:dyDescent="0.25">
      <c r="A229" s="1">
        <v>44832</v>
      </c>
      <c r="B229">
        <v>5744000</v>
      </c>
      <c r="C229">
        <v>85.59</v>
      </c>
      <c r="D229">
        <v>69.22</v>
      </c>
      <c r="E229">
        <v>1.1599999999999999</v>
      </c>
      <c r="F229" t="s">
        <v>9</v>
      </c>
      <c r="G229" t="s">
        <v>31</v>
      </c>
      <c r="H229" t="s">
        <v>21</v>
      </c>
      <c r="I229">
        <v>89</v>
      </c>
      <c r="J229">
        <f t="shared" si="18"/>
        <v>2022</v>
      </c>
      <c r="K229" t="str">
        <f t="shared" si="19"/>
        <v>50-100</v>
      </c>
      <c r="L229" t="str">
        <f t="shared" si="20"/>
        <v>65-79.99</v>
      </c>
      <c r="M229" s="2" t="str">
        <f t="shared" si="21"/>
        <v>Under 1.25</v>
      </c>
      <c r="N229" s="2" t="str">
        <f t="shared" si="22"/>
        <v>Under 90</v>
      </c>
      <c r="O229" s="2">
        <f t="shared" si="23"/>
        <v>0</v>
      </c>
      <c r="P229" s="2">
        <f>1</f>
        <v>1</v>
      </c>
    </row>
    <row r="230" spans="1:16" x14ac:dyDescent="0.25">
      <c r="A230" s="1">
        <v>43351</v>
      </c>
      <c r="B230">
        <v>4993000</v>
      </c>
      <c r="C230">
        <v>94.27</v>
      </c>
      <c r="D230">
        <v>78.099999999999994</v>
      </c>
      <c r="E230">
        <v>1.84</v>
      </c>
      <c r="F230" t="s">
        <v>9</v>
      </c>
      <c r="G230" t="s">
        <v>38</v>
      </c>
      <c r="H230" t="s">
        <v>23</v>
      </c>
      <c r="I230">
        <v>40</v>
      </c>
      <c r="J230">
        <f t="shared" si="18"/>
        <v>2018</v>
      </c>
      <c r="K230" t="str">
        <f t="shared" si="19"/>
        <v>Less than 50</v>
      </c>
      <c r="L230" t="str">
        <f t="shared" si="20"/>
        <v>65-79.99</v>
      </c>
      <c r="M230" s="2" t="str">
        <f t="shared" si="21"/>
        <v>1.50-1.99</v>
      </c>
      <c r="N230" s="2" t="str">
        <f t="shared" si="22"/>
        <v>90-94.99</v>
      </c>
      <c r="O230" s="2">
        <f t="shared" si="23"/>
        <v>0</v>
      </c>
      <c r="P230" s="2">
        <f>1</f>
        <v>1</v>
      </c>
    </row>
    <row r="231" spans="1:16" x14ac:dyDescent="0.25">
      <c r="A231" s="1">
        <v>43941</v>
      </c>
      <c r="B231">
        <v>3247000</v>
      </c>
      <c r="C231">
        <v>90.26</v>
      </c>
      <c r="D231">
        <v>51.33</v>
      </c>
      <c r="E231">
        <v>1.1200000000000001</v>
      </c>
      <c r="F231" t="s">
        <v>9</v>
      </c>
      <c r="G231" t="s">
        <v>38</v>
      </c>
      <c r="H231" t="s">
        <v>23</v>
      </c>
      <c r="I231">
        <v>76</v>
      </c>
      <c r="J231">
        <f t="shared" si="18"/>
        <v>2020</v>
      </c>
      <c r="K231" t="str">
        <f t="shared" si="19"/>
        <v>50-100</v>
      </c>
      <c r="L231" t="str">
        <f t="shared" si="20"/>
        <v>Under 65</v>
      </c>
      <c r="M231" s="2" t="str">
        <f t="shared" si="21"/>
        <v>Under 1.25</v>
      </c>
      <c r="N231" s="2" t="str">
        <f t="shared" si="22"/>
        <v>90-94.99</v>
      </c>
      <c r="O231" s="2">
        <f t="shared" si="23"/>
        <v>0</v>
      </c>
      <c r="P231" s="2">
        <f>1</f>
        <v>1</v>
      </c>
    </row>
    <row r="232" spans="1:16" x14ac:dyDescent="0.25">
      <c r="A232" s="1">
        <v>45085</v>
      </c>
      <c r="B232">
        <v>2997000</v>
      </c>
      <c r="C232">
        <v>93.51</v>
      </c>
      <c r="D232">
        <v>77.58</v>
      </c>
      <c r="E232">
        <v>2.2000000000000002</v>
      </c>
      <c r="F232" t="s">
        <v>9</v>
      </c>
      <c r="G232" t="s">
        <v>14</v>
      </c>
      <c r="H232" t="s">
        <v>15</v>
      </c>
      <c r="I232">
        <v>66</v>
      </c>
      <c r="J232">
        <f t="shared" si="18"/>
        <v>2023</v>
      </c>
      <c r="K232" t="str">
        <f t="shared" si="19"/>
        <v>50-100</v>
      </c>
      <c r="L232" t="str">
        <f t="shared" si="20"/>
        <v>65-79.99</v>
      </c>
      <c r="M232" s="2" t="str">
        <f t="shared" si="21"/>
        <v>Over 2.00</v>
      </c>
      <c r="N232" s="2" t="str">
        <f t="shared" si="22"/>
        <v>90-94.99</v>
      </c>
      <c r="O232" s="2">
        <f t="shared" si="23"/>
        <v>0</v>
      </c>
      <c r="P232" s="2">
        <f>1</f>
        <v>1</v>
      </c>
    </row>
    <row r="233" spans="1:16" x14ac:dyDescent="0.25">
      <c r="A233" s="1">
        <v>43763</v>
      </c>
      <c r="B233">
        <v>4013000</v>
      </c>
      <c r="C233">
        <v>86.57</v>
      </c>
      <c r="D233">
        <v>75.459999999999994</v>
      </c>
      <c r="E233">
        <v>2.06</v>
      </c>
      <c r="F233" t="s">
        <v>9</v>
      </c>
      <c r="G233" t="s">
        <v>31</v>
      </c>
      <c r="H233" t="s">
        <v>21</v>
      </c>
      <c r="I233">
        <v>61</v>
      </c>
      <c r="J233">
        <f t="shared" si="18"/>
        <v>2019</v>
      </c>
      <c r="K233" t="str">
        <f t="shared" si="19"/>
        <v>50-100</v>
      </c>
      <c r="L233" t="str">
        <f t="shared" si="20"/>
        <v>65-79.99</v>
      </c>
      <c r="M233" s="2" t="str">
        <f t="shared" si="21"/>
        <v>Over 2.00</v>
      </c>
      <c r="N233" s="2" t="str">
        <f t="shared" si="22"/>
        <v>Under 90</v>
      </c>
      <c r="O233" s="2">
        <f t="shared" si="23"/>
        <v>0</v>
      </c>
      <c r="P233" s="2">
        <f>1</f>
        <v>1</v>
      </c>
    </row>
    <row r="234" spans="1:16" x14ac:dyDescent="0.25">
      <c r="A234" s="1">
        <v>42679</v>
      </c>
      <c r="B234">
        <v>5119000</v>
      </c>
      <c r="C234">
        <v>95.64</v>
      </c>
      <c r="D234">
        <v>84.84</v>
      </c>
      <c r="E234">
        <v>2.0699999999999998</v>
      </c>
      <c r="F234" t="s">
        <v>9</v>
      </c>
      <c r="G234" t="s">
        <v>16</v>
      </c>
      <c r="H234" t="s">
        <v>11</v>
      </c>
      <c r="I234">
        <v>55</v>
      </c>
      <c r="J234">
        <f t="shared" si="18"/>
        <v>2016</v>
      </c>
      <c r="K234" t="str">
        <f t="shared" si="19"/>
        <v>50-100</v>
      </c>
      <c r="L234" t="str">
        <f t="shared" si="20"/>
        <v>Over 80</v>
      </c>
      <c r="M234" s="2" t="str">
        <f t="shared" si="21"/>
        <v>Over 2.00</v>
      </c>
      <c r="N234" s="2" t="str">
        <f t="shared" si="22"/>
        <v>95-97.99</v>
      </c>
      <c r="O234" s="2">
        <f t="shared" si="23"/>
        <v>0</v>
      </c>
      <c r="P234" s="2">
        <f>1</f>
        <v>1</v>
      </c>
    </row>
    <row r="235" spans="1:16" x14ac:dyDescent="0.25">
      <c r="A235" s="1">
        <v>44964</v>
      </c>
      <c r="B235">
        <v>3841000</v>
      </c>
      <c r="C235">
        <v>97.22</v>
      </c>
      <c r="D235">
        <v>53.2</v>
      </c>
      <c r="E235">
        <v>2.34</v>
      </c>
      <c r="F235" t="s">
        <v>9</v>
      </c>
      <c r="G235" t="s">
        <v>31</v>
      </c>
      <c r="H235" t="s">
        <v>21</v>
      </c>
      <c r="I235">
        <v>107</v>
      </c>
      <c r="J235">
        <f t="shared" si="18"/>
        <v>2023</v>
      </c>
      <c r="K235" t="str">
        <f t="shared" si="19"/>
        <v>More than 100</v>
      </c>
      <c r="L235" t="str">
        <f t="shared" si="20"/>
        <v>Under 65</v>
      </c>
      <c r="M235" s="2" t="str">
        <f t="shared" si="21"/>
        <v>Over 2.00</v>
      </c>
      <c r="N235" s="2" t="str">
        <f t="shared" si="22"/>
        <v>95-97.99</v>
      </c>
      <c r="O235" s="2">
        <f t="shared" si="23"/>
        <v>0</v>
      </c>
      <c r="P235" s="2">
        <f>1</f>
        <v>1</v>
      </c>
    </row>
    <row r="236" spans="1:16" x14ac:dyDescent="0.25">
      <c r="A236" s="1">
        <v>45630</v>
      </c>
      <c r="B236">
        <v>7635000</v>
      </c>
      <c r="C236">
        <v>91.78</v>
      </c>
      <c r="D236">
        <v>75.739999999999995</v>
      </c>
      <c r="E236">
        <v>1.79</v>
      </c>
      <c r="F236" t="s">
        <v>19</v>
      </c>
      <c r="G236" t="s">
        <v>49</v>
      </c>
      <c r="H236" t="s">
        <v>18</v>
      </c>
      <c r="I236">
        <v>80</v>
      </c>
      <c r="J236">
        <f t="shared" si="18"/>
        <v>2024</v>
      </c>
      <c r="K236" t="str">
        <f t="shared" si="19"/>
        <v>50-100</v>
      </c>
      <c r="L236" t="str">
        <f t="shared" si="20"/>
        <v>65-79.99</v>
      </c>
      <c r="M236" s="2" t="str">
        <f t="shared" si="21"/>
        <v>1.50-1.99</v>
      </c>
      <c r="N236" s="2" t="str">
        <f t="shared" si="22"/>
        <v>90-94.99</v>
      </c>
      <c r="O236" s="2">
        <f t="shared" si="23"/>
        <v>1</v>
      </c>
      <c r="P236" s="2">
        <f>1</f>
        <v>1</v>
      </c>
    </row>
    <row r="237" spans="1:16" x14ac:dyDescent="0.25">
      <c r="A237" s="1">
        <v>42819</v>
      </c>
      <c r="B237">
        <v>4261000</v>
      </c>
      <c r="C237">
        <v>85.91</v>
      </c>
      <c r="D237">
        <v>59.88</v>
      </c>
      <c r="E237">
        <v>1.24</v>
      </c>
      <c r="F237" t="s">
        <v>9</v>
      </c>
      <c r="G237" t="s">
        <v>47</v>
      </c>
      <c r="H237" t="s">
        <v>18</v>
      </c>
      <c r="I237">
        <v>81</v>
      </c>
      <c r="J237">
        <f t="shared" si="18"/>
        <v>2017</v>
      </c>
      <c r="K237" t="str">
        <f t="shared" si="19"/>
        <v>50-100</v>
      </c>
      <c r="L237" t="str">
        <f t="shared" si="20"/>
        <v>Under 65</v>
      </c>
      <c r="M237" s="2" t="str">
        <f t="shared" si="21"/>
        <v>Under 1.25</v>
      </c>
      <c r="N237" s="2" t="str">
        <f t="shared" si="22"/>
        <v>Under 90</v>
      </c>
      <c r="O237" s="2">
        <f t="shared" si="23"/>
        <v>0</v>
      </c>
      <c r="P237" s="2">
        <f>1</f>
        <v>1</v>
      </c>
    </row>
    <row r="238" spans="1:16" x14ac:dyDescent="0.25">
      <c r="A238" s="1">
        <v>42525</v>
      </c>
      <c r="B238">
        <v>4359000</v>
      </c>
      <c r="C238">
        <v>99.64</v>
      </c>
      <c r="D238">
        <v>63.48</v>
      </c>
      <c r="E238">
        <v>1.27</v>
      </c>
      <c r="F238" t="s">
        <v>9</v>
      </c>
      <c r="G238" t="s">
        <v>38</v>
      </c>
      <c r="H238" t="s">
        <v>23</v>
      </c>
      <c r="I238">
        <v>87</v>
      </c>
      <c r="J238">
        <f t="shared" si="18"/>
        <v>2016</v>
      </c>
      <c r="K238" t="str">
        <f t="shared" si="19"/>
        <v>50-100</v>
      </c>
      <c r="L238" t="str">
        <f t="shared" si="20"/>
        <v>Under 65</v>
      </c>
      <c r="M238" s="2" t="str">
        <f t="shared" si="21"/>
        <v>1.25-1.49</v>
      </c>
      <c r="N238" s="2" t="str">
        <f t="shared" si="22"/>
        <v>Over 98</v>
      </c>
      <c r="O238" s="2">
        <f t="shared" si="23"/>
        <v>0</v>
      </c>
      <c r="P238" s="2">
        <f>1</f>
        <v>1</v>
      </c>
    </row>
    <row r="239" spans="1:16" x14ac:dyDescent="0.25">
      <c r="A239" s="1">
        <v>45570</v>
      </c>
      <c r="B239">
        <v>6237000</v>
      </c>
      <c r="C239">
        <v>92.47</v>
      </c>
      <c r="D239">
        <v>72.209999999999994</v>
      </c>
      <c r="E239">
        <v>2.08</v>
      </c>
      <c r="F239" t="s">
        <v>9</v>
      </c>
      <c r="G239" t="s">
        <v>34</v>
      </c>
      <c r="H239" t="s">
        <v>13</v>
      </c>
      <c r="I239">
        <v>108</v>
      </c>
      <c r="J239">
        <f t="shared" si="18"/>
        <v>2024</v>
      </c>
      <c r="K239" t="str">
        <f t="shared" si="19"/>
        <v>More than 100</v>
      </c>
      <c r="L239" t="str">
        <f t="shared" si="20"/>
        <v>65-79.99</v>
      </c>
      <c r="M239" s="2" t="str">
        <f t="shared" si="21"/>
        <v>Over 2.00</v>
      </c>
      <c r="N239" s="2" t="str">
        <f t="shared" si="22"/>
        <v>90-94.99</v>
      </c>
      <c r="O239" s="2">
        <f t="shared" si="23"/>
        <v>0</v>
      </c>
      <c r="P239" s="2">
        <f>1</f>
        <v>1</v>
      </c>
    </row>
    <row r="240" spans="1:16" x14ac:dyDescent="0.25">
      <c r="A240" s="1">
        <v>42302</v>
      </c>
      <c r="B240">
        <v>5076000</v>
      </c>
      <c r="C240">
        <v>87.99</v>
      </c>
      <c r="D240">
        <v>77.209999999999994</v>
      </c>
      <c r="E240">
        <v>1.1100000000000001</v>
      </c>
      <c r="F240" t="s">
        <v>9</v>
      </c>
      <c r="G240" t="s">
        <v>43</v>
      </c>
      <c r="H240" t="s">
        <v>15</v>
      </c>
      <c r="I240">
        <v>78</v>
      </c>
      <c r="J240">
        <f t="shared" si="18"/>
        <v>2015</v>
      </c>
      <c r="K240" t="str">
        <f t="shared" si="19"/>
        <v>50-100</v>
      </c>
      <c r="L240" t="str">
        <f t="shared" si="20"/>
        <v>65-79.99</v>
      </c>
      <c r="M240" s="2" t="str">
        <f t="shared" si="21"/>
        <v>Under 1.25</v>
      </c>
      <c r="N240" s="2" t="str">
        <f t="shared" si="22"/>
        <v>Under 90</v>
      </c>
      <c r="O240" s="2">
        <f t="shared" si="23"/>
        <v>0</v>
      </c>
      <c r="P240" s="2">
        <f>1</f>
        <v>1</v>
      </c>
    </row>
    <row r="241" spans="1:16" x14ac:dyDescent="0.25">
      <c r="A241" s="1">
        <v>42790</v>
      </c>
      <c r="B241">
        <v>7182000</v>
      </c>
      <c r="C241">
        <v>95.91</v>
      </c>
      <c r="D241">
        <v>79.709999999999994</v>
      </c>
      <c r="E241">
        <v>1.64</v>
      </c>
      <c r="F241" t="s">
        <v>19</v>
      </c>
      <c r="G241" t="s">
        <v>22</v>
      </c>
      <c r="H241" t="s">
        <v>23</v>
      </c>
      <c r="I241">
        <v>71</v>
      </c>
      <c r="J241">
        <f t="shared" si="18"/>
        <v>2017</v>
      </c>
      <c r="K241" t="str">
        <f t="shared" si="19"/>
        <v>50-100</v>
      </c>
      <c r="L241" t="str">
        <f t="shared" si="20"/>
        <v>65-79.99</v>
      </c>
      <c r="M241" s="2" t="str">
        <f t="shared" si="21"/>
        <v>1.50-1.99</v>
      </c>
      <c r="N241" s="2" t="str">
        <f t="shared" si="22"/>
        <v>95-97.99</v>
      </c>
      <c r="O241" s="2">
        <f t="shared" si="23"/>
        <v>1</v>
      </c>
      <c r="P241" s="2">
        <f>1</f>
        <v>1</v>
      </c>
    </row>
    <row r="242" spans="1:16" x14ac:dyDescent="0.25">
      <c r="A242" s="1">
        <v>43679</v>
      </c>
      <c r="B242">
        <v>2548000</v>
      </c>
      <c r="C242">
        <v>99.81</v>
      </c>
      <c r="D242">
        <v>51.6</v>
      </c>
      <c r="E242">
        <v>2.2999999999999998</v>
      </c>
      <c r="F242" t="s">
        <v>9</v>
      </c>
      <c r="G242" t="s">
        <v>44</v>
      </c>
      <c r="H242" t="s">
        <v>37</v>
      </c>
      <c r="I242">
        <v>31</v>
      </c>
      <c r="J242">
        <f t="shared" si="18"/>
        <v>2019</v>
      </c>
      <c r="K242" t="str">
        <f t="shared" si="19"/>
        <v>Less than 50</v>
      </c>
      <c r="L242" t="str">
        <f t="shared" si="20"/>
        <v>Under 65</v>
      </c>
      <c r="M242" s="2" t="str">
        <f t="shared" si="21"/>
        <v>Over 2.00</v>
      </c>
      <c r="N242" s="2" t="str">
        <f t="shared" si="22"/>
        <v>Over 98</v>
      </c>
      <c r="O242" s="2">
        <f t="shared" si="23"/>
        <v>0</v>
      </c>
      <c r="P242" s="2">
        <f>1</f>
        <v>1</v>
      </c>
    </row>
    <row r="243" spans="1:16" x14ac:dyDescent="0.25">
      <c r="A243" s="1">
        <v>43244</v>
      </c>
      <c r="B243">
        <v>1876000</v>
      </c>
      <c r="C243">
        <v>95.88</v>
      </c>
      <c r="D243">
        <v>69.47</v>
      </c>
      <c r="E243">
        <v>2.31</v>
      </c>
      <c r="F243" t="s">
        <v>9</v>
      </c>
      <c r="G243" t="s">
        <v>25</v>
      </c>
      <c r="H243" t="s">
        <v>26</v>
      </c>
      <c r="I243">
        <v>135</v>
      </c>
      <c r="J243">
        <f t="shared" si="18"/>
        <v>2018</v>
      </c>
      <c r="K243" t="str">
        <f t="shared" si="19"/>
        <v>More than 100</v>
      </c>
      <c r="L243" t="str">
        <f t="shared" si="20"/>
        <v>65-79.99</v>
      </c>
      <c r="M243" s="2" t="str">
        <f t="shared" si="21"/>
        <v>Over 2.00</v>
      </c>
      <c r="N243" s="2" t="str">
        <f t="shared" si="22"/>
        <v>95-97.99</v>
      </c>
      <c r="O243" s="2">
        <f t="shared" si="23"/>
        <v>0</v>
      </c>
      <c r="P243" s="2">
        <f>1</f>
        <v>1</v>
      </c>
    </row>
    <row r="244" spans="1:16" x14ac:dyDescent="0.25">
      <c r="A244" s="1">
        <v>44736</v>
      </c>
      <c r="B244">
        <v>4655000</v>
      </c>
      <c r="C244">
        <v>89.15</v>
      </c>
      <c r="D244">
        <v>73.69</v>
      </c>
      <c r="E244">
        <v>2.37</v>
      </c>
      <c r="F244" t="s">
        <v>9</v>
      </c>
      <c r="G244" t="s">
        <v>48</v>
      </c>
      <c r="H244" t="s">
        <v>13</v>
      </c>
      <c r="I244">
        <v>101</v>
      </c>
      <c r="J244">
        <f t="shared" si="18"/>
        <v>2022</v>
      </c>
      <c r="K244" t="str">
        <f t="shared" si="19"/>
        <v>More than 100</v>
      </c>
      <c r="L244" t="str">
        <f t="shared" si="20"/>
        <v>65-79.99</v>
      </c>
      <c r="M244" s="2" t="str">
        <f t="shared" si="21"/>
        <v>Over 2.00</v>
      </c>
      <c r="N244" s="2" t="str">
        <f t="shared" si="22"/>
        <v>Under 90</v>
      </c>
      <c r="O244" s="2">
        <f t="shared" si="23"/>
        <v>0</v>
      </c>
      <c r="P244" s="2">
        <f>1</f>
        <v>1</v>
      </c>
    </row>
    <row r="245" spans="1:16" x14ac:dyDescent="0.25">
      <c r="A245" s="1">
        <v>45228</v>
      </c>
      <c r="B245">
        <v>6066000</v>
      </c>
      <c r="C245">
        <v>94.47</v>
      </c>
      <c r="D245">
        <v>79.319999999999993</v>
      </c>
      <c r="E245">
        <v>1.2</v>
      </c>
      <c r="F245" t="s">
        <v>9</v>
      </c>
      <c r="G245" t="s">
        <v>31</v>
      </c>
      <c r="H245" t="s">
        <v>21</v>
      </c>
      <c r="I245">
        <v>37</v>
      </c>
      <c r="J245">
        <f t="shared" si="18"/>
        <v>2023</v>
      </c>
      <c r="K245" t="str">
        <f t="shared" si="19"/>
        <v>Less than 50</v>
      </c>
      <c r="L245" t="str">
        <f t="shared" si="20"/>
        <v>65-79.99</v>
      </c>
      <c r="M245" s="2" t="str">
        <f t="shared" si="21"/>
        <v>Under 1.25</v>
      </c>
      <c r="N245" s="2" t="str">
        <f t="shared" si="22"/>
        <v>90-94.99</v>
      </c>
      <c r="O245" s="2">
        <f t="shared" si="23"/>
        <v>0</v>
      </c>
      <c r="P245" s="2">
        <f>1</f>
        <v>1</v>
      </c>
    </row>
    <row r="246" spans="1:16" x14ac:dyDescent="0.25">
      <c r="A246" s="1">
        <v>45202</v>
      </c>
      <c r="B246">
        <v>5988000</v>
      </c>
      <c r="C246">
        <v>87.7</v>
      </c>
      <c r="D246">
        <v>59.5</v>
      </c>
      <c r="E246">
        <v>2.46</v>
      </c>
      <c r="F246" t="s">
        <v>19</v>
      </c>
      <c r="G246" t="s">
        <v>45</v>
      </c>
      <c r="H246" t="s">
        <v>33</v>
      </c>
      <c r="I246">
        <v>82</v>
      </c>
      <c r="J246">
        <f t="shared" si="18"/>
        <v>2023</v>
      </c>
      <c r="K246" t="str">
        <f t="shared" si="19"/>
        <v>50-100</v>
      </c>
      <c r="L246" t="str">
        <f t="shared" si="20"/>
        <v>Under 65</v>
      </c>
      <c r="M246" s="2" t="str">
        <f t="shared" si="21"/>
        <v>Over 2.00</v>
      </c>
      <c r="N246" s="2" t="str">
        <f t="shared" si="22"/>
        <v>Under 90</v>
      </c>
      <c r="O246" s="2">
        <f t="shared" si="23"/>
        <v>1</v>
      </c>
      <c r="P246" s="2">
        <f>1</f>
        <v>1</v>
      </c>
    </row>
    <row r="247" spans="1:16" x14ac:dyDescent="0.25">
      <c r="A247" s="1">
        <v>43539</v>
      </c>
      <c r="B247">
        <v>5648000</v>
      </c>
      <c r="C247">
        <v>92.38</v>
      </c>
      <c r="D247">
        <v>59.89</v>
      </c>
      <c r="E247">
        <v>2.31</v>
      </c>
      <c r="F247" t="s">
        <v>19</v>
      </c>
      <c r="G247" t="s">
        <v>16</v>
      </c>
      <c r="H247" t="s">
        <v>11</v>
      </c>
      <c r="I247">
        <v>66</v>
      </c>
      <c r="J247">
        <f t="shared" si="18"/>
        <v>2019</v>
      </c>
      <c r="K247" t="str">
        <f t="shared" si="19"/>
        <v>50-100</v>
      </c>
      <c r="L247" t="str">
        <f t="shared" si="20"/>
        <v>Under 65</v>
      </c>
      <c r="M247" s="2" t="str">
        <f t="shared" si="21"/>
        <v>Over 2.00</v>
      </c>
      <c r="N247" s="2" t="str">
        <f t="shared" si="22"/>
        <v>90-94.99</v>
      </c>
      <c r="O247" s="2">
        <f t="shared" si="23"/>
        <v>1</v>
      </c>
      <c r="P247" s="2">
        <f>1</f>
        <v>1</v>
      </c>
    </row>
    <row r="248" spans="1:16" x14ac:dyDescent="0.25">
      <c r="A248" s="1">
        <v>44702</v>
      </c>
      <c r="B248">
        <v>6543000</v>
      </c>
      <c r="C248">
        <v>90.39</v>
      </c>
      <c r="D248">
        <v>73.72</v>
      </c>
      <c r="E248">
        <v>1.25</v>
      </c>
      <c r="F248" t="s">
        <v>9</v>
      </c>
      <c r="G248" t="s">
        <v>50</v>
      </c>
      <c r="H248" t="s">
        <v>21</v>
      </c>
      <c r="I248">
        <v>5</v>
      </c>
      <c r="J248">
        <f t="shared" si="18"/>
        <v>2022</v>
      </c>
      <c r="K248" t="str">
        <f t="shared" si="19"/>
        <v>Less than 50</v>
      </c>
      <c r="L248" t="str">
        <f t="shared" si="20"/>
        <v>65-79.99</v>
      </c>
      <c r="M248" s="2" t="str">
        <f t="shared" si="21"/>
        <v>1.25-1.49</v>
      </c>
      <c r="N248" s="2" t="str">
        <f t="shared" si="22"/>
        <v>90-94.99</v>
      </c>
      <c r="O248" s="2">
        <f t="shared" si="23"/>
        <v>0</v>
      </c>
      <c r="P248" s="2">
        <f>1</f>
        <v>1</v>
      </c>
    </row>
    <row r="249" spans="1:16" x14ac:dyDescent="0.25">
      <c r="A249" s="1">
        <v>42575</v>
      </c>
      <c r="B249">
        <v>5749000</v>
      </c>
      <c r="C249">
        <v>88.87</v>
      </c>
      <c r="D249">
        <v>76.27</v>
      </c>
      <c r="E249">
        <v>1.49</v>
      </c>
      <c r="F249" t="s">
        <v>9</v>
      </c>
      <c r="G249" t="s">
        <v>10</v>
      </c>
      <c r="H249" t="s">
        <v>11</v>
      </c>
      <c r="I249">
        <v>72</v>
      </c>
      <c r="J249">
        <f t="shared" si="18"/>
        <v>2016</v>
      </c>
      <c r="K249" t="str">
        <f t="shared" si="19"/>
        <v>50-100</v>
      </c>
      <c r="L249" t="str">
        <f t="shared" si="20"/>
        <v>65-79.99</v>
      </c>
      <c r="M249" s="2" t="str">
        <f t="shared" si="21"/>
        <v>1.25-1.49</v>
      </c>
      <c r="N249" s="2" t="str">
        <f t="shared" si="22"/>
        <v>Under 90</v>
      </c>
      <c r="O249" s="2">
        <f t="shared" si="23"/>
        <v>0</v>
      </c>
      <c r="P249" s="2">
        <f>1</f>
        <v>1</v>
      </c>
    </row>
    <row r="250" spans="1:16" x14ac:dyDescent="0.25">
      <c r="A250" s="1">
        <v>43234</v>
      </c>
      <c r="B250">
        <v>4065000</v>
      </c>
      <c r="C250">
        <v>99.55</v>
      </c>
      <c r="D250">
        <v>68.150000000000006</v>
      </c>
      <c r="E250">
        <v>1.35</v>
      </c>
      <c r="F250" t="s">
        <v>9</v>
      </c>
      <c r="G250" t="s">
        <v>51</v>
      </c>
      <c r="H250" t="s">
        <v>28</v>
      </c>
      <c r="I250">
        <v>85</v>
      </c>
      <c r="J250">
        <f t="shared" si="18"/>
        <v>2018</v>
      </c>
      <c r="K250" t="str">
        <f t="shared" si="19"/>
        <v>50-100</v>
      </c>
      <c r="L250" t="str">
        <f t="shared" si="20"/>
        <v>65-79.99</v>
      </c>
      <c r="M250" s="2" t="str">
        <f t="shared" si="21"/>
        <v>1.25-1.49</v>
      </c>
      <c r="N250" s="2" t="str">
        <f t="shared" si="22"/>
        <v>Over 98</v>
      </c>
      <c r="O250" s="2">
        <f t="shared" si="23"/>
        <v>0</v>
      </c>
      <c r="P250" s="2">
        <f>1</f>
        <v>1</v>
      </c>
    </row>
    <row r="251" spans="1:16" x14ac:dyDescent="0.25">
      <c r="A251" s="1">
        <v>44565</v>
      </c>
      <c r="B251">
        <v>810000</v>
      </c>
      <c r="C251">
        <v>97.43</v>
      </c>
      <c r="D251">
        <v>67.239999999999995</v>
      </c>
      <c r="E251">
        <v>1.37</v>
      </c>
      <c r="F251" t="s">
        <v>19</v>
      </c>
      <c r="G251" t="s">
        <v>25</v>
      </c>
      <c r="H251" t="s">
        <v>26</v>
      </c>
      <c r="I251">
        <v>82</v>
      </c>
      <c r="J251">
        <f t="shared" si="18"/>
        <v>2022</v>
      </c>
      <c r="K251" t="str">
        <f t="shared" si="19"/>
        <v>50-100</v>
      </c>
      <c r="L251" t="str">
        <f t="shared" si="20"/>
        <v>65-79.99</v>
      </c>
      <c r="M251" s="2" t="str">
        <f t="shared" si="21"/>
        <v>1.25-1.49</v>
      </c>
      <c r="N251" s="2" t="str">
        <f t="shared" si="22"/>
        <v>95-97.99</v>
      </c>
      <c r="O251" s="2">
        <f t="shared" si="23"/>
        <v>1</v>
      </c>
      <c r="P251" s="2">
        <f>1</f>
        <v>1</v>
      </c>
    </row>
    <row r="252" spans="1:16" x14ac:dyDescent="0.25">
      <c r="A252" s="1">
        <v>42224</v>
      </c>
      <c r="B252">
        <v>8002000</v>
      </c>
      <c r="C252">
        <v>87.51</v>
      </c>
      <c r="D252">
        <v>56.7</v>
      </c>
      <c r="E252">
        <v>1.06</v>
      </c>
      <c r="F252" t="s">
        <v>9</v>
      </c>
      <c r="G252" t="s">
        <v>17</v>
      </c>
      <c r="H252" t="s">
        <v>18</v>
      </c>
      <c r="I252">
        <v>100</v>
      </c>
      <c r="J252">
        <f t="shared" si="18"/>
        <v>2015</v>
      </c>
      <c r="K252" t="str">
        <f t="shared" si="19"/>
        <v>More than 100</v>
      </c>
      <c r="L252" t="str">
        <f t="shared" si="20"/>
        <v>Under 65</v>
      </c>
      <c r="M252" s="2" t="str">
        <f t="shared" si="21"/>
        <v>Under 1.25</v>
      </c>
      <c r="N252" s="2" t="str">
        <f t="shared" si="22"/>
        <v>Under 90</v>
      </c>
      <c r="O252" s="2">
        <f t="shared" si="23"/>
        <v>0</v>
      </c>
      <c r="P252" s="2">
        <f>1</f>
        <v>1</v>
      </c>
    </row>
    <row r="253" spans="1:16" x14ac:dyDescent="0.25">
      <c r="A253" s="1">
        <v>44636</v>
      </c>
      <c r="B253">
        <v>6694000</v>
      </c>
      <c r="C253">
        <v>92.12</v>
      </c>
      <c r="D253">
        <v>83.77</v>
      </c>
      <c r="E253">
        <v>2.21</v>
      </c>
      <c r="F253" t="s">
        <v>9</v>
      </c>
      <c r="G253" t="s">
        <v>17</v>
      </c>
      <c r="H253" t="s">
        <v>18</v>
      </c>
      <c r="I253">
        <v>111</v>
      </c>
      <c r="J253">
        <f t="shared" si="18"/>
        <v>2022</v>
      </c>
      <c r="K253" t="str">
        <f t="shared" si="19"/>
        <v>More than 100</v>
      </c>
      <c r="L253" t="str">
        <f t="shared" si="20"/>
        <v>Over 80</v>
      </c>
      <c r="M253" s="2" t="str">
        <f t="shared" si="21"/>
        <v>Over 2.00</v>
      </c>
      <c r="N253" s="2" t="str">
        <f t="shared" si="22"/>
        <v>90-94.99</v>
      </c>
      <c r="O253" s="2">
        <f t="shared" si="23"/>
        <v>0</v>
      </c>
      <c r="P253" s="2">
        <f>1</f>
        <v>1</v>
      </c>
    </row>
    <row r="254" spans="1:16" x14ac:dyDescent="0.25">
      <c r="A254" s="1">
        <v>43858</v>
      </c>
      <c r="B254">
        <v>7061000</v>
      </c>
      <c r="C254">
        <v>88.09</v>
      </c>
      <c r="D254">
        <v>54.48</v>
      </c>
      <c r="E254">
        <v>1.4</v>
      </c>
      <c r="F254" t="s">
        <v>19</v>
      </c>
      <c r="G254" t="s">
        <v>20</v>
      </c>
      <c r="H254" t="s">
        <v>21</v>
      </c>
      <c r="I254">
        <v>82</v>
      </c>
      <c r="J254">
        <f t="shared" si="18"/>
        <v>2020</v>
      </c>
      <c r="K254" t="str">
        <f t="shared" si="19"/>
        <v>50-100</v>
      </c>
      <c r="L254" t="str">
        <f t="shared" si="20"/>
        <v>Under 65</v>
      </c>
      <c r="M254" s="2" t="str">
        <f t="shared" si="21"/>
        <v>1.25-1.49</v>
      </c>
      <c r="N254" s="2" t="str">
        <f t="shared" si="22"/>
        <v>Under 90</v>
      </c>
      <c r="O254" s="2">
        <f t="shared" si="23"/>
        <v>1</v>
      </c>
      <c r="P254" s="2">
        <f>1</f>
        <v>1</v>
      </c>
    </row>
    <row r="255" spans="1:16" x14ac:dyDescent="0.25">
      <c r="A255" s="1">
        <v>45038</v>
      </c>
      <c r="B255">
        <v>5097000</v>
      </c>
      <c r="C255">
        <v>99.05</v>
      </c>
      <c r="D255">
        <v>51.57</v>
      </c>
      <c r="E255">
        <v>1.18</v>
      </c>
      <c r="F255" t="s">
        <v>9</v>
      </c>
      <c r="G255" t="s">
        <v>22</v>
      </c>
      <c r="H255" t="s">
        <v>23</v>
      </c>
      <c r="I255">
        <v>54</v>
      </c>
      <c r="J255">
        <f t="shared" si="18"/>
        <v>2023</v>
      </c>
      <c r="K255" t="str">
        <f t="shared" si="19"/>
        <v>50-100</v>
      </c>
      <c r="L255" t="str">
        <f t="shared" si="20"/>
        <v>Under 65</v>
      </c>
      <c r="M255" s="2" t="str">
        <f t="shared" si="21"/>
        <v>Under 1.25</v>
      </c>
      <c r="N255" s="2" t="str">
        <f t="shared" si="22"/>
        <v>Over 98</v>
      </c>
      <c r="O255" s="2">
        <f t="shared" si="23"/>
        <v>0</v>
      </c>
      <c r="P255" s="2">
        <f>1</f>
        <v>1</v>
      </c>
    </row>
    <row r="256" spans="1:16" x14ac:dyDescent="0.25">
      <c r="A256" s="1">
        <v>43983</v>
      </c>
      <c r="B256">
        <v>6465000</v>
      </c>
      <c r="C256">
        <v>89.74</v>
      </c>
      <c r="D256">
        <v>70.290000000000006</v>
      </c>
      <c r="E256">
        <v>1.06</v>
      </c>
      <c r="F256" t="s">
        <v>9</v>
      </c>
      <c r="G256" t="s">
        <v>35</v>
      </c>
      <c r="H256" t="s">
        <v>11</v>
      </c>
      <c r="I256">
        <v>72</v>
      </c>
      <c r="J256">
        <f t="shared" si="18"/>
        <v>2020</v>
      </c>
      <c r="K256" t="str">
        <f t="shared" si="19"/>
        <v>50-100</v>
      </c>
      <c r="L256" t="str">
        <f t="shared" si="20"/>
        <v>65-79.99</v>
      </c>
      <c r="M256" s="2" t="str">
        <f t="shared" si="21"/>
        <v>Under 1.25</v>
      </c>
      <c r="N256" s="2" t="str">
        <f t="shared" si="22"/>
        <v>Under 90</v>
      </c>
      <c r="O256" s="2">
        <f t="shared" si="23"/>
        <v>0</v>
      </c>
      <c r="P256" s="2">
        <f>1</f>
        <v>1</v>
      </c>
    </row>
    <row r="257" spans="1:16" x14ac:dyDescent="0.25">
      <c r="A257" s="1">
        <v>44839</v>
      </c>
      <c r="B257">
        <v>5279000</v>
      </c>
      <c r="C257">
        <v>98.02</v>
      </c>
      <c r="D257">
        <v>68.19</v>
      </c>
      <c r="E257">
        <v>1.77</v>
      </c>
      <c r="F257" t="s">
        <v>9</v>
      </c>
      <c r="G257" t="s">
        <v>34</v>
      </c>
      <c r="H257" t="s">
        <v>13</v>
      </c>
      <c r="I257">
        <v>88</v>
      </c>
      <c r="J257">
        <f t="shared" si="18"/>
        <v>2022</v>
      </c>
      <c r="K257" t="str">
        <f t="shared" si="19"/>
        <v>50-100</v>
      </c>
      <c r="L257" t="str">
        <f t="shared" si="20"/>
        <v>65-79.99</v>
      </c>
      <c r="M257" s="2" t="str">
        <f t="shared" si="21"/>
        <v>1.50-1.99</v>
      </c>
      <c r="N257" s="2" t="str">
        <f t="shared" si="22"/>
        <v>Over 98</v>
      </c>
      <c r="O257" s="2">
        <f t="shared" si="23"/>
        <v>0</v>
      </c>
      <c r="P257" s="2">
        <f>1</f>
        <v>1</v>
      </c>
    </row>
    <row r="258" spans="1:16" x14ac:dyDescent="0.25">
      <c r="A258" s="1">
        <v>45664</v>
      </c>
      <c r="B258">
        <v>9177000</v>
      </c>
      <c r="C258">
        <v>87.09</v>
      </c>
      <c r="D258">
        <v>51.2</v>
      </c>
      <c r="E258">
        <v>1.46</v>
      </c>
      <c r="F258" t="s">
        <v>9</v>
      </c>
      <c r="G258" t="s">
        <v>44</v>
      </c>
      <c r="H258" t="s">
        <v>37</v>
      </c>
      <c r="I258">
        <v>70</v>
      </c>
      <c r="J258">
        <f t="shared" ref="J258:J321" si="24">YEAR(A258)</f>
        <v>2025</v>
      </c>
      <c r="K258" t="str">
        <f t="shared" ref="K258:K321" si="25">IF(I258&lt;50,"Less than 50",IF(I258&lt;100,"50-100","More than 100"))</f>
        <v>50-100</v>
      </c>
      <c r="L258" t="str">
        <f t="shared" ref="L258:L321" si="26">IF(D258&lt;65,"Under 65",IF(D258&lt;80,"65-79.99","Over 80"))</f>
        <v>Under 65</v>
      </c>
      <c r="M258" s="2" t="str">
        <f t="shared" ref="M258:M321" si="27">IF(E258&lt;1.25,"Under 1.25",IF(E258&lt;1.5,"1.25-1.49",IF(E258&lt;2,"1.50-1.99","Over 2.00")))</f>
        <v>1.25-1.49</v>
      </c>
      <c r="N258" s="2" t="str">
        <f t="shared" ref="N258:N321" si="28">IF(C258&lt;90,"Under 90",IF(C258&lt;95,"90-94.99",IF(C258&lt;98,"95-97.99","Over 98")))</f>
        <v>Under 90</v>
      </c>
      <c r="O258" s="2">
        <f t="shared" ref="O258:O321" si="29">IF(OR(F258="30 Days Late", F258="60 Days Late", F258="90+ Days Late"),1,0)</f>
        <v>0</v>
      </c>
      <c r="P258" s="2">
        <f>1</f>
        <v>1</v>
      </c>
    </row>
    <row r="259" spans="1:16" x14ac:dyDescent="0.25">
      <c r="A259" s="1">
        <v>45235</v>
      </c>
      <c r="B259">
        <v>3123000</v>
      </c>
      <c r="C259">
        <v>95.1</v>
      </c>
      <c r="D259">
        <v>88.8</v>
      </c>
      <c r="E259">
        <v>1.1399999999999999</v>
      </c>
      <c r="F259" t="s">
        <v>9</v>
      </c>
      <c r="G259" t="s">
        <v>32</v>
      </c>
      <c r="H259" t="s">
        <v>33</v>
      </c>
      <c r="I259">
        <v>94</v>
      </c>
      <c r="J259">
        <f t="shared" si="24"/>
        <v>2023</v>
      </c>
      <c r="K259" t="str">
        <f t="shared" si="25"/>
        <v>50-100</v>
      </c>
      <c r="L259" t="str">
        <f t="shared" si="26"/>
        <v>Over 80</v>
      </c>
      <c r="M259" s="2" t="str">
        <f t="shared" si="27"/>
        <v>Under 1.25</v>
      </c>
      <c r="N259" s="2" t="str">
        <f t="shared" si="28"/>
        <v>95-97.99</v>
      </c>
      <c r="O259" s="2">
        <f t="shared" si="29"/>
        <v>0</v>
      </c>
      <c r="P259" s="2">
        <f>1</f>
        <v>1</v>
      </c>
    </row>
    <row r="260" spans="1:16" x14ac:dyDescent="0.25">
      <c r="A260" s="1">
        <v>43172</v>
      </c>
      <c r="B260">
        <v>3752000</v>
      </c>
      <c r="C260">
        <v>98.02</v>
      </c>
      <c r="D260">
        <v>57.09</v>
      </c>
      <c r="E260">
        <v>2.04</v>
      </c>
      <c r="F260" t="s">
        <v>9</v>
      </c>
      <c r="G260" t="s">
        <v>25</v>
      </c>
      <c r="H260" t="s">
        <v>26</v>
      </c>
      <c r="I260">
        <v>132</v>
      </c>
      <c r="J260">
        <f t="shared" si="24"/>
        <v>2018</v>
      </c>
      <c r="K260" t="str">
        <f t="shared" si="25"/>
        <v>More than 100</v>
      </c>
      <c r="L260" t="str">
        <f t="shared" si="26"/>
        <v>Under 65</v>
      </c>
      <c r="M260" s="2" t="str">
        <f t="shared" si="27"/>
        <v>Over 2.00</v>
      </c>
      <c r="N260" s="2" t="str">
        <f t="shared" si="28"/>
        <v>Over 98</v>
      </c>
      <c r="O260" s="2">
        <f t="shared" si="29"/>
        <v>0</v>
      </c>
      <c r="P260" s="2">
        <f>1</f>
        <v>1</v>
      </c>
    </row>
    <row r="261" spans="1:16" x14ac:dyDescent="0.25">
      <c r="A261" s="1">
        <v>43390</v>
      </c>
      <c r="B261">
        <v>4938000</v>
      </c>
      <c r="C261">
        <v>94.27</v>
      </c>
      <c r="D261">
        <v>84.76</v>
      </c>
      <c r="E261">
        <v>1.86</v>
      </c>
      <c r="F261" t="s">
        <v>40</v>
      </c>
      <c r="G261" t="s">
        <v>22</v>
      </c>
      <c r="H261" t="s">
        <v>23</v>
      </c>
      <c r="I261">
        <v>135</v>
      </c>
      <c r="J261">
        <f t="shared" si="24"/>
        <v>2018</v>
      </c>
      <c r="K261" t="str">
        <f t="shared" si="25"/>
        <v>More than 100</v>
      </c>
      <c r="L261" t="str">
        <f t="shared" si="26"/>
        <v>Over 80</v>
      </c>
      <c r="M261" s="2" t="str">
        <f t="shared" si="27"/>
        <v>1.50-1.99</v>
      </c>
      <c r="N261" s="2" t="str">
        <f t="shared" si="28"/>
        <v>90-94.99</v>
      </c>
      <c r="O261" s="2">
        <f t="shared" si="29"/>
        <v>1</v>
      </c>
      <c r="P261" s="2">
        <f>1</f>
        <v>1</v>
      </c>
    </row>
    <row r="262" spans="1:16" x14ac:dyDescent="0.25">
      <c r="A262" s="1">
        <v>44054</v>
      </c>
      <c r="B262">
        <v>7211000</v>
      </c>
      <c r="C262">
        <v>88.24</v>
      </c>
      <c r="D262">
        <v>76.36</v>
      </c>
      <c r="E262">
        <v>1.59</v>
      </c>
      <c r="F262" t="s">
        <v>19</v>
      </c>
      <c r="G262" t="s">
        <v>25</v>
      </c>
      <c r="H262" t="s">
        <v>26</v>
      </c>
      <c r="I262">
        <v>110</v>
      </c>
      <c r="J262">
        <f t="shared" si="24"/>
        <v>2020</v>
      </c>
      <c r="K262" t="str">
        <f t="shared" si="25"/>
        <v>More than 100</v>
      </c>
      <c r="L262" t="str">
        <f t="shared" si="26"/>
        <v>65-79.99</v>
      </c>
      <c r="M262" s="2" t="str">
        <f t="shared" si="27"/>
        <v>1.50-1.99</v>
      </c>
      <c r="N262" s="2" t="str">
        <f t="shared" si="28"/>
        <v>Under 90</v>
      </c>
      <c r="O262" s="2">
        <f t="shared" si="29"/>
        <v>1</v>
      </c>
      <c r="P262" s="2">
        <f>1</f>
        <v>1</v>
      </c>
    </row>
    <row r="263" spans="1:16" x14ac:dyDescent="0.25">
      <c r="A263" s="1">
        <v>43563</v>
      </c>
      <c r="B263">
        <v>3457000</v>
      </c>
      <c r="C263">
        <v>94.87</v>
      </c>
      <c r="D263">
        <v>89.98</v>
      </c>
      <c r="E263">
        <v>1.07</v>
      </c>
      <c r="F263" t="s">
        <v>9</v>
      </c>
      <c r="G263" t="s">
        <v>46</v>
      </c>
      <c r="H263" t="s">
        <v>37</v>
      </c>
      <c r="I263">
        <v>83</v>
      </c>
      <c r="J263">
        <f t="shared" si="24"/>
        <v>2019</v>
      </c>
      <c r="K263" t="str">
        <f t="shared" si="25"/>
        <v>50-100</v>
      </c>
      <c r="L263" t="str">
        <f t="shared" si="26"/>
        <v>Over 80</v>
      </c>
      <c r="M263" s="2" t="str">
        <f t="shared" si="27"/>
        <v>Under 1.25</v>
      </c>
      <c r="N263" s="2" t="str">
        <f t="shared" si="28"/>
        <v>90-94.99</v>
      </c>
      <c r="O263" s="2">
        <f t="shared" si="29"/>
        <v>0</v>
      </c>
      <c r="P263" s="2">
        <f>1</f>
        <v>1</v>
      </c>
    </row>
    <row r="264" spans="1:16" x14ac:dyDescent="0.25">
      <c r="A264" s="1">
        <v>42574</v>
      </c>
      <c r="B264">
        <v>4872000</v>
      </c>
      <c r="C264">
        <v>98.06</v>
      </c>
      <c r="D264">
        <v>81.3</v>
      </c>
      <c r="E264">
        <v>1.85</v>
      </c>
      <c r="F264" t="s">
        <v>19</v>
      </c>
      <c r="G264" t="s">
        <v>39</v>
      </c>
      <c r="H264" t="s">
        <v>23</v>
      </c>
      <c r="I264">
        <v>84</v>
      </c>
      <c r="J264">
        <f t="shared" si="24"/>
        <v>2016</v>
      </c>
      <c r="K264" t="str">
        <f t="shared" si="25"/>
        <v>50-100</v>
      </c>
      <c r="L264" t="str">
        <f t="shared" si="26"/>
        <v>Over 80</v>
      </c>
      <c r="M264" s="2" t="str">
        <f t="shared" si="27"/>
        <v>1.50-1.99</v>
      </c>
      <c r="N264" s="2" t="str">
        <f t="shared" si="28"/>
        <v>Over 98</v>
      </c>
      <c r="O264" s="2">
        <f t="shared" si="29"/>
        <v>1</v>
      </c>
      <c r="P264" s="2">
        <f>1</f>
        <v>1</v>
      </c>
    </row>
    <row r="265" spans="1:16" x14ac:dyDescent="0.25">
      <c r="A265" s="1">
        <v>45809</v>
      </c>
      <c r="B265">
        <v>6129000</v>
      </c>
      <c r="C265">
        <v>91.06</v>
      </c>
      <c r="D265">
        <v>63.08</v>
      </c>
      <c r="E265">
        <v>2</v>
      </c>
      <c r="F265" t="s">
        <v>19</v>
      </c>
      <c r="G265" t="s">
        <v>47</v>
      </c>
      <c r="H265" t="s">
        <v>18</v>
      </c>
      <c r="I265">
        <v>85</v>
      </c>
      <c r="J265">
        <f t="shared" si="24"/>
        <v>2025</v>
      </c>
      <c r="K265" t="str">
        <f t="shared" si="25"/>
        <v>50-100</v>
      </c>
      <c r="L265" t="str">
        <f t="shared" si="26"/>
        <v>Under 65</v>
      </c>
      <c r="M265" s="2" t="str">
        <f t="shared" si="27"/>
        <v>Over 2.00</v>
      </c>
      <c r="N265" s="2" t="str">
        <f t="shared" si="28"/>
        <v>90-94.99</v>
      </c>
      <c r="O265" s="2">
        <f t="shared" si="29"/>
        <v>1</v>
      </c>
      <c r="P265" s="2">
        <f>1</f>
        <v>1</v>
      </c>
    </row>
    <row r="266" spans="1:16" x14ac:dyDescent="0.25">
      <c r="A266" s="1">
        <v>45580</v>
      </c>
      <c r="B266">
        <v>6195000</v>
      </c>
      <c r="C266">
        <v>96.97</v>
      </c>
      <c r="D266">
        <v>67.42</v>
      </c>
      <c r="E266">
        <v>2.23</v>
      </c>
      <c r="F266" t="s">
        <v>9</v>
      </c>
      <c r="G266" t="s">
        <v>29</v>
      </c>
      <c r="H266" t="s">
        <v>26</v>
      </c>
      <c r="I266">
        <v>96</v>
      </c>
      <c r="J266">
        <f t="shared" si="24"/>
        <v>2024</v>
      </c>
      <c r="K266" t="str">
        <f t="shared" si="25"/>
        <v>50-100</v>
      </c>
      <c r="L266" t="str">
        <f t="shared" si="26"/>
        <v>65-79.99</v>
      </c>
      <c r="M266" s="2" t="str">
        <f t="shared" si="27"/>
        <v>Over 2.00</v>
      </c>
      <c r="N266" s="2" t="str">
        <f t="shared" si="28"/>
        <v>95-97.99</v>
      </c>
      <c r="O266" s="2">
        <f t="shared" si="29"/>
        <v>0</v>
      </c>
      <c r="P266" s="2">
        <f>1</f>
        <v>1</v>
      </c>
    </row>
    <row r="267" spans="1:16" x14ac:dyDescent="0.25">
      <c r="A267" s="1">
        <v>42589</v>
      </c>
      <c r="B267">
        <v>5241000</v>
      </c>
      <c r="C267">
        <v>85.09</v>
      </c>
      <c r="D267">
        <v>62.98</v>
      </c>
      <c r="E267">
        <v>1.55</v>
      </c>
      <c r="F267" t="s">
        <v>9</v>
      </c>
      <c r="G267" t="s">
        <v>30</v>
      </c>
      <c r="H267" t="s">
        <v>28</v>
      </c>
      <c r="I267">
        <v>44</v>
      </c>
      <c r="J267">
        <f t="shared" si="24"/>
        <v>2016</v>
      </c>
      <c r="K267" t="str">
        <f t="shared" si="25"/>
        <v>Less than 50</v>
      </c>
      <c r="L267" t="str">
        <f t="shared" si="26"/>
        <v>Under 65</v>
      </c>
      <c r="M267" s="2" t="str">
        <f t="shared" si="27"/>
        <v>1.50-1.99</v>
      </c>
      <c r="N267" s="2" t="str">
        <f t="shared" si="28"/>
        <v>Under 90</v>
      </c>
      <c r="O267" s="2">
        <f t="shared" si="29"/>
        <v>0</v>
      </c>
      <c r="P267" s="2">
        <f>1</f>
        <v>1</v>
      </c>
    </row>
    <row r="268" spans="1:16" x14ac:dyDescent="0.25">
      <c r="A268" s="1">
        <v>44159</v>
      </c>
      <c r="B268">
        <v>8189000</v>
      </c>
      <c r="C268">
        <v>90.83</v>
      </c>
      <c r="D268">
        <v>67.95</v>
      </c>
      <c r="E268">
        <v>1.36</v>
      </c>
      <c r="F268" t="s">
        <v>9</v>
      </c>
      <c r="G268" t="s">
        <v>29</v>
      </c>
      <c r="H268" t="s">
        <v>26</v>
      </c>
      <c r="I268">
        <v>49</v>
      </c>
      <c r="J268">
        <f t="shared" si="24"/>
        <v>2020</v>
      </c>
      <c r="K268" t="str">
        <f t="shared" si="25"/>
        <v>Less than 50</v>
      </c>
      <c r="L268" t="str">
        <f t="shared" si="26"/>
        <v>65-79.99</v>
      </c>
      <c r="M268" s="2" t="str">
        <f t="shared" si="27"/>
        <v>1.25-1.49</v>
      </c>
      <c r="N268" s="2" t="str">
        <f t="shared" si="28"/>
        <v>90-94.99</v>
      </c>
      <c r="O268" s="2">
        <f t="shared" si="29"/>
        <v>0</v>
      </c>
      <c r="P268" s="2">
        <f>1</f>
        <v>1</v>
      </c>
    </row>
    <row r="269" spans="1:16" x14ac:dyDescent="0.25">
      <c r="A269" s="1">
        <v>42566</v>
      </c>
      <c r="B269">
        <v>2414000</v>
      </c>
      <c r="C269">
        <v>86.1</v>
      </c>
      <c r="D269">
        <v>74.14</v>
      </c>
      <c r="E269">
        <v>2</v>
      </c>
      <c r="F269" t="s">
        <v>9</v>
      </c>
      <c r="G269" t="s">
        <v>36</v>
      </c>
      <c r="H269" t="s">
        <v>37</v>
      </c>
      <c r="I269">
        <v>56</v>
      </c>
      <c r="J269">
        <f t="shared" si="24"/>
        <v>2016</v>
      </c>
      <c r="K269" t="str">
        <f t="shared" si="25"/>
        <v>50-100</v>
      </c>
      <c r="L269" t="str">
        <f t="shared" si="26"/>
        <v>65-79.99</v>
      </c>
      <c r="M269" s="2" t="str">
        <f t="shared" si="27"/>
        <v>Over 2.00</v>
      </c>
      <c r="N269" s="2" t="str">
        <f t="shared" si="28"/>
        <v>Under 90</v>
      </c>
      <c r="O269" s="2">
        <f t="shared" si="29"/>
        <v>0</v>
      </c>
      <c r="P269" s="2">
        <f>1</f>
        <v>1</v>
      </c>
    </row>
    <row r="270" spans="1:16" x14ac:dyDescent="0.25">
      <c r="A270" s="1">
        <v>42522</v>
      </c>
      <c r="B270">
        <v>3624000</v>
      </c>
      <c r="C270">
        <v>90.7</v>
      </c>
      <c r="D270">
        <v>84.53</v>
      </c>
      <c r="E270">
        <v>1.78</v>
      </c>
      <c r="F270" t="s">
        <v>9</v>
      </c>
      <c r="G270" t="s">
        <v>38</v>
      </c>
      <c r="H270" t="s">
        <v>23</v>
      </c>
      <c r="I270">
        <v>142</v>
      </c>
      <c r="J270">
        <f t="shared" si="24"/>
        <v>2016</v>
      </c>
      <c r="K270" t="str">
        <f t="shared" si="25"/>
        <v>More than 100</v>
      </c>
      <c r="L270" t="str">
        <f t="shared" si="26"/>
        <v>Over 80</v>
      </c>
      <c r="M270" s="2" t="str">
        <f t="shared" si="27"/>
        <v>1.50-1.99</v>
      </c>
      <c r="N270" s="2" t="str">
        <f t="shared" si="28"/>
        <v>90-94.99</v>
      </c>
      <c r="O270" s="2">
        <f t="shared" si="29"/>
        <v>0</v>
      </c>
      <c r="P270" s="2">
        <f>1</f>
        <v>1</v>
      </c>
    </row>
    <row r="271" spans="1:16" x14ac:dyDescent="0.25">
      <c r="A271" s="1">
        <v>45840</v>
      </c>
      <c r="B271">
        <v>4092000</v>
      </c>
      <c r="C271">
        <v>90.12</v>
      </c>
      <c r="D271">
        <v>65.209999999999994</v>
      </c>
      <c r="E271">
        <v>1.6</v>
      </c>
      <c r="F271" t="s">
        <v>9</v>
      </c>
      <c r="G271" t="s">
        <v>32</v>
      </c>
      <c r="H271" t="s">
        <v>33</v>
      </c>
      <c r="I271">
        <v>74</v>
      </c>
      <c r="J271">
        <f t="shared" si="24"/>
        <v>2025</v>
      </c>
      <c r="K271" t="str">
        <f t="shared" si="25"/>
        <v>50-100</v>
      </c>
      <c r="L271" t="str">
        <f t="shared" si="26"/>
        <v>65-79.99</v>
      </c>
      <c r="M271" s="2" t="str">
        <f t="shared" si="27"/>
        <v>1.50-1.99</v>
      </c>
      <c r="N271" s="2" t="str">
        <f t="shared" si="28"/>
        <v>90-94.99</v>
      </c>
      <c r="O271" s="2">
        <f t="shared" si="29"/>
        <v>0</v>
      </c>
      <c r="P271" s="2">
        <f>1</f>
        <v>1</v>
      </c>
    </row>
    <row r="272" spans="1:16" x14ac:dyDescent="0.25">
      <c r="A272" s="1">
        <v>45173</v>
      </c>
      <c r="B272">
        <v>7045000</v>
      </c>
      <c r="C272">
        <v>94.12</v>
      </c>
      <c r="D272">
        <v>80.599999999999994</v>
      </c>
      <c r="E272">
        <v>2.2200000000000002</v>
      </c>
      <c r="F272" t="s">
        <v>9</v>
      </c>
      <c r="G272" t="s">
        <v>38</v>
      </c>
      <c r="H272" t="s">
        <v>23</v>
      </c>
      <c r="I272">
        <v>148</v>
      </c>
      <c r="J272">
        <f t="shared" si="24"/>
        <v>2023</v>
      </c>
      <c r="K272" t="str">
        <f t="shared" si="25"/>
        <v>More than 100</v>
      </c>
      <c r="L272" t="str">
        <f t="shared" si="26"/>
        <v>Over 80</v>
      </c>
      <c r="M272" s="2" t="str">
        <f t="shared" si="27"/>
        <v>Over 2.00</v>
      </c>
      <c r="N272" s="2" t="str">
        <f t="shared" si="28"/>
        <v>90-94.99</v>
      </c>
      <c r="O272" s="2">
        <f t="shared" si="29"/>
        <v>0</v>
      </c>
      <c r="P272" s="2">
        <f>1</f>
        <v>1</v>
      </c>
    </row>
    <row r="273" spans="1:16" x14ac:dyDescent="0.25">
      <c r="A273" s="1">
        <v>45335</v>
      </c>
      <c r="B273">
        <v>4495000</v>
      </c>
      <c r="C273">
        <v>98.91</v>
      </c>
      <c r="D273">
        <v>52.41</v>
      </c>
      <c r="E273">
        <v>2.4</v>
      </c>
      <c r="F273" t="s">
        <v>9</v>
      </c>
      <c r="G273" t="s">
        <v>39</v>
      </c>
      <c r="H273" t="s">
        <v>23</v>
      </c>
      <c r="I273">
        <v>86</v>
      </c>
      <c r="J273">
        <f t="shared" si="24"/>
        <v>2024</v>
      </c>
      <c r="K273" t="str">
        <f t="shared" si="25"/>
        <v>50-100</v>
      </c>
      <c r="L273" t="str">
        <f t="shared" si="26"/>
        <v>Under 65</v>
      </c>
      <c r="M273" s="2" t="str">
        <f t="shared" si="27"/>
        <v>Over 2.00</v>
      </c>
      <c r="N273" s="2" t="str">
        <f t="shared" si="28"/>
        <v>Over 98</v>
      </c>
      <c r="O273" s="2">
        <f t="shared" si="29"/>
        <v>0</v>
      </c>
      <c r="P273" s="2">
        <f>1</f>
        <v>1</v>
      </c>
    </row>
    <row r="274" spans="1:16" x14ac:dyDescent="0.25">
      <c r="A274" s="1">
        <v>45511</v>
      </c>
      <c r="B274">
        <v>3492000</v>
      </c>
      <c r="C274">
        <v>92.29</v>
      </c>
      <c r="D274">
        <v>60.27</v>
      </c>
      <c r="E274">
        <v>1.43</v>
      </c>
      <c r="F274" t="s">
        <v>19</v>
      </c>
      <c r="G274" t="s">
        <v>39</v>
      </c>
      <c r="H274" t="s">
        <v>23</v>
      </c>
      <c r="I274">
        <v>66</v>
      </c>
      <c r="J274">
        <f t="shared" si="24"/>
        <v>2024</v>
      </c>
      <c r="K274" t="str">
        <f t="shared" si="25"/>
        <v>50-100</v>
      </c>
      <c r="L274" t="str">
        <f t="shared" si="26"/>
        <v>Under 65</v>
      </c>
      <c r="M274" s="2" t="str">
        <f t="shared" si="27"/>
        <v>1.25-1.49</v>
      </c>
      <c r="N274" s="2" t="str">
        <f t="shared" si="28"/>
        <v>90-94.99</v>
      </c>
      <c r="O274" s="2">
        <f t="shared" si="29"/>
        <v>1</v>
      </c>
      <c r="P274" s="2">
        <f>1</f>
        <v>1</v>
      </c>
    </row>
    <row r="275" spans="1:16" x14ac:dyDescent="0.25">
      <c r="A275" s="1">
        <v>43189</v>
      </c>
      <c r="B275">
        <v>6942000</v>
      </c>
      <c r="C275">
        <v>93.09</v>
      </c>
      <c r="D275">
        <v>62.45</v>
      </c>
      <c r="E275">
        <v>1.92</v>
      </c>
      <c r="F275" t="s">
        <v>9</v>
      </c>
      <c r="G275" t="s">
        <v>42</v>
      </c>
      <c r="H275" t="s">
        <v>26</v>
      </c>
      <c r="I275">
        <v>56</v>
      </c>
      <c r="J275">
        <f t="shared" si="24"/>
        <v>2018</v>
      </c>
      <c r="K275" t="str">
        <f t="shared" si="25"/>
        <v>50-100</v>
      </c>
      <c r="L275" t="str">
        <f t="shared" si="26"/>
        <v>Under 65</v>
      </c>
      <c r="M275" s="2" t="str">
        <f t="shared" si="27"/>
        <v>1.50-1.99</v>
      </c>
      <c r="N275" s="2" t="str">
        <f t="shared" si="28"/>
        <v>90-94.99</v>
      </c>
      <c r="O275" s="2">
        <f t="shared" si="29"/>
        <v>0</v>
      </c>
      <c r="P275" s="2">
        <f>1</f>
        <v>1</v>
      </c>
    </row>
    <row r="276" spans="1:16" x14ac:dyDescent="0.25">
      <c r="A276" s="1">
        <v>42564</v>
      </c>
      <c r="B276">
        <v>3021000</v>
      </c>
      <c r="C276">
        <v>91.2</v>
      </c>
      <c r="D276">
        <v>54.88</v>
      </c>
      <c r="E276">
        <v>1.27</v>
      </c>
      <c r="F276" t="s">
        <v>9</v>
      </c>
      <c r="G276" t="s">
        <v>30</v>
      </c>
      <c r="H276" t="s">
        <v>28</v>
      </c>
      <c r="I276">
        <v>103</v>
      </c>
      <c r="J276">
        <f t="shared" si="24"/>
        <v>2016</v>
      </c>
      <c r="K276" t="str">
        <f t="shared" si="25"/>
        <v>More than 100</v>
      </c>
      <c r="L276" t="str">
        <f t="shared" si="26"/>
        <v>Under 65</v>
      </c>
      <c r="M276" s="2" t="str">
        <f t="shared" si="27"/>
        <v>1.25-1.49</v>
      </c>
      <c r="N276" s="2" t="str">
        <f t="shared" si="28"/>
        <v>90-94.99</v>
      </c>
      <c r="O276" s="2">
        <f t="shared" si="29"/>
        <v>0</v>
      </c>
      <c r="P276" s="2">
        <f>1</f>
        <v>1</v>
      </c>
    </row>
    <row r="277" spans="1:16" x14ac:dyDescent="0.25">
      <c r="A277" s="1">
        <v>45366</v>
      </c>
      <c r="B277">
        <v>3062000</v>
      </c>
      <c r="C277">
        <v>92.88</v>
      </c>
      <c r="D277">
        <v>78.36</v>
      </c>
      <c r="E277">
        <v>1.1599999999999999</v>
      </c>
      <c r="F277" t="s">
        <v>52</v>
      </c>
      <c r="G277" t="s">
        <v>41</v>
      </c>
      <c r="H277" t="s">
        <v>33</v>
      </c>
      <c r="I277">
        <v>91</v>
      </c>
      <c r="J277">
        <f t="shared" si="24"/>
        <v>2024</v>
      </c>
      <c r="K277" t="str">
        <f t="shared" si="25"/>
        <v>50-100</v>
      </c>
      <c r="L277" t="str">
        <f t="shared" si="26"/>
        <v>65-79.99</v>
      </c>
      <c r="M277" s="2" t="str">
        <f t="shared" si="27"/>
        <v>Under 1.25</v>
      </c>
      <c r="N277" s="2" t="str">
        <f t="shared" si="28"/>
        <v>90-94.99</v>
      </c>
      <c r="O277" s="2">
        <f t="shared" si="29"/>
        <v>1</v>
      </c>
      <c r="P277" s="2">
        <f>1</f>
        <v>1</v>
      </c>
    </row>
    <row r="278" spans="1:16" x14ac:dyDescent="0.25">
      <c r="A278" s="1">
        <v>42708</v>
      </c>
      <c r="B278">
        <v>1814000</v>
      </c>
      <c r="C278">
        <v>99.44</v>
      </c>
      <c r="D278">
        <v>69.34</v>
      </c>
      <c r="E278">
        <v>2.21</v>
      </c>
      <c r="F278" t="s">
        <v>9</v>
      </c>
      <c r="G278" t="s">
        <v>20</v>
      </c>
      <c r="H278" t="s">
        <v>21</v>
      </c>
      <c r="I278">
        <v>88</v>
      </c>
      <c r="J278">
        <f t="shared" si="24"/>
        <v>2016</v>
      </c>
      <c r="K278" t="str">
        <f t="shared" si="25"/>
        <v>50-100</v>
      </c>
      <c r="L278" t="str">
        <f t="shared" si="26"/>
        <v>65-79.99</v>
      </c>
      <c r="M278" s="2" t="str">
        <f t="shared" si="27"/>
        <v>Over 2.00</v>
      </c>
      <c r="N278" s="2" t="str">
        <f t="shared" si="28"/>
        <v>Over 98</v>
      </c>
      <c r="O278" s="2">
        <f t="shared" si="29"/>
        <v>0</v>
      </c>
      <c r="P278" s="2">
        <f>1</f>
        <v>1</v>
      </c>
    </row>
    <row r="279" spans="1:16" x14ac:dyDescent="0.25">
      <c r="A279" s="1">
        <v>43365</v>
      </c>
      <c r="B279">
        <v>3842000</v>
      </c>
      <c r="C279">
        <v>94.5</v>
      </c>
      <c r="D279">
        <v>88.06</v>
      </c>
      <c r="E279">
        <v>1.9</v>
      </c>
      <c r="F279" t="s">
        <v>19</v>
      </c>
      <c r="G279" t="s">
        <v>27</v>
      </c>
      <c r="H279" t="s">
        <v>28</v>
      </c>
      <c r="I279">
        <v>76</v>
      </c>
      <c r="J279">
        <f t="shared" si="24"/>
        <v>2018</v>
      </c>
      <c r="K279" t="str">
        <f t="shared" si="25"/>
        <v>50-100</v>
      </c>
      <c r="L279" t="str">
        <f t="shared" si="26"/>
        <v>Over 80</v>
      </c>
      <c r="M279" s="2" t="str">
        <f t="shared" si="27"/>
        <v>1.50-1.99</v>
      </c>
      <c r="N279" s="2" t="str">
        <f t="shared" si="28"/>
        <v>90-94.99</v>
      </c>
      <c r="O279" s="2">
        <f t="shared" si="29"/>
        <v>1</v>
      </c>
      <c r="P279" s="2">
        <f>1</f>
        <v>1</v>
      </c>
    </row>
    <row r="280" spans="1:16" x14ac:dyDescent="0.25">
      <c r="A280" s="1">
        <v>42636</v>
      </c>
      <c r="B280">
        <v>5098000</v>
      </c>
      <c r="C280">
        <v>88.42</v>
      </c>
      <c r="D280">
        <v>58.48</v>
      </c>
      <c r="E280">
        <v>1.92</v>
      </c>
      <c r="F280" t="s">
        <v>52</v>
      </c>
      <c r="G280" t="s">
        <v>16</v>
      </c>
      <c r="H280" t="s">
        <v>11</v>
      </c>
      <c r="I280">
        <v>76</v>
      </c>
      <c r="J280">
        <f t="shared" si="24"/>
        <v>2016</v>
      </c>
      <c r="K280" t="str">
        <f t="shared" si="25"/>
        <v>50-100</v>
      </c>
      <c r="L280" t="str">
        <f t="shared" si="26"/>
        <v>Under 65</v>
      </c>
      <c r="M280" s="2" t="str">
        <f t="shared" si="27"/>
        <v>1.50-1.99</v>
      </c>
      <c r="N280" s="2" t="str">
        <f t="shared" si="28"/>
        <v>Under 90</v>
      </c>
      <c r="O280" s="2">
        <f t="shared" si="29"/>
        <v>1</v>
      </c>
      <c r="P280" s="2">
        <f>1</f>
        <v>1</v>
      </c>
    </row>
    <row r="281" spans="1:16" x14ac:dyDescent="0.25">
      <c r="A281" s="1">
        <v>42633</v>
      </c>
      <c r="B281">
        <v>7299000</v>
      </c>
      <c r="C281">
        <v>98.5</v>
      </c>
      <c r="D281">
        <v>64.14</v>
      </c>
      <c r="E281">
        <v>1.36</v>
      </c>
      <c r="F281" t="s">
        <v>9</v>
      </c>
      <c r="G281" t="s">
        <v>32</v>
      </c>
      <c r="H281" t="s">
        <v>33</v>
      </c>
      <c r="I281">
        <v>65</v>
      </c>
      <c r="J281">
        <f t="shared" si="24"/>
        <v>2016</v>
      </c>
      <c r="K281" t="str">
        <f t="shared" si="25"/>
        <v>50-100</v>
      </c>
      <c r="L281" t="str">
        <f t="shared" si="26"/>
        <v>Under 65</v>
      </c>
      <c r="M281" s="2" t="str">
        <f t="shared" si="27"/>
        <v>1.25-1.49</v>
      </c>
      <c r="N281" s="2" t="str">
        <f t="shared" si="28"/>
        <v>Over 98</v>
      </c>
      <c r="O281" s="2">
        <f t="shared" si="29"/>
        <v>0</v>
      </c>
      <c r="P281" s="2">
        <f>1</f>
        <v>1</v>
      </c>
    </row>
    <row r="282" spans="1:16" x14ac:dyDescent="0.25">
      <c r="A282" s="1">
        <v>43672</v>
      </c>
      <c r="B282">
        <v>3563000</v>
      </c>
      <c r="C282">
        <v>97.34</v>
      </c>
      <c r="D282">
        <v>66.95</v>
      </c>
      <c r="E282">
        <v>2</v>
      </c>
      <c r="F282" t="s">
        <v>9</v>
      </c>
      <c r="G282" t="s">
        <v>45</v>
      </c>
      <c r="H282" t="s">
        <v>33</v>
      </c>
      <c r="I282">
        <v>101</v>
      </c>
      <c r="J282">
        <f t="shared" si="24"/>
        <v>2019</v>
      </c>
      <c r="K282" t="str">
        <f t="shared" si="25"/>
        <v>More than 100</v>
      </c>
      <c r="L282" t="str">
        <f t="shared" si="26"/>
        <v>65-79.99</v>
      </c>
      <c r="M282" s="2" t="str">
        <f t="shared" si="27"/>
        <v>Over 2.00</v>
      </c>
      <c r="N282" s="2" t="str">
        <f t="shared" si="28"/>
        <v>95-97.99</v>
      </c>
      <c r="O282" s="2">
        <f t="shared" si="29"/>
        <v>0</v>
      </c>
      <c r="P282" s="2">
        <f>1</f>
        <v>1</v>
      </c>
    </row>
    <row r="283" spans="1:16" x14ac:dyDescent="0.25">
      <c r="A283" s="1">
        <v>44719</v>
      </c>
      <c r="B283">
        <v>5479000</v>
      </c>
      <c r="C283">
        <v>91.78</v>
      </c>
      <c r="D283">
        <v>73.459999999999994</v>
      </c>
      <c r="E283">
        <v>1.25</v>
      </c>
      <c r="F283" t="s">
        <v>9</v>
      </c>
      <c r="G283" t="s">
        <v>49</v>
      </c>
      <c r="H283" t="s">
        <v>18</v>
      </c>
      <c r="I283">
        <v>51</v>
      </c>
      <c r="J283">
        <f t="shared" si="24"/>
        <v>2022</v>
      </c>
      <c r="K283" t="str">
        <f t="shared" si="25"/>
        <v>50-100</v>
      </c>
      <c r="L283" t="str">
        <f t="shared" si="26"/>
        <v>65-79.99</v>
      </c>
      <c r="M283" s="2" t="str">
        <f t="shared" si="27"/>
        <v>1.25-1.49</v>
      </c>
      <c r="N283" s="2" t="str">
        <f t="shared" si="28"/>
        <v>90-94.99</v>
      </c>
      <c r="O283" s="2">
        <f t="shared" si="29"/>
        <v>0</v>
      </c>
      <c r="P283" s="2">
        <f>1</f>
        <v>1</v>
      </c>
    </row>
    <row r="284" spans="1:16" x14ac:dyDescent="0.25">
      <c r="A284" s="1">
        <v>42955</v>
      </c>
      <c r="B284">
        <v>6268000</v>
      </c>
      <c r="C284">
        <v>88.25</v>
      </c>
      <c r="D284">
        <v>53.83</v>
      </c>
      <c r="E284">
        <v>1.04</v>
      </c>
      <c r="F284" t="s">
        <v>9</v>
      </c>
      <c r="G284" t="s">
        <v>43</v>
      </c>
      <c r="H284" t="s">
        <v>15</v>
      </c>
      <c r="I284">
        <v>87</v>
      </c>
      <c r="J284">
        <f t="shared" si="24"/>
        <v>2017</v>
      </c>
      <c r="K284" t="str">
        <f t="shared" si="25"/>
        <v>50-100</v>
      </c>
      <c r="L284" t="str">
        <f t="shared" si="26"/>
        <v>Under 65</v>
      </c>
      <c r="M284" s="2" t="str">
        <f t="shared" si="27"/>
        <v>Under 1.25</v>
      </c>
      <c r="N284" s="2" t="str">
        <f t="shared" si="28"/>
        <v>Under 90</v>
      </c>
      <c r="O284" s="2">
        <f t="shared" si="29"/>
        <v>0</v>
      </c>
      <c r="P284" s="2">
        <f>1</f>
        <v>1</v>
      </c>
    </row>
    <row r="285" spans="1:16" x14ac:dyDescent="0.25">
      <c r="A285" s="1">
        <v>45750</v>
      </c>
      <c r="B285">
        <v>7449000</v>
      </c>
      <c r="C285">
        <v>93.2</v>
      </c>
      <c r="D285">
        <v>59.28</v>
      </c>
      <c r="E285">
        <v>1.59</v>
      </c>
      <c r="F285" t="s">
        <v>52</v>
      </c>
      <c r="G285" t="s">
        <v>10</v>
      </c>
      <c r="H285" t="s">
        <v>11</v>
      </c>
      <c r="I285">
        <v>123</v>
      </c>
      <c r="J285">
        <f t="shared" si="24"/>
        <v>2025</v>
      </c>
      <c r="K285" t="str">
        <f t="shared" si="25"/>
        <v>More than 100</v>
      </c>
      <c r="L285" t="str">
        <f t="shared" si="26"/>
        <v>Under 65</v>
      </c>
      <c r="M285" s="2" t="str">
        <f t="shared" si="27"/>
        <v>1.50-1.99</v>
      </c>
      <c r="N285" s="2" t="str">
        <f t="shared" si="28"/>
        <v>90-94.99</v>
      </c>
      <c r="O285" s="2">
        <f t="shared" si="29"/>
        <v>1</v>
      </c>
      <c r="P285" s="2">
        <f>1</f>
        <v>1</v>
      </c>
    </row>
    <row r="286" spans="1:16" x14ac:dyDescent="0.25">
      <c r="A286" s="1">
        <v>43740</v>
      </c>
      <c r="B286">
        <v>4823000</v>
      </c>
      <c r="C286">
        <v>99.82</v>
      </c>
      <c r="D286">
        <v>55.46</v>
      </c>
      <c r="E286">
        <v>2.04</v>
      </c>
      <c r="F286" t="s">
        <v>9</v>
      </c>
      <c r="G286" t="s">
        <v>16</v>
      </c>
      <c r="H286" t="s">
        <v>11</v>
      </c>
      <c r="I286">
        <v>152</v>
      </c>
      <c r="J286">
        <f t="shared" si="24"/>
        <v>2019</v>
      </c>
      <c r="K286" t="str">
        <f t="shared" si="25"/>
        <v>More than 100</v>
      </c>
      <c r="L286" t="str">
        <f t="shared" si="26"/>
        <v>Under 65</v>
      </c>
      <c r="M286" s="2" t="str">
        <f t="shared" si="27"/>
        <v>Over 2.00</v>
      </c>
      <c r="N286" s="2" t="str">
        <f t="shared" si="28"/>
        <v>Over 98</v>
      </c>
      <c r="O286" s="2">
        <f t="shared" si="29"/>
        <v>0</v>
      </c>
      <c r="P286" s="2">
        <f>1</f>
        <v>1</v>
      </c>
    </row>
    <row r="287" spans="1:16" x14ac:dyDescent="0.25">
      <c r="A287" s="1">
        <v>45808</v>
      </c>
      <c r="B287">
        <v>2129000</v>
      </c>
      <c r="C287">
        <v>95.76</v>
      </c>
      <c r="D287">
        <v>77.7</v>
      </c>
      <c r="E287">
        <v>2.4900000000000002</v>
      </c>
      <c r="F287" t="s">
        <v>9</v>
      </c>
      <c r="G287" t="s">
        <v>10</v>
      </c>
      <c r="H287" t="s">
        <v>11</v>
      </c>
      <c r="I287">
        <v>17</v>
      </c>
      <c r="J287">
        <f t="shared" si="24"/>
        <v>2025</v>
      </c>
      <c r="K287" t="str">
        <f t="shared" si="25"/>
        <v>Less than 50</v>
      </c>
      <c r="L287" t="str">
        <f t="shared" si="26"/>
        <v>65-79.99</v>
      </c>
      <c r="M287" s="2" t="str">
        <f t="shared" si="27"/>
        <v>Over 2.00</v>
      </c>
      <c r="N287" s="2" t="str">
        <f t="shared" si="28"/>
        <v>95-97.99</v>
      </c>
      <c r="O287" s="2">
        <f t="shared" si="29"/>
        <v>0</v>
      </c>
      <c r="P287" s="2">
        <f>1</f>
        <v>1</v>
      </c>
    </row>
    <row r="288" spans="1:16" x14ac:dyDescent="0.25">
      <c r="A288" s="1">
        <v>42457</v>
      </c>
      <c r="B288">
        <v>6138000</v>
      </c>
      <c r="C288">
        <v>89.11</v>
      </c>
      <c r="D288">
        <v>53.18</v>
      </c>
      <c r="E288">
        <v>1.1299999999999999</v>
      </c>
      <c r="F288" t="s">
        <v>9</v>
      </c>
      <c r="G288" t="s">
        <v>34</v>
      </c>
      <c r="H288" t="s">
        <v>13</v>
      </c>
      <c r="I288">
        <v>123</v>
      </c>
      <c r="J288">
        <f t="shared" si="24"/>
        <v>2016</v>
      </c>
      <c r="K288" t="str">
        <f t="shared" si="25"/>
        <v>More than 100</v>
      </c>
      <c r="L288" t="str">
        <f t="shared" si="26"/>
        <v>Under 65</v>
      </c>
      <c r="M288" s="2" t="str">
        <f t="shared" si="27"/>
        <v>Under 1.25</v>
      </c>
      <c r="N288" s="2" t="str">
        <f t="shared" si="28"/>
        <v>Under 90</v>
      </c>
      <c r="O288" s="2">
        <f t="shared" si="29"/>
        <v>0</v>
      </c>
      <c r="P288" s="2">
        <f>1</f>
        <v>1</v>
      </c>
    </row>
    <row r="289" spans="1:16" x14ac:dyDescent="0.25">
      <c r="A289" s="1">
        <v>42720</v>
      </c>
      <c r="B289">
        <v>2798000</v>
      </c>
      <c r="C289">
        <v>90.32</v>
      </c>
      <c r="D289">
        <v>52.78</v>
      </c>
      <c r="E289">
        <v>1.78</v>
      </c>
      <c r="F289" t="s">
        <v>19</v>
      </c>
      <c r="G289" t="s">
        <v>24</v>
      </c>
      <c r="H289" t="s">
        <v>15</v>
      </c>
      <c r="I289">
        <v>53</v>
      </c>
      <c r="J289">
        <f t="shared" si="24"/>
        <v>2016</v>
      </c>
      <c r="K289" t="str">
        <f t="shared" si="25"/>
        <v>50-100</v>
      </c>
      <c r="L289" t="str">
        <f t="shared" si="26"/>
        <v>Under 65</v>
      </c>
      <c r="M289" s="2" t="str">
        <f t="shared" si="27"/>
        <v>1.50-1.99</v>
      </c>
      <c r="N289" s="2" t="str">
        <f t="shared" si="28"/>
        <v>90-94.99</v>
      </c>
      <c r="O289" s="2">
        <f t="shared" si="29"/>
        <v>1</v>
      </c>
      <c r="P289" s="2">
        <f>1</f>
        <v>1</v>
      </c>
    </row>
    <row r="290" spans="1:16" x14ac:dyDescent="0.25">
      <c r="A290" s="1">
        <v>44815</v>
      </c>
      <c r="B290">
        <v>5468000</v>
      </c>
      <c r="C290">
        <v>98.2</v>
      </c>
      <c r="D290">
        <v>76.040000000000006</v>
      </c>
      <c r="E290">
        <v>1.8</v>
      </c>
      <c r="F290" t="s">
        <v>9</v>
      </c>
      <c r="G290" t="s">
        <v>47</v>
      </c>
      <c r="H290" t="s">
        <v>18</v>
      </c>
      <c r="I290">
        <v>28</v>
      </c>
      <c r="J290">
        <f t="shared" si="24"/>
        <v>2022</v>
      </c>
      <c r="K290" t="str">
        <f t="shared" si="25"/>
        <v>Less than 50</v>
      </c>
      <c r="L290" t="str">
        <f t="shared" si="26"/>
        <v>65-79.99</v>
      </c>
      <c r="M290" s="2" t="str">
        <f t="shared" si="27"/>
        <v>1.50-1.99</v>
      </c>
      <c r="N290" s="2" t="str">
        <f t="shared" si="28"/>
        <v>Over 98</v>
      </c>
      <c r="O290" s="2">
        <f t="shared" si="29"/>
        <v>0</v>
      </c>
      <c r="P290" s="2">
        <f>1</f>
        <v>1</v>
      </c>
    </row>
    <row r="291" spans="1:16" x14ac:dyDescent="0.25">
      <c r="A291" s="1">
        <v>45837</v>
      </c>
      <c r="B291">
        <v>2655000</v>
      </c>
      <c r="C291">
        <v>95.04</v>
      </c>
      <c r="D291">
        <v>89.77</v>
      </c>
      <c r="E291">
        <v>1.99</v>
      </c>
      <c r="F291" t="s">
        <v>9</v>
      </c>
      <c r="G291" t="s">
        <v>36</v>
      </c>
      <c r="H291" t="s">
        <v>37</v>
      </c>
      <c r="I291">
        <v>37</v>
      </c>
      <c r="J291">
        <f t="shared" si="24"/>
        <v>2025</v>
      </c>
      <c r="K291" t="str">
        <f t="shared" si="25"/>
        <v>Less than 50</v>
      </c>
      <c r="L291" t="str">
        <f t="shared" si="26"/>
        <v>Over 80</v>
      </c>
      <c r="M291" s="2" t="str">
        <f t="shared" si="27"/>
        <v>1.50-1.99</v>
      </c>
      <c r="N291" s="2" t="str">
        <f t="shared" si="28"/>
        <v>95-97.99</v>
      </c>
      <c r="O291" s="2">
        <f t="shared" si="29"/>
        <v>0</v>
      </c>
      <c r="P291" s="2">
        <f>1</f>
        <v>1</v>
      </c>
    </row>
    <row r="292" spans="1:16" x14ac:dyDescent="0.25">
      <c r="A292" s="1">
        <v>45723</v>
      </c>
      <c r="B292">
        <v>8345000</v>
      </c>
      <c r="C292">
        <v>91.98</v>
      </c>
      <c r="D292">
        <v>52.41</v>
      </c>
      <c r="E292">
        <v>1.84</v>
      </c>
      <c r="F292" t="s">
        <v>9</v>
      </c>
      <c r="G292" t="s">
        <v>25</v>
      </c>
      <c r="H292" t="s">
        <v>26</v>
      </c>
      <c r="I292">
        <v>87</v>
      </c>
      <c r="J292">
        <f t="shared" si="24"/>
        <v>2025</v>
      </c>
      <c r="K292" t="str">
        <f t="shared" si="25"/>
        <v>50-100</v>
      </c>
      <c r="L292" t="str">
        <f t="shared" si="26"/>
        <v>Under 65</v>
      </c>
      <c r="M292" s="2" t="str">
        <f t="shared" si="27"/>
        <v>1.50-1.99</v>
      </c>
      <c r="N292" s="2" t="str">
        <f t="shared" si="28"/>
        <v>90-94.99</v>
      </c>
      <c r="O292" s="2">
        <f t="shared" si="29"/>
        <v>0</v>
      </c>
      <c r="P292" s="2">
        <f>1</f>
        <v>1</v>
      </c>
    </row>
    <row r="293" spans="1:16" x14ac:dyDescent="0.25">
      <c r="A293" s="1">
        <v>45459</v>
      </c>
      <c r="B293">
        <v>3019000</v>
      </c>
      <c r="C293">
        <v>93.04</v>
      </c>
      <c r="D293">
        <v>53.87</v>
      </c>
      <c r="E293">
        <v>1.68</v>
      </c>
      <c r="F293" t="s">
        <v>9</v>
      </c>
      <c r="G293" t="s">
        <v>10</v>
      </c>
      <c r="H293" t="s">
        <v>11</v>
      </c>
      <c r="I293">
        <v>93</v>
      </c>
      <c r="J293">
        <f t="shared" si="24"/>
        <v>2024</v>
      </c>
      <c r="K293" t="str">
        <f t="shared" si="25"/>
        <v>50-100</v>
      </c>
      <c r="L293" t="str">
        <f t="shared" si="26"/>
        <v>Under 65</v>
      </c>
      <c r="M293" s="2" t="str">
        <f t="shared" si="27"/>
        <v>1.50-1.99</v>
      </c>
      <c r="N293" s="2" t="str">
        <f t="shared" si="28"/>
        <v>90-94.99</v>
      </c>
      <c r="O293" s="2">
        <f t="shared" si="29"/>
        <v>0</v>
      </c>
      <c r="P293" s="2">
        <f>1</f>
        <v>1</v>
      </c>
    </row>
    <row r="294" spans="1:16" x14ac:dyDescent="0.25">
      <c r="A294" s="1">
        <v>44176</v>
      </c>
      <c r="B294">
        <v>3529000</v>
      </c>
      <c r="C294">
        <v>94.97</v>
      </c>
      <c r="D294">
        <v>81.819999999999993</v>
      </c>
      <c r="E294">
        <v>2.39</v>
      </c>
      <c r="F294" t="s">
        <v>19</v>
      </c>
      <c r="G294" t="s">
        <v>34</v>
      </c>
      <c r="H294" t="s">
        <v>13</v>
      </c>
      <c r="I294">
        <v>112</v>
      </c>
      <c r="J294">
        <f t="shared" si="24"/>
        <v>2020</v>
      </c>
      <c r="K294" t="str">
        <f t="shared" si="25"/>
        <v>More than 100</v>
      </c>
      <c r="L294" t="str">
        <f t="shared" si="26"/>
        <v>Over 80</v>
      </c>
      <c r="M294" s="2" t="str">
        <f t="shared" si="27"/>
        <v>Over 2.00</v>
      </c>
      <c r="N294" s="2" t="str">
        <f t="shared" si="28"/>
        <v>90-94.99</v>
      </c>
      <c r="O294" s="2">
        <f t="shared" si="29"/>
        <v>1</v>
      </c>
      <c r="P294" s="2">
        <f>1</f>
        <v>1</v>
      </c>
    </row>
    <row r="295" spans="1:16" x14ac:dyDescent="0.25">
      <c r="A295" s="1">
        <v>43831</v>
      </c>
      <c r="B295">
        <v>3932000</v>
      </c>
      <c r="C295">
        <v>87.29</v>
      </c>
      <c r="D295">
        <v>89.7</v>
      </c>
      <c r="E295">
        <v>2.39</v>
      </c>
      <c r="F295" t="s">
        <v>9</v>
      </c>
      <c r="G295" t="s">
        <v>35</v>
      </c>
      <c r="H295" t="s">
        <v>11</v>
      </c>
      <c r="I295">
        <v>32</v>
      </c>
      <c r="J295">
        <f t="shared" si="24"/>
        <v>2020</v>
      </c>
      <c r="K295" t="str">
        <f t="shared" si="25"/>
        <v>Less than 50</v>
      </c>
      <c r="L295" t="str">
        <f t="shared" si="26"/>
        <v>Over 80</v>
      </c>
      <c r="M295" s="2" t="str">
        <f t="shared" si="27"/>
        <v>Over 2.00</v>
      </c>
      <c r="N295" s="2" t="str">
        <f t="shared" si="28"/>
        <v>Under 90</v>
      </c>
      <c r="O295" s="2">
        <f t="shared" si="29"/>
        <v>0</v>
      </c>
      <c r="P295" s="2">
        <f>1</f>
        <v>1</v>
      </c>
    </row>
    <row r="296" spans="1:16" x14ac:dyDescent="0.25">
      <c r="A296" s="1">
        <v>43480</v>
      </c>
      <c r="B296">
        <v>7426000</v>
      </c>
      <c r="C296">
        <v>92.81</v>
      </c>
      <c r="D296">
        <v>74.94</v>
      </c>
      <c r="E296">
        <v>1.1299999999999999</v>
      </c>
      <c r="F296" t="s">
        <v>9</v>
      </c>
      <c r="G296" t="s">
        <v>42</v>
      </c>
      <c r="H296" t="s">
        <v>26</v>
      </c>
      <c r="I296">
        <v>79</v>
      </c>
      <c r="J296">
        <f t="shared" si="24"/>
        <v>2019</v>
      </c>
      <c r="K296" t="str">
        <f t="shared" si="25"/>
        <v>50-100</v>
      </c>
      <c r="L296" t="str">
        <f t="shared" si="26"/>
        <v>65-79.99</v>
      </c>
      <c r="M296" s="2" t="str">
        <f t="shared" si="27"/>
        <v>Under 1.25</v>
      </c>
      <c r="N296" s="2" t="str">
        <f t="shared" si="28"/>
        <v>90-94.99</v>
      </c>
      <c r="O296" s="2">
        <f t="shared" si="29"/>
        <v>0</v>
      </c>
      <c r="P296" s="2">
        <f>1</f>
        <v>1</v>
      </c>
    </row>
    <row r="297" spans="1:16" x14ac:dyDescent="0.25">
      <c r="A297" s="1">
        <v>44163</v>
      </c>
      <c r="B297">
        <v>3945000</v>
      </c>
      <c r="C297">
        <v>97.39</v>
      </c>
      <c r="D297">
        <v>81.28</v>
      </c>
      <c r="E297">
        <v>2.06</v>
      </c>
      <c r="F297" t="s">
        <v>40</v>
      </c>
      <c r="G297" t="s">
        <v>36</v>
      </c>
      <c r="H297" t="s">
        <v>37</v>
      </c>
      <c r="I297">
        <v>85</v>
      </c>
      <c r="J297">
        <f t="shared" si="24"/>
        <v>2020</v>
      </c>
      <c r="K297" t="str">
        <f t="shared" si="25"/>
        <v>50-100</v>
      </c>
      <c r="L297" t="str">
        <f t="shared" si="26"/>
        <v>Over 80</v>
      </c>
      <c r="M297" s="2" t="str">
        <f t="shared" si="27"/>
        <v>Over 2.00</v>
      </c>
      <c r="N297" s="2" t="str">
        <f t="shared" si="28"/>
        <v>95-97.99</v>
      </c>
      <c r="O297" s="2">
        <f t="shared" si="29"/>
        <v>1</v>
      </c>
      <c r="P297" s="2">
        <f>1</f>
        <v>1</v>
      </c>
    </row>
    <row r="298" spans="1:16" x14ac:dyDescent="0.25">
      <c r="A298" s="1">
        <v>43694</v>
      </c>
      <c r="B298">
        <v>3428000</v>
      </c>
      <c r="C298">
        <v>86.31</v>
      </c>
      <c r="D298">
        <v>87.48</v>
      </c>
      <c r="E298">
        <v>1.83</v>
      </c>
      <c r="F298" t="s">
        <v>9</v>
      </c>
      <c r="G298" t="s">
        <v>22</v>
      </c>
      <c r="H298" t="s">
        <v>23</v>
      </c>
      <c r="I298">
        <v>35</v>
      </c>
      <c r="J298">
        <f t="shared" si="24"/>
        <v>2019</v>
      </c>
      <c r="K298" t="str">
        <f t="shared" si="25"/>
        <v>Less than 50</v>
      </c>
      <c r="L298" t="str">
        <f t="shared" si="26"/>
        <v>Over 80</v>
      </c>
      <c r="M298" s="2" t="str">
        <f t="shared" si="27"/>
        <v>1.50-1.99</v>
      </c>
      <c r="N298" s="2" t="str">
        <f t="shared" si="28"/>
        <v>Under 90</v>
      </c>
      <c r="O298" s="2">
        <f t="shared" si="29"/>
        <v>0</v>
      </c>
      <c r="P298" s="2">
        <f>1</f>
        <v>1</v>
      </c>
    </row>
    <row r="299" spans="1:16" x14ac:dyDescent="0.25">
      <c r="A299" s="1">
        <v>43861</v>
      </c>
      <c r="B299">
        <v>3304000</v>
      </c>
      <c r="C299">
        <v>91.71</v>
      </c>
      <c r="D299">
        <v>74.02</v>
      </c>
      <c r="E299">
        <v>1.77</v>
      </c>
      <c r="F299" t="s">
        <v>19</v>
      </c>
      <c r="G299" t="s">
        <v>48</v>
      </c>
      <c r="H299" t="s">
        <v>13</v>
      </c>
      <c r="I299">
        <v>26</v>
      </c>
      <c r="J299">
        <f t="shared" si="24"/>
        <v>2020</v>
      </c>
      <c r="K299" t="str">
        <f t="shared" si="25"/>
        <v>Less than 50</v>
      </c>
      <c r="L299" t="str">
        <f t="shared" si="26"/>
        <v>65-79.99</v>
      </c>
      <c r="M299" s="2" t="str">
        <f t="shared" si="27"/>
        <v>1.50-1.99</v>
      </c>
      <c r="N299" s="2" t="str">
        <f t="shared" si="28"/>
        <v>90-94.99</v>
      </c>
      <c r="O299" s="2">
        <f t="shared" si="29"/>
        <v>1</v>
      </c>
      <c r="P299" s="2">
        <f>1</f>
        <v>1</v>
      </c>
    </row>
    <row r="300" spans="1:16" x14ac:dyDescent="0.25">
      <c r="A300" s="1">
        <v>44670</v>
      </c>
      <c r="B300">
        <v>4988000</v>
      </c>
      <c r="C300">
        <v>99.88</v>
      </c>
      <c r="D300">
        <v>84.06</v>
      </c>
      <c r="E300">
        <v>1.31</v>
      </c>
      <c r="F300" t="s">
        <v>9</v>
      </c>
      <c r="G300" t="s">
        <v>25</v>
      </c>
      <c r="H300" t="s">
        <v>26</v>
      </c>
      <c r="I300">
        <v>100</v>
      </c>
      <c r="J300">
        <f t="shared" si="24"/>
        <v>2022</v>
      </c>
      <c r="K300" t="str">
        <f t="shared" si="25"/>
        <v>More than 100</v>
      </c>
      <c r="L300" t="str">
        <f t="shared" si="26"/>
        <v>Over 80</v>
      </c>
      <c r="M300" s="2" t="str">
        <f t="shared" si="27"/>
        <v>1.25-1.49</v>
      </c>
      <c r="N300" s="2" t="str">
        <f t="shared" si="28"/>
        <v>Over 98</v>
      </c>
      <c r="O300" s="2">
        <f t="shared" si="29"/>
        <v>0</v>
      </c>
      <c r="P300" s="2">
        <f>1</f>
        <v>1</v>
      </c>
    </row>
    <row r="301" spans="1:16" x14ac:dyDescent="0.25">
      <c r="A301" s="1">
        <v>43024</v>
      </c>
      <c r="B301">
        <v>4123000</v>
      </c>
      <c r="C301">
        <v>98.17</v>
      </c>
      <c r="D301">
        <v>84.72</v>
      </c>
      <c r="E301">
        <v>2.21</v>
      </c>
      <c r="F301" t="s">
        <v>9</v>
      </c>
      <c r="G301" t="s">
        <v>10</v>
      </c>
      <c r="H301" t="s">
        <v>11</v>
      </c>
      <c r="I301">
        <v>109</v>
      </c>
      <c r="J301">
        <f t="shared" si="24"/>
        <v>2017</v>
      </c>
      <c r="K301" t="str">
        <f t="shared" si="25"/>
        <v>More than 100</v>
      </c>
      <c r="L301" t="str">
        <f t="shared" si="26"/>
        <v>Over 80</v>
      </c>
      <c r="M301" s="2" t="str">
        <f t="shared" si="27"/>
        <v>Over 2.00</v>
      </c>
      <c r="N301" s="2" t="str">
        <f t="shared" si="28"/>
        <v>Over 98</v>
      </c>
      <c r="O301" s="2">
        <f t="shared" si="29"/>
        <v>0</v>
      </c>
      <c r="P301" s="2">
        <f>1</f>
        <v>1</v>
      </c>
    </row>
    <row r="302" spans="1:16" x14ac:dyDescent="0.25">
      <c r="A302" s="1">
        <v>44075</v>
      </c>
      <c r="B302">
        <v>3664000</v>
      </c>
      <c r="C302">
        <v>86.21</v>
      </c>
      <c r="D302">
        <v>66.12</v>
      </c>
      <c r="E302">
        <v>1.26</v>
      </c>
      <c r="F302" t="s">
        <v>9</v>
      </c>
      <c r="G302" t="s">
        <v>47</v>
      </c>
      <c r="H302" t="s">
        <v>18</v>
      </c>
      <c r="I302">
        <v>104</v>
      </c>
      <c r="J302">
        <f t="shared" si="24"/>
        <v>2020</v>
      </c>
      <c r="K302" t="str">
        <f t="shared" si="25"/>
        <v>More than 100</v>
      </c>
      <c r="L302" t="str">
        <f t="shared" si="26"/>
        <v>65-79.99</v>
      </c>
      <c r="M302" s="2" t="str">
        <f t="shared" si="27"/>
        <v>1.25-1.49</v>
      </c>
      <c r="N302" s="2" t="str">
        <f t="shared" si="28"/>
        <v>Under 90</v>
      </c>
      <c r="O302" s="2">
        <f t="shared" si="29"/>
        <v>0</v>
      </c>
      <c r="P302" s="2">
        <f>1</f>
        <v>1</v>
      </c>
    </row>
    <row r="303" spans="1:16" x14ac:dyDescent="0.25">
      <c r="A303" s="1">
        <v>45052</v>
      </c>
      <c r="B303">
        <v>2927000</v>
      </c>
      <c r="C303">
        <v>99.63</v>
      </c>
      <c r="D303">
        <v>75.64</v>
      </c>
      <c r="E303">
        <v>2.23</v>
      </c>
      <c r="F303" t="s">
        <v>9</v>
      </c>
      <c r="G303" t="s">
        <v>42</v>
      </c>
      <c r="H303" t="s">
        <v>26</v>
      </c>
      <c r="I303">
        <v>114</v>
      </c>
      <c r="J303">
        <f t="shared" si="24"/>
        <v>2023</v>
      </c>
      <c r="K303" t="str">
        <f t="shared" si="25"/>
        <v>More than 100</v>
      </c>
      <c r="L303" t="str">
        <f t="shared" si="26"/>
        <v>65-79.99</v>
      </c>
      <c r="M303" s="2" t="str">
        <f t="shared" si="27"/>
        <v>Over 2.00</v>
      </c>
      <c r="N303" s="2" t="str">
        <f t="shared" si="28"/>
        <v>Over 98</v>
      </c>
      <c r="O303" s="2">
        <f t="shared" si="29"/>
        <v>0</v>
      </c>
      <c r="P303" s="2">
        <f>1</f>
        <v>1</v>
      </c>
    </row>
    <row r="304" spans="1:16" x14ac:dyDescent="0.25">
      <c r="A304" s="1">
        <v>44175</v>
      </c>
      <c r="B304">
        <v>4950000</v>
      </c>
      <c r="C304">
        <v>94.09</v>
      </c>
      <c r="D304">
        <v>80.59</v>
      </c>
      <c r="E304">
        <v>1.26</v>
      </c>
      <c r="F304" t="s">
        <v>9</v>
      </c>
      <c r="G304" t="s">
        <v>22</v>
      </c>
      <c r="H304" t="s">
        <v>23</v>
      </c>
      <c r="I304">
        <v>99</v>
      </c>
      <c r="J304">
        <f t="shared" si="24"/>
        <v>2020</v>
      </c>
      <c r="K304" t="str">
        <f t="shared" si="25"/>
        <v>50-100</v>
      </c>
      <c r="L304" t="str">
        <f t="shared" si="26"/>
        <v>Over 80</v>
      </c>
      <c r="M304" s="2" t="str">
        <f t="shared" si="27"/>
        <v>1.25-1.49</v>
      </c>
      <c r="N304" s="2" t="str">
        <f t="shared" si="28"/>
        <v>90-94.99</v>
      </c>
      <c r="O304" s="2">
        <f t="shared" si="29"/>
        <v>0</v>
      </c>
      <c r="P304" s="2">
        <f>1</f>
        <v>1</v>
      </c>
    </row>
    <row r="305" spans="1:16" x14ac:dyDescent="0.25">
      <c r="A305" s="1">
        <v>42661</v>
      </c>
      <c r="B305">
        <v>500000</v>
      </c>
      <c r="C305">
        <v>87.2</v>
      </c>
      <c r="D305">
        <v>64.7</v>
      </c>
      <c r="E305">
        <v>1.1000000000000001</v>
      </c>
      <c r="F305" t="s">
        <v>9</v>
      </c>
      <c r="G305" t="s">
        <v>43</v>
      </c>
      <c r="H305" t="s">
        <v>15</v>
      </c>
      <c r="I305">
        <v>76</v>
      </c>
      <c r="J305">
        <f t="shared" si="24"/>
        <v>2016</v>
      </c>
      <c r="K305" t="str">
        <f t="shared" si="25"/>
        <v>50-100</v>
      </c>
      <c r="L305" t="str">
        <f t="shared" si="26"/>
        <v>Under 65</v>
      </c>
      <c r="M305" s="2" t="str">
        <f t="shared" si="27"/>
        <v>Under 1.25</v>
      </c>
      <c r="N305" s="2" t="str">
        <f t="shared" si="28"/>
        <v>Under 90</v>
      </c>
      <c r="O305" s="2">
        <f t="shared" si="29"/>
        <v>0</v>
      </c>
      <c r="P305" s="2">
        <f>1</f>
        <v>1</v>
      </c>
    </row>
    <row r="306" spans="1:16" x14ac:dyDescent="0.25">
      <c r="A306" s="1">
        <v>42268</v>
      </c>
      <c r="B306">
        <v>5113000</v>
      </c>
      <c r="C306">
        <v>99.49</v>
      </c>
      <c r="D306">
        <v>67.3</v>
      </c>
      <c r="E306">
        <v>1.47</v>
      </c>
      <c r="F306" t="s">
        <v>19</v>
      </c>
      <c r="G306" t="s">
        <v>44</v>
      </c>
      <c r="H306" t="s">
        <v>37</v>
      </c>
      <c r="I306">
        <v>90</v>
      </c>
      <c r="J306">
        <f t="shared" si="24"/>
        <v>2015</v>
      </c>
      <c r="K306" t="str">
        <f t="shared" si="25"/>
        <v>50-100</v>
      </c>
      <c r="L306" t="str">
        <f t="shared" si="26"/>
        <v>65-79.99</v>
      </c>
      <c r="M306" s="2" t="str">
        <f t="shared" si="27"/>
        <v>1.25-1.49</v>
      </c>
      <c r="N306" s="2" t="str">
        <f t="shared" si="28"/>
        <v>Over 98</v>
      </c>
      <c r="O306" s="2">
        <f t="shared" si="29"/>
        <v>1</v>
      </c>
      <c r="P306" s="2">
        <f>1</f>
        <v>1</v>
      </c>
    </row>
    <row r="307" spans="1:16" x14ac:dyDescent="0.25">
      <c r="A307" s="1">
        <v>45058</v>
      </c>
      <c r="B307">
        <v>500000</v>
      </c>
      <c r="C307">
        <v>86.58</v>
      </c>
      <c r="D307">
        <v>75.63</v>
      </c>
      <c r="E307">
        <v>1.32</v>
      </c>
      <c r="F307" t="s">
        <v>9</v>
      </c>
      <c r="G307" t="s">
        <v>47</v>
      </c>
      <c r="H307" t="s">
        <v>18</v>
      </c>
      <c r="I307">
        <v>83</v>
      </c>
      <c r="J307">
        <f t="shared" si="24"/>
        <v>2023</v>
      </c>
      <c r="K307" t="str">
        <f t="shared" si="25"/>
        <v>50-100</v>
      </c>
      <c r="L307" t="str">
        <f t="shared" si="26"/>
        <v>65-79.99</v>
      </c>
      <c r="M307" s="2" t="str">
        <f t="shared" si="27"/>
        <v>1.25-1.49</v>
      </c>
      <c r="N307" s="2" t="str">
        <f t="shared" si="28"/>
        <v>Under 90</v>
      </c>
      <c r="O307" s="2">
        <f t="shared" si="29"/>
        <v>0</v>
      </c>
      <c r="P307" s="2">
        <f>1</f>
        <v>1</v>
      </c>
    </row>
    <row r="308" spans="1:16" x14ac:dyDescent="0.25">
      <c r="A308" s="1">
        <v>45709</v>
      </c>
      <c r="B308">
        <v>8062000</v>
      </c>
      <c r="C308">
        <v>87.28</v>
      </c>
      <c r="D308">
        <v>52.45</v>
      </c>
      <c r="E308">
        <v>2.17</v>
      </c>
      <c r="F308" t="s">
        <v>40</v>
      </c>
      <c r="G308" t="s">
        <v>20</v>
      </c>
      <c r="H308" t="s">
        <v>21</v>
      </c>
      <c r="I308">
        <v>111</v>
      </c>
      <c r="J308">
        <f t="shared" si="24"/>
        <v>2025</v>
      </c>
      <c r="K308" t="str">
        <f t="shared" si="25"/>
        <v>More than 100</v>
      </c>
      <c r="L308" t="str">
        <f t="shared" si="26"/>
        <v>Under 65</v>
      </c>
      <c r="M308" s="2" t="str">
        <f t="shared" si="27"/>
        <v>Over 2.00</v>
      </c>
      <c r="N308" s="2" t="str">
        <f t="shared" si="28"/>
        <v>Under 90</v>
      </c>
      <c r="O308" s="2">
        <f t="shared" si="29"/>
        <v>1</v>
      </c>
      <c r="P308" s="2">
        <f>1</f>
        <v>1</v>
      </c>
    </row>
    <row r="309" spans="1:16" x14ac:dyDescent="0.25">
      <c r="A309" s="1">
        <v>42832</v>
      </c>
      <c r="B309">
        <v>3623000</v>
      </c>
      <c r="C309">
        <v>99.92</v>
      </c>
      <c r="D309">
        <v>52.31</v>
      </c>
      <c r="E309">
        <v>2.04</v>
      </c>
      <c r="F309" t="s">
        <v>9</v>
      </c>
      <c r="G309" t="s">
        <v>43</v>
      </c>
      <c r="H309" t="s">
        <v>15</v>
      </c>
      <c r="I309">
        <v>73</v>
      </c>
      <c r="J309">
        <f t="shared" si="24"/>
        <v>2017</v>
      </c>
      <c r="K309" t="str">
        <f t="shared" si="25"/>
        <v>50-100</v>
      </c>
      <c r="L309" t="str">
        <f t="shared" si="26"/>
        <v>Under 65</v>
      </c>
      <c r="M309" s="2" t="str">
        <f t="shared" si="27"/>
        <v>Over 2.00</v>
      </c>
      <c r="N309" s="2" t="str">
        <f t="shared" si="28"/>
        <v>Over 98</v>
      </c>
      <c r="O309" s="2">
        <f t="shared" si="29"/>
        <v>0</v>
      </c>
      <c r="P309" s="2">
        <f>1</f>
        <v>1</v>
      </c>
    </row>
    <row r="310" spans="1:16" x14ac:dyDescent="0.25">
      <c r="A310" s="1">
        <v>42666</v>
      </c>
      <c r="B310">
        <v>3773000</v>
      </c>
      <c r="C310">
        <v>95.38</v>
      </c>
      <c r="D310">
        <v>52.49</v>
      </c>
      <c r="E310">
        <v>1.76</v>
      </c>
      <c r="F310" t="s">
        <v>19</v>
      </c>
      <c r="G310" t="s">
        <v>10</v>
      </c>
      <c r="H310" t="s">
        <v>11</v>
      </c>
      <c r="I310">
        <v>65</v>
      </c>
      <c r="J310">
        <f t="shared" si="24"/>
        <v>2016</v>
      </c>
      <c r="K310" t="str">
        <f t="shared" si="25"/>
        <v>50-100</v>
      </c>
      <c r="L310" t="str">
        <f t="shared" si="26"/>
        <v>Under 65</v>
      </c>
      <c r="M310" s="2" t="str">
        <f t="shared" si="27"/>
        <v>1.50-1.99</v>
      </c>
      <c r="N310" s="2" t="str">
        <f t="shared" si="28"/>
        <v>95-97.99</v>
      </c>
      <c r="O310" s="2">
        <f t="shared" si="29"/>
        <v>1</v>
      </c>
      <c r="P310" s="2">
        <f>1</f>
        <v>1</v>
      </c>
    </row>
    <row r="311" spans="1:16" x14ac:dyDescent="0.25">
      <c r="A311" s="1">
        <v>45551</v>
      </c>
      <c r="B311">
        <v>1931000</v>
      </c>
      <c r="C311">
        <v>94.36</v>
      </c>
      <c r="D311">
        <v>71.08</v>
      </c>
      <c r="E311">
        <v>1.64</v>
      </c>
      <c r="F311" t="s">
        <v>9</v>
      </c>
      <c r="G311" t="s">
        <v>14</v>
      </c>
      <c r="H311" t="s">
        <v>15</v>
      </c>
      <c r="I311">
        <v>102</v>
      </c>
      <c r="J311">
        <f t="shared" si="24"/>
        <v>2024</v>
      </c>
      <c r="K311" t="str">
        <f t="shared" si="25"/>
        <v>More than 100</v>
      </c>
      <c r="L311" t="str">
        <f t="shared" si="26"/>
        <v>65-79.99</v>
      </c>
      <c r="M311" s="2" t="str">
        <f t="shared" si="27"/>
        <v>1.50-1.99</v>
      </c>
      <c r="N311" s="2" t="str">
        <f t="shared" si="28"/>
        <v>90-94.99</v>
      </c>
      <c r="O311" s="2">
        <f t="shared" si="29"/>
        <v>0</v>
      </c>
      <c r="P311" s="2">
        <f>1</f>
        <v>1</v>
      </c>
    </row>
    <row r="312" spans="1:16" x14ac:dyDescent="0.25">
      <c r="A312" s="1">
        <v>43535</v>
      </c>
      <c r="B312">
        <v>2266000</v>
      </c>
      <c r="C312">
        <v>90.52</v>
      </c>
      <c r="D312">
        <v>66.569999999999993</v>
      </c>
      <c r="E312">
        <v>2.2400000000000002</v>
      </c>
      <c r="F312" t="s">
        <v>9</v>
      </c>
      <c r="G312" t="s">
        <v>41</v>
      </c>
      <c r="H312" t="s">
        <v>33</v>
      </c>
      <c r="I312">
        <v>68</v>
      </c>
      <c r="J312">
        <f t="shared" si="24"/>
        <v>2019</v>
      </c>
      <c r="K312" t="str">
        <f t="shared" si="25"/>
        <v>50-100</v>
      </c>
      <c r="L312" t="str">
        <f t="shared" si="26"/>
        <v>65-79.99</v>
      </c>
      <c r="M312" s="2" t="str">
        <f t="shared" si="27"/>
        <v>Over 2.00</v>
      </c>
      <c r="N312" s="2" t="str">
        <f t="shared" si="28"/>
        <v>90-94.99</v>
      </c>
      <c r="O312" s="2">
        <f t="shared" si="29"/>
        <v>0</v>
      </c>
      <c r="P312" s="2">
        <f>1</f>
        <v>1</v>
      </c>
    </row>
    <row r="313" spans="1:16" x14ac:dyDescent="0.25">
      <c r="A313" s="1">
        <v>45354</v>
      </c>
      <c r="B313">
        <v>6757000</v>
      </c>
      <c r="C313">
        <v>85.17</v>
      </c>
      <c r="D313">
        <v>66.650000000000006</v>
      </c>
      <c r="E313">
        <v>1.72</v>
      </c>
      <c r="F313" t="s">
        <v>19</v>
      </c>
      <c r="G313" t="s">
        <v>35</v>
      </c>
      <c r="H313" t="s">
        <v>11</v>
      </c>
      <c r="I313">
        <v>97</v>
      </c>
      <c r="J313">
        <f t="shared" si="24"/>
        <v>2024</v>
      </c>
      <c r="K313" t="str">
        <f t="shared" si="25"/>
        <v>50-100</v>
      </c>
      <c r="L313" t="str">
        <f t="shared" si="26"/>
        <v>65-79.99</v>
      </c>
      <c r="M313" s="2" t="str">
        <f t="shared" si="27"/>
        <v>1.50-1.99</v>
      </c>
      <c r="N313" s="2" t="str">
        <f t="shared" si="28"/>
        <v>Under 90</v>
      </c>
      <c r="O313" s="2">
        <f t="shared" si="29"/>
        <v>1</v>
      </c>
      <c r="P313" s="2">
        <f>1</f>
        <v>1</v>
      </c>
    </row>
    <row r="314" spans="1:16" x14ac:dyDescent="0.25">
      <c r="A314" s="1">
        <v>43858</v>
      </c>
      <c r="B314">
        <v>3908000</v>
      </c>
      <c r="C314">
        <v>93.03</v>
      </c>
      <c r="D314">
        <v>58.61</v>
      </c>
      <c r="E314">
        <v>1.02</v>
      </c>
      <c r="F314" t="s">
        <v>19</v>
      </c>
      <c r="G314" t="s">
        <v>46</v>
      </c>
      <c r="H314" t="s">
        <v>37</v>
      </c>
      <c r="I314">
        <v>86</v>
      </c>
      <c r="J314">
        <f t="shared" si="24"/>
        <v>2020</v>
      </c>
      <c r="K314" t="str">
        <f t="shared" si="25"/>
        <v>50-100</v>
      </c>
      <c r="L314" t="str">
        <f t="shared" si="26"/>
        <v>Under 65</v>
      </c>
      <c r="M314" s="2" t="str">
        <f t="shared" si="27"/>
        <v>Under 1.25</v>
      </c>
      <c r="N314" s="2" t="str">
        <f t="shared" si="28"/>
        <v>90-94.99</v>
      </c>
      <c r="O314" s="2">
        <f t="shared" si="29"/>
        <v>1</v>
      </c>
      <c r="P314" s="2">
        <f>1</f>
        <v>1</v>
      </c>
    </row>
    <row r="315" spans="1:16" x14ac:dyDescent="0.25">
      <c r="A315" s="1">
        <v>43034</v>
      </c>
      <c r="B315">
        <v>3012000</v>
      </c>
      <c r="C315">
        <v>93.22</v>
      </c>
      <c r="D315">
        <v>68.180000000000007</v>
      </c>
      <c r="E315">
        <v>2.27</v>
      </c>
      <c r="F315" t="s">
        <v>9</v>
      </c>
      <c r="G315" t="s">
        <v>42</v>
      </c>
      <c r="H315" t="s">
        <v>26</v>
      </c>
      <c r="I315">
        <v>74</v>
      </c>
      <c r="J315">
        <f t="shared" si="24"/>
        <v>2017</v>
      </c>
      <c r="K315" t="str">
        <f t="shared" si="25"/>
        <v>50-100</v>
      </c>
      <c r="L315" t="str">
        <f t="shared" si="26"/>
        <v>65-79.99</v>
      </c>
      <c r="M315" s="2" t="str">
        <f t="shared" si="27"/>
        <v>Over 2.00</v>
      </c>
      <c r="N315" s="2" t="str">
        <f t="shared" si="28"/>
        <v>90-94.99</v>
      </c>
      <c r="O315" s="2">
        <f t="shared" si="29"/>
        <v>0</v>
      </c>
      <c r="P315" s="2">
        <f>1</f>
        <v>1</v>
      </c>
    </row>
    <row r="316" spans="1:16" x14ac:dyDescent="0.25">
      <c r="A316" s="1">
        <v>44379</v>
      </c>
      <c r="B316">
        <v>4945000</v>
      </c>
      <c r="C316">
        <v>87.25</v>
      </c>
      <c r="D316">
        <v>62.99</v>
      </c>
      <c r="E316">
        <v>2.11</v>
      </c>
      <c r="F316" t="s">
        <v>9</v>
      </c>
      <c r="G316" t="s">
        <v>45</v>
      </c>
      <c r="H316" t="s">
        <v>33</v>
      </c>
      <c r="I316">
        <v>47</v>
      </c>
      <c r="J316">
        <f t="shared" si="24"/>
        <v>2021</v>
      </c>
      <c r="K316" t="str">
        <f t="shared" si="25"/>
        <v>Less than 50</v>
      </c>
      <c r="L316" t="str">
        <f t="shared" si="26"/>
        <v>Under 65</v>
      </c>
      <c r="M316" s="2" t="str">
        <f t="shared" si="27"/>
        <v>Over 2.00</v>
      </c>
      <c r="N316" s="2" t="str">
        <f t="shared" si="28"/>
        <v>Under 90</v>
      </c>
      <c r="O316" s="2">
        <f t="shared" si="29"/>
        <v>0</v>
      </c>
      <c r="P316" s="2">
        <f>1</f>
        <v>1</v>
      </c>
    </row>
    <row r="317" spans="1:16" x14ac:dyDescent="0.25">
      <c r="A317" s="1">
        <v>42638</v>
      </c>
      <c r="B317">
        <v>500000</v>
      </c>
      <c r="C317">
        <v>90.92</v>
      </c>
      <c r="D317">
        <v>68.38</v>
      </c>
      <c r="E317">
        <v>2.1800000000000002</v>
      </c>
      <c r="F317" t="s">
        <v>9</v>
      </c>
      <c r="G317" t="s">
        <v>38</v>
      </c>
      <c r="H317" t="s">
        <v>23</v>
      </c>
      <c r="I317">
        <v>61</v>
      </c>
      <c r="J317">
        <f t="shared" si="24"/>
        <v>2016</v>
      </c>
      <c r="K317" t="str">
        <f t="shared" si="25"/>
        <v>50-100</v>
      </c>
      <c r="L317" t="str">
        <f t="shared" si="26"/>
        <v>65-79.99</v>
      </c>
      <c r="M317" s="2" t="str">
        <f t="shared" si="27"/>
        <v>Over 2.00</v>
      </c>
      <c r="N317" s="2" t="str">
        <f t="shared" si="28"/>
        <v>90-94.99</v>
      </c>
      <c r="O317" s="2">
        <f t="shared" si="29"/>
        <v>0</v>
      </c>
      <c r="P317" s="2">
        <f>1</f>
        <v>1</v>
      </c>
    </row>
    <row r="318" spans="1:16" x14ac:dyDescent="0.25">
      <c r="A318" s="1">
        <v>43728</v>
      </c>
      <c r="B318">
        <v>3662000</v>
      </c>
      <c r="C318">
        <v>95.32</v>
      </c>
      <c r="D318">
        <v>67.5</v>
      </c>
      <c r="E318">
        <v>1.38</v>
      </c>
      <c r="F318" t="s">
        <v>19</v>
      </c>
      <c r="G318" t="s">
        <v>25</v>
      </c>
      <c r="H318" t="s">
        <v>26</v>
      </c>
      <c r="I318">
        <v>106</v>
      </c>
      <c r="J318">
        <f t="shared" si="24"/>
        <v>2019</v>
      </c>
      <c r="K318" t="str">
        <f t="shared" si="25"/>
        <v>More than 100</v>
      </c>
      <c r="L318" t="str">
        <f t="shared" si="26"/>
        <v>65-79.99</v>
      </c>
      <c r="M318" s="2" t="str">
        <f t="shared" si="27"/>
        <v>1.25-1.49</v>
      </c>
      <c r="N318" s="2" t="str">
        <f t="shared" si="28"/>
        <v>95-97.99</v>
      </c>
      <c r="O318" s="2">
        <f t="shared" si="29"/>
        <v>1</v>
      </c>
      <c r="P318" s="2">
        <f>1</f>
        <v>1</v>
      </c>
    </row>
    <row r="319" spans="1:16" x14ac:dyDescent="0.25">
      <c r="A319" s="1">
        <v>44507</v>
      </c>
      <c r="B319">
        <v>4823000</v>
      </c>
      <c r="C319">
        <v>94.56</v>
      </c>
      <c r="D319">
        <v>76.37</v>
      </c>
      <c r="E319">
        <v>2.34</v>
      </c>
      <c r="F319" t="s">
        <v>9</v>
      </c>
      <c r="G319" t="s">
        <v>16</v>
      </c>
      <c r="H319" t="s">
        <v>11</v>
      </c>
      <c r="I319">
        <v>102</v>
      </c>
      <c r="J319">
        <f t="shared" si="24"/>
        <v>2021</v>
      </c>
      <c r="K319" t="str">
        <f t="shared" si="25"/>
        <v>More than 100</v>
      </c>
      <c r="L319" t="str">
        <f t="shared" si="26"/>
        <v>65-79.99</v>
      </c>
      <c r="M319" s="2" t="str">
        <f t="shared" si="27"/>
        <v>Over 2.00</v>
      </c>
      <c r="N319" s="2" t="str">
        <f t="shared" si="28"/>
        <v>90-94.99</v>
      </c>
      <c r="O319" s="2">
        <f t="shared" si="29"/>
        <v>0</v>
      </c>
      <c r="P319" s="2">
        <f>1</f>
        <v>1</v>
      </c>
    </row>
    <row r="320" spans="1:16" x14ac:dyDescent="0.25">
      <c r="A320" s="1">
        <v>43981</v>
      </c>
      <c r="B320">
        <v>7603000</v>
      </c>
      <c r="C320">
        <v>86</v>
      </c>
      <c r="D320">
        <v>70.739999999999995</v>
      </c>
      <c r="E320">
        <v>1.23</v>
      </c>
      <c r="F320" t="s">
        <v>19</v>
      </c>
      <c r="G320" t="s">
        <v>41</v>
      </c>
      <c r="H320" t="s">
        <v>33</v>
      </c>
      <c r="I320">
        <v>121</v>
      </c>
      <c r="J320">
        <f t="shared" si="24"/>
        <v>2020</v>
      </c>
      <c r="K320" t="str">
        <f t="shared" si="25"/>
        <v>More than 100</v>
      </c>
      <c r="L320" t="str">
        <f t="shared" si="26"/>
        <v>65-79.99</v>
      </c>
      <c r="M320" s="2" t="str">
        <f t="shared" si="27"/>
        <v>Under 1.25</v>
      </c>
      <c r="N320" s="2" t="str">
        <f t="shared" si="28"/>
        <v>Under 90</v>
      </c>
      <c r="O320" s="2">
        <f t="shared" si="29"/>
        <v>1</v>
      </c>
      <c r="P320" s="2">
        <f>1</f>
        <v>1</v>
      </c>
    </row>
    <row r="321" spans="1:16" x14ac:dyDescent="0.25">
      <c r="A321" s="1">
        <v>43191</v>
      </c>
      <c r="B321">
        <v>5177000</v>
      </c>
      <c r="C321">
        <v>95.2</v>
      </c>
      <c r="D321">
        <v>51.67</v>
      </c>
      <c r="E321">
        <v>1.1299999999999999</v>
      </c>
      <c r="F321" t="s">
        <v>9</v>
      </c>
      <c r="G321" t="s">
        <v>45</v>
      </c>
      <c r="H321" t="s">
        <v>33</v>
      </c>
      <c r="I321">
        <v>126</v>
      </c>
      <c r="J321">
        <f t="shared" si="24"/>
        <v>2018</v>
      </c>
      <c r="K321" t="str">
        <f t="shared" si="25"/>
        <v>More than 100</v>
      </c>
      <c r="L321" t="str">
        <f t="shared" si="26"/>
        <v>Under 65</v>
      </c>
      <c r="M321" s="2" t="str">
        <f t="shared" si="27"/>
        <v>Under 1.25</v>
      </c>
      <c r="N321" s="2" t="str">
        <f t="shared" si="28"/>
        <v>95-97.99</v>
      </c>
      <c r="O321" s="2">
        <f t="shared" si="29"/>
        <v>0</v>
      </c>
      <c r="P321" s="2">
        <f>1</f>
        <v>1</v>
      </c>
    </row>
    <row r="322" spans="1:16" x14ac:dyDescent="0.25">
      <c r="A322" s="1">
        <v>44933</v>
      </c>
      <c r="B322">
        <v>4269000</v>
      </c>
      <c r="C322">
        <v>86.07</v>
      </c>
      <c r="D322">
        <v>50.48</v>
      </c>
      <c r="E322">
        <v>2.4300000000000002</v>
      </c>
      <c r="F322" t="s">
        <v>9</v>
      </c>
      <c r="G322" t="s">
        <v>12</v>
      </c>
      <c r="H322" t="s">
        <v>13</v>
      </c>
      <c r="I322">
        <v>80</v>
      </c>
      <c r="J322">
        <f t="shared" ref="J322:J385" si="30">YEAR(A322)</f>
        <v>2023</v>
      </c>
      <c r="K322" t="str">
        <f t="shared" ref="K322:K385" si="31">IF(I322&lt;50,"Less than 50",IF(I322&lt;100,"50-100","More than 100"))</f>
        <v>50-100</v>
      </c>
      <c r="L322" t="str">
        <f t="shared" ref="L322:L385" si="32">IF(D322&lt;65,"Under 65",IF(D322&lt;80,"65-79.99","Over 80"))</f>
        <v>Under 65</v>
      </c>
      <c r="M322" s="2" t="str">
        <f t="shared" ref="M322:M385" si="33">IF(E322&lt;1.25,"Under 1.25",IF(E322&lt;1.5,"1.25-1.49",IF(E322&lt;2,"1.50-1.99","Over 2.00")))</f>
        <v>Over 2.00</v>
      </c>
      <c r="N322" s="2" t="str">
        <f t="shared" ref="N322:N385" si="34">IF(C322&lt;90,"Under 90",IF(C322&lt;95,"90-94.99",IF(C322&lt;98,"95-97.99","Over 98")))</f>
        <v>Under 90</v>
      </c>
      <c r="O322" s="2">
        <f t="shared" ref="O322:O385" si="35">IF(OR(F322="30 Days Late", F322="60 Days Late", F322="90+ Days Late"),1,0)</f>
        <v>0</v>
      </c>
      <c r="P322" s="2">
        <f>1</f>
        <v>1</v>
      </c>
    </row>
    <row r="323" spans="1:16" x14ac:dyDescent="0.25">
      <c r="A323" s="1">
        <v>45586</v>
      </c>
      <c r="B323">
        <v>3395000</v>
      </c>
      <c r="C323">
        <v>89.45</v>
      </c>
      <c r="D323">
        <v>63.99</v>
      </c>
      <c r="E323">
        <v>2.16</v>
      </c>
      <c r="F323" t="s">
        <v>9</v>
      </c>
      <c r="G323" t="s">
        <v>36</v>
      </c>
      <c r="H323" t="s">
        <v>37</v>
      </c>
      <c r="I323">
        <v>113</v>
      </c>
      <c r="J323">
        <f t="shared" si="30"/>
        <v>2024</v>
      </c>
      <c r="K323" t="str">
        <f t="shared" si="31"/>
        <v>More than 100</v>
      </c>
      <c r="L323" t="str">
        <f t="shared" si="32"/>
        <v>Under 65</v>
      </c>
      <c r="M323" s="2" t="str">
        <f t="shared" si="33"/>
        <v>Over 2.00</v>
      </c>
      <c r="N323" s="2" t="str">
        <f t="shared" si="34"/>
        <v>Under 90</v>
      </c>
      <c r="O323" s="2">
        <f t="shared" si="35"/>
        <v>0</v>
      </c>
      <c r="P323" s="2">
        <f>1</f>
        <v>1</v>
      </c>
    </row>
    <row r="324" spans="1:16" x14ac:dyDescent="0.25">
      <c r="A324" s="1">
        <v>44090</v>
      </c>
      <c r="B324">
        <v>2906000</v>
      </c>
      <c r="C324">
        <v>87.61</v>
      </c>
      <c r="D324">
        <v>53.94</v>
      </c>
      <c r="E324">
        <v>1.99</v>
      </c>
      <c r="F324" t="s">
        <v>9</v>
      </c>
      <c r="G324" t="s">
        <v>29</v>
      </c>
      <c r="H324" t="s">
        <v>26</v>
      </c>
      <c r="I324">
        <v>91</v>
      </c>
      <c r="J324">
        <f t="shared" si="30"/>
        <v>2020</v>
      </c>
      <c r="K324" t="str">
        <f t="shared" si="31"/>
        <v>50-100</v>
      </c>
      <c r="L324" t="str">
        <f t="shared" si="32"/>
        <v>Under 65</v>
      </c>
      <c r="M324" s="2" t="str">
        <f t="shared" si="33"/>
        <v>1.50-1.99</v>
      </c>
      <c r="N324" s="2" t="str">
        <f t="shared" si="34"/>
        <v>Under 90</v>
      </c>
      <c r="O324" s="2">
        <f t="shared" si="35"/>
        <v>0</v>
      </c>
      <c r="P324" s="2">
        <f>1</f>
        <v>1</v>
      </c>
    </row>
    <row r="325" spans="1:16" x14ac:dyDescent="0.25">
      <c r="A325" s="1">
        <v>45497</v>
      </c>
      <c r="B325">
        <v>3437000</v>
      </c>
      <c r="C325">
        <v>85.31</v>
      </c>
      <c r="D325">
        <v>53.29</v>
      </c>
      <c r="E325">
        <v>2.4500000000000002</v>
      </c>
      <c r="F325" t="s">
        <v>19</v>
      </c>
      <c r="G325" t="s">
        <v>46</v>
      </c>
      <c r="H325" t="s">
        <v>37</v>
      </c>
      <c r="I325">
        <v>101</v>
      </c>
      <c r="J325">
        <f t="shared" si="30"/>
        <v>2024</v>
      </c>
      <c r="K325" t="str">
        <f t="shared" si="31"/>
        <v>More than 100</v>
      </c>
      <c r="L325" t="str">
        <f t="shared" si="32"/>
        <v>Under 65</v>
      </c>
      <c r="M325" s="2" t="str">
        <f t="shared" si="33"/>
        <v>Over 2.00</v>
      </c>
      <c r="N325" s="2" t="str">
        <f t="shared" si="34"/>
        <v>Under 90</v>
      </c>
      <c r="O325" s="2">
        <f t="shared" si="35"/>
        <v>1</v>
      </c>
      <c r="P325" s="2">
        <f>1</f>
        <v>1</v>
      </c>
    </row>
    <row r="326" spans="1:16" x14ac:dyDescent="0.25">
      <c r="A326" s="1">
        <v>42259</v>
      </c>
      <c r="B326">
        <v>6992000</v>
      </c>
      <c r="C326">
        <v>94.37</v>
      </c>
      <c r="D326">
        <v>65.28</v>
      </c>
      <c r="E326">
        <v>1.31</v>
      </c>
      <c r="F326" t="s">
        <v>9</v>
      </c>
      <c r="G326" t="s">
        <v>42</v>
      </c>
      <c r="H326" t="s">
        <v>26</v>
      </c>
      <c r="I326">
        <v>52</v>
      </c>
      <c r="J326">
        <f t="shared" si="30"/>
        <v>2015</v>
      </c>
      <c r="K326" t="str">
        <f t="shared" si="31"/>
        <v>50-100</v>
      </c>
      <c r="L326" t="str">
        <f t="shared" si="32"/>
        <v>65-79.99</v>
      </c>
      <c r="M326" s="2" t="str">
        <f t="shared" si="33"/>
        <v>1.25-1.49</v>
      </c>
      <c r="N326" s="2" t="str">
        <f t="shared" si="34"/>
        <v>90-94.99</v>
      </c>
      <c r="O326" s="2">
        <f t="shared" si="35"/>
        <v>0</v>
      </c>
      <c r="P326" s="2">
        <f>1</f>
        <v>1</v>
      </c>
    </row>
    <row r="327" spans="1:16" x14ac:dyDescent="0.25">
      <c r="A327" s="1">
        <v>45657</v>
      </c>
      <c r="B327">
        <v>5562000</v>
      </c>
      <c r="C327">
        <v>96.62</v>
      </c>
      <c r="D327">
        <v>75.760000000000005</v>
      </c>
      <c r="E327">
        <v>1.8</v>
      </c>
      <c r="F327" t="s">
        <v>9</v>
      </c>
      <c r="G327" t="s">
        <v>25</v>
      </c>
      <c r="H327" t="s">
        <v>26</v>
      </c>
      <c r="I327">
        <v>47</v>
      </c>
      <c r="J327">
        <f t="shared" si="30"/>
        <v>2024</v>
      </c>
      <c r="K327" t="str">
        <f t="shared" si="31"/>
        <v>Less than 50</v>
      </c>
      <c r="L327" t="str">
        <f t="shared" si="32"/>
        <v>65-79.99</v>
      </c>
      <c r="M327" s="2" t="str">
        <f t="shared" si="33"/>
        <v>1.50-1.99</v>
      </c>
      <c r="N327" s="2" t="str">
        <f t="shared" si="34"/>
        <v>95-97.99</v>
      </c>
      <c r="O327" s="2">
        <f t="shared" si="35"/>
        <v>0</v>
      </c>
      <c r="P327" s="2">
        <f>1</f>
        <v>1</v>
      </c>
    </row>
    <row r="328" spans="1:16" x14ac:dyDescent="0.25">
      <c r="A328" s="1">
        <v>44071</v>
      </c>
      <c r="B328">
        <v>3713000</v>
      </c>
      <c r="C328">
        <v>99.7</v>
      </c>
      <c r="D328">
        <v>74.08</v>
      </c>
      <c r="E328">
        <v>1.87</v>
      </c>
      <c r="F328" t="s">
        <v>9</v>
      </c>
      <c r="G328" t="s">
        <v>39</v>
      </c>
      <c r="H328" t="s">
        <v>23</v>
      </c>
      <c r="I328">
        <v>102</v>
      </c>
      <c r="J328">
        <f t="shared" si="30"/>
        <v>2020</v>
      </c>
      <c r="K328" t="str">
        <f t="shared" si="31"/>
        <v>More than 100</v>
      </c>
      <c r="L328" t="str">
        <f t="shared" si="32"/>
        <v>65-79.99</v>
      </c>
      <c r="M328" s="2" t="str">
        <f t="shared" si="33"/>
        <v>1.50-1.99</v>
      </c>
      <c r="N328" s="2" t="str">
        <f t="shared" si="34"/>
        <v>Over 98</v>
      </c>
      <c r="O328" s="2">
        <f t="shared" si="35"/>
        <v>0</v>
      </c>
      <c r="P328" s="2">
        <f>1</f>
        <v>1</v>
      </c>
    </row>
    <row r="329" spans="1:16" x14ac:dyDescent="0.25">
      <c r="A329" s="1">
        <v>42854</v>
      </c>
      <c r="B329">
        <v>6492000</v>
      </c>
      <c r="C329">
        <v>94.85</v>
      </c>
      <c r="D329">
        <v>55.12</v>
      </c>
      <c r="E329">
        <v>1.51</v>
      </c>
      <c r="F329" t="s">
        <v>9</v>
      </c>
      <c r="G329" t="s">
        <v>39</v>
      </c>
      <c r="H329" t="s">
        <v>23</v>
      </c>
      <c r="I329">
        <v>92</v>
      </c>
      <c r="J329">
        <f t="shared" si="30"/>
        <v>2017</v>
      </c>
      <c r="K329" t="str">
        <f t="shared" si="31"/>
        <v>50-100</v>
      </c>
      <c r="L329" t="str">
        <f t="shared" si="32"/>
        <v>Under 65</v>
      </c>
      <c r="M329" s="2" t="str">
        <f t="shared" si="33"/>
        <v>1.50-1.99</v>
      </c>
      <c r="N329" s="2" t="str">
        <f t="shared" si="34"/>
        <v>90-94.99</v>
      </c>
      <c r="O329" s="2">
        <f t="shared" si="35"/>
        <v>0</v>
      </c>
      <c r="P329" s="2">
        <f>1</f>
        <v>1</v>
      </c>
    </row>
    <row r="330" spans="1:16" x14ac:dyDescent="0.25">
      <c r="A330" s="1">
        <v>43045</v>
      </c>
      <c r="B330">
        <v>2910000</v>
      </c>
      <c r="C330">
        <v>91.59</v>
      </c>
      <c r="D330">
        <v>74.52</v>
      </c>
      <c r="E330">
        <v>2.41</v>
      </c>
      <c r="F330" t="s">
        <v>19</v>
      </c>
      <c r="G330" t="s">
        <v>39</v>
      </c>
      <c r="H330" t="s">
        <v>23</v>
      </c>
      <c r="I330">
        <v>16</v>
      </c>
      <c r="J330">
        <f t="shared" si="30"/>
        <v>2017</v>
      </c>
      <c r="K330" t="str">
        <f t="shared" si="31"/>
        <v>Less than 50</v>
      </c>
      <c r="L330" t="str">
        <f t="shared" si="32"/>
        <v>65-79.99</v>
      </c>
      <c r="M330" s="2" t="str">
        <f t="shared" si="33"/>
        <v>Over 2.00</v>
      </c>
      <c r="N330" s="2" t="str">
        <f t="shared" si="34"/>
        <v>90-94.99</v>
      </c>
      <c r="O330" s="2">
        <f t="shared" si="35"/>
        <v>1</v>
      </c>
      <c r="P330" s="2">
        <f>1</f>
        <v>1</v>
      </c>
    </row>
    <row r="331" spans="1:16" x14ac:dyDescent="0.25">
      <c r="A331" s="1">
        <v>43854</v>
      </c>
      <c r="B331">
        <v>4032000</v>
      </c>
      <c r="C331">
        <v>87.96</v>
      </c>
      <c r="D331">
        <v>85.48</v>
      </c>
      <c r="E331">
        <v>1.97</v>
      </c>
      <c r="F331" t="s">
        <v>19</v>
      </c>
      <c r="G331" t="s">
        <v>22</v>
      </c>
      <c r="H331" t="s">
        <v>23</v>
      </c>
      <c r="I331">
        <v>65</v>
      </c>
      <c r="J331">
        <f t="shared" si="30"/>
        <v>2020</v>
      </c>
      <c r="K331" t="str">
        <f t="shared" si="31"/>
        <v>50-100</v>
      </c>
      <c r="L331" t="str">
        <f t="shared" si="32"/>
        <v>Over 80</v>
      </c>
      <c r="M331" s="2" t="str">
        <f t="shared" si="33"/>
        <v>1.50-1.99</v>
      </c>
      <c r="N331" s="2" t="str">
        <f t="shared" si="34"/>
        <v>Under 90</v>
      </c>
      <c r="O331" s="2">
        <f t="shared" si="35"/>
        <v>1</v>
      </c>
      <c r="P331" s="2">
        <f>1</f>
        <v>1</v>
      </c>
    </row>
    <row r="332" spans="1:16" x14ac:dyDescent="0.25">
      <c r="A332" s="1">
        <v>42928</v>
      </c>
      <c r="B332">
        <v>6721000</v>
      </c>
      <c r="C332">
        <v>97.92</v>
      </c>
      <c r="D332">
        <v>83.86</v>
      </c>
      <c r="E332">
        <v>2.38</v>
      </c>
      <c r="F332" t="s">
        <v>9</v>
      </c>
      <c r="G332" t="s">
        <v>49</v>
      </c>
      <c r="H332" t="s">
        <v>18</v>
      </c>
      <c r="I332">
        <v>57</v>
      </c>
      <c r="J332">
        <f t="shared" si="30"/>
        <v>2017</v>
      </c>
      <c r="K332" t="str">
        <f t="shared" si="31"/>
        <v>50-100</v>
      </c>
      <c r="L332" t="str">
        <f t="shared" si="32"/>
        <v>Over 80</v>
      </c>
      <c r="M332" s="2" t="str">
        <f t="shared" si="33"/>
        <v>Over 2.00</v>
      </c>
      <c r="N332" s="2" t="str">
        <f t="shared" si="34"/>
        <v>95-97.99</v>
      </c>
      <c r="O332" s="2">
        <f t="shared" si="35"/>
        <v>0</v>
      </c>
      <c r="P332" s="2">
        <f>1</f>
        <v>1</v>
      </c>
    </row>
    <row r="333" spans="1:16" x14ac:dyDescent="0.25">
      <c r="A333" s="1">
        <v>42876</v>
      </c>
      <c r="B333">
        <v>6675000</v>
      </c>
      <c r="C333">
        <v>91.91</v>
      </c>
      <c r="D333">
        <v>83.68</v>
      </c>
      <c r="E333">
        <v>2.09</v>
      </c>
      <c r="F333" t="s">
        <v>9</v>
      </c>
      <c r="G333" t="s">
        <v>42</v>
      </c>
      <c r="H333" t="s">
        <v>26</v>
      </c>
      <c r="I333">
        <v>50</v>
      </c>
      <c r="J333">
        <f t="shared" si="30"/>
        <v>2017</v>
      </c>
      <c r="K333" t="str">
        <f t="shared" si="31"/>
        <v>50-100</v>
      </c>
      <c r="L333" t="str">
        <f t="shared" si="32"/>
        <v>Over 80</v>
      </c>
      <c r="M333" s="2" t="str">
        <f t="shared" si="33"/>
        <v>Over 2.00</v>
      </c>
      <c r="N333" s="2" t="str">
        <f t="shared" si="34"/>
        <v>90-94.99</v>
      </c>
      <c r="O333" s="2">
        <f t="shared" si="35"/>
        <v>0</v>
      </c>
      <c r="P333" s="2">
        <f>1</f>
        <v>1</v>
      </c>
    </row>
    <row r="334" spans="1:16" x14ac:dyDescent="0.25">
      <c r="A334" s="1">
        <v>45648</v>
      </c>
      <c r="B334">
        <v>6326000</v>
      </c>
      <c r="C334">
        <v>87.66</v>
      </c>
      <c r="D334">
        <v>71.8</v>
      </c>
      <c r="E334">
        <v>2.48</v>
      </c>
      <c r="F334" t="s">
        <v>9</v>
      </c>
      <c r="G334" t="s">
        <v>45</v>
      </c>
      <c r="H334" t="s">
        <v>33</v>
      </c>
      <c r="I334">
        <v>110</v>
      </c>
      <c r="J334">
        <f t="shared" si="30"/>
        <v>2024</v>
      </c>
      <c r="K334" t="str">
        <f t="shared" si="31"/>
        <v>More than 100</v>
      </c>
      <c r="L334" t="str">
        <f t="shared" si="32"/>
        <v>65-79.99</v>
      </c>
      <c r="M334" s="2" t="str">
        <f t="shared" si="33"/>
        <v>Over 2.00</v>
      </c>
      <c r="N334" s="2" t="str">
        <f t="shared" si="34"/>
        <v>Under 90</v>
      </c>
      <c r="O334" s="2">
        <f t="shared" si="35"/>
        <v>0</v>
      </c>
      <c r="P334" s="2">
        <f>1</f>
        <v>1</v>
      </c>
    </row>
    <row r="335" spans="1:16" x14ac:dyDescent="0.25">
      <c r="A335" s="1">
        <v>43176</v>
      </c>
      <c r="B335">
        <v>4811000</v>
      </c>
      <c r="C335">
        <v>95.89</v>
      </c>
      <c r="D335">
        <v>82.71</v>
      </c>
      <c r="E335">
        <v>1.32</v>
      </c>
      <c r="F335" t="s">
        <v>9</v>
      </c>
      <c r="G335" t="s">
        <v>16</v>
      </c>
      <c r="H335" t="s">
        <v>11</v>
      </c>
      <c r="I335">
        <v>72</v>
      </c>
      <c r="J335">
        <f t="shared" si="30"/>
        <v>2018</v>
      </c>
      <c r="K335" t="str">
        <f t="shared" si="31"/>
        <v>50-100</v>
      </c>
      <c r="L335" t="str">
        <f t="shared" si="32"/>
        <v>Over 80</v>
      </c>
      <c r="M335" s="2" t="str">
        <f t="shared" si="33"/>
        <v>1.25-1.49</v>
      </c>
      <c r="N335" s="2" t="str">
        <f t="shared" si="34"/>
        <v>95-97.99</v>
      </c>
      <c r="O335" s="2">
        <f t="shared" si="35"/>
        <v>0</v>
      </c>
      <c r="P335" s="2">
        <f>1</f>
        <v>1</v>
      </c>
    </row>
    <row r="336" spans="1:16" x14ac:dyDescent="0.25">
      <c r="A336" s="1">
        <v>43903</v>
      </c>
      <c r="B336">
        <v>7477000</v>
      </c>
      <c r="C336">
        <v>95.99</v>
      </c>
      <c r="D336">
        <v>71.69</v>
      </c>
      <c r="E336">
        <v>1.89</v>
      </c>
      <c r="F336" t="s">
        <v>19</v>
      </c>
      <c r="G336" t="s">
        <v>50</v>
      </c>
      <c r="H336" t="s">
        <v>21</v>
      </c>
      <c r="I336">
        <v>75</v>
      </c>
      <c r="J336">
        <f t="shared" si="30"/>
        <v>2020</v>
      </c>
      <c r="K336" t="str">
        <f t="shared" si="31"/>
        <v>50-100</v>
      </c>
      <c r="L336" t="str">
        <f t="shared" si="32"/>
        <v>65-79.99</v>
      </c>
      <c r="M336" s="2" t="str">
        <f t="shared" si="33"/>
        <v>1.50-1.99</v>
      </c>
      <c r="N336" s="2" t="str">
        <f t="shared" si="34"/>
        <v>95-97.99</v>
      </c>
      <c r="O336" s="2">
        <f t="shared" si="35"/>
        <v>1</v>
      </c>
      <c r="P336" s="2">
        <f>1</f>
        <v>1</v>
      </c>
    </row>
    <row r="337" spans="1:16" x14ac:dyDescent="0.25">
      <c r="A337" s="1">
        <v>43961</v>
      </c>
      <c r="B337">
        <v>1202000</v>
      </c>
      <c r="C337">
        <v>93.48</v>
      </c>
      <c r="D337">
        <v>77.56</v>
      </c>
      <c r="E337">
        <v>2.31</v>
      </c>
      <c r="F337" t="s">
        <v>9</v>
      </c>
      <c r="G337" t="s">
        <v>22</v>
      </c>
      <c r="H337" t="s">
        <v>23</v>
      </c>
      <c r="I337">
        <v>77</v>
      </c>
      <c r="J337">
        <f t="shared" si="30"/>
        <v>2020</v>
      </c>
      <c r="K337" t="str">
        <f t="shared" si="31"/>
        <v>50-100</v>
      </c>
      <c r="L337" t="str">
        <f t="shared" si="32"/>
        <v>65-79.99</v>
      </c>
      <c r="M337" s="2" t="str">
        <f t="shared" si="33"/>
        <v>Over 2.00</v>
      </c>
      <c r="N337" s="2" t="str">
        <f t="shared" si="34"/>
        <v>90-94.99</v>
      </c>
      <c r="O337" s="2">
        <f t="shared" si="35"/>
        <v>0</v>
      </c>
      <c r="P337" s="2">
        <f>1</f>
        <v>1</v>
      </c>
    </row>
    <row r="338" spans="1:16" x14ac:dyDescent="0.25">
      <c r="A338" s="1">
        <v>43519</v>
      </c>
      <c r="B338">
        <v>7580000</v>
      </c>
      <c r="C338">
        <v>87.4</v>
      </c>
      <c r="D338">
        <v>68.459999999999994</v>
      </c>
      <c r="E338">
        <v>1.01</v>
      </c>
      <c r="F338" t="s">
        <v>9</v>
      </c>
      <c r="G338" t="s">
        <v>30</v>
      </c>
      <c r="H338" t="s">
        <v>28</v>
      </c>
      <c r="I338">
        <v>95</v>
      </c>
      <c r="J338">
        <f t="shared" si="30"/>
        <v>2019</v>
      </c>
      <c r="K338" t="str">
        <f t="shared" si="31"/>
        <v>50-100</v>
      </c>
      <c r="L338" t="str">
        <f t="shared" si="32"/>
        <v>65-79.99</v>
      </c>
      <c r="M338" s="2" t="str">
        <f t="shared" si="33"/>
        <v>Under 1.25</v>
      </c>
      <c r="N338" s="2" t="str">
        <f t="shared" si="34"/>
        <v>Under 90</v>
      </c>
      <c r="O338" s="2">
        <f t="shared" si="35"/>
        <v>0</v>
      </c>
      <c r="P338" s="2">
        <f>1</f>
        <v>1</v>
      </c>
    </row>
    <row r="339" spans="1:16" x14ac:dyDescent="0.25">
      <c r="A339" s="1">
        <v>44341</v>
      </c>
      <c r="B339">
        <v>6657000</v>
      </c>
      <c r="C339">
        <v>99.88</v>
      </c>
      <c r="D339">
        <v>53.97</v>
      </c>
      <c r="E339">
        <v>1.6</v>
      </c>
      <c r="F339" t="s">
        <v>9</v>
      </c>
      <c r="G339" t="s">
        <v>49</v>
      </c>
      <c r="H339" t="s">
        <v>18</v>
      </c>
      <c r="I339">
        <v>47</v>
      </c>
      <c r="J339">
        <f t="shared" si="30"/>
        <v>2021</v>
      </c>
      <c r="K339" t="str">
        <f t="shared" si="31"/>
        <v>Less than 50</v>
      </c>
      <c r="L339" t="str">
        <f t="shared" si="32"/>
        <v>Under 65</v>
      </c>
      <c r="M339" s="2" t="str">
        <f t="shared" si="33"/>
        <v>1.50-1.99</v>
      </c>
      <c r="N339" s="2" t="str">
        <f t="shared" si="34"/>
        <v>Over 98</v>
      </c>
      <c r="O339" s="2">
        <f t="shared" si="35"/>
        <v>0</v>
      </c>
      <c r="P339" s="2">
        <f>1</f>
        <v>1</v>
      </c>
    </row>
    <row r="340" spans="1:16" x14ac:dyDescent="0.25">
      <c r="A340" s="1">
        <v>43476</v>
      </c>
      <c r="B340">
        <v>3839000</v>
      </c>
      <c r="C340">
        <v>93.33</v>
      </c>
      <c r="D340">
        <v>79.319999999999993</v>
      </c>
      <c r="E340">
        <v>1.92</v>
      </c>
      <c r="F340" t="s">
        <v>19</v>
      </c>
      <c r="G340" t="s">
        <v>25</v>
      </c>
      <c r="H340" t="s">
        <v>26</v>
      </c>
      <c r="I340">
        <v>92</v>
      </c>
      <c r="J340">
        <f t="shared" si="30"/>
        <v>2019</v>
      </c>
      <c r="K340" t="str">
        <f t="shared" si="31"/>
        <v>50-100</v>
      </c>
      <c r="L340" t="str">
        <f t="shared" si="32"/>
        <v>65-79.99</v>
      </c>
      <c r="M340" s="2" t="str">
        <f t="shared" si="33"/>
        <v>1.50-1.99</v>
      </c>
      <c r="N340" s="2" t="str">
        <f t="shared" si="34"/>
        <v>90-94.99</v>
      </c>
      <c r="O340" s="2">
        <f t="shared" si="35"/>
        <v>1</v>
      </c>
      <c r="P340" s="2">
        <f>1</f>
        <v>1</v>
      </c>
    </row>
    <row r="341" spans="1:16" x14ac:dyDescent="0.25">
      <c r="A341" s="1">
        <v>43851</v>
      </c>
      <c r="B341">
        <v>3971000</v>
      </c>
      <c r="C341">
        <v>96.76</v>
      </c>
      <c r="D341">
        <v>72.17</v>
      </c>
      <c r="E341">
        <v>1.01</v>
      </c>
      <c r="F341" t="s">
        <v>9</v>
      </c>
      <c r="G341" t="s">
        <v>51</v>
      </c>
      <c r="H341" t="s">
        <v>28</v>
      </c>
      <c r="I341">
        <v>41</v>
      </c>
      <c r="J341">
        <f t="shared" si="30"/>
        <v>2020</v>
      </c>
      <c r="K341" t="str">
        <f t="shared" si="31"/>
        <v>Less than 50</v>
      </c>
      <c r="L341" t="str">
        <f t="shared" si="32"/>
        <v>65-79.99</v>
      </c>
      <c r="M341" s="2" t="str">
        <f t="shared" si="33"/>
        <v>Under 1.25</v>
      </c>
      <c r="N341" s="2" t="str">
        <f t="shared" si="34"/>
        <v>95-97.99</v>
      </c>
      <c r="O341" s="2">
        <f t="shared" si="35"/>
        <v>0</v>
      </c>
      <c r="P341" s="2">
        <f>1</f>
        <v>1</v>
      </c>
    </row>
    <row r="342" spans="1:16" x14ac:dyDescent="0.25">
      <c r="A342" s="1">
        <v>45351</v>
      </c>
      <c r="B342">
        <v>3430000</v>
      </c>
      <c r="C342">
        <v>99.37</v>
      </c>
      <c r="D342">
        <v>64.72</v>
      </c>
      <c r="E342">
        <v>1.49</v>
      </c>
      <c r="F342" t="s">
        <v>9</v>
      </c>
      <c r="G342" t="s">
        <v>10</v>
      </c>
      <c r="H342" t="s">
        <v>11</v>
      </c>
      <c r="I342">
        <v>94</v>
      </c>
      <c r="J342">
        <f t="shared" si="30"/>
        <v>2024</v>
      </c>
      <c r="K342" t="str">
        <f t="shared" si="31"/>
        <v>50-100</v>
      </c>
      <c r="L342" t="str">
        <f t="shared" si="32"/>
        <v>Under 65</v>
      </c>
      <c r="M342" s="2" t="str">
        <f t="shared" si="33"/>
        <v>1.25-1.49</v>
      </c>
      <c r="N342" s="2" t="str">
        <f t="shared" si="34"/>
        <v>Over 98</v>
      </c>
      <c r="O342" s="2">
        <f t="shared" si="35"/>
        <v>0</v>
      </c>
      <c r="P342" s="2">
        <f>1</f>
        <v>1</v>
      </c>
    </row>
    <row r="343" spans="1:16" x14ac:dyDescent="0.25">
      <c r="A343" s="1">
        <v>45246</v>
      </c>
      <c r="B343">
        <v>4092000</v>
      </c>
      <c r="C343">
        <v>98.15</v>
      </c>
      <c r="D343">
        <v>89.85</v>
      </c>
      <c r="E343">
        <v>1.55</v>
      </c>
      <c r="F343" t="s">
        <v>9</v>
      </c>
      <c r="G343" t="s">
        <v>12</v>
      </c>
      <c r="H343" t="s">
        <v>13</v>
      </c>
      <c r="I343">
        <v>50</v>
      </c>
      <c r="J343">
        <f t="shared" si="30"/>
        <v>2023</v>
      </c>
      <c r="K343" t="str">
        <f t="shared" si="31"/>
        <v>50-100</v>
      </c>
      <c r="L343" t="str">
        <f t="shared" si="32"/>
        <v>Over 80</v>
      </c>
      <c r="M343" s="2" t="str">
        <f t="shared" si="33"/>
        <v>1.50-1.99</v>
      </c>
      <c r="N343" s="2" t="str">
        <f t="shared" si="34"/>
        <v>Over 98</v>
      </c>
      <c r="O343" s="2">
        <f t="shared" si="35"/>
        <v>0</v>
      </c>
      <c r="P343" s="2">
        <f>1</f>
        <v>1</v>
      </c>
    </row>
    <row r="344" spans="1:16" x14ac:dyDescent="0.25">
      <c r="A344" s="1">
        <v>43771</v>
      </c>
      <c r="B344">
        <v>8454000</v>
      </c>
      <c r="C344">
        <v>98.29</v>
      </c>
      <c r="D344">
        <v>73.72</v>
      </c>
      <c r="E344">
        <v>1.59</v>
      </c>
      <c r="F344" t="s">
        <v>9</v>
      </c>
      <c r="G344" t="s">
        <v>51</v>
      </c>
      <c r="H344" t="s">
        <v>28</v>
      </c>
      <c r="I344">
        <v>63</v>
      </c>
      <c r="J344">
        <f t="shared" si="30"/>
        <v>2019</v>
      </c>
      <c r="K344" t="str">
        <f t="shared" si="31"/>
        <v>50-100</v>
      </c>
      <c r="L344" t="str">
        <f t="shared" si="32"/>
        <v>65-79.99</v>
      </c>
      <c r="M344" s="2" t="str">
        <f t="shared" si="33"/>
        <v>1.50-1.99</v>
      </c>
      <c r="N344" s="2" t="str">
        <f t="shared" si="34"/>
        <v>Over 98</v>
      </c>
      <c r="O344" s="2">
        <f t="shared" si="35"/>
        <v>0</v>
      </c>
      <c r="P344" s="2">
        <f>1</f>
        <v>1</v>
      </c>
    </row>
    <row r="345" spans="1:16" x14ac:dyDescent="0.25">
      <c r="A345" s="1">
        <v>42526</v>
      </c>
      <c r="B345">
        <v>8362000</v>
      </c>
      <c r="C345">
        <v>85.05</v>
      </c>
      <c r="D345">
        <v>74.78</v>
      </c>
      <c r="E345">
        <v>1.53</v>
      </c>
      <c r="F345" t="s">
        <v>9</v>
      </c>
      <c r="G345" t="s">
        <v>14</v>
      </c>
      <c r="H345" t="s">
        <v>15</v>
      </c>
      <c r="I345">
        <v>52</v>
      </c>
      <c r="J345">
        <f t="shared" si="30"/>
        <v>2016</v>
      </c>
      <c r="K345" t="str">
        <f t="shared" si="31"/>
        <v>50-100</v>
      </c>
      <c r="L345" t="str">
        <f t="shared" si="32"/>
        <v>65-79.99</v>
      </c>
      <c r="M345" s="2" t="str">
        <f t="shared" si="33"/>
        <v>1.50-1.99</v>
      </c>
      <c r="N345" s="2" t="str">
        <f t="shared" si="34"/>
        <v>Under 90</v>
      </c>
      <c r="O345" s="2">
        <f t="shared" si="35"/>
        <v>0</v>
      </c>
      <c r="P345" s="2">
        <f>1</f>
        <v>1</v>
      </c>
    </row>
    <row r="346" spans="1:16" x14ac:dyDescent="0.25">
      <c r="A346" s="1">
        <v>42784</v>
      </c>
      <c r="B346">
        <v>3896000</v>
      </c>
      <c r="C346">
        <v>94.63</v>
      </c>
      <c r="D346">
        <v>52.59</v>
      </c>
      <c r="E346">
        <v>1.87</v>
      </c>
      <c r="F346" t="s">
        <v>9</v>
      </c>
      <c r="G346" t="s">
        <v>22</v>
      </c>
      <c r="H346" t="s">
        <v>23</v>
      </c>
      <c r="I346">
        <v>151</v>
      </c>
      <c r="J346">
        <f t="shared" si="30"/>
        <v>2017</v>
      </c>
      <c r="K346" t="str">
        <f t="shared" si="31"/>
        <v>More than 100</v>
      </c>
      <c r="L346" t="str">
        <f t="shared" si="32"/>
        <v>Under 65</v>
      </c>
      <c r="M346" s="2" t="str">
        <f t="shared" si="33"/>
        <v>1.50-1.99</v>
      </c>
      <c r="N346" s="2" t="str">
        <f t="shared" si="34"/>
        <v>90-94.99</v>
      </c>
      <c r="O346" s="2">
        <f t="shared" si="35"/>
        <v>0</v>
      </c>
      <c r="P346" s="2">
        <f>1</f>
        <v>1</v>
      </c>
    </row>
    <row r="347" spans="1:16" x14ac:dyDescent="0.25">
      <c r="A347" s="1">
        <v>44843</v>
      </c>
      <c r="B347">
        <v>8723000</v>
      </c>
      <c r="C347">
        <v>94.05</v>
      </c>
      <c r="D347">
        <v>77.06</v>
      </c>
      <c r="E347">
        <v>2.21</v>
      </c>
      <c r="F347" t="s">
        <v>19</v>
      </c>
      <c r="G347" t="s">
        <v>42</v>
      </c>
      <c r="H347" t="s">
        <v>26</v>
      </c>
      <c r="I347">
        <v>131</v>
      </c>
      <c r="J347">
        <f t="shared" si="30"/>
        <v>2022</v>
      </c>
      <c r="K347" t="str">
        <f t="shared" si="31"/>
        <v>More than 100</v>
      </c>
      <c r="L347" t="str">
        <f t="shared" si="32"/>
        <v>65-79.99</v>
      </c>
      <c r="M347" s="2" t="str">
        <f t="shared" si="33"/>
        <v>Over 2.00</v>
      </c>
      <c r="N347" s="2" t="str">
        <f t="shared" si="34"/>
        <v>90-94.99</v>
      </c>
      <c r="O347" s="2">
        <f t="shared" si="35"/>
        <v>1</v>
      </c>
      <c r="P347" s="2">
        <f>1</f>
        <v>1</v>
      </c>
    </row>
    <row r="348" spans="1:16" x14ac:dyDescent="0.25">
      <c r="A348" s="1">
        <v>43930</v>
      </c>
      <c r="B348">
        <v>6557000</v>
      </c>
      <c r="C348">
        <v>92.47</v>
      </c>
      <c r="D348">
        <v>53.08</v>
      </c>
      <c r="E348">
        <v>1.0900000000000001</v>
      </c>
      <c r="F348" t="s">
        <v>9</v>
      </c>
      <c r="G348" t="s">
        <v>44</v>
      </c>
      <c r="H348" t="s">
        <v>37</v>
      </c>
      <c r="I348">
        <v>58</v>
      </c>
      <c r="J348">
        <f t="shared" si="30"/>
        <v>2020</v>
      </c>
      <c r="K348" t="str">
        <f t="shared" si="31"/>
        <v>50-100</v>
      </c>
      <c r="L348" t="str">
        <f t="shared" si="32"/>
        <v>Under 65</v>
      </c>
      <c r="M348" s="2" t="str">
        <f t="shared" si="33"/>
        <v>Under 1.25</v>
      </c>
      <c r="N348" s="2" t="str">
        <f t="shared" si="34"/>
        <v>90-94.99</v>
      </c>
      <c r="O348" s="2">
        <f t="shared" si="35"/>
        <v>0</v>
      </c>
      <c r="P348" s="2">
        <f>1</f>
        <v>1</v>
      </c>
    </row>
    <row r="349" spans="1:16" x14ac:dyDescent="0.25">
      <c r="A349" s="1">
        <v>42484</v>
      </c>
      <c r="B349">
        <v>7232000</v>
      </c>
      <c r="C349">
        <v>95.62</v>
      </c>
      <c r="D349">
        <v>81.540000000000006</v>
      </c>
      <c r="E349">
        <v>1.78</v>
      </c>
      <c r="F349" t="s">
        <v>9</v>
      </c>
      <c r="G349" t="s">
        <v>38</v>
      </c>
      <c r="H349" t="s">
        <v>23</v>
      </c>
      <c r="I349">
        <v>55</v>
      </c>
      <c r="J349">
        <f t="shared" si="30"/>
        <v>2016</v>
      </c>
      <c r="K349" t="str">
        <f t="shared" si="31"/>
        <v>50-100</v>
      </c>
      <c r="L349" t="str">
        <f t="shared" si="32"/>
        <v>Over 80</v>
      </c>
      <c r="M349" s="2" t="str">
        <f t="shared" si="33"/>
        <v>1.50-1.99</v>
      </c>
      <c r="N349" s="2" t="str">
        <f t="shared" si="34"/>
        <v>95-97.99</v>
      </c>
      <c r="O349" s="2">
        <f t="shared" si="35"/>
        <v>0</v>
      </c>
      <c r="P349" s="2">
        <f>1</f>
        <v>1</v>
      </c>
    </row>
    <row r="350" spans="1:16" x14ac:dyDescent="0.25">
      <c r="A350" s="1">
        <v>42233</v>
      </c>
      <c r="B350">
        <v>2717000</v>
      </c>
      <c r="C350">
        <v>89.92</v>
      </c>
      <c r="D350">
        <v>67.36</v>
      </c>
      <c r="E350">
        <v>1.1299999999999999</v>
      </c>
      <c r="F350" t="s">
        <v>19</v>
      </c>
      <c r="G350" t="s">
        <v>41</v>
      </c>
      <c r="H350" t="s">
        <v>33</v>
      </c>
      <c r="I350">
        <v>69</v>
      </c>
      <c r="J350">
        <f t="shared" si="30"/>
        <v>2015</v>
      </c>
      <c r="K350" t="str">
        <f t="shared" si="31"/>
        <v>50-100</v>
      </c>
      <c r="L350" t="str">
        <f t="shared" si="32"/>
        <v>65-79.99</v>
      </c>
      <c r="M350" s="2" t="str">
        <f t="shared" si="33"/>
        <v>Under 1.25</v>
      </c>
      <c r="N350" s="2" t="str">
        <f t="shared" si="34"/>
        <v>Under 90</v>
      </c>
      <c r="O350" s="2">
        <f t="shared" si="35"/>
        <v>1</v>
      </c>
      <c r="P350" s="2">
        <f>1</f>
        <v>1</v>
      </c>
    </row>
    <row r="351" spans="1:16" x14ac:dyDescent="0.25">
      <c r="A351" s="1">
        <v>44283</v>
      </c>
      <c r="B351">
        <v>5960000</v>
      </c>
      <c r="C351">
        <v>96.03</v>
      </c>
      <c r="D351">
        <v>89.93</v>
      </c>
      <c r="E351">
        <v>2.4</v>
      </c>
      <c r="F351" t="s">
        <v>9</v>
      </c>
      <c r="G351" t="s">
        <v>36</v>
      </c>
      <c r="H351" t="s">
        <v>37</v>
      </c>
      <c r="I351">
        <v>34</v>
      </c>
      <c r="J351">
        <f t="shared" si="30"/>
        <v>2021</v>
      </c>
      <c r="K351" t="str">
        <f t="shared" si="31"/>
        <v>Less than 50</v>
      </c>
      <c r="L351" t="str">
        <f t="shared" si="32"/>
        <v>Over 80</v>
      </c>
      <c r="M351" s="2" t="str">
        <f t="shared" si="33"/>
        <v>Over 2.00</v>
      </c>
      <c r="N351" s="2" t="str">
        <f t="shared" si="34"/>
        <v>95-97.99</v>
      </c>
      <c r="O351" s="2">
        <f t="shared" si="35"/>
        <v>0</v>
      </c>
      <c r="P351" s="2">
        <f>1</f>
        <v>1</v>
      </c>
    </row>
    <row r="352" spans="1:16" x14ac:dyDescent="0.25">
      <c r="A352" s="1">
        <v>43023</v>
      </c>
      <c r="B352">
        <v>2952000</v>
      </c>
      <c r="C352">
        <v>94.54</v>
      </c>
      <c r="D352">
        <v>81.430000000000007</v>
      </c>
      <c r="E352">
        <v>1.18</v>
      </c>
      <c r="F352" t="s">
        <v>9</v>
      </c>
      <c r="G352" t="s">
        <v>27</v>
      </c>
      <c r="H352" t="s">
        <v>28</v>
      </c>
      <c r="I352">
        <v>130</v>
      </c>
      <c r="J352">
        <f t="shared" si="30"/>
        <v>2017</v>
      </c>
      <c r="K352" t="str">
        <f t="shared" si="31"/>
        <v>More than 100</v>
      </c>
      <c r="L352" t="str">
        <f t="shared" si="32"/>
        <v>Over 80</v>
      </c>
      <c r="M352" s="2" t="str">
        <f t="shared" si="33"/>
        <v>Under 1.25</v>
      </c>
      <c r="N352" s="2" t="str">
        <f t="shared" si="34"/>
        <v>90-94.99</v>
      </c>
      <c r="O352" s="2">
        <f t="shared" si="35"/>
        <v>0</v>
      </c>
      <c r="P352" s="2">
        <f>1</f>
        <v>1</v>
      </c>
    </row>
    <row r="353" spans="1:16" x14ac:dyDescent="0.25">
      <c r="A353" s="1">
        <v>43838</v>
      </c>
      <c r="B353">
        <v>7295000</v>
      </c>
      <c r="C353">
        <v>90.76</v>
      </c>
      <c r="D353">
        <v>72.87</v>
      </c>
      <c r="E353">
        <v>1.88</v>
      </c>
      <c r="F353" t="s">
        <v>9</v>
      </c>
      <c r="G353" t="s">
        <v>36</v>
      </c>
      <c r="H353" t="s">
        <v>37</v>
      </c>
      <c r="I353">
        <v>65</v>
      </c>
      <c r="J353">
        <f t="shared" si="30"/>
        <v>2020</v>
      </c>
      <c r="K353" t="str">
        <f t="shared" si="31"/>
        <v>50-100</v>
      </c>
      <c r="L353" t="str">
        <f t="shared" si="32"/>
        <v>65-79.99</v>
      </c>
      <c r="M353" s="2" t="str">
        <f t="shared" si="33"/>
        <v>1.50-1.99</v>
      </c>
      <c r="N353" s="2" t="str">
        <f t="shared" si="34"/>
        <v>90-94.99</v>
      </c>
      <c r="O353" s="2">
        <f t="shared" si="35"/>
        <v>0</v>
      </c>
      <c r="P353" s="2">
        <f>1</f>
        <v>1</v>
      </c>
    </row>
    <row r="354" spans="1:16" x14ac:dyDescent="0.25">
      <c r="A354" s="1">
        <v>43215</v>
      </c>
      <c r="B354">
        <v>4022000</v>
      </c>
      <c r="C354">
        <v>90.02</v>
      </c>
      <c r="D354">
        <v>51.05</v>
      </c>
      <c r="E354">
        <v>1.04</v>
      </c>
      <c r="F354" t="s">
        <v>9</v>
      </c>
      <c r="G354" t="s">
        <v>50</v>
      </c>
      <c r="H354" t="s">
        <v>21</v>
      </c>
      <c r="I354">
        <v>41</v>
      </c>
      <c r="J354">
        <f t="shared" si="30"/>
        <v>2018</v>
      </c>
      <c r="K354" t="str">
        <f t="shared" si="31"/>
        <v>Less than 50</v>
      </c>
      <c r="L354" t="str">
        <f t="shared" si="32"/>
        <v>Under 65</v>
      </c>
      <c r="M354" s="2" t="str">
        <f t="shared" si="33"/>
        <v>Under 1.25</v>
      </c>
      <c r="N354" s="2" t="str">
        <f t="shared" si="34"/>
        <v>90-94.99</v>
      </c>
      <c r="O354" s="2">
        <f t="shared" si="35"/>
        <v>0</v>
      </c>
      <c r="P354" s="2">
        <f>1</f>
        <v>1</v>
      </c>
    </row>
    <row r="355" spans="1:16" x14ac:dyDescent="0.25">
      <c r="A355" s="1">
        <v>44956</v>
      </c>
      <c r="B355">
        <v>3944000</v>
      </c>
      <c r="C355">
        <v>92.77</v>
      </c>
      <c r="D355">
        <v>61.95</v>
      </c>
      <c r="E355">
        <v>2.41</v>
      </c>
      <c r="F355" t="s">
        <v>9</v>
      </c>
      <c r="G355" t="s">
        <v>42</v>
      </c>
      <c r="H355" t="s">
        <v>26</v>
      </c>
      <c r="I355">
        <v>98</v>
      </c>
      <c r="J355">
        <f t="shared" si="30"/>
        <v>2023</v>
      </c>
      <c r="K355" t="str">
        <f t="shared" si="31"/>
        <v>50-100</v>
      </c>
      <c r="L355" t="str">
        <f t="shared" si="32"/>
        <v>Under 65</v>
      </c>
      <c r="M355" s="2" t="str">
        <f t="shared" si="33"/>
        <v>Over 2.00</v>
      </c>
      <c r="N355" s="2" t="str">
        <f t="shared" si="34"/>
        <v>90-94.99</v>
      </c>
      <c r="O355" s="2">
        <f t="shared" si="35"/>
        <v>0</v>
      </c>
      <c r="P355" s="2">
        <f>1</f>
        <v>1</v>
      </c>
    </row>
    <row r="356" spans="1:16" x14ac:dyDescent="0.25">
      <c r="A356" s="1">
        <v>45639</v>
      </c>
      <c r="B356">
        <v>4068000</v>
      </c>
      <c r="C356">
        <v>98.09</v>
      </c>
      <c r="D356">
        <v>83.68</v>
      </c>
      <c r="E356">
        <v>1.28</v>
      </c>
      <c r="F356" t="s">
        <v>9</v>
      </c>
      <c r="G356" t="s">
        <v>39</v>
      </c>
      <c r="H356" t="s">
        <v>23</v>
      </c>
      <c r="I356">
        <v>27</v>
      </c>
      <c r="J356">
        <f t="shared" si="30"/>
        <v>2024</v>
      </c>
      <c r="K356" t="str">
        <f t="shared" si="31"/>
        <v>Less than 50</v>
      </c>
      <c r="L356" t="str">
        <f t="shared" si="32"/>
        <v>Over 80</v>
      </c>
      <c r="M356" s="2" t="str">
        <f t="shared" si="33"/>
        <v>1.25-1.49</v>
      </c>
      <c r="N356" s="2" t="str">
        <f t="shared" si="34"/>
        <v>Over 98</v>
      </c>
      <c r="O356" s="2">
        <f t="shared" si="35"/>
        <v>0</v>
      </c>
      <c r="P356" s="2">
        <f>1</f>
        <v>1</v>
      </c>
    </row>
    <row r="357" spans="1:16" x14ac:dyDescent="0.25">
      <c r="A357" s="1">
        <v>44868</v>
      </c>
      <c r="B357">
        <v>4616000</v>
      </c>
      <c r="C357">
        <v>92.24</v>
      </c>
      <c r="D357">
        <v>55.34</v>
      </c>
      <c r="E357">
        <v>1.1200000000000001</v>
      </c>
      <c r="F357" t="s">
        <v>9</v>
      </c>
      <c r="G357" t="s">
        <v>35</v>
      </c>
      <c r="H357" t="s">
        <v>11</v>
      </c>
      <c r="I357">
        <v>116</v>
      </c>
      <c r="J357">
        <f t="shared" si="30"/>
        <v>2022</v>
      </c>
      <c r="K357" t="str">
        <f t="shared" si="31"/>
        <v>More than 100</v>
      </c>
      <c r="L357" t="str">
        <f t="shared" si="32"/>
        <v>Under 65</v>
      </c>
      <c r="M357" s="2" t="str">
        <f t="shared" si="33"/>
        <v>Under 1.25</v>
      </c>
      <c r="N357" s="2" t="str">
        <f t="shared" si="34"/>
        <v>90-94.99</v>
      </c>
      <c r="O357" s="2">
        <f t="shared" si="35"/>
        <v>0</v>
      </c>
      <c r="P357" s="2">
        <f>1</f>
        <v>1</v>
      </c>
    </row>
    <row r="358" spans="1:16" x14ac:dyDescent="0.25">
      <c r="A358" s="1">
        <v>45696</v>
      </c>
      <c r="B358">
        <v>4945000</v>
      </c>
      <c r="C358">
        <v>91.55</v>
      </c>
      <c r="D358">
        <v>79.180000000000007</v>
      </c>
      <c r="E358">
        <v>2.15</v>
      </c>
      <c r="F358" t="s">
        <v>9</v>
      </c>
      <c r="G358" t="s">
        <v>16</v>
      </c>
      <c r="H358" t="s">
        <v>11</v>
      </c>
      <c r="I358">
        <v>128</v>
      </c>
      <c r="J358">
        <f t="shared" si="30"/>
        <v>2025</v>
      </c>
      <c r="K358" t="str">
        <f t="shared" si="31"/>
        <v>More than 100</v>
      </c>
      <c r="L358" t="str">
        <f t="shared" si="32"/>
        <v>65-79.99</v>
      </c>
      <c r="M358" s="2" t="str">
        <f t="shared" si="33"/>
        <v>Over 2.00</v>
      </c>
      <c r="N358" s="2" t="str">
        <f t="shared" si="34"/>
        <v>90-94.99</v>
      </c>
      <c r="O358" s="2">
        <f t="shared" si="35"/>
        <v>0</v>
      </c>
      <c r="P358" s="2">
        <f>1</f>
        <v>1</v>
      </c>
    </row>
    <row r="359" spans="1:16" x14ac:dyDescent="0.25">
      <c r="A359" s="1">
        <v>42271</v>
      </c>
      <c r="B359">
        <v>5710000</v>
      </c>
      <c r="C359">
        <v>87.03</v>
      </c>
      <c r="D359">
        <v>80.06</v>
      </c>
      <c r="E359">
        <v>1.99</v>
      </c>
      <c r="F359" t="s">
        <v>9</v>
      </c>
      <c r="G359" t="s">
        <v>34</v>
      </c>
      <c r="H359" t="s">
        <v>13</v>
      </c>
      <c r="I359">
        <v>42</v>
      </c>
      <c r="J359">
        <f t="shared" si="30"/>
        <v>2015</v>
      </c>
      <c r="K359" t="str">
        <f t="shared" si="31"/>
        <v>Less than 50</v>
      </c>
      <c r="L359" t="str">
        <f t="shared" si="32"/>
        <v>Over 80</v>
      </c>
      <c r="M359" s="2" t="str">
        <f t="shared" si="33"/>
        <v>1.50-1.99</v>
      </c>
      <c r="N359" s="2" t="str">
        <f t="shared" si="34"/>
        <v>Under 90</v>
      </c>
      <c r="O359" s="2">
        <f t="shared" si="35"/>
        <v>0</v>
      </c>
      <c r="P359" s="2">
        <f>1</f>
        <v>1</v>
      </c>
    </row>
    <row r="360" spans="1:16" x14ac:dyDescent="0.25">
      <c r="A360" s="1">
        <v>42906</v>
      </c>
      <c r="B360">
        <v>4800000</v>
      </c>
      <c r="C360">
        <v>88.93</v>
      </c>
      <c r="D360">
        <v>59.88</v>
      </c>
      <c r="E360">
        <v>2.36</v>
      </c>
      <c r="F360" t="s">
        <v>9</v>
      </c>
      <c r="G360" t="s">
        <v>12</v>
      </c>
      <c r="H360" t="s">
        <v>13</v>
      </c>
      <c r="I360">
        <v>68</v>
      </c>
      <c r="J360">
        <f t="shared" si="30"/>
        <v>2017</v>
      </c>
      <c r="K360" t="str">
        <f t="shared" si="31"/>
        <v>50-100</v>
      </c>
      <c r="L360" t="str">
        <f t="shared" si="32"/>
        <v>Under 65</v>
      </c>
      <c r="M360" s="2" t="str">
        <f t="shared" si="33"/>
        <v>Over 2.00</v>
      </c>
      <c r="N360" s="2" t="str">
        <f t="shared" si="34"/>
        <v>Under 90</v>
      </c>
      <c r="O360" s="2">
        <f t="shared" si="35"/>
        <v>0</v>
      </c>
      <c r="P360" s="2">
        <f>1</f>
        <v>1</v>
      </c>
    </row>
    <row r="361" spans="1:16" x14ac:dyDescent="0.25">
      <c r="A361" s="1">
        <v>42678</v>
      </c>
      <c r="B361">
        <v>3319000</v>
      </c>
      <c r="C361">
        <v>96.39</v>
      </c>
      <c r="D361">
        <v>67.989999999999995</v>
      </c>
      <c r="E361">
        <v>2.17</v>
      </c>
      <c r="F361" t="s">
        <v>9</v>
      </c>
      <c r="G361" t="s">
        <v>39</v>
      </c>
      <c r="H361" t="s">
        <v>23</v>
      </c>
      <c r="I361">
        <v>47</v>
      </c>
      <c r="J361">
        <f t="shared" si="30"/>
        <v>2016</v>
      </c>
      <c r="K361" t="str">
        <f t="shared" si="31"/>
        <v>Less than 50</v>
      </c>
      <c r="L361" t="str">
        <f t="shared" si="32"/>
        <v>65-79.99</v>
      </c>
      <c r="M361" s="2" t="str">
        <f t="shared" si="33"/>
        <v>Over 2.00</v>
      </c>
      <c r="N361" s="2" t="str">
        <f t="shared" si="34"/>
        <v>95-97.99</v>
      </c>
      <c r="O361" s="2">
        <f t="shared" si="35"/>
        <v>0</v>
      </c>
      <c r="P361" s="2">
        <f>1</f>
        <v>1</v>
      </c>
    </row>
    <row r="362" spans="1:16" x14ac:dyDescent="0.25">
      <c r="A362" s="1">
        <v>43137</v>
      </c>
      <c r="B362">
        <v>4957000</v>
      </c>
      <c r="C362">
        <v>85.5</v>
      </c>
      <c r="D362">
        <v>52.51</v>
      </c>
      <c r="E362">
        <v>2.36</v>
      </c>
      <c r="F362" t="s">
        <v>9</v>
      </c>
      <c r="G362" t="s">
        <v>14</v>
      </c>
      <c r="H362" t="s">
        <v>15</v>
      </c>
      <c r="I362">
        <v>52</v>
      </c>
      <c r="J362">
        <f t="shared" si="30"/>
        <v>2018</v>
      </c>
      <c r="K362" t="str">
        <f t="shared" si="31"/>
        <v>50-100</v>
      </c>
      <c r="L362" t="str">
        <f t="shared" si="32"/>
        <v>Under 65</v>
      </c>
      <c r="M362" s="2" t="str">
        <f t="shared" si="33"/>
        <v>Over 2.00</v>
      </c>
      <c r="N362" s="2" t="str">
        <f t="shared" si="34"/>
        <v>Under 90</v>
      </c>
      <c r="O362" s="2">
        <f t="shared" si="35"/>
        <v>0</v>
      </c>
      <c r="P362" s="2">
        <f>1</f>
        <v>1</v>
      </c>
    </row>
    <row r="363" spans="1:16" x14ac:dyDescent="0.25">
      <c r="A363" s="1">
        <v>45601</v>
      </c>
      <c r="B363">
        <v>5203000</v>
      </c>
      <c r="C363">
        <v>91.17</v>
      </c>
      <c r="D363">
        <v>63.89</v>
      </c>
      <c r="E363">
        <v>2.35</v>
      </c>
      <c r="F363" t="s">
        <v>40</v>
      </c>
      <c r="G363" t="s">
        <v>41</v>
      </c>
      <c r="H363" t="s">
        <v>33</v>
      </c>
      <c r="I363">
        <v>41</v>
      </c>
      <c r="J363">
        <f t="shared" si="30"/>
        <v>2024</v>
      </c>
      <c r="K363" t="str">
        <f t="shared" si="31"/>
        <v>Less than 50</v>
      </c>
      <c r="L363" t="str">
        <f t="shared" si="32"/>
        <v>Under 65</v>
      </c>
      <c r="M363" s="2" t="str">
        <f t="shared" si="33"/>
        <v>Over 2.00</v>
      </c>
      <c r="N363" s="2" t="str">
        <f t="shared" si="34"/>
        <v>90-94.99</v>
      </c>
      <c r="O363" s="2">
        <f t="shared" si="35"/>
        <v>1</v>
      </c>
      <c r="P363" s="2">
        <f>1</f>
        <v>1</v>
      </c>
    </row>
    <row r="364" spans="1:16" x14ac:dyDescent="0.25">
      <c r="A364" s="1">
        <v>42434</v>
      </c>
      <c r="B364">
        <v>5134000</v>
      </c>
      <c r="C364">
        <v>99.05</v>
      </c>
      <c r="D364">
        <v>52.09</v>
      </c>
      <c r="E364">
        <v>1.63</v>
      </c>
      <c r="F364" t="s">
        <v>9</v>
      </c>
      <c r="G364" t="s">
        <v>25</v>
      </c>
      <c r="H364" t="s">
        <v>26</v>
      </c>
      <c r="I364">
        <v>90</v>
      </c>
      <c r="J364">
        <f t="shared" si="30"/>
        <v>2016</v>
      </c>
      <c r="K364" t="str">
        <f t="shared" si="31"/>
        <v>50-100</v>
      </c>
      <c r="L364" t="str">
        <f t="shared" si="32"/>
        <v>Under 65</v>
      </c>
      <c r="M364" s="2" t="str">
        <f t="shared" si="33"/>
        <v>1.50-1.99</v>
      </c>
      <c r="N364" s="2" t="str">
        <f t="shared" si="34"/>
        <v>Over 98</v>
      </c>
      <c r="O364" s="2">
        <f t="shared" si="35"/>
        <v>0</v>
      </c>
      <c r="P364" s="2">
        <f>1</f>
        <v>1</v>
      </c>
    </row>
    <row r="365" spans="1:16" x14ac:dyDescent="0.25">
      <c r="A365" s="1">
        <v>44505</v>
      </c>
      <c r="B365">
        <v>6769000</v>
      </c>
      <c r="C365">
        <v>99.72</v>
      </c>
      <c r="D365">
        <v>60.26</v>
      </c>
      <c r="E365">
        <v>1.98</v>
      </c>
      <c r="F365" t="s">
        <v>9</v>
      </c>
      <c r="G365" t="s">
        <v>32</v>
      </c>
      <c r="H365" t="s">
        <v>33</v>
      </c>
      <c r="I365">
        <v>47</v>
      </c>
      <c r="J365">
        <f t="shared" si="30"/>
        <v>2021</v>
      </c>
      <c r="K365" t="str">
        <f t="shared" si="31"/>
        <v>Less than 50</v>
      </c>
      <c r="L365" t="str">
        <f t="shared" si="32"/>
        <v>Under 65</v>
      </c>
      <c r="M365" s="2" t="str">
        <f t="shared" si="33"/>
        <v>1.50-1.99</v>
      </c>
      <c r="N365" s="2" t="str">
        <f t="shared" si="34"/>
        <v>Over 98</v>
      </c>
      <c r="O365" s="2">
        <f t="shared" si="35"/>
        <v>0</v>
      </c>
      <c r="P365" s="2">
        <f>1</f>
        <v>1</v>
      </c>
    </row>
    <row r="366" spans="1:16" x14ac:dyDescent="0.25">
      <c r="A366" s="1">
        <v>45830</v>
      </c>
      <c r="B366">
        <v>5587000</v>
      </c>
      <c r="C366">
        <v>91.96</v>
      </c>
      <c r="D366">
        <v>88.88</v>
      </c>
      <c r="E366">
        <v>1.91</v>
      </c>
      <c r="F366" t="s">
        <v>9</v>
      </c>
      <c r="G366" t="s">
        <v>25</v>
      </c>
      <c r="H366" t="s">
        <v>26</v>
      </c>
      <c r="I366">
        <v>34</v>
      </c>
      <c r="J366">
        <f t="shared" si="30"/>
        <v>2025</v>
      </c>
      <c r="K366" t="str">
        <f t="shared" si="31"/>
        <v>Less than 50</v>
      </c>
      <c r="L366" t="str">
        <f t="shared" si="32"/>
        <v>Over 80</v>
      </c>
      <c r="M366" s="2" t="str">
        <f t="shared" si="33"/>
        <v>1.50-1.99</v>
      </c>
      <c r="N366" s="2" t="str">
        <f t="shared" si="34"/>
        <v>90-94.99</v>
      </c>
      <c r="O366" s="2">
        <f t="shared" si="35"/>
        <v>0</v>
      </c>
      <c r="P366" s="2">
        <f>1</f>
        <v>1</v>
      </c>
    </row>
    <row r="367" spans="1:16" x14ac:dyDescent="0.25">
      <c r="A367" s="1">
        <v>45644</v>
      </c>
      <c r="B367">
        <v>3383000</v>
      </c>
      <c r="C367">
        <v>87.27</v>
      </c>
      <c r="D367">
        <v>59.01</v>
      </c>
      <c r="E367">
        <v>1.38</v>
      </c>
      <c r="F367" t="s">
        <v>9</v>
      </c>
      <c r="G367" t="s">
        <v>50</v>
      </c>
      <c r="H367" t="s">
        <v>21</v>
      </c>
      <c r="I367">
        <v>65</v>
      </c>
      <c r="J367">
        <f t="shared" si="30"/>
        <v>2024</v>
      </c>
      <c r="K367" t="str">
        <f t="shared" si="31"/>
        <v>50-100</v>
      </c>
      <c r="L367" t="str">
        <f t="shared" si="32"/>
        <v>Under 65</v>
      </c>
      <c r="M367" s="2" t="str">
        <f t="shared" si="33"/>
        <v>1.25-1.49</v>
      </c>
      <c r="N367" s="2" t="str">
        <f t="shared" si="34"/>
        <v>Under 90</v>
      </c>
      <c r="O367" s="2">
        <f t="shared" si="35"/>
        <v>0</v>
      </c>
      <c r="P367" s="2">
        <f>1</f>
        <v>1</v>
      </c>
    </row>
    <row r="368" spans="1:16" x14ac:dyDescent="0.25">
      <c r="A368" s="1">
        <v>43131</v>
      </c>
      <c r="B368">
        <v>5401000</v>
      </c>
      <c r="C368">
        <v>92.85</v>
      </c>
      <c r="D368">
        <v>54.59</v>
      </c>
      <c r="E368">
        <v>2.29</v>
      </c>
      <c r="F368" t="s">
        <v>9</v>
      </c>
      <c r="G368" t="s">
        <v>32</v>
      </c>
      <c r="H368" t="s">
        <v>33</v>
      </c>
      <c r="I368">
        <v>109</v>
      </c>
      <c r="J368">
        <f t="shared" si="30"/>
        <v>2018</v>
      </c>
      <c r="K368" t="str">
        <f t="shared" si="31"/>
        <v>More than 100</v>
      </c>
      <c r="L368" t="str">
        <f t="shared" si="32"/>
        <v>Under 65</v>
      </c>
      <c r="M368" s="2" t="str">
        <f t="shared" si="33"/>
        <v>Over 2.00</v>
      </c>
      <c r="N368" s="2" t="str">
        <f t="shared" si="34"/>
        <v>90-94.99</v>
      </c>
      <c r="O368" s="2">
        <f t="shared" si="35"/>
        <v>0</v>
      </c>
      <c r="P368" s="2">
        <f>1</f>
        <v>1</v>
      </c>
    </row>
    <row r="369" spans="1:16" x14ac:dyDescent="0.25">
      <c r="A369" s="1">
        <v>44881</v>
      </c>
      <c r="B369">
        <v>4409000</v>
      </c>
      <c r="C369">
        <v>95.62</v>
      </c>
      <c r="D369">
        <v>71.739999999999995</v>
      </c>
      <c r="E369">
        <v>1.1200000000000001</v>
      </c>
      <c r="F369" t="s">
        <v>9</v>
      </c>
      <c r="G369" t="s">
        <v>17</v>
      </c>
      <c r="H369" t="s">
        <v>18</v>
      </c>
      <c r="I369">
        <v>79</v>
      </c>
      <c r="J369">
        <f t="shared" si="30"/>
        <v>2022</v>
      </c>
      <c r="K369" t="str">
        <f t="shared" si="31"/>
        <v>50-100</v>
      </c>
      <c r="L369" t="str">
        <f t="shared" si="32"/>
        <v>65-79.99</v>
      </c>
      <c r="M369" s="2" t="str">
        <f t="shared" si="33"/>
        <v>Under 1.25</v>
      </c>
      <c r="N369" s="2" t="str">
        <f t="shared" si="34"/>
        <v>95-97.99</v>
      </c>
      <c r="O369" s="2">
        <f t="shared" si="35"/>
        <v>0</v>
      </c>
      <c r="P369" s="2">
        <f>1</f>
        <v>1</v>
      </c>
    </row>
    <row r="370" spans="1:16" x14ac:dyDescent="0.25">
      <c r="A370" s="1">
        <v>43002</v>
      </c>
      <c r="B370">
        <v>2856000</v>
      </c>
      <c r="C370">
        <v>87.49</v>
      </c>
      <c r="D370">
        <v>87.83</v>
      </c>
      <c r="E370">
        <v>2.27</v>
      </c>
      <c r="F370" t="s">
        <v>40</v>
      </c>
      <c r="G370" t="s">
        <v>12</v>
      </c>
      <c r="H370" t="s">
        <v>13</v>
      </c>
      <c r="I370">
        <v>5</v>
      </c>
      <c r="J370">
        <f t="shared" si="30"/>
        <v>2017</v>
      </c>
      <c r="K370" t="str">
        <f t="shared" si="31"/>
        <v>Less than 50</v>
      </c>
      <c r="L370" t="str">
        <f t="shared" si="32"/>
        <v>Over 80</v>
      </c>
      <c r="M370" s="2" t="str">
        <f t="shared" si="33"/>
        <v>Over 2.00</v>
      </c>
      <c r="N370" s="2" t="str">
        <f t="shared" si="34"/>
        <v>Under 90</v>
      </c>
      <c r="O370" s="2">
        <f t="shared" si="35"/>
        <v>1</v>
      </c>
      <c r="P370" s="2">
        <f>1</f>
        <v>1</v>
      </c>
    </row>
    <row r="371" spans="1:16" x14ac:dyDescent="0.25">
      <c r="A371" s="1">
        <v>42470</v>
      </c>
      <c r="B371">
        <v>4103000</v>
      </c>
      <c r="C371">
        <v>91.18</v>
      </c>
      <c r="D371">
        <v>76.040000000000006</v>
      </c>
      <c r="E371">
        <v>1.82</v>
      </c>
      <c r="F371" t="s">
        <v>19</v>
      </c>
      <c r="G371" t="s">
        <v>49</v>
      </c>
      <c r="H371" t="s">
        <v>18</v>
      </c>
      <c r="I371">
        <v>135</v>
      </c>
      <c r="J371">
        <f t="shared" si="30"/>
        <v>2016</v>
      </c>
      <c r="K371" t="str">
        <f t="shared" si="31"/>
        <v>More than 100</v>
      </c>
      <c r="L371" t="str">
        <f t="shared" si="32"/>
        <v>65-79.99</v>
      </c>
      <c r="M371" s="2" t="str">
        <f t="shared" si="33"/>
        <v>1.50-1.99</v>
      </c>
      <c r="N371" s="2" t="str">
        <f t="shared" si="34"/>
        <v>90-94.99</v>
      </c>
      <c r="O371" s="2">
        <f t="shared" si="35"/>
        <v>1</v>
      </c>
      <c r="P371" s="2">
        <f>1</f>
        <v>1</v>
      </c>
    </row>
    <row r="372" spans="1:16" x14ac:dyDescent="0.25">
      <c r="A372" s="1">
        <v>44126</v>
      </c>
      <c r="B372">
        <v>5042000</v>
      </c>
      <c r="C372">
        <v>97.1</v>
      </c>
      <c r="D372">
        <v>68.37</v>
      </c>
      <c r="E372">
        <v>1.08</v>
      </c>
      <c r="F372" t="s">
        <v>9</v>
      </c>
      <c r="G372" t="s">
        <v>16</v>
      </c>
      <c r="H372" t="s">
        <v>11</v>
      </c>
      <c r="I372">
        <v>53</v>
      </c>
      <c r="J372">
        <f t="shared" si="30"/>
        <v>2020</v>
      </c>
      <c r="K372" t="str">
        <f t="shared" si="31"/>
        <v>50-100</v>
      </c>
      <c r="L372" t="str">
        <f t="shared" si="32"/>
        <v>65-79.99</v>
      </c>
      <c r="M372" s="2" t="str">
        <f t="shared" si="33"/>
        <v>Under 1.25</v>
      </c>
      <c r="N372" s="2" t="str">
        <f t="shared" si="34"/>
        <v>95-97.99</v>
      </c>
      <c r="O372" s="2">
        <f t="shared" si="35"/>
        <v>0</v>
      </c>
      <c r="P372" s="2">
        <f>1</f>
        <v>1</v>
      </c>
    </row>
    <row r="373" spans="1:16" x14ac:dyDescent="0.25">
      <c r="A373" s="1">
        <v>44476</v>
      </c>
      <c r="B373">
        <v>3743000</v>
      </c>
      <c r="C373">
        <v>88.88</v>
      </c>
      <c r="D373">
        <v>56.59</v>
      </c>
      <c r="E373">
        <v>1.5</v>
      </c>
      <c r="F373" t="s">
        <v>9</v>
      </c>
      <c r="G373" t="s">
        <v>27</v>
      </c>
      <c r="H373" t="s">
        <v>28</v>
      </c>
      <c r="I373">
        <v>93</v>
      </c>
      <c r="J373">
        <f t="shared" si="30"/>
        <v>2021</v>
      </c>
      <c r="K373" t="str">
        <f t="shared" si="31"/>
        <v>50-100</v>
      </c>
      <c r="L373" t="str">
        <f t="shared" si="32"/>
        <v>Under 65</v>
      </c>
      <c r="M373" s="2" t="str">
        <f t="shared" si="33"/>
        <v>1.50-1.99</v>
      </c>
      <c r="N373" s="2" t="str">
        <f t="shared" si="34"/>
        <v>Under 90</v>
      </c>
      <c r="O373" s="2">
        <f t="shared" si="35"/>
        <v>0</v>
      </c>
      <c r="P373" s="2">
        <f>1</f>
        <v>1</v>
      </c>
    </row>
    <row r="374" spans="1:16" x14ac:dyDescent="0.25">
      <c r="A374" s="1">
        <v>42458</v>
      </c>
      <c r="B374">
        <v>5245000</v>
      </c>
      <c r="C374">
        <v>88.07</v>
      </c>
      <c r="D374">
        <v>85.11</v>
      </c>
      <c r="E374">
        <v>2.3199999999999998</v>
      </c>
      <c r="F374" t="s">
        <v>9</v>
      </c>
      <c r="G374" t="s">
        <v>43</v>
      </c>
      <c r="H374" t="s">
        <v>15</v>
      </c>
      <c r="I374">
        <v>123</v>
      </c>
      <c r="J374">
        <f t="shared" si="30"/>
        <v>2016</v>
      </c>
      <c r="K374" t="str">
        <f t="shared" si="31"/>
        <v>More than 100</v>
      </c>
      <c r="L374" t="str">
        <f t="shared" si="32"/>
        <v>Over 80</v>
      </c>
      <c r="M374" s="2" t="str">
        <f t="shared" si="33"/>
        <v>Over 2.00</v>
      </c>
      <c r="N374" s="2" t="str">
        <f t="shared" si="34"/>
        <v>Under 90</v>
      </c>
      <c r="O374" s="2">
        <f t="shared" si="35"/>
        <v>0</v>
      </c>
      <c r="P374" s="2">
        <f>1</f>
        <v>1</v>
      </c>
    </row>
    <row r="375" spans="1:16" x14ac:dyDescent="0.25">
      <c r="A375" s="1">
        <v>44434</v>
      </c>
      <c r="B375">
        <v>4279000</v>
      </c>
      <c r="C375">
        <v>91.77</v>
      </c>
      <c r="D375">
        <v>89.4</v>
      </c>
      <c r="E375">
        <v>2.16</v>
      </c>
      <c r="F375" t="s">
        <v>9</v>
      </c>
      <c r="G375" t="s">
        <v>45</v>
      </c>
      <c r="H375" t="s">
        <v>33</v>
      </c>
      <c r="I375">
        <v>90</v>
      </c>
      <c r="J375">
        <f t="shared" si="30"/>
        <v>2021</v>
      </c>
      <c r="K375" t="str">
        <f t="shared" si="31"/>
        <v>50-100</v>
      </c>
      <c r="L375" t="str">
        <f t="shared" si="32"/>
        <v>Over 80</v>
      </c>
      <c r="M375" s="2" t="str">
        <f t="shared" si="33"/>
        <v>Over 2.00</v>
      </c>
      <c r="N375" s="2" t="str">
        <f t="shared" si="34"/>
        <v>90-94.99</v>
      </c>
      <c r="O375" s="2">
        <f t="shared" si="35"/>
        <v>0</v>
      </c>
      <c r="P375" s="2">
        <f>1</f>
        <v>1</v>
      </c>
    </row>
    <row r="376" spans="1:16" x14ac:dyDescent="0.25">
      <c r="A376" s="1">
        <v>43516</v>
      </c>
      <c r="B376">
        <v>6766000</v>
      </c>
      <c r="C376">
        <v>93.08</v>
      </c>
      <c r="D376">
        <v>69.91</v>
      </c>
      <c r="E376">
        <v>1.1599999999999999</v>
      </c>
      <c r="F376" t="s">
        <v>9</v>
      </c>
      <c r="G376" t="s">
        <v>47</v>
      </c>
      <c r="H376" t="s">
        <v>18</v>
      </c>
      <c r="I376">
        <v>72</v>
      </c>
      <c r="J376">
        <f t="shared" si="30"/>
        <v>2019</v>
      </c>
      <c r="K376" t="str">
        <f t="shared" si="31"/>
        <v>50-100</v>
      </c>
      <c r="L376" t="str">
        <f t="shared" si="32"/>
        <v>65-79.99</v>
      </c>
      <c r="M376" s="2" t="str">
        <f t="shared" si="33"/>
        <v>Under 1.25</v>
      </c>
      <c r="N376" s="2" t="str">
        <f t="shared" si="34"/>
        <v>90-94.99</v>
      </c>
      <c r="O376" s="2">
        <f t="shared" si="35"/>
        <v>0</v>
      </c>
      <c r="P376" s="2">
        <f>1</f>
        <v>1</v>
      </c>
    </row>
    <row r="377" spans="1:16" x14ac:dyDescent="0.25">
      <c r="A377" s="1">
        <v>43761</v>
      </c>
      <c r="B377">
        <v>7077000</v>
      </c>
      <c r="C377">
        <v>90.71</v>
      </c>
      <c r="D377">
        <v>81.02</v>
      </c>
      <c r="E377">
        <v>2.4500000000000002</v>
      </c>
      <c r="F377" t="s">
        <v>9</v>
      </c>
      <c r="G377" t="s">
        <v>14</v>
      </c>
      <c r="H377" t="s">
        <v>15</v>
      </c>
      <c r="I377">
        <v>90</v>
      </c>
      <c r="J377">
        <f t="shared" si="30"/>
        <v>2019</v>
      </c>
      <c r="K377" t="str">
        <f t="shared" si="31"/>
        <v>50-100</v>
      </c>
      <c r="L377" t="str">
        <f t="shared" si="32"/>
        <v>Over 80</v>
      </c>
      <c r="M377" s="2" t="str">
        <f t="shared" si="33"/>
        <v>Over 2.00</v>
      </c>
      <c r="N377" s="2" t="str">
        <f t="shared" si="34"/>
        <v>90-94.99</v>
      </c>
      <c r="O377" s="2">
        <f t="shared" si="35"/>
        <v>0</v>
      </c>
      <c r="P377" s="2">
        <f>1</f>
        <v>1</v>
      </c>
    </row>
    <row r="378" spans="1:16" x14ac:dyDescent="0.25">
      <c r="A378" s="1">
        <v>42849</v>
      </c>
      <c r="B378">
        <v>5227000</v>
      </c>
      <c r="C378">
        <v>89.31</v>
      </c>
      <c r="D378">
        <v>81.709999999999994</v>
      </c>
      <c r="E378">
        <v>1.87</v>
      </c>
      <c r="F378" t="s">
        <v>9</v>
      </c>
      <c r="G378" t="s">
        <v>36</v>
      </c>
      <c r="H378" t="s">
        <v>37</v>
      </c>
      <c r="I378">
        <v>31</v>
      </c>
      <c r="J378">
        <f t="shared" si="30"/>
        <v>2017</v>
      </c>
      <c r="K378" t="str">
        <f t="shared" si="31"/>
        <v>Less than 50</v>
      </c>
      <c r="L378" t="str">
        <f t="shared" si="32"/>
        <v>Over 80</v>
      </c>
      <c r="M378" s="2" t="str">
        <f t="shared" si="33"/>
        <v>1.50-1.99</v>
      </c>
      <c r="N378" s="2" t="str">
        <f t="shared" si="34"/>
        <v>Under 90</v>
      </c>
      <c r="O378" s="2">
        <f t="shared" si="35"/>
        <v>0</v>
      </c>
      <c r="P378" s="2">
        <f>1</f>
        <v>1</v>
      </c>
    </row>
    <row r="379" spans="1:16" x14ac:dyDescent="0.25">
      <c r="A379" s="1">
        <v>44408</v>
      </c>
      <c r="B379">
        <v>7376000</v>
      </c>
      <c r="C379">
        <v>90.94</v>
      </c>
      <c r="D379">
        <v>86.6</v>
      </c>
      <c r="E379">
        <v>1.8</v>
      </c>
      <c r="F379" t="s">
        <v>9</v>
      </c>
      <c r="G379" t="s">
        <v>39</v>
      </c>
      <c r="H379" t="s">
        <v>23</v>
      </c>
      <c r="I379">
        <v>91</v>
      </c>
      <c r="J379">
        <f t="shared" si="30"/>
        <v>2021</v>
      </c>
      <c r="K379" t="str">
        <f t="shared" si="31"/>
        <v>50-100</v>
      </c>
      <c r="L379" t="str">
        <f t="shared" si="32"/>
        <v>Over 80</v>
      </c>
      <c r="M379" s="2" t="str">
        <f t="shared" si="33"/>
        <v>1.50-1.99</v>
      </c>
      <c r="N379" s="2" t="str">
        <f t="shared" si="34"/>
        <v>90-94.99</v>
      </c>
      <c r="O379" s="2">
        <f t="shared" si="35"/>
        <v>0</v>
      </c>
      <c r="P379" s="2">
        <f>1</f>
        <v>1</v>
      </c>
    </row>
    <row r="380" spans="1:16" x14ac:dyDescent="0.25">
      <c r="A380" s="1">
        <v>45689</v>
      </c>
      <c r="B380">
        <v>5969000</v>
      </c>
      <c r="C380">
        <v>96.9</v>
      </c>
      <c r="D380">
        <v>62.67</v>
      </c>
      <c r="E380">
        <v>2.29</v>
      </c>
      <c r="F380" t="s">
        <v>52</v>
      </c>
      <c r="G380" t="s">
        <v>51</v>
      </c>
      <c r="H380" t="s">
        <v>28</v>
      </c>
      <c r="I380">
        <v>49</v>
      </c>
      <c r="J380">
        <f t="shared" si="30"/>
        <v>2025</v>
      </c>
      <c r="K380" t="str">
        <f t="shared" si="31"/>
        <v>Less than 50</v>
      </c>
      <c r="L380" t="str">
        <f t="shared" si="32"/>
        <v>Under 65</v>
      </c>
      <c r="M380" s="2" t="str">
        <f t="shared" si="33"/>
        <v>Over 2.00</v>
      </c>
      <c r="N380" s="2" t="str">
        <f t="shared" si="34"/>
        <v>95-97.99</v>
      </c>
      <c r="O380" s="2">
        <f t="shared" si="35"/>
        <v>1</v>
      </c>
      <c r="P380" s="2">
        <f>1</f>
        <v>1</v>
      </c>
    </row>
    <row r="381" spans="1:16" x14ac:dyDescent="0.25">
      <c r="A381" s="1">
        <v>44736</v>
      </c>
      <c r="B381">
        <v>4469000</v>
      </c>
      <c r="C381">
        <v>99.75</v>
      </c>
      <c r="D381">
        <v>55.63</v>
      </c>
      <c r="E381">
        <v>1.3</v>
      </c>
      <c r="F381" t="s">
        <v>9</v>
      </c>
      <c r="G381" t="s">
        <v>27</v>
      </c>
      <c r="H381" t="s">
        <v>28</v>
      </c>
      <c r="I381">
        <v>89</v>
      </c>
      <c r="J381">
        <f t="shared" si="30"/>
        <v>2022</v>
      </c>
      <c r="K381" t="str">
        <f t="shared" si="31"/>
        <v>50-100</v>
      </c>
      <c r="L381" t="str">
        <f t="shared" si="32"/>
        <v>Under 65</v>
      </c>
      <c r="M381" s="2" t="str">
        <f t="shared" si="33"/>
        <v>1.25-1.49</v>
      </c>
      <c r="N381" s="2" t="str">
        <f t="shared" si="34"/>
        <v>Over 98</v>
      </c>
      <c r="O381" s="2">
        <f t="shared" si="35"/>
        <v>0</v>
      </c>
      <c r="P381" s="2">
        <f>1</f>
        <v>1</v>
      </c>
    </row>
    <row r="382" spans="1:16" x14ac:dyDescent="0.25">
      <c r="A382" s="1">
        <v>43171</v>
      </c>
      <c r="B382">
        <v>3090000</v>
      </c>
      <c r="C382">
        <v>91.6</v>
      </c>
      <c r="D382">
        <v>74.61</v>
      </c>
      <c r="E382">
        <v>1.1299999999999999</v>
      </c>
      <c r="F382" t="s">
        <v>9</v>
      </c>
      <c r="G382" t="s">
        <v>39</v>
      </c>
      <c r="H382" t="s">
        <v>23</v>
      </c>
      <c r="I382">
        <v>87</v>
      </c>
      <c r="J382">
        <f t="shared" si="30"/>
        <v>2018</v>
      </c>
      <c r="K382" t="str">
        <f t="shared" si="31"/>
        <v>50-100</v>
      </c>
      <c r="L382" t="str">
        <f t="shared" si="32"/>
        <v>65-79.99</v>
      </c>
      <c r="M382" s="2" t="str">
        <f t="shared" si="33"/>
        <v>Under 1.25</v>
      </c>
      <c r="N382" s="2" t="str">
        <f t="shared" si="34"/>
        <v>90-94.99</v>
      </c>
      <c r="O382" s="2">
        <f t="shared" si="35"/>
        <v>0</v>
      </c>
      <c r="P382" s="2">
        <f>1</f>
        <v>1</v>
      </c>
    </row>
    <row r="383" spans="1:16" x14ac:dyDescent="0.25">
      <c r="A383" s="1">
        <v>43682</v>
      </c>
      <c r="B383">
        <v>5383000</v>
      </c>
      <c r="C383">
        <v>92.58</v>
      </c>
      <c r="D383">
        <v>88.69</v>
      </c>
      <c r="E383">
        <v>1.63</v>
      </c>
      <c r="F383" t="s">
        <v>9</v>
      </c>
      <c r="G383" t="s">
        <v>51</v>
      </c>
      <c r="H383" t="s">
        <v>28</v>
      </c>
      <c r="I383">
        <v>82</v>
      </c>
      <c r="J383">
        <f t="shared" si="30"/>
        <v>2019</v>
      </c>
      <c r="K383" t="str">
        <f t="shared" si="31"/>
        <v>50-100</v>
      </c>
      <c r="L383" t="str">
        <f t="shared" si="32"/>
        <v>Over 80</v>
      </c>
      <c r="M383" s="2" t="str">
        <f t="shared" si="33"/>
        <v>1.50-1.99</v>
      </c>
      <c r="N383" s="2" t="str">
        <f t="shared" si="34"/>
        <v>90-94.99</v>
      </c>
      <c r="O383" s="2">
        <f t="shared" si="35"/>
        <v>0</v>
      </c>
      <c r="P383" s="2">
        <f>1</f>
        <v>1</v>
      </c>
    </row>
    <row r="384" spans="1:16" x14ac:dyDescent="0.25">
      <c r="A384" s="1">
        <v>43220</v>
      </c>
      <c r="B384">
        <v>2875000</v>
      </c>
      <c r="C384">
        <v>98.23</v>
      </c>
      <c r="D384">
        <v>67.099999999999994</v>
      </c>
      <c r="E384">
        <v>1.24</v>
      </c>
      <c r="F384" t="s">
        <v>9</v>
      </c>
      <c r="G384" t="s">
        <v>27</v>
      </c>
      <c r="H384" t="s">
        <v>28</v>
      </c>
      <c r="I384">
        <v>87</v>
      </c>
      <c r="J384">
        <f t="shared" si="30"/>
        <v>2018</v>
      </c>
      <c r="K384" t="str">
        <f t="shared" si="31"/>
        <v>50-100</v>
      </c>
      <c r="L384" t="str">
        <f t="shared" si="32"/>
        <v>65-79.99</v>
      </c>
      <c r="M384" s="2" t="str">
        <f t="shared" si="33"/>
        <v>Under 1.25</v>
      </c>
      <c r="N384" s="2" t="str">
        <f t="shared" si="34"/>
        <v>Over 98</v>
      </c>
      <c r="O384" s="2">
        <f t="shared" si="35"/>
        <v>0</v>
      </c>
      <c r="P384" s="2">
        <f>1</f>
        <v>1</v>
      </c>
    </row>
    <row r="385" spans="1:16" x14ac:dyDescent="0.25">
      <c r="A385" s="1">
        <v>43311</v>
      </c>
      <c r="B385">
        <v>5065000</v>
      </c>
      <c r="C385">
        <v>92.91</v>
      </c>
      <c r="D385">
        <v>78.77</v>
      </c>
      <c r="E385">
        <v>2.34</v>
      </c>
      <c r="F385" t="s">
        <v>9</v>
      </c>
      <c r="G385" t="s">
        <v>14</v>
      </c>
      <c r="H385" t="s">
        <v>15</v>
      </c>
      <c r="I385">
        <v>66</v>
      </c>
      <c r="J385">
        <f t="shared" si="30"/>
        <v>2018</v>
      </c>
      <c r="K385" t="str">
        <f t="shared" si="31"/>
        <v>50-100</v>
      </c>
      <c r="L385" t="str">
        <f t="shared" si="32"/>
        <v>65-79.99</v>
      </c>
      <c r="M385" s="2" t="str">
        <f t="shared" si="33"/>
        <v>Over 2.00</v>
      </c>
      <c r="N385" s="2" t="str">
        <f t="shared" si="34"/>
        <v>90-94.99</v>
      </c>
      <c r="O385" s="2">
        <f t="shared" si="35"/>
        <v>0</v>
      </c>
      <c r="P385" s="2">
        <f>1</f>
        <v>1</v>
      </c>
    </row>
    <row r="386" spans="1:16" x14ac:dyDescent="0.25">
      <c r="A386" s="1">
        <v>44772</v>
      </c>
      <c r="B386">
        <v>5389000</v>
      </c>
      <c r="C386">
        <v>87.81</v>
      </c>
      <c r="D386">
        <v>84.33</v>
      </c>
      <c r="E386">
        <v>2.23</v>
      </c>
      <c r="F386" t="s">
        <v>9</v>
      </c>
      <c r="G386" t="s">
        <v>35</v>
      </c>
      <c r="H386" t="s">
        <v>11</v>
      </c>
      <c r="I386">
        <v>64</v>
      </c>
      <c r="J386">
        <f t="shared" ref="J386:J449" si="36">YEAR(A386)</f>
        <v>2022</v>
      </c>
      <c r="K386" t="str">
        <f t="shared" ref="K386:K449" si="37">IF(I386&lt;50,"Less than 50",IF(I386&lt;100,"50-100","More than 100"))</f>
        <v>50-100</v>
      </c>
      <c r="L386" t="str">
        <f t="shared" ref="L386:L449" si="38">IF(D386&lt;65,"Under 65",IF(D386&lt;80,"65-79.99","Over 80"))</f>
        <v>Over 80</v>
      </c>
      <c r="M386" s="2" t="str">
        <f t="shared" ref="M386:M449" si="39">IF(E386&lt;1.25,"Under 1.25",IF(E386&lt;1.5,"1.25-1.49",IF(E386&lt;2,"1.50-1.99","Over 2.00")))</f>
        <v>Over 2.00</v>
      </c>
      <c r="N386" s="2" t="str">
        <f t="shared" ref="N386:N449" si="40">IF(C386&lt;90,"Under 90",IF(C386&lt;95,"90-94.99",IF(C386&lt;98,"95-97.99","Over 98")))</f>
        <v>Under 90</v>
      </c>
      <c r="O386" s="2">
        <f t="shared" ref="O386:O449" si="41">IF(OR(F386="30 Days Late", F386="60 Days Late", F386="90+ Days Late"),1,0)</f>
        <v>0</v>
      </c>
      <c r="P386" s="2">
        <f>1</f>
        <v>1</v>
      </c>
    </row>
    <row r="387" spans="1:16" x14ac:dyDescent="0.25">
      <c r="A387" s="1">
        <v>42365</v>
      </c>
      <c r="B387">
        <v>8616000</v>
      </c>
      <c r="C387">
        <v>89.72</v>
      </c>
      <c r="D387">
        <v>68.849999999999994</v>
      </c>
      <c r="E387">
        <v>2.23</v>
      </c>
      <c r="F387" t="s">
        <v>9</v>
      </c>
      <c r="G387" t="s">
        <v>32</v>
      </c>
      <c r="H387" t="s">
        <v>33</v>
      </c>
      <c r="I387">
        <v>85</v>
      </c>
      <c r="J387">
        <f t="shared" si="36"/>
        <v>2015</v>
      </c>
      <c r="K387" t="str">
        <f t="shared" si="37"/>
        <v>50-100</v>
      </c>
      <c r="L387" t="str">
        <f t="shared" si="38"/>
        <v>65-79.99</v>
      </c>
      <c r="M387" s="2" t="str">
        <f t="shared" si="39"/>
        <v>Over 2.00</v>
      </c>
      <c r="N387" s="2" t="str">
        <f t="shared" si="40"/>
        <v>Under 90</v>
      </c>
      <c r="O387" s="2">
        <f t="shared" si="41"/>
        <v>0</v>
      </c>
      <c r="P387" s="2">
        <f>1</f>
        <v>1</v>
      </c>
    </row>
    <row r="388" spans="1:16" x14ac:dyDescent="0.25">
      <c r="A388" s="1">
        <v>43325</v>
      </c>
      <c r="B388">
        <v>756000</v>
      </c>
      <c r="C388">
        <v>92.41</v>
      </c>
      <c r="D388">
        <v>83.13</v>
      </c>
      <c r="E388">
        <v>1.5</v>
      </c>
      <c r="F388" t="s">
        <v>9</v>
      </c>
      <c r="G388" t="s">
        <v>51</v>
      </c>
      <c r="H388" t="s">
        <v>28</v>
      </c>
      <c r="I388">
        <v>56</v>
      </c>
      <c r="J388">
        <f t="shared" si="36"/>
        <v>2018</v>
      </c>
      <c r="K388" t="str">
        <f t="shared" si="37"/>
        <v>50-100</v>
      </c>
      <c r="L388" t="str">
        <f t="shared" si="38"/>
        <v>Over 80</v>
      </c>
      <c r="M388" s="2" t="str">
        <f t="shared" si="39"/>
        <v>1.50-1.99</v>
      </c>
      <c r="N388" s="2" t="str">
        <f t="shared" si="40"/>
        <v>90-94.99</v>
      </c>
      <c r="O388" s="2">
        <f t="shared" si="41"/>
        <v>0</v>
      </c>
      <c r="P388" s="2">
        <f>1</f>
        <v>1</v>
      </c>
    </row>
    <row r="389" spans="1:16" x14ac:dyDescent="0.25">
      <c r="A389" s="1">
        <v>44275</v>
      </c>
      <c r="B389">
        <v>6092000</v>
      </c>
      <c r="C389">
        <v>97.39</v>
      </c>
      <c r="D389">
        <v>54.03</v>
      </c>
      <c r="E389">
        <v>1.36</v>
      </c>
      <c r="F389" t="s">
        <v>9</v>
      </c>
      <c r="G389" t="s">
        <v>45</v>
      </c>
      <c r="H389" t="s">
        <v>33</v>
      </c>
      <c r="I389">
        <v>49</v>
      </c>
      <c r="J389">
        <f t="shared" si="36"/>
        <v>2021</v>
      </c>
      <c r="K389" t="str">
        <f t="shared" si="37"/>
        <v>Less than 50</v>
      </c>
      <c r="L389" t="str">
        <f t="shared" si="38"/>
        <v>Under 65</v>
      </c>
      <c r="M389" s="2" t="str">
        <f t="shared" si="39"/>
        <v>1.25-1.49</v>
      </c>
      <c r="N389" s="2" t="str">
        <f t="shared" si="40"/>
        <v>95-97.99</v>
      </c>
      <c r="O389" s="2">
        <f t="shared" si="41"/>
        <v>0</v>
      </c>
      <c r="P389" s="2">
        <f>1</f>
        <v>1</v>
      </c>
    </row>
    <row r="390" spans="1:16" x14ac:dyDescent="0.25">
      <c r="A390" s="1">
        <v>44769</v>
      </c>
      <c r="B390">
        <v>4216000</v>
      </c>
      <c r="C390">
        <v>91.76</v>
      </c>
      <c r="D390">
        <v>79.95</v>
      </c>
      <c r="E390">
        <v>1.98</v>
      </c>
      <c r="F390" t="s">
        <v>9</v>
      </c>
      <c r="G390" t="s">
        <v>45</v>
      </c>
      <c r="H390" t="s">
        <v>33</v>
      </c>
      <c r="I390">
        <v>47</v>
      </c>
      <c r="J390">
        <f t="shared" si="36"/>
        <v>2022</v>
      </c>
      <c r="K390" t="str">
        <f t="shared" si="37"/>
        <v>Less than 50</v>
      </c>
      <c r="L390" t="str">
        <f t="shared" si="38"/>
        <v>65-79.99</v>
      </c>
      <c r="M390" s="2" t="str">
        <f t="shared" si="39"/>
        <v>1.50-1.99</v>
      </c>
      <c r="N390" s="2" t="str">
        <f t="shared" si="40"/>
        <v>90-94.99</v>
      </c>
      <c r="O390" s="2">
        <f t="shared" si="41"/>
        <v>0</v>
      </c>
      <c r="P390" s="2">
        <f>1</f>
        <v>1</v>
      </c>
    </row>
    <row r="391" spans="1:16" x14ac:dyDescent="0.25">
      <c r="A391" s="1">
        <v>43753</v>
      </c>
      <c r="B391">
        <v>1963000</v>
      </c>
      <c r="C391">
        <v>97.62</v>
      </c>
      <c r="D391">
        <v>68.849999999999994</v>
      </c>
      <c r="E391">
        <v>2.4700000000000002</v>
      </c>
      <c r="F391" t="s">
        <v>9</v>
      </c>
      <c r="G391" t="s">
        <v>29</v>
      </c>
      <c r="H391" t="s">
        <v>26</v>
      </c>
      <c r="I391">
        <v>112</v>
      </c>
      <c r="J391">
        <f t="shared" si="36"/>
        <v>2019</v>
      </c>
      <c r="K391" t="str">
        <f t="shared" si="37"/>
        <v>More than 100</v>
      </c>
      <c r="L391" t="str">
        <f t="shared" si="38"/>
        <v>65-79.99</v>
      </c>
      <c r="M391" s="2" t="str">
        <f t="shared" si="39"/>
        <v>Over 2.00</v>
      </c>
      <c r="N391" s="2" t="str">
        <f t="shared" si="40"/>
        <v>95-97.99</v>
      </c>
      <c r="O391" s="2">
        <f t="shared" si="41"/>
        <v>0</v>
      </c>
      <c r="P391" s="2">
        <f>1</f>
        <v>1</v>
      </c>
    </row>
    <row r="392" spans="1:16" x14ac:dyDescent="0.25">
      <c r="A392" s="1">
        <v>43868</v>
      </c>
      <c r="B392">
        <v>3193000</v>
      </c>
      <c r="C392">
        <v>95.14</v>
      </c>
      <c r="D392">
        <v>63</v>
      </c>
      <c r="E392">
        <v>2.0299999999999998</v>
      </c>
      <c r="F392" t="s">
        <v>9</v>
      </c>
      <c r="G392" t="s">
        <v>50</v>
      </c>
      <c r="H392" t="s">
        <v>21</v>
      </c>
      <c r="I392">
        <v>84</v>
      </c>
      <c r="J392">
        <f t="shared" si="36"/>
        <v>2020</v>
      </c>
      <c r="K392" t="str">
        <f t="shared" si="37"/>
        <v>50-100</v>
      </c>
      <c r="L392" t="str">
        <f t="shared" si="38"/>
        <v>Under 65</v>
      </c>
      <c r="M392" s="2" t="str">
        <f t="shared" si="39"/>
        <v>Over 2.00</v>
      </c>
      <c r="N392" s="2" t="str">
        <f t="shared" si="40"/>
        <v>95-97.99</v>
      </c>
      <c r="O392" s="2">
        <f t="shared" si="41"/>
        <v>0</v>
      </c>
      <c r="P392" s="2">
        <f>1</f>
        <v>1</v>
      </c>
    </row>
    <row r="393" spans="1:16" x14ac:dyDescent="0.25">
      <c r="A393" s="1">
        <v>43200</v>
      </c>
      <c r="B393">
        <v>4196000</v>
      </c>
      <c r="C393">
        <v>97.56</v>
      </c>
      <c r="D393">
        <v>61.17</v>
      </c>
      <c r="E393">
        <v>1.96</v>
      </c>
      <c r="F393" t="s">
        <v>9</v>
      </c>
      <c r="G393" t="s">
        <v>12</v>
      </c>
      <c r="H393" t="s">
        <v>13</v>
      </c>
      <c r="I393">
        <v>90</v>
      </c>
      <c r="J393">
        <f t="shared" si="36"/>
        <v>2018</v>
      </c>
      <c r="K393" t="str">
        <f t="shared" si="37"/>
        <v>50-100</v>
      </c>
      <c r="L393" t="str">
        <f t="shared" si="38"/>
        <v>Under 65</v>
      </c>
      <c r="M393" s="2" t="str">
        <f t="shared" si="39"/>
        <v>1.50-1.99</v>
      </c>
      <c r="N393" s="2" t="str">
        <f t="shared" si="40"/>
        <v>95-97.99</v>
      </c>
      <c r="O393" s="2">
        <f t="shared" si="41"/>
        <v>0</v>
      </c>
      <c r="P393" s="2">
        <f>1</f>
        <v>1</v>
      </c>
    </row>
    <row r="394" spans="1:16" x14ac:dyDescent="0.25">
      <c r="A394" s="1">
        <v>42882</v>
      </c>
      <c r="B394">
        <v>5253000</v>
      </c>
      <c r="C394">
        <v>89.58</v>
      </c>
      <c r="D394">
        <v>58.51</v>
      </c>
      <c r="E394">
        <v>1.05</v>
      </c>
      <c r="F394" t="s">
        <v>9</v>
      </c>
      <c r="G394" t="s">
        <v>29</v>
      </c>
      <c r="H394" t="s">
        <v>26</v>
      </c>
      <c r="I394">
        <v>133</v>
      </c>
      <c r="J394">
        <f t="shared" si="36"/>
        <v>2017</v>
      </c>
      <c r="K394" t="str">
        <f t="shared" si="37"/>
        <v>More than 100</v>
      </c>
      <c r="L394" t="str">
        <f t="shared" si="38"/>
        <v>Under 65</v>
      </c>
      <c r="M394" s="2" t="str">
        <f t="shared" si="39"/>
        <v>Under 1.25</v>
      </c>
      <c r="N394" s="2" t="str">
        <f t="shared" si="40"/>
        <v>Under 90</v>
      </c>
      <c r="O394" s="2">
        <f t="shared" si="41"/>
        <v>0</v>
      </c>
      <c r="P394" s="2">
        <f>1</f>
        <v>1</v>
      </c>
    </row>
    <row r="395" spans="1:16" x14ac:dyDescent="0.25">
      <c r="A395" s="1">
        <v>44588</v>
      </c>
      <c r="B395">
        <v>7057000</v>
      </c>
      <c r="C395">
        <v>99.07</v>
      </c>
      <c r="D395">
        <v>84.85</v>
      </c>
      <c r="E395">
        <v>2.15</v>
      </c>
      <c r="F395" t="s">
        <v>9</v>
      </c>
      <c r="G395" t="s">
        <v>50</v>
      </c>
      <c r="H395" t="s">
        <v>21</v>
      </c>
      <c r="I395">
        <v>35</v>
      </c>
      <c r="J395">
        <f t="shared" si="36"/>
        <v>2022</v>
      </c>
      <c r="K395" t="str">
        <f t="shared" si="37"/>
        <v>Less than 50</v>
      </c>
      <c r="L395" t="str">
        <f t="shared" si="38"/>
        <v>Over 80</v>
      </c>
      <c r="M395" s="2" t="str">
        <f t="shared" si="39"/>
        <v>Over 2.00</v>
      </c>
      <c r="N395" s="2" t="str">
        <f t="shared" si="40"/>
        <v>Over 98</v>
      </c>
      <c r="O395" s="2">
        <f t="shared" si="41"/>
        <v>0</v>
      </c>
      <c r="P395" s="2">
        <f>1</f>
        <v>1</v>
      </c>
    </row>
    <row r="396" spans="1:16" x14ac:dyDescent="0.25">
      <c r="A396" s="1">
        <v>42451</v>
      </c>
      <c r="B396">
        <v>6269000</v>
      </c>
      <c r="C396">
        <v>88.9</v>
      </c>
      <c r="D396">
        <v>86.29</v>
      </c>
      <c r="E396">
        <v>2.0099999999999998</v>
      </c>
      <c r="F396" t="s">
        <v>9</v>
      </c>
      <c r="G396" t="s">
        <v>14</v>
      </c>
      <c r="H396" t="s">
        <v>15</v>
      </c>
      <c r="I396">
        <v>108</v>
      </c>
      <c r="J396">
        <f t="shared" si="36"/>
        <v>2016</v>
      </c>
      <c r="K396" t="str">
        <f t="shared" si="37"/>
        <v>More than 100</v>
      </c>
      <c r="L396" t="str">
        <f t="shared" si="38"/>
        <v>Over 80</v>
      </c>
      <c r="M396" s="2" t="str">
        <f t="shared" si="39"/>
        <v>Over 2.00</v>
      </c>
      <c r="N396" s="2" t="str">
        <f t="shared" si="40"/>
        <v>Under 90</v>
      </c>
      <c r="O396" s="2">
        <f t="shared" si="41"/>
        <v>0</v>
      </c>
      <c r="P396" s="2">
        <f>1</f>
        <v>1</v>
      </c>
    </row>
    <row r="397" spans="1:16" x14ac:dyDescent="0.25">
      <c r="A397" s="1">
        <v>45135</v>
      </c>
      <c r="B397">
        <v>3067000</v>
      </c>
      <c r="C397">
        <v>91.71</v>
      </c>
      <c r="D397">
        <v>68.41</v>
      </c>
      <c r="E397">
        <v>2.2999999999999998</v>
      </c>
      <c r="F397" t="s">
        <v>19</v>
      </c>
      <c r="G397" t="s">
        <v>14</v>
      </c>
      <c r="H397" t="s">
        <v>15</v>
      </c>
      <c r="I397">
        <v>79</v>
      </c>
      <c r="J397">
        <f t="shared" si="36"/>
        <v>2023</v>
      </c>
      <c r="K397" t="str">
        <f t="shared" si="37"/>
        <v>50-100</v>
      </c>
      <c r="L397" t="str">
        <f t="shared" si="38"/>
        <v>65-79.99</v>
      </c>
      <c r="M397" s="2" t="str">
        <f t="shared" si="39"/>
        <v>Over 2.00</v>
      </c>
      <c r="N397" s="2" t="str">
        <f t="shared" si="40"/>
        <v>90-94.99</v>
      </c>
      <c r="O397" s="2">
        <f t="shared" si="41"/>
        <v>1</v>
      </c>
      <c r="P397" s="2">
        <f>1</f>
        <v>1</v>
      </c>
    </row>
    <row r="398" spans="1:16" x14ac:dyDescent="0.25">
      <c r="A398" s="1">
        <v>43593</v>
      </c>
      <c r="B398">
        <v>655000</v>
      </c>
      <c r="C398">
        <v>99.65</v>
      </c>
      <c r="D398">
        <v>54.43</v>
      </c>
      <c r="E398">
        <v>1.63</v>
      </c>
      <c r="F398" t="s">
        <v>9</v>
      </c>
      <c r="G398" t="s">
        <v>46</v>
      </c>
      <c r="H398" t="s">
        <v>37</v>
      </c>
      <c r="I398">
        <v>100</v>
      </c>
      <c r="J398">
        <f t="shared" si="36"/>
        <v>2019</v>
      </c>
      <c r="K398" t="str">
        <f t="shared" si="37"/>
        <v>More than 100</v>
      </c>
      <c r="L398" t="str">
        <f t="shared" si="38"/>
        <v>Under 65</v>
      </c>
      <c r="M398" s="2" t="str">
        <f t="shared" si="39"/>
        <v>1.50-1.99</v>
      </c>
      <c r="N398" s="2" t="str">
        <f t="shared" si="40"/>
        <v>Over 98</v>
      </c>
      <c r="O398" s="2">
        <f t="shared" si="41"/>
        <v>0</v>
      </c>
      <c r="P398" s="2">
        <f>1</f>
        <v>1</v>
      </c>
    </row>
    <row r="399" spans="1:16" x14ac:dyDescent="0.25">
      <c r="A399" s="1">
        <v>43451</v>
      </c>
      <c r="B399">
        <v>4556000</v>
      </c>
      <c r="C399">
        <v>97.88</v>
      </c>
      <c r="D399">
        <v>61.69</v>
      </c>
      <c r="E399">
        <v>2.37</v>
      </c>
      <c r="F399" t="s">
        <v>9</v>
      </c>
      <c r="G399" t="s">
        <v>30</v>
      </c>
      <c r="H399" t="s">
        <v>28</v>
      </c>
      <c r="I399">
        <v>87</v>
      </c>
      <c r="J399">
        <f t="shared" si="36"/>
        <v>2018</v>
      </c>
      <c r="K399" t="str">
        <f t="shared" si="37"/>
        <v>50-100</v>
      </c>
      <c r="L399" t="str">
        <f t="shared" si="38"/>
        <v>Under 65</v>
      </c>
      <c r="M399" s="2" t="str">
        <f t="shared" si="39"/>
        <v>Over 2.00</v>
      </c>
      <c r="N399" s="2" t="str">
        <f t="shared" si="40"/>
        <v>95-97.99</v>
      </c>
      <c r="O399" s="2">
        <f t="shared" si="41"/>
        <v>0</v>
      </c>
      <c r="P399" s="2">
        <f>1</f>
        <v>1</v>
      </c>
    </row>
    <row r="400" spans="1:16" x14ac:dyDescent="0.25">
      <c r="A400" s="1">
        <v>45071</v>
      </c>
      <c r="B400">
        <v>6478000</v>
      </c>
      <c r="C400">
        <v>85.27</v>
      </c>
      <c r="D400">
        <v>88.51</v>
      </c>
      <c r="E400">
        <v>2.09</v>
      </c>
      <c r="F400" t="s">
        <v>19</v>
      </c>
      <c r="G400" t="s">
        <v>51</v>
      </c>
      <c r="H400" t="s">
        <v>28</v>
      </c>
      <c r="I400">
        <v>93</v>
      </c>
      <c r="J400">
        <f t="shared" si="36"/>
        <v>2023</v>
      </c>
      <c r="K400" t="str">
        <f t="shared" si="37"/>
        <v>50-100</v>
      </c>
      <c r="L400" t="str">
        <f t="shared" si="38"/>
        <v>Over 80</v>
      </c>
      <c r="M400" s="2" t="str">
        <f t="shared" si="39"/>
        <v>Over 2.00</v>
      </c>
      <c r="N400" s="2" t="str">
        <f t="shared" si="40"/>
        <v>Under 90</v>
      </c>
      <c r="O400" s="2">
        <f t="shared" si="41"/>
        <v>1</v>
      </c>
      <c r="P400" s="2">
        <f>1</f>
        <v>1</v>
      </c>
    </row>
    <row r="401" spans="1:16" x14ac:dyDescent="0.25">
      <c r="A401" s="1">
        <v>44383</v>
      </c>
      <c r="B401">
        <v>6777000</v>
      </c>
      <c r="C401">
        <v>89.22</v>
      </c>
      <c r="D401">
        <v>84.91</v>
      </c>
      <c r="E401">
        <v>1.17</v>
      </c>
      <c r="F401" t="s">
        <v>9</v>
      </c>
      <c r="G401" t="s">
        <v>42</v>
      </c>
      <c r="H401" t="s">
        <v>26</v>
      </c>
      <c r="I401">
        <v>59</v>
      </c>
      <c r="J401">
        <f t="shared" si="36"/>
        <v>2021</v>
      </c>
      <c r="K401" t="str">
        <f t="shared" si="37"/>
        <v>50-100</v>
      </c>
      <c r="L401" t="str">
        <f t="shared" si="38"/>
        <v>Over 80</v>
      </c>
      <c r="M401" s="2" t="str">
        <f t="shared" si="39"/>
        <v>Under 1.25</v>
      </c>
      <c r="N401" s="2" t="str">
        <f t="shared" si="40"/>
        <v>Under 90</v>
      </c>
      <c r="O401" s="2">
        <f t="shared" si="41"/>
        <v>0</v>
      </c>
      <c r="P401" s="2">
        <f>1</f>
        <v>1</v>
      </c>
    </row>
    <row r="402" spans="1:16" x14ac:dyDescent="0.25">
      <c r="A402" s="1">
        <v>44107</v>
      </c>
      <c r="B402">
        <v>5735000</v>
      </c>
      <c r="C402">
        <v>86.45</v>
      </c>
      <c r="D402">
        <v>59.68</v>
      </c>
      <c r="E402">
        <v>1.02</v>
      </c>
      <c r="F402" t="s">
        <v>9</v>
      </c>
      <c r="G402" t="s">
        <v>43</v>
      </c>
      <c r="H402" t="s">
        <v>15</v>
      </c>
      <c r="I402">
        <v>130</v>
      </c>
      <c r="J402">
        <f t="shared" si="36"/>
        <v>2020</v>
      </c>
      <c r="K402" t="str">
        <f t="shared" si="37"/>
        <v>More than 100</v>
      </c>
      <c r="L402" t="str">
        <f t="shared" si="38"/>
        <v>Under 65</v>
      </c>
      <c r="M402" s="2" t="str">
        <f t="shared" si="39"/>
        <v>Under 1.25</v>
      </c>
      <c r="N402" s="2" t="str">
        <f t="shared" si="40"/>
        <v>Under 90</v>
      </c>
      <c r="O402" s="2">
        <f t="shared" si="41"/>
        <v>0</v>
      </c>
      <c r="P402" s="2">
        <f>1</f>
        <v>1</v>
      </c>
    </row>
    <row r="403" spans="1:16" x14ac:dyDescent="0.25">
      <c r="A403" s="1">
        <v>43625</v>
      </c>
      <c r="B403">
        <v>1230000</v>
      </c>
      <c r="C403">
        <v>93.98</v>
      </c>
      <c r="D403">
        <v>61.89</v>
      </c>
      <c r="E403">
        <v>1.45</v>
      </c>
      <c r="F403" t="s">
        <v>9</v>
      </c>
      <c r="G403" t="s">
        <v>14</v>
      </c>
      <c r="H403" t="s">
        <v>15</v>
      </c>
      <c r="I403">
        <v>66</v>
      </c>
      <c r="J403">
        <f t="shared" si="36"/>
        <v>2019</v>
      </c>
      <c r="K403" t="str">
        <f t="shared" si="37"/>
        <v>50-100</v>
      </c>
      <c r="L403" t="str">
        <f t="shared" si="38"/>
        <v>Under 65</v>
      </c>
      <c r="M403" s="2" t="str">
        <f t="shared" si="39"/>
        <v>1.25-1.49</v>
      </c>
      <c r="N403" s="2" t="str">
        <f t="shared" si="40"/>
        <v>90-94.99</v>
      </c>
      <c r="O403" s="2">
        <f t="shared" si="41"/>
        <v>0</v>
      </c>
      <c r="P403" s="2">
        <f>1</f>
        <v>1</v>
      </c>
    </row>
    <row r="404" spans="1:16" x14ac:dyDescent="0.25">
      <c r="A404" s="1">
        <v>43596</v>
      </c>
      <c r="B404">
        <v>6901000</v>
      </c>
      <c r="C404">
        <v>98.38</v>
      </c>
      <c r="D404">
        <v>57.41</v>
      </c>
      <c r="E404">
        <v>1.1200000000000001</v>
      </c>
      <c r="F404" t="s">
        <v>9</v>
      </c>
      <c r="G404" t="s">
        <v>48</v>
      </c>
      <c r="H404" t="s">
        <v>13</v>
      </c>
      <c r="I404">
        <v>126</v>
      </c>
      <c r="J404">
        <f t="shared" si="36"/>
        <v>2019</v>
      </c>
      <c r="K404" t="str">
        <f t="shared" si="37"/>
        <v>More than 100</v>
      </c>
      <c r="L404" t="str">
        <f t="shared" si="38"/>
        <v>Under 65</v>
      </c>
      <c r="M404" s="2" t="str">
        <f t="shared" si="39"/>
        <v>Under 1.25</v>
      </c>
      <c r="N404" s="2" t="str">
        <f t="shared" si="40"/>
        <v>Over 98</v>
      </c>
      <c r="O404" s="2">
        <f t="shared" si="41"/>
        <v>0</v>
      </c>
      <c r="P404" s="2">
        <f>1</f>
        <v>1</v>
      </c>
    </row>
    <row r="405" spans="1:16" x14ac:dyDescent="0.25">
      <c r="A405" s="1">
        <v>42358</v>
      </c>
      <c r="B405">
        <v>6469000</v>
      </c>
      <c r="C405">
        <v>85.52</v>
      </c>
      <c r="D405">
        <v>73.31</v>
      </c>
      <c r="E405">
        <v>2.4900000000000002</v>
      </c>
      <c r="F405" t="s">
        <v>19</v>
      </c>
      <c r="G405" t="s">
        <v>47</v>
      </c>
      <c r="H405" t="s">
        <v>18</v>
      </c>
      <c r="I405">
        <v>55</v>
      </c>
      <c r="J405">
        <f t="shared" si="36"/>
        <v>2015</v>
      </c>
      <c r="K405" t="str">
        <f t="shared" si="37"/>
        <v>50-100</v>
      </c>
      <c r="L405" t="str">
        <f t="shared" si="38"/>
        <v>65-79.99</v>
      </c>
      <c r="M405" s="2" t="str">
        <f t="shared" si="39"/>
        <v>Over 2.00</v>
      </c>
      <c r="N405" s="2" t="str">
        <f t="shared" si="40"/>
        <v>Under 90</v>
      </c>
      <c r="O405" s="2">
        <f t="shared" si="41"/>
        <v>1</v>
      </c>
      <c r="P405" s="2">
        <f>1</f>
        <v>1</v>
      </c>
    </row>
    <row r="406" spans="1:16" x14ac:dyDescent="0.25">
      <c r="A406" s="1">
        <v>43411</v>
      </c>
      <c r="B406">
        <v>5140000</v>
      </c>
      <c r="C406">
        <v>85.95</v>
      </c>
      <c r="D406">
        <v>83.25</v>
      </c>
      <c r="E406">
        <v>1.9</v>
      </c>
      <c r="F406" t="s">
        <v>19</v>
      </c>
      <c r="G406" t="s">
        <v>35</v>
      </c>
      <c r="H406" t="s">
        <v>11</v>
      </c>
      <c r="I406">
        <v>109</v>
      </c>
      <c r="J406">
        <f t="shared" si="36"/>
        <v>2018</v>
      </c>
      <c r="K406" t="str">
        <f t="shared" si="37"/>
        <v>More than 100</v>
      </c>
      <c r="L406" t="str">
        <f t="shared" si="38"/>
        <v>Over 80</v>
      </c>
      <c r="M406" s="2" t="str">
        <f t="shared" si="39"/>
        <v>1.50-1.99</v>
      </c>
      <c r="N406" s="2" t="str">
        <f t="shared" si="40"/>
        <v>Under 90</v>
      </c>
      <c r="O406" s="2">
        <f t="shared" si="41"/>
        <v>1</v>
      </c>
      <c r="P406" s="2">
        <f>1</f>
        <v>1</v>
      </c>
    </row>
    <row r="407" spans="1:16" x14ac:dyDescent="0.25">
      <c r="A407" s="1">
        <v>44686</v>
      </c>
      <c r="B407">
        <v>5530000</v>
      </c>
      <c r="C407">
        <v>97.44</v>
      </c>
      <c r="D407">
        <v>85.16</v>
      </c>
      <c r="E407">
        <v>1.86</v>
      </c>
      <c r="F407" t="s">
        <v>19</v>
      </c>
      <c r="G407" t="s">
        <v>31</v>
      </c>
      <c r="H407" t="s">
        <v>21</v>
      </c>
      <c r="I407">
        <v>94</v>
      </c>
      <c r="J407">
        <f t="shared" si="36"/>
        <v>2022</v>
      </c>
      <c r="K407" t="str">
        <f t="shared" si="37"/>
        <v>50-100</v>
      </c>
      <c r="L407" t="str">
        <f t="shared" si="38"/>
        <v>Over 80</v>
      </c>
      <c r="M407" s="2" t="str">
        <f t="shared" si="39"/>
        <v>1.50-1.99</v>
      </c>
      <c r="N407" s="2" t="str">
        <f t="shared" si="40"/>
        <v>95-97.99</v>
      </c>
      <c r="O407" s="2">
        <f t="shared" si="41"/>
        <v>1</v>
      </c>
      <c r="P407" s="2">
        <f>1</f>
        <v>1</v>
      </c>
    </row>
    <row r="408" spans="1:16" x14ac:dyDescent="0.25">
      <c r="A408" s="1">
        <v>44250</v>
      </c>
      <c r="B408">
        <v>500000</v>
      </c>
      <c r="C408">
        <v>89.75</v>
      </c>
      <c r="D408">
        <v>67.38</v>
      </c>
      <c r="E408">
        <v>2.16</v>
      </c>
      <c r="F408" t="s">
        <v>9</v>
      </c>
      <c r="G408" t="s">
        <v>47</v>
      </c>
      <c r="H408" t="s">
        <v>18</v>
      </c>
      <c r="I408">
        <v>95</v>
      </c>
      <c r="J408">
        <f t="shared" si="36"/>
        <v>2021</v>
      </c>
      <c r="K408" t="str">
        <f t="shared" si="37"/>
        <v>50-100</v>
      </c>
      <c r="L408" t="str">
        <f t="shared" si="38"/>
        <v>65-79.99</v>
      </c>
      <c r="M408" s="2" t="str">
        <f t="shared" si="39"/>
        <v>Over 2.00</v>
      </c>
      <c r="N408" s="2" t="str">
        <f t="shared" si="40"/>
        <v>Under 90</v>
      </c>
      <c r="O408" s="2">
        <f t="shared" si="41"/>
        <v>0</v>
      </c>
      <c r="P408" s="2">
        <f>1</f>
        <v>1</v>
      </c>
    </row>
    <row r="409" spans="1:16" x14ac:dyDescent="0.25">
      <c r="A409" s="1">
        <v>43942</v>
      </c>
      <c r="B409">
        <v>6772000</v>
      </c>
      <c r="C409">
        <v>91.65</v>
      </c>
      <c r="D409">
        <v>74.28</v>
      </c>
      <c r="E409">
        <v>1.95</v>
      </c>
      <c r="F409" t="s">
        <v>9</v>
      </c>
      <c r="G409" t="s">
        <v>39</v>
      </c>
      <c r="H409" t="s">
        <v>23</v>
      </c>
      <c r="I409">
        <v>81</v>
      </c>
      <c r="J409">
        <f t="shared" si="36"/>
        <v>2020</v>
      </c>
      <c r="K409" t="str">
        <f t="shared" si="37"/>
        <v>50-100</v>
      </c>
      <c r="L409" t="str">
        <f t="shared" si="38"/>
        <v>65-79.99</v>
      </c>
      <c r="M409" s="2" t="str">
        <f t="shared" si="39"/>
        <v>1.50-1.99</v>
      </c>
      <c r="N409" s="2" t="str">
        <f t="shared" si="40"/>
        <v>90-94.99</v>
      </c>
      <c r="O409" s="2">
        <f t="shared" si="41"/>
        <v>0</v>
      </c>
      <c r="P409" s="2">
        <f>1</f>
        <v>1</v>
      </c>
    </row>
    <row r="410" spans="1:16" x14ac:dyDescent="0.25">
      <c r="A410" s="1">
        <v>42642</v>
      </c>
      <c r="B410">
        <v>8280000</v>
      </c>
      <c r="C410">
        <v>88.56</v>
      </c>
      <c r="D410">
        <v>70.489999999999995</v>
      </c>
      <c r="E410">
        <v>1.1599999999999999</v>
      </c>
      <c r="F410" t="s">
        <v>9</v>
      </c>
      <c r="G410" t="s">
        <v>20</v>
      </c>
      <c r="H410" t="s">
        <v>21</v>
      </c>
      <c r="I410">
        <v>97</v>
      </c>
      <c r="J410">
        <f t="shared" si="36"/>
        <v>2016</v>
      </c>
      <c r="K410" t="str">
        <f t="shared" si="37"/>
        <v>50-100</v>
      </c>
      <c r="L410" t="str">
        <f t="shared" si="38"/>
        <v>65-79.99</v>
      </c>
      <c r="M410" s="2" t="str">
        <f t="shared" si="39"/>
        <v>Under 1.25</v>
      </c>
      <c r="N410" s="2" t="str">
        <f t="shared" si="40"/>
        <v>Under 90</v>
      </c>
      <c r="O410" s="2">
        <f t="shared" si="41"/>
        <v>0</v>
      </c>
      <c r="P410" s="2">
        <f>1</f>
        <v>1</v>
      </c>
    </row>
    <row r="411" spans="1:16" x14ac:dyDescent="0.25">
      <c r="A411" s="1">
        <v>43945</v>
      </c>
      <c r="B411">
        <v>4487000</v>
      </c>
      <c r="C411">
        <v>94.78</v>
      </c>
      <c r="D411">
        <v>88.02</v>
      </c>
      <c r="E411">
        <v>1.9</v>
      </c>
      <c r="F411" t="s">
        <v>9</v>
      </c>
      <c r="G411" t="s">
        <v>47</v>
      </c>
      <c r="H411" t="s">
        <v>18</v>
      </c>
      <c r="I411">
        <v>5</v>
      </c>
      <c r="J411">
        <f t="shared" si="36"/>
        <v>2020</v>
      </c>
      <c r="K411" t="str">
        <f t="shared" si="37"/>
        <v>Less than 50</v>
      </c>
      <c r="L411" t="str">
        <f t="shared" si="38"/>
        <v>Over 80</v>
      </c>
      <c r="M411" s="2" t="str">
        <f t="shared" si="39"/>
        <v>1.50-1.99</v>
      </c>
      <c r="N411" s="2" t="str">
        <f t="shared" si="40"/>
        <v>90-94.99</v>
      </c>
      <c r="O411" s="2">
        <f t="shared" si="41"/>
        <v>0</v>
      </c>
      <c r="P411" s="2">
        <f>1</f>
        <v>1</v>
      </c>
    </row>
    <row r="412" spans="1:16" x14ac:dyDescent="0.25">
      <c r="A412" s="1">
        <v>44392</v>
      </c>
      <c r="B412">
        <v>5087000</v>
      </c>
      <c r="C412">
        <v>94.51</v>
      </c>
      <c r="D412">
        <v>52.84</v>
      </c>
      <c r="E412">
        <v>1.38</v>
      </c>
      <c r="F412" t="s">
        <v>9</v>
      </c>
      <c r="G412" t="s">
        <v>20</v>
      </c>
      <c r="H412" t="s">
        <v>21</v>
      </c>
      <c r="I412">
        <v>125</v>
      </c>
      <c r="J412">
        <f t="shared" si="36"/>
        <v>2021</v>
      </c>
      <c r="K412" t="str">
        <f t="shared" si="37"/>
        <v>More than 100</v>
      </c>
      <c r="L412" t="str">
        <f t="shared" si="38"/>
        <v>Under 65</v>
      </c>
      <c r="M412" s="2" t="str">
        <f t="shared" si="39"/>
        <v>1.25-1.49</v>
      </c>
      <c r="N412" s="2" t="str">
        <f t="shared" si="40"/>
        <v>90-94.99</v>
      </c>
      <c r="O412" s="2">
        <f t="shared" si="41"/>
        <v>0</v>
      </c>
      <c r="P412" s="2">
        <f>1</f>
        <v>1</v>
      </c>
    </row>
    <row r="413" spans="1:16" x14ac:dyDescent="0.25">
      <c r="A413" s="1">
        <v>45376</v>
      </c>
      <c r="B413">
        <v>4121000</v>
      </c>
      <c r="C413">
        <v>85.68</v>
      </c>
      <c r="D413">
        <v>55.6</v>
      </c>
      <c r="E413">
        <v>1.42</v>
      </c>
      <c r="F413" t="s">
        <v>9</v>
      </c>
      <c r="G413" t="s">
        <v>48</v>
      </c>
      <c r="H413" t="s">
        <v>13</v>
      </c>
      <c r="I413">
        <v>8</v>
      </c>
      <c r="J413">
        <f t="shared" si="36"/>
        <v>2024</v>
      </c>
      <c r="K413" t="str">
        <f t="shared" si="37"/>
        <v>Less than 50</v>
      </c>
      <c r="L413" t="str">
        <f t="shared" si="38"/>
        <v>Under 65</v>
      </c>
      <c r="M413" s="2" t="str">
        <f t="shared" si="39"/>
        <v>1.25-1.49</v>
      </c>
      <c r="N413" s="2" t="str">
        <f t="shared" si="40"/>
        <v>Under 90</v>
      </c>
      <c r="O413" s="2">
        <f t="shared" si="41"/>
        <v>0</v>
      </c>
      <c r="P413" s="2">
        <f>1</f>
        <v>1</v>
      </c>
    </row>
    <row r="414" spans="1:16" x14ac:dyDescent="0.25">
      <c r="A414" s="1">
        <v>44694</v>
      </c>
      <c r="B414">
        <v>2187000</v>
      </c>
      <c r="C414">
        <v>94.16</v>
      </c>
      <c r="D414">
        <v>61.23</v>
      </c>
      <c r="E414">
        <v>1.31</v>
      </c>
      <c r="F414" t="s">
        <v>9</v>
      </c>
      <c r="G414" t="s">
        <v>14</v>
      </c>
      <c r="H414" t="s">
        <v>15</v>
      </c>
      <c r="I414">
        <v>72</v>
      </c>
      <c r="J414">
        <f t="shared" si="36"/>
        <v>2022</v>
      </c>
      <c r="K414" t="str">
        <f t="shared" si="37"/>
        <v>50-100</v>
      </c>
      <c r="L414" t="str">
        <f t="shared" si="38"/>
        <v>Under 65</v>
      </c>
      <c r="M414" s="2" t="str">
        <f t="shared" si="39"/>
        <v>1.25-1.49</v>
      </c>
      <c r="N414" s="2" t="str">
        <f t="shared" si="40"/>
        <v>90-94.99</v>
      </c>
      <c r="O414" s="2">
        <f t="shared" si="41"/>
        <v>0</v>
      </c>
      <c r="P414" s="2">
        <f>1</f>
        <v>1</v>
      </c>
    </row>
    <row r="415" spans="1:16" x14ac:dyDescent="0.25">
      <c r="A415" s="1">
        <v>45542</v>
      </c>
      <c r="B415">
        <v>4590000</v>
      </c>
      <c r="C415">
        <v>85.11</v>
      </c>
      <c r="D415">
        <v>58.76</v>
      </c>
      <c r="E415">
        <v>1.06</v>
      </c>
      <c r="F415" t="s">
        <v>9</v>
      </c>
      <c r="G415" t="s">
        <v>51</v>
      </c>
      <c r="H415" t="s">
        <v>28</v>
      </c>
      <c r="I415">
        <v>75</v>
      </c>
      <c r="J415">
        <f t="shared" si="36"/>
        <v>2024</v>
      </c>
      <c r="K415" t="str">
        <f t="shared" si="37"/>
        <v>50-100</v>
      </c>
      <c r="L415" t="str">
        <f t="shared" si="38"/>
        <v>Under 65</v>
      </c>
      <c r="M415" s="2" t="str">
        <f t="shared" si="39"/>
        <v>Under 1.25</v>
      </c>
      <c r="N415" s="2" t="str">
        <f t="shared" si="40"/>
        <v>Under 90</v>
      </c>
      <c r="O415" s="2">
        <f t="shared" si="41"/>
        <v>0</v>
      </c>
      <c r="P415" s="2">
        <f>1</f>
        <v>1</v>
      </c>
    </row>
    <row r="416" spans="1:16" x14ac:dyDescent="0.25">
      <c r="A416" s="1">
        <v>44268</v>
      </c>
      <c r="B416">
        <v>4382000</v>
      </c>
      <c r="C416">
        <v>97.04</v>
      </c>
      <c r="D416">
        <v>72.88</v>
      </c>
      <c r="E416">
        <v>1.77</v>
      </c>
      <c r="F416" t="s">
        <v>9</v>
      </c>
      <c r="G416" t="s">
        <v>34</v>
      </c>
      <c r="H416" t="s">
        <v>13</v>
      </c>
      <c r="I416">
        <v>52</v>
      </c>
      <c r="J416">
        <f t="shared" si="36"/>
        <v>2021</v>
      </c>
      <c r="K416" t="str">
        <f t="shared" si="37"/>
        <v>50-100</v>
      </c>
      <c r="L416" t="str">
        <f t="shared" si="38"/>
        <v>65-79.99</v>
      </c>
      <c r="M416" s="2" t="str">
        <f t="shared" si="39"/>
        <v>1.50-1.99</v>
      </c>
      <c r="N416" s="2" t="str">
        <f t="shared" si="40"/>
        <v>95-97.99</v>
      </c>
      <c r="O416" s="2">
        <f t="shared" si="41"/>
        <v>0</v>
      </c>
      <c r="P416" s="2">
        <f>1</f>
        <v>1</v>
      </c>
    </row>
    <row r="417" spans="1:16" x14ac:dyDescent="0.25">
      <c r="A417" s="1">
        <v>42382</v>
      </c>
      <c r="B417">
        <v>5755000</v>
      </c>
      <c r="C417">
        <v>90.96</v>
      </c>
      <c r="D417">
        <v>53.48</v>
      </c>
      <c r="E417">
        <v>1.93</v>
      </c>
      <c r="F417" t="s">
        <v>9</v>
      </c>
      <c r="G417" t="s">
        <v>25</v>
      </c>
      <c r="H417" t="s">
        <v>26</v>
      </c>
      <c r="I417">
        <v>69</v>
      </c>
      <c r="J417">
        <f t="shared" si="36"/>
        <v>2016</v>
      </c>
      <c r="K417" t="str">
        <f t="shared" si="37"/>
        <v>50-100</v>
      </c>
      <c r="L417" t="str">
        <f t="shared" si="38"/>
        <v>Under 65</v>
      </c>
      <c r="M417" s="2" t="str">
        <f t="shared" si="39"/>
        <v>1.50-1.99</v>
      </c>
      <c r="N417" s="2" t="str">
        <f t="shared" si="40"/>
        <v>90-94.99</v>
      </c>
      <c r="O417" s="2">
        <f t="shared" si="41"/>
        <v>0</v>
      </c>
      <c r="P417" s="2">
        <f>1</f>
        <v>1</v>
      </c>
    </row>
    <row r="418" spans="1:16" x14ac:dyDescent="0.25">
      <c r="A418" s="1">
        <v>42927</v>
      </c>
      <c r="B418">
        <v>4362000</v>
      </c>
      <c r="C418">
        <v>92.61</v>
      </c>
      <c r="D418">
        <v>84.97</v>
      </c>
      <c r="E418">
        <v>1.74</v>
      </c>
      <c r="F418" t="s">
        <v>9</v>
      </c>
      <c r="G418" t="s">
        <v>27</v>
      </c>
      <c r="H418" t="s">
        <v>28</v>
      </c>
      <c r="I418">
        <v>51</v>
      </c>
      <c r="J418">
        <f t="shared" si="36"/>
        <v>2017</v>
      </c>
      <c r="K418" t="str">
        <f t="shared" si="37"/>
        <v>50-100</v>
      </c>
      <c r="L418" t="str">
        <f t="shared" si="38"/>
        <v>Over 80</v>
      </c>
      <c r="M418" s="2" t="str">
        <f t="shared" si="39"/>
        <v>1.50-1.99</v>
      </c>
      <c r="N418" s="2" t="str">
        <f t="shared" si="40"/>
        <v>90-94.99</v>
      </c>
      <c r="O418" s="2">
        <f t="shared" si="41"/>
        <v>0</v>
      </c>
      <c r="P418" s="2">
        <f>1</f>
        <v>1</v>
      </c>
    </row>
    <row r="419" spans="1:16" x14ac:dyDescent="0.25">
      <c r="A419" s="1">
        <v>43834</v>
      </c>
      <c r="B419">
        <v>4202000</v>
      </c>
      <c r="C419">
        <v>90.92</v>
      </c>
      <c r="D419">
        <v>66.87</v>
      </c>
      <c r="E419">
        <v>1.62</v>
      </c>
      <c r="F419" t="s">
        <v>9</v>
      </c>
      <c r="G419" t="s">
        <v>42</v>
      </c>
      <c r="H419" t="s">
        <v>26</v>
      </c>
      <c r="I419">
        <v>55</v>
      </c>
      <c r="J419">
        <f t="shared" si="36"/>
        <v>2020</v>
      </c>
      <c r="K419" t="str">
        <f t="shared" si="37"/>
        <v>50-100</v>
      </c>
      <c r="L419" t="str">
        <f t="shared" si="38"/>
        <v>65-79.99</v>
      </c>
      <c r="M419" s="2" t="str">
        <f t="shared" si="39"/>
        <v>1.50-1.99</v>
      </c>
      <c r="N419" s="2" t="str">
        <f t="shared" si="40"/>
        <v>90-94.99</v>
      </c>
      <c r="O419" s="2">
        <f t="shared" si="41"/>
        <v>0</v>
      </c>
      <c r="P419" s="2">
        <f>1</f>
        <v>1</v>
      </c>
    </row>
    <row r="420" spans="1:16" x14ac:dyDescent="0.25">
      <c r="A420" s="1">
        <v>43320</v>
      </c>
      <c r="B420">
        <v>5534000</v>
      </c>
      <c r="C420">
        <v>94.12</v>
      </c>
      <c r="D420">
        <v>62.37</v>
      </c>
      <c r="E420">
        <v>2.2400000000000002</v>
      </c>
      <c r="F420" t="s">
        <v>9</v>
      </c>
      <c r="G420" t="s">
        <v>20</v>
      </c>
      <c r="H420" t="s">
        <v>21</v>
      </c>
      <c r="I420">
        <v>90</v>
      </c>
      <c r="J420">
        <f t="shared" si="36"/>
        <v>2018</v>
      </c>
      <c r="K420" t="str">
        <f t="shared" si="37"/>
        <v>50-100</v>
      </c>
      <c r="L420" t="str">
        <f t="shared" si="38"/>
        <v>Under 65</v>
      </c>
      <c r="M420" s="2" t="str">
        <f t="shared" si="39"/>
        <v>Over 2.00</v>
      </c>
      <c r="N420" s="2" t="str">
        <f t="shared" si="40"/>
        <v>90-94.99</v>
      </c>
      <c r="O420" s="2">
        <f t="shared" si="41"/>
        <v>0</v>
      </c>
      <c r="P420" s="2">
        <f>1</f>
        <v>1</v>
      </c>
    </row>
    <row r="421" spans="1:16" x14ac:dyDescent="0.25">
      <c r="A421" s="1">
        <v>45818</v>
      </c>
      <c r="B421">
        <v>5290000</v>
      </c>
      <c r="C421">
        <v>95.3</v>
      </c>
      <c r="D421">
        <v>54.58</v>
      </c>
      <c r="E421">
        <v>1.58</v>
      </c>
      <c r="F421" t="s">
        <v>9</v>
      </c>
      <c r="G421" t="s">
        <v>12</v>
      </c>
      <c r="H421" t="s">
        <v>13</v>
      </c>
      <c r="I421">
        <v>56</v>
      </c>
      <c r="J421">
        <f t="shared" si="36"/>
        <v>2025</v>
      </c>
      <c r="K421" t="str">
        <f t="shared" si="37"/>
        <v>50-100</v>
      </c>
      <c r="L421" t="str">
        <f t="shared" si="38"/>
        <v>Under 65</v>
      </c>
      <c r="M421" s="2" t="str">
        <f t="shared" si="39"/>
        <v>1.50-1.99</v>
      </c>
      <c r="N421" s="2" t="str">
        <f t="shared" si="40"/>
        <v>95-97.99</v>
      </c>
      <c r="O421" s="2">
        <f t="shared" si="41"/>
        <v>0</v>
      </c>
      <c r="P421" s="2">
        <f>1</f>
        <v>1</v>
      </c>
    </row>
    <row r="422" spans="1:16" x14ac:dyDescent="0.25">
      <c r="A422" s="1">
        <v>43860</v>
      </c>
      <c r="B422">
        <v>696000</v>
      </c>
      <c r="C422">
        <v>86.82</v>
      </c>
      <c r="D422">
        <v>66.760000000000005</v>
      </c>
      <c r="E422">
        <v>2.13</v>
      </c>
      <c r="F422" t="s">
        <v>9</v>
      </c>
      <c r="G422" t="s">
        <v>43</v>
      </c>
      <c r="H422" t="s">
        <v>15</v>
      </c>
      <c r="I422">
        <v>53</v>
      </c>
      <c r="J422">
        <f t="shared" si="36"/>
        <v>2020</v>
      </c>
      <c r="K422" t="str">
        <f t="shared" si="37"/>
        <v>50-100</v>
      </c>
      <c r="L422" t="str">
        <f t="shared" si="38"/>
        <v>65-79.99</v>
      </c>
      <c r="M422" s="2" t="str">
        <f t="shared" si="39"/>
        <v>Over 2.00</v>
      </c>
      <c r="N422" s="2" t="str">
        <f t="shared" si="40"/>
        <v>Under 90</v>
      </c>
      <c r="O422" s="2">
        <f t="shared" si="41"/>
        <v>0</v>
      </c>
      <c r="P422" s="2">
        <f>1</f>
        <v>1</v>
      </c>
    </row>
    <row r="423" spans="1:16" x14ac:dyDescent="0.25">
      <c r="A423" s="1">
        <v>42448</v>
      </c>
      <c r="B423">
        <v>6024000</v>
      </c>
      <c r="C423">
        <v>95.03</v>
      </c>
      <c r="D423">
        <v>77.150000000000006</v>
      </c>
      <c r="E423">
        <v>1.54</v>
      </c>
      <c r="F423" t="s">
        <v>9</v>
      </c>
      <c r="G423" t="s">
        <v>42</v>
      </c>
      <c r="H423" t="s">
        <v>26</v>
      </c>
      <c r="I423">
        <v>69</v>
      </c>
      <c r="J423">
        <f t="shared" si="36"/>
        <v>2016</v>
      </c>
      <c r="K423" t="str">
        <f t="shared" si="37"/>
        <v>50-100</v>
      </c>
      <c r="L423" t="str">
        <f t="shared" si="38"/>
        <v>65-79.99</v>
      </c>
      <c r="M423" s="2" t="str">
        <f t="shared" si="39"/>
        <v>1.50-1.99</v>
      </c>
      <c r="N423" s="2" t="str">
        <f t="shared" si="40"/>
        <v>95-97.99</v>
      </c>
      <c r="O423" s="2">
        <f t="shared" si="41"/>
        <v>0</v>
      </c>
      <c r="P423" s="2">
        <f>1</f>
        <v>1</v>
      </c>
    </row>
    <row r="424" spans="1:16" x14ac:dyDescent="0.25">
      <c r="A424" s="1">
        <v>42884</v>
      </c>
      <c r="B424">
        <v>4803000</v>
      </c>
      <c r="C424">
        <v>94.54</v>
      </c>
      <c r="D424">
        <v>86.53</v>
      </c>
      <c r="E424">
        <v>1.92</v>
      </c>
      <c r="F424" t="s">
        <v>9</v>
      </c>
      <c r="G424" t="s">
        <v>16</v>
      </c>
      <c r="H424" t="s">
        <v>11</v>
      </c>
      <c r="I424">
        <v>75</v>
      </c>
      <c r="J424">
        <f t="shared" si="36"/>
        <v>2017</v>
      </c>
      <c r="K424" t="str">
        <f t="shared" si="37"/>
        <v>50-100</v>
      </c>
      <c r="L424" t="str">
        <f t="shared" si="38"/>
        <v>Over 80</v>
      </c>
      <c r="M424" s="2" t="str">
        <f t="shared" si="39"/>
        <v>1.50-1.99</v>
      </c>
      <c r="N424" s="2" t="str">
        <f t="shared" si="40"/>
        <v>90-94.99</v>
      </c>
      <c r="O424" s="2">
        <f t="shared" si="41"/>
        <v>0</v>
      </c>
      <c r="P424" s="2">
        <f>1</f>
        <v>1</v>
      </c>
    </row>
    <row r="425" spans="1:16" x14ac:dyDescent="0.25">
      <c r="A425" s="1">
        <v>44911</v>
      </c>
      <c r="B425">
        <v>5763000</v>
      </c>
      <c r="C425">
        <v>86.81</v>
      </c>
      <c r="D425">
        <v>86.1</v>
      </c>
      <c r="E425">
        <v>1.1000000000000001</v>
      </c>
      <c r="F425" t="s">
        <v>19</v>
      </c>
      <c r="G425" t="s">
        <v>49</v>
      </c>
      <c r="H425" t="s">
        <v>18</v>
      </c>
      <c r="I425">
        <v>94</v>
      </c>
      <c r="J425">
        <f t="shared" si="36"/>
        <v>2022</v>
      </c>
      <c r="K425" t="str">
        <f t="shared" si="37"/>
        <v>50-100</v>
      </c>
      <c r="L425" t="str">
        <f t="shared" si="38"/>
        <v>Over 80</v>
      </c>
      <c r="M425" s="2" t="str">
        <f t="shared" si="39"/>
        <v>Under 1.25</v>
      </c>
      <c r="N425" s="2" t="str">
        <f t="shared" si="40"/>
        <v>Under 90</v>
      </c>
      <c r="O425" s="2">
        <f t="shared" si="41"/>
        <v>1</v>
      </c>
      <c r="P425" s="2">
        <f>1</f>
        <v>1</v>
      </c>
    </row>
    <row r="426" spans="1:16" x14ac:dyDescent="0.25">
      <c r="A426" s="1">
        <v>44359</v>
      </c>
      <c r="B426">
        <v>2713000</v>
      </c>
      <c r="C426">
        <v>85.18</v>
      </c>
      <c r="D426">
        <v>66.88</v>
      </c>
      <c r="E426">
        <v>1.44</v>
      </c>
      <c r="F426" t="s">
        <v>9</v>
      </c>
      <c r="G426" t="s">
        <v>31</v>
      </c>
      <c r="H426" t="s">
        <v>21</v>
      </c>
      <c r="I426">
        <v>78</v>
      </c>
      <c r="J426">
        <f t="shared" si="36"/>
        <v>2021</v>
      </c>
      <c r="K426" t="str">
        <f t="shared" si="37"/>
        <v>50-100</v>
      </c>
      <c r="L426" t="str">
        <f t="shared" si="38"/>
        <v>65-79.99</v>
      </c>
      <c r="M426" s="2" t="str">
        <f t="shared" si="39"/>
        <v>1.25-1.49</v>
      </c>
      <c r="N426" s="2" t="str">
        <f t="shared" si="40"/>
        <v>Under 90</v>
      </c>
      <c r="O426" s="2">
        <f t="shared" si="41"/>
        <v>0</v>
      </c>
      <c r="P426" s="2">
        <f>1</f>
        <v>1</v>
      </c>
    </row>
    <row r="427" spans="1:16" x14ac:dyDescent="0.25">
      <c r="A427" s="1">
        <v>44160</v>
      </c>
      <c r="B427">
        <v>10356000</v>
      </c>
      <c r="C427">
        <v>85.66</v>
      </c>
      <c r="D427">
        <v>54.92</v>
      </c>
      <c r="E427">
        <v>1.84</v>
      </c>
      <c r="F427" t="s">
        <v>9</v>
      </c>
      <c r="G427" t="s">
        <v>14</v>
      </c>
      <c r="H427" t="s">
        <v>15</v>
      </c>
      <c r="I427">
        <v>60</v>
      </c>
      <c r="J427">
        <f t="shared" si="36"/>
        <v>2020</v>
      </c>
      <c r="K427" t="str">
        <f t="shared" si="37"/>
        <v>50-100</v>
      </c>
      <c r="L427" t="str">
        <f t="shared" si="38"/>
        <v>Under 65</v>
      </c>
      <c r="M427" s="2" t="str">
        <f t="shared" si="39"/>
        <v>1.50-1.99</v>
      </c>
      <c r="N427" s="2" t="str">
        <f t="shared" si="40"/>
        <v>Under 90</v>
      </c>
      <c r="O427" s="2">
        <f t="shared" si="41"/>
        <v>0</v>
      </c>
      <c r="P427" s="2">
        <f>1</f>
        <v>1</v>
      </c>
    </row>
    <row r="428" spans="1:16" x14ac:dyDescent="0.25">
      <c r="A428" s="1">
        <v>44922</v>
      </c>
      <c r="B428">
        <v>7531000</v>
      </c>
      <c r="C428">
        <v>94.78</v>
      </c>
      <c r="D428">
        <v>83.82</v>
      </c>
      <c r="E428">
        <v>2.04</v>
      </c>
      <c r="F428" t="s">
        <v>9</v>
      </c>
      <c r="G428" t="s">
        <v>12</v>
      </c>
      <c r="H428" t="s">
        <v>13</v>
      </c>
      <c r="I428">
        <v>49</v>
      </c>
      <c r="J428">
        <f t="shared" si="36"/>
        <v>2022</v>
      </c>
      <c r="K428" t="str">
        <f t="shared" si="37"/>
        <v>Less than 50</v>
      </c>
      <c r="L428" t="str">
        <f t="shared" si="38"/>
        <v>Over 80</v>
      </c>
      <c r="M428" s="2" t="str">
        <f t="shared" si="39"/>
        <v>Over 2.00</v>
      </c>
      <c r="N428" s="2" t="str">
        <f t="shared" si="40"/>
        <v>90-94.99</v>
      </c>
      <c r="O428" s="2">
        <f t="shared" si="41"/>
        <v>0</v>
      </c>
      <c r="P428" s="2">
        <f>1</f>
        <v>1</v>
      </c>
    </row>
    <row r="429" spans="1:16" x14ac:dyDescent="0.25">
      <c r="A429" s="1">
        <v>45388</v>
      </c>
      <c r="B429">
        <v>8680000</v>
      </c>
      <c r="C429">
        <v>89.13</v>
      </c>
      <c r="D429">
        <v>62.25</v>
      </c>
      <c r="E429">
        <v>2.1800000000000002</v>
      </c>
      <c r="F429" t="s">
        <v>19</v>
      </c>
      <c r="G429" t="s">
        <v>16</v>
      </c>
      <c r="H429" t="s">
        <v>11</v>
      </c>
      <c r="I429">
        <v>52</v>
      </c>
      <c r="J429">
        <f t="shared" si="36"/>
        <v>2024</v>
      </c>
      <c r="K429" t="str">
        <f t="shared" si="37"/>
        <v>50-100</v>
      </c>
      <c r="L429" t="str">
        <f t="shared" si="38"/>
        <v>Under 65</v>
      </c>
      <c r="M429" s="2" t="str">
        <f t="shared" si="39"/>
        <v>Over 2.00</v>
      </c>
      <c r="N429" s="2" t="str">
        <f t="shared" si="40"/>
        <v>Under 90</v>
      </c>
      <c r="O429" s="2">
        <f t="shared" si="41"/>
        <v>1</v>
      </c>
      <c r="P429" s="2">
        <f>1</f>
        <v>1</v>
      </c>
    </row>
    <row r="430" spans="1:16" x14ac:dyDescent="0.25">
      <c r="A430" s="1">
        <v>42929</v>
      </c>
      <c r="B430">
        <v>7785000</v>
      </c>
      <c r="C430">
        <v>97.34</v>
      </c>
      <c r="D430">
        <v>84.3</v>
      </c>
      <c r="E430">
        <v>2.37</v>
      </c>
      <c r="F430" t="s">
        <v>9</v>
      </c>
      <c r="G430" t="s">
        <v>43</v>
      </c>
      <c r="H430" t="s">
        <v>15</v>
      </c>
      <c r="I430">
        <v>67</v>
      </c>
      <c r="J430">
        <f t="shared" si="36"/>
        <v>2017</v>
      </c>
      <c r="K430" t="str">
        <f t="shared" si="37"/>
        <v>50-100</v>
      </c>
      <c r="L430" t="str">
        <f t="shared" si="38"/>
        <v>Over 80</v>
      </c>
      <c r="M430" s="2" t="str">
        <f t="shared" si="39"/>
        <v>Over 2.00</v>
      </c>
      <c r="N430" s="2" t="str">
        <f t="shared" si="40"/>
        <v>95-97.99</v>
      </c>
      <c r="O430" s="2">
        <f t="shared" si="41"/>
        <v>0</v>
      </c>
      <c r="P430" s="2">
        <f>1</f>
        <v>1</v>
      </c>
    </row>
    <row r="431" spans="1:16" x14ac:dyDescent="0.25">
      <c r="A431" s="1">
        <v>44604</v>
      </c>
      <c r="B431">
        <v>1361000</v>
      </c>
      <c r="C431">
        <v>93.73</v>
      </c>
      <c r="D431">
        <v>64.849999999999994</v>
      </c>
      <c r="E431">
        <v>1.9</v>
      </c>
      <c r="F431" t="s">
        <v>9</v>
      </c>
      <c r="G431" t="s">
        <v>47</v>
      </c>
      <c r="H431" t="s">
        <v>18</v>
      </c>
      <c r="I431">
        <v>54</v>
      </c>
      <c r="J431">
        <f t="shared" si="36"/>
        <v>2022</v>
      </c>
      <c r="K431" t="str">
        <f t="shared" si="37"/>
        <v>50-100</v>
      </c>
      <c r="L431" t="str">
        <f t="shared" si="38"/>
        <v>Under 65</v>
      </c>
      <c r="M431" s="2" t="str">
        <f t="shared" si="39"/>
        <v>1.50-1.99</v>
      </c>
      <c r="N431" s="2" t="str">
        <f t="shared" si="40"/>
        <v>90-94.99</v>
      </c>
      <c r="O431" s="2">
        <f t="shared" si="41"/>
        <v>0</v>
      </c>
      <c r="P431" s="2">
        <f>1</f>
        <v>1</v>
      </c>
    </row>
    <row r="432" spans="1:16" x14ac:dyDescent="0.25">
      <c r="A432" s="1">
        <v>45793</v>
      </c>
      <c r="B432">
        <v>7065000</v>
      </c>
      <c r="C432">
        <v>90.62</v>
      </c>
      <c r="D432">
        <v>56.67</v>
      </c>
      <c r="E432">
        <v>1.65</v>
      </c>
      <c r="F432" t="s">
        <v>9</v>
      </c>
      <c r="G432" t="s">
        <v>51</v>
      </c>
      <c r="H432" t="s">
        <v>28</v>
      </c>
      <c r="I432">
        <v>108</v>
      </c>
      <c r="J432">
        <f t="shared" si="36"/>
        <v>2025</v>
      </c>
      <c r="K432" t="str">
        <f t="shared" si="37"/>
        <v>More than 100</v>
      </c>
      <c r="L432" t="str">
        <f t="shared" si="38"/>
        <v>Under 65</v>
      </c>
      <c r="M432" s="2" t="str">
        <f t="shared" si="39"/>
        <v>1.50-1.99</v>
      </c>
      <c r="N432" s="2" t="str">
        <f t="shared" si="40"/>
        <v>90-94.99</v>
      </c>
      <c r="O432" s="2">
        <f t="shared" si="41"/>
        <v>0</v>
      </c>
      <c r="P432" s="2">
        <f>1</f>
        <v>1</v>
      </c>
    </row>
    <row r="433" spans="1:16" x14ac:dyDescent="0.25">
      <c r="A433" s="1">
        <v>43392</v>
      </c>
      <c r="B433">
        <v>3071000</v>
      </c>
      <c r="C433">
        <v>85.38</v>
      </c>
      <c r="D433">
        <v>75.83</v>
      </c>
      <c r="E433">
        <v>1.96</v>
      </c>
      <c r="F433" t="s">
        <v>9</v>
      </c>
      <c r="G433" t="s">
        <v>34</v>
      </c>
      <c r="H433" t="s">
        <v>13</v>
      </c>
      <c r="I433">
        <v>62</v>
      </c>
      <c r="J433">
        <f t="shared" si="36"/>
        <v>2018</v>
      </c>
      <c r="K433" t="str">
        <f t="shared" si="37"/>
        <v>50-100</v>
      </c>
      <c r="L433" t="str">
        <f t="shared" si="38"/>
        <v>65-79.99</v>
      </c>
      <c r="M433" s="2" t="str">
        <f t="shared" si="39"/>
        <v>1.50-1.99</v>
      </c>
      <c r="N433" s="2" t="str">
        <f t="shared" si="40"/>
        <v>Under 90</v>
      </c>
      <c r="O433" s="2">
        <f t="shared" si="41"/>
        <v>0</v>
      </c>
      <c r="P433" s="2">
        <f>1</f>
        <v>1</v>
      </c>
    </row>
    <row r="434" spans="1:16" x14ac:dyDescent="0.25">
      <c r="A434" s="1">
        <v>43793</v>
      </c>
      <c r="B434">
        <v>3876000</v>
      </c>
      <c r="C434">
        <v>91.14</v>
      </c>
      <c r="D434">
        <v>62.45</v>
      </c>
      <c r="E434">
        <v>2.02</v>
      </c>
      <c r="F434" t="s">
        <v>9</v>
      </c>
      <c r="G434" t="s">
        <v>25</v>
      </c>
      <c r="H434" t="s">
        <v>26</v>
      </c>
      <c r="I434">
        <v>68</v>
      </c>
      <c r="J434">
        <f t="shared" si="36"/>
        <v>2019</v>
      </c>
      <c r="K434" t="str">
        <f t="shared" si="37"/>
        <v>50-100</v>
      </c>
      <c r="L434" t="str">
        <f t="shared" si="38"/>
        <v>Under 65</v>
      </c>
      <c r="M434" s="2" t="str">
        <f t="shared" si="39"/>
        <v>Over 2.00</v>
      </c>
      <c r="N434" s="2" t="str">
        <f t="shared" si="40"/>
        <v>90-94.99</v>
      </c>
      <c r="O434" s="2">
        <f t="shared" si="41"/>
        <v>0</v>
      </c>
      <c r="P434" s="2">
        <f>1</f>
        <v>1</v>
      </c>
    </row>
    <row r="435" spans="1:16" x14ac:dyDescent="0.25">
      <c r="A435" s="1">
        <v>42486</v>
      </c>
      <c r="B435">
        <v>1742000</v>
      </c>
      <c r="C435">
        <v>88.27</v>
      </c>
      <c r="D435">
        <v>89.52</v>
      </c>
      <c r="E435">
        <v>1.68</v>
      </c>
      <c r="F435" t="s">
        <v>9</v>
      </c>
      <c r="G435" t="s">
        <v>12</v>
      </c>
      <c r="H435" t="s">
        <v>13</v>
      </c>
      <c r="I435">
        <v>113</v>
      </c>
      <c r="J435">
        <f t="shared" si="36"/>
        <v>2016</v>
      </c>
      <c r="K435" t="str">
        <f t="shared" si="37"/>
        <v>More than 100</v>
      </c>
      <c r="L435" t="str">
        <f t="shared" si="38"/>
        <v>Over 80</v>
      </c>
      <c r="M435" s="2" t="str">
        <f t="shared" si="39"/>
        <v>1.50-1.99</v>
      </c>
      <c r="N435" s="2" t="str">
        <f t="shared" si="40"/>
        <v>Under 90</v>
      </c>
      <c r="O435" s="2">
        <f t="shared" si="41"/>
        <v>0</v>
      </c>
      <c r="P435" s="2">
        <f>1</f>
        <v>1</v>
      </c>
    </row>
    <row r="436" spans="1:16" x14ac:dyDescent="0.25">
      <c r="A436" s="1">
        <v>44920</v>
      </c>
      <c r="B436">
        <v>3381000</v>
      </c>
      <c r="C436">
        <v>92.28</v>
      </c>
      <c r="D436">
        <v>51.1</v>
      </c>
      <c r="E436">
        <v>1.76</v>
      </c>
      <c r="F436" t="s">
        <v>9</v>
      </c>
      <c r="G436" t="s">
        <v>12</v>
      </c>
      <c r="H436" t="s">
        <v>13</v>
      </c>
      <c r="I436">
        <v>87</v>
      </c>
      <c r="J436">
        <f t="shared" si="36"/>
        <v>2022</v>
      </c>
      <c r="K436" t="str">
        <f t="shared" si="37"/>
        <v>50-100</v>
      </c>
      <c r="L436" t="str">
        <f t="shared" si="38"/>
        <v>Under 65</v>
      </c>
      <c r="M436" s="2" t="str">
        <f t="shared" si="39"/>
        <v>1.50-1.99</v>
      </c>
      <c r="N436" s="2" t="str">
        <f t="shared" si="40"/>
        <v>90-94.99</v>
      </c>
      <c r="O436" s="2">
        <f t="shared" si="41"/>
        <v>0</v>
      </c>
      <c r="P436" s="2">
        <f>1</f>
        <v>1</v>
      </c>
    </row>
    <row r="437" spans="1:16" x14ac:dyDescent="0.25">
      <c r="A437" s="1">
        <v>42221</v>
      </c>
      <c r="B437">
        <v>4796000</v>
      </c>
      <c r="C437">
        <v>85.58</v>
      </c>
      <c r="D437">
        <v>51.24</v>
      </c>
      <c r="E437">
        <v>1.58</v>
      </c>
      <c r="F437" t="s">
        <v>19</v>
      </c>
      <c r="G437" t="s">
        <v>36</v>
      </c>
      <c r="H437" t="s">
        <v>37</v>
      </c>
      <c r="I437">
        <v>87</v>
      </c>
      <c r="J437">
        <f t="shared" si="36"/>
        <v>2015</v>
      </c>
      <c r="K437" t="str">
        <f t="shared" si="37"/>
        <v>50-100</v>
      </c>
      <c r="L437" t="str">
        <f t="shared" si="38"/>
        <v>Under 65</v>
      </c>
      <c r="M437" s="2" t="str">
        <f t="shared" si="39"/>
        <v>1.50-1.99</v>
      </c>
      <c r="N437" s="2" t="str">
        <f t="shared" si="40"/>
        <v>Under 90</v>
      </c>
      <c r="O437" s="2">
        <f t="shared" si="41"/>
        <v>1</v>
      </c>
      <c r="P437" s="2">
        <f>1</f>
        <v>1</v>
      </c>
    </row>
    <row r="438" spans="1:16" x14ac:dyDescent="0.25">
      <c r="A438" s="1">
        <v>45441</v>
      </c>
      <c r="B438">
        <v>4482000</v>
      </c>
      <c r="C438">
        <v>89.34</v>
      </c>
      <c r="D438">
        <v>86</v>
      </c>
      <c r="E438">
        <v>1.17</v>
      </c>
      <c r="F438" t="s">
        <v>9</v>
      </c>
      <c r="G438" t="s">
        <v>25</v>
      </c>
      <c r="H438" t="s">
        <v>26</v>
      </c>
      <c r="I438">
        <v>122</v>
      </c>
      <c r="J438">
        <f t="shared" si="36"/>
        <v>2024</v>
      </c>
      <c r="K438" t="str">
        <f t="shared" si="37"/>
        <v>More than 100</v>
      </c>
      <c r="L438" t="str">
        <f t="shared" si="38"/>
        <v>Over 80</v>
      </c>
      <c r="M438" s="2" t="str">
        <f t="shared" si="39"/>
        <v>Under 1.25</v>
      </c>
      <c r="N438" s="2" t="str">
        <f t="shared" si="40"/>
        <v>Under 90</v>
      </c>
      <c r="O438" s="2">
        <f t="shared" si="41"/>
        <v>0</v>
      </c>
      <c r="P438" s="2">
        <f>1</f>
        <v>1</v>
      </c>
    </row>
    <row r="439" spans="1:16" x14ac:dyDescent="0.25">
      <c r="A439" s="1">
        <v>45556</v>
      </c>
      <c r="B439">
        <v>4813000</v>
      </c>
      <c r="C439">
        <v>98.33</v>
      </c>
      <c r="D439">
        <v>74.12</v>
      </c>
      <c r="E439">
        <v>2.2400000000000002</v>
      </c>
      <c r="F439" t="s">
        <v>9</v>
      </c>
      <c r="G439" t="s">
        <v>14</v>
      </c>
      <c r="H439" t="s">
        <v>15</v>
      </c>
      <c r="I439">
        <v>81</v>
      </c>
      <c r="J439">
        <f t="shared" si="36"/>
        <v>2024</v>
      </c>
      <c r="K439" t="str">
        <f t="shared" si="37"/>
        <v>50-100</v>
      </c>
      <c r="L439" t="str">
        <f t="shared" si="38"/>
        <v>65-79.99</v>
      </c>
      <c r="M439" s="2" t="str">
        <f t="shared" si="39"/>
        <v>Over 2.00</v>
      </c>
      <c r="N439" s="2" t="str">
        <f t="shared" si="40"/>
        <v>Over 98</v>
      </c>
      <c r="O439" s="2">
        <f t="shared" si="41"/>
        <v>0</v>
      </c>
      <c r="P439" s="2">
        <f>1</f>
        <v>1</v>
      </c>
    </row>
    <row r="440" spans="1:16" x14ac:dyDescent="0.25">
      <c r="A440" s="1">
        <v>43435</v>
      </c>
      <c r="B440">
        <v>4785000</v>
      </c>
      <c r="C440">
        <v>90.78</v>
      </c>
      <c r="D440">
        <v>63.62</v>
      </c>
      <c r="E440">
        <v>1.81</v>
      </c>
      <c r="F440" t="s">
        <v>19</v>
      </c>
      <c r="G440" t="s">
        <v>46</v>
      </c>
      <c r="H440" t="s">
        <v>37</v>
      </c>
      <c r="I440">
        <v>88</v>
      </c>
      <c r="J440">
        <f t="shared" si="36"/>
        <v>2018</v>
      </c>
      <c r="K440" t="str">
        <f t="shared" si="37"/>
        <v>50-100</v>
      </c>
      <c r="L440" t="str">
        <f t="shared" si="38"/>
        <v>Under 65</v>
      </c>
      <c r="M440" s="2" t="str">
        <f t="shared" si="39"/>
        <v>1.50-1.99</v>
      </c>
      <c r="N440" s="2" t="str">
        <f t="shared" si="40"/>
        <v>90-94.99</v>
      </c>
      <c r="O440" s="2">
        <f t="shared" si="41"/>
        <v>1</v>
      </c>
      <c r="P440" s="2">
        <f>1</f>
        <v>1</v>
      </c>
    </row>
    <row r="441" spans="1:16" x14ac:dyDescent="0.25">
      <c r="A441" s="1">
        <v>44474</v>
      </c>
      <c r="B441">
        <v>5367000</v>
      </c>
      <c r="C441">
        <v>93.13</v>
      </c>
      <c r="D441">
        <v>80.48</v>
      </c>
      <c r="E441">
        <v>2.25</v>
      </c>
      <c r="F441" t="s">
        <v>19</v>
      </c>
      <c r="G441" t="s">
        <v>32</v>
      </c>
      <c r="H441" t="s">
        <v>33</v>
      </c>
      <c r="I441">
        <v>39</v>
      </c>
      <c r="J441">
        <f t="shared" si="36"/>
        <v>2021</v>
      </c>
      <c r="K441" t="str">
        <f t="shared" si="37"/>
        <v>Less than 50</v>
      </c>
      <c r="L441" t="str">
        <f t="shared" si="38"/>
        <v>Over 80</v>
      </c>
      <c r="M441" s="2" t="str">
        <f t="shared" si="39"/>
        <v>Over 2.00</v>
      </c>
      <c r="N441" s="2" t="str">
        <f t="shared" si="40"/>
        <v>90-94.99</v>
      </c>
      <c r="O441" s="2">
        <f t="shared" si="41"/>
        <v>1</v>
      </c>
      <c r="P441" s="2">
        <f>1</f>
        <v>1</v>
      </c>
    </row>
    <row r="442" spans="1:16" x14ac:dyDescent="0.25">
      <c r="A442" s="1">
        <v>44890</v>
      </c>
      <c r="B442">
        <v>1398000</v>
      </c>
      <c r="C442">
        <v>88.89</v>
      </c>
      <c r="D442">
        <v>57.78</v>
      </c>
      <c r="E442">
        <v>1.0900000000000001</v>
      </c>
      <c r="F442" t="s">
        <v>9</v>
      </c>
      <c r="G442" t="s">
        <v>30</v>
      </c>
      <c r="H442" t="s">
        <v>28</v>
      </c>
      <c r="I442">
        <v>58</v>
      </c>
      <c r="J442">
        <f t="shared" si="36"/>
        <v>2022</v>
      </c>
      <c r="K442" t="str">
        <f t="shared" si="37"/>
        <v>50-100</v>
      </c>
      <c r="L442" t="str">
        <f t="shared" si="38"/>
        <v>Under 65</v>
      </c>
      <c r="M442" s="2" t="str">
        <f t="shared" si="39"/>
        <v>Under 1.25</v>
      </c>
      <c r="N442" s="2" t="str">
        <f t="shared" si="40"/>
        <v>Under 90</v>
      </c>
      <c r="O442" s="2">
        <f t="shared" si="41"/>
        <v>0</v>
      </c>
      <c r="P442" s="2">
        <f>1</f>
        <v>1</v>
      </c>
    </row>
    <row r="443" spans="1:16" x14ac:dyDescent="0.25">
      <c r="A443" s="1">
        <v>42645</v>
      </c>
      <c r="B443">
        <v>2477000</v>
      </c>
      <c r="C443">
        <v>99.5</v>
      </c>
      <c r="D443">
        <v>72.31</v>
      </c>
      <c r="E443">
        <v>1.52</v>
      </c>
      <c r="F443" t="s">
        <v>9</v>
      </c>
      <c r="G443" t="s">
        <v>41</v>
      </c>
      <c r="H443" t="s">
        <v>33</v>
      </c>
      <c r="I443">
        <v>49</v>
      </c>
      <c r="J443">
        <f t="shared" si="36"/>
        <v>2016</v>
      </c>
      <c r="K443" t="str">
        <f t="shared" si="37"/>
        <v>Less than 50</v>
      </c>
      <c r="L443" t="str">
        <f t="shared" si="38"/>
        <v>65-79.99</v>
      </c>
      <c r="M443" s="2" t="str">
        <f t="shared" si="39"/>
        <v>1.50-1.99</v>
      </c>
      <c r="N443" s="2" t="str">
        <f t="shared" si="40"/>
        <v>Over 98</v>
      </c>
      <c r="O443" s="2">
        <f t="shared" si="41"/>
        <v>0</v>
      </c>
      <c r="P443" s="2">
        <f>1</f>
        <v>1</v>
      </c>
    </row>
    <row r="444" spans="1:16" x14ac:dyDescent="0.25">
      <c r="A444" s="1">
        <v>44262</v>
      </c>
      <c r="B444">
        <v>2855000</v>
      </c>
      <c r="C444">
        <v>91.66</v>
      </c>
      <c r="D444">
        <v>75.05</v>
      </c>
      <c r="E444">
        <v>1.73</v>
      </c>
      <c r="F444" t="s">
        <v>9</v>
      </c>
      <c r="G444" t="s">
        <v>50</v>
      </c>
      <c r="H444" t="s">
        <v>21</v>
      </c>
      <c r="I444">
        <v>82</v>
      </c>
      <c r="J444">
        <f t="shared" si="36"/>
        <v>2021</v>
      </c>
      <c r="K444" t="str">
        <f t="shared" si="37"/>
        <v>50-100</v>
      </c>
      <c r="L444" t="str">
        <f t="shared" si="38"/>
        <v>65-79.99</v>
      </c>
      <c r="M444" s="2" t="str">
        <f t="shared" si="39"/>
        <v>1.50-1.99</v>
      </c>
      <c r="N444" s="2" t="str">
        <f t="shared" si="40"/>
        <v>90-94.99</v>
      </c>
      <c r="O444" s="2">
        <f t="shared" si="41"/>
        <v>0</v>
      </c>
      <c r="P444" s="2">
        <f>1</f>
        <v>1</v>
      </c>
    </row>
    <row r="445" spans="1:16" x14ac:dyDescent="0.25">
      <c r="A445" s="1">
        <v>44161</v>
      </c>
      <c r="B445">
        <v>5584000</v>
      </c>
      <c r="C445">
        <v>93.54</v>
      </c>
      <c r="D445">
        <v>74.83</v>
      </c>
      <c r="E445">
        <v>1.3</v>
      </c>
      <c r="F445" t="s">
        <v>9</v>
      </c>
      <c r="G445" t="s">
        <v>46</v>
      </c>
      <c r="H445" t="s">
        <v>37</v>
      </c>
      <c r="I445">
        <v>101</v>
      </c>
      <c r="J445">
        <f t="shared" si="36"/>
        <v>2020</v>
      </c>
      <c r="K445" t="str">
        <f t="shared" si="37"/>
        <v>More than 100</v>
      </c>
      <c r="L445" t="str">
        <f t="shared" si="38"/>
        <v>65-79.99</v>
      </c>
      <c r="M445" s="2" t="str">
        <f t="shared" si="39"/>
        <v>1.25-1.49</v>
      </c>
      <c r="N445" s="2" t="str">
        <f t="shared" si="40"/>
        <v>90-94.99</v>
      </c>
      <c r="O445" s="2">
        <f t="shared" si="41"/>
        <v>0</v>
      </c>
      <c r="P445" s="2">
        <f>1</f>
        <v>1</v>
      </c>
    </row>
    <row r="446" spans="1:16" x14ac:dyDescent="0.25">
      <c r="A446" s="1">
        <v>42985</v>
      </c>
      <c r="B446">
        <v>4069000</v>
      </c>
      <c r="C446">
        <v>92.13</v>
      </c>
      <c r="D446">
        <v>71.72</v>
      </c>
      <c r="E446">
        <v>1.34</v>
      </c>
      <c r="F446" t="s">
        <v>9</v>
      </c>
      <c r="G446" t="s">
        <v>34</v>
      </c>
      <c r="H446" t="s">
        <v>13</v>
      </c>
      <c r="I446">
        <v>71</v>
      </c>
      <c r="J446">
        <f t="shared" si="36"/>
        <v>2017</v>
      </c>
      <c r="K446" t="str">
        <f t="shared" si="37"/>
        <v>50-100</v>
      </c>
      <c r="L446" t="str">
        <f t="shared" si="38"/>
        <v>65-79.99</v>
      </c>
      <c r="M446" s="2" t="str">
        <f t="shared" si="39"/>
        <v>1.25-1.49</v>
      </c>
      <c r="N446" s="2" t="str">
        <f t="shared" si="40"/>
        <v>90-94.99</v>
      </c>
      <c r="O446" s="2">
        <f t="shared" si="41"/>
        <v>0</v>
      </c>
      <c r="P446" s="2">
        <f>1</f>
        <v>1</v>
      </c>
    </row>
    <row r="447" spans="1:16" x14ac:dyDescent="0.25">
      <c r="A447" s="1">
        <v>44077</v>
      </c>
      <c r="B447">
        <v>5532000</v>
      </c>
      <c r="C447">
        <v>98.05</v>
      </c>
      <c r="D447">
        <v>55.23</v>
      </c>
      <c r="E447">
        <v>2.19</v>
      </c>
      <c r="F447" t="s">
        <v>9</v>
      </c>
      <c r="G447" t="s">
        <v>14</v>
      </c>
      <c r="H447" t="s">
        <v>15</v>
      </c>
      <c r="I447">
        <v>128</v>
      </c>
      <c r="J447">
        <f t="shared" si="36"/>
        <v>2020</v>
      </c>
      <c r="K447" t="str">
        <f t="shared" si="37"/>
        <v>More than 100</v>
      </c>
      <c r="L447" t="str">
        <f t="shared" si="38"/>
        <v>Under 65</v>
      </c>
      <c r="M447" s="2" t="str">
        <f t="shared" si="39"/>
        <v>Over 2.00</v>
      </c>
      <c r="N447" s="2" t="str">
        <f t="shared" si="40"/>
        <v>Over 98</v>
      </c>
      <c r="O447" s="2">
        <f t="shared" si="41"/>
        <v>0</v>
      </c>
      <c r="P447" s="2">
        <f>1</f>
        <v>1</v>
      </c>
    </row>
    <row r="448" spans="1:16" x14ac:dyDescent="0.25">
      <c r="A448" s="1">
        <v>45362</v>
      </c>
      <c r="B448">
        <v>5538000</v>
      </c>
      <c r="C448">
        <v>89.14</v>
      </c>
      <c r="D448">
        <v>85.08</v>
      </c>
      <c r="E448">
        <v>2.42</v>
      </c>
      <c r="F448" t="s">
        <v>19</v>
      </c>
      <c r="G448" t="s">
        <v>49</v>
      </c>
      <c r="H448" t="s">
        <v>18</v>
      </c>
      <c r="I448">
        <v>64</v>
      </c>
      <c r="J448">
        <f t="shared" si="36"/>
        <v>2024</v>
      </c>
      <c r="K448" t="str">
        <f t="shared" si="37"/>
        <v>50-100</v>
      </c>
      <c r="L448" t="str">
        <f t="shared" si="38"/>
        <v>Over 80</v>
      </c>
      <c r="M448" s="2" t="str">
        <f t="shared" si="39"/>
        <v>Over 2.00</v>
      </c>
      <c r="N448" s="2" t="str">
        <f t="shared" si="40"/>
        <v>Under 90</v>
      </c>
      <c r="O448" s="2">
        <f t="shared" si="41"/>
        <v>1</v>
      </c>
      <c r="P448" s="2">
        <f>1</f>
        <v>1</v>
      </c>
    </row>
    <row r="449" spans="1:16" x14ac:dyDescent="0.25">
      <c r="A449" s="1">
        <v>44132</v>
      </c>
      <c r="B449">
        <v>4751000</v>
      </c>
      <c r="C449">
        <v>99.71</v>
      </c>
      <c r="D449">
        <v>69.34</v>
      </c>
      <c r="E449">
        <v>2.2999999999999998</v>
      </c>
      <c r="F449" t="s">
        <v>9</v>
      </c>
      <c r="G449" t="s">
        <v>24</v>
      </c>
      <c r="H449" t="s">
        <v>15</v>
      </c>
      <c r="I449">
        <v>39</v>
      </c>
      <c r="J449">
        <f t="shared" si="36"/>
        <v>2020</v>
      </c>
      <c r="K449" t="str">
        <f t="shared" si="37"/>
        <v>Less than 50</v>
      </c>
      <c r="L449" t="str">
        <f t="shared" si="38"/>
        <v>65-79.99</v>
      </c>
      <c r="M449" s="2" t="str">
        <f t="shared" si="39"/>
        <v>Over 2.00</v>
      </c>
      <c r="N449" s="2" t="str">
        <f t="shared" si="40"/>
        <v>Over 98</v>
      </c>
      <c r="O449" s="2">
        <f t="shared" si="41"/>
        <v>0</v>
      </c>
      <c r="P449" s="2">
        <f>1</f>
        <v>1</v>
      </c>
    </row>
    <row r="450" spans="1:16" x14ac:dyDescent="0.25">
      <c r="A450" s="1">
        <v>44748</v>
      </c>
      <c r="B450">
        <v>1454000</v>
      </c>
      <c r="C450">
        <v>89.29</v>
      </c>
      <c r="D450">
        <v>58.13</v>
      </c>
      <c r="E450">
        <v>2.14</v>
      </c>
      <c r="F450" t="s">
        <v>9</v>
      </c>
      <c r="G450" t="s">
        <v>38</v>
      </c>
      <c r="H450" t="s">
        <v>23</v>
      </c>
      <c r="I450">
        <v>112</v>
      </c>
      <c r="J450">
        <f t="shared" ref="J450:J513" si="42">YEAR(A450)</f>
        <v>2022</v>
      </c>
      <c r="K450" t="str">
        <f t="shared" ref="K450:K513" si="43">IF(I450&lt;50,"Less than 50",IF(I450&lt;100,"50-100","More than 100"))</f>
        <v>More than 100</v>
      </c>
      <c r="L450" t="str">
        <f t="shared" ref="L450:L513" si="44">IF(D450&lt;65,"Under 65",IF(D450&lt;80,"65-79.99","Over 80"))</f>
        <v>Under 65</v>
      </c>
      <c r="M450" s="2" t="str">
        <f t="shared" ref="M450:M513" si="45">IF(E450&lt;1.25,"Under 1.25",IF(E450&lt;1.5,"1.25-1.49",IF(E450&lt;2,"1.50-1.99","Over 2.00")))</f>
        <v>Over 2.00</v>
      </c>
      <c r="N450" s="2" t="str">
        <f t="shared" ref="N450:N513" si="46">IF(C450&lt;90,"Under 90",IF(C450&lt;95,"90-94.99",IF(C450&lt;98,"95-97.99","Over 98")))</f>
        <v>Under 90</v>
      </c>
      <c r="O450" s="2">
        <f t="shared" ref="O450:O513" si="47">IF(OR(F450="30 Days Late", F450="60 Days Late", F450="90+ Days Late"),1,0)</f>
        <v>0</v>
      </c>
      <c r="P450" s="2">
        <f>1</f>
        <v>1</v>
      </c>
    </row>
    <row r="451" spans="1:16" x14ac:dyDescent="0.25">
      <c r="A451" s="1">
        <v>44237</v>
      </c>
      <c r="B451">
        <v>5481000</v>
      </c>
      <c r="C451">
        <v>92.38</v>
      </c>
      <c r="D451">
        <v>73.09</v>
      </c>
      <c r="E451">
        <v>2.2999999999999998</v>
      </c>
      <c r="F451" t="s">
        <v>9</v>
      </c>
      <c r="G451" t="s">
        <v>34</v>
      </c>
      <c r="H451" t="s">
        <v>13</v>
      </c>
      <c r="I451">
        <v>5</v>
      </c>
      <c r="J451">
        <f t="shared" si="42"/>
        <v>2021</v>
      </c>
      <c r="K451" t="str">
        <f t="shared" si="43"/>
        <v>Less than 50</v>
      </c>
      <c r="L451" t="str">
        <f t="shared" si="44"/>
        <v>65-79.99</v>
      </c>
      <c r="M451" s="2" t="str">
        <f t="shared" si="45"/>
        <v>Over 2.00</v>
      </c>
      <c r="N451" s="2" t="str">
        <f t="shared" si="46"/>
        <v>90-94.99</v>
      </c>
      <c r="O451" s="2">
        <f t="shared" si="47"/>
        <v>0</v>
      </c>
      <c r="P451" s="2">
        <f>1</f>
        <v>1</v>
      </c>
    </row>
    <row r="452" spans="1:16" x14ac:dyDescent="0.25">
      <c r="A452" s="1">
        <v>44711</v>
      </c>
      <c r="B452">
        <v>4890000</v>
      </c>
      <c r="C452">
        <v>97.41</v>
      </c>
      <c r="D452">
        <v>80.58</v>
      </c>
      <c r="E452">
        <v>1.86</v>
      </c>
      <c r="F452" t="s">
        <v>19</v>
      </c>
      <c r="G452" t="s">
        <v>41</v>
      </c>
      <c r="H452" t="s">
        <v>33</v>
      </c>
      <c r="I452">
        <v>83</v>
      </c>
      <c r="J452">
        <f t="shared" si="42"/>
        <v>2022</v>
      </c>
      <c r="K452" t="str">
        <f t="shared" si="43"/>
        <v>50-100</v>
      </c>
      <c r="L452" t="str">
        <f t="shared" si="44"/>
        <v>Over 80</v>
      </c>
      <c r="M452" s="2" t="str">
        <f t="shared" si="45"/>
        <v>1.50-1.99</v>
      </c>
      <c r="N452" s="2" t="str">
        <f t="shared" si="46"/>
        <v>95-97.99</v>
      </c>
      <c r="O452" s="2">
        <f t="shared" si="47"/>
        <v>1</v>
      </c>
      <c r="P452" s="2">
        <f>1</f>
        <v>1</v>
      </c>
    </row>
    <row r="453" spans="1:16" x14ac:dyDescent="0.25">
      <c r="A453" s="1">
        <v>44048</v>
      </c>
      <c r="B453">
        <v>7332000</v>
      </c>
      <c r="C453">
        <v>98.4</v>
      </c>
      <c r="D453">
        <v>52.5</v>
      </c>
      <c r="E453">
        <v>2.33</v>
      </c>
      <c r="F453" t="s">
        <v>9</v>
      </c>
      <c r="G453" t="s">
        <v>32</v>
      </c>
      <c r="H453" t="s">
        <v>33</v>
      </c>
      <c r="I453">
        <v>68</v>
      </c>
      <c r="J453">
        <f t="shared" si="42"/>
        <v>2020</v>
      </c>
      <c r="K453" t="str">
        <f t="shared" si="43"/>
        <v>50-100</v>
      </c>
      <c r="L453" t="str">
        <f t="shared" si="44"/>
        <v>Under 65</v>
      </c>
      <c r="M453" s="2" t="str">
        <f t="shared" si="45"/>
        <v>Over 2.00</v>
      </c>
      <c r="N453" s="2" t="str">
        <f t="shared" si="46"/>
        <v>Over 98</v>
      </c>
      <c r="O453" s="2">
        <f t="shared" si="47"/>
        <v>0</v>
      </c>
      <c r="P453" s="2">
        <f>1</f>
        <v>1</v>
      </c>
    </row>
    <row r="454" spans="1:16" x14ac:dyDescent="0.25">
      <c r="A454" s="1">
        <v>45655</v>
      </c>
      <c r="B454">
        <v>6187000</v>
      </c>
      <c r="C454">
        <v>94.4</v>
      </c>
      <c r="D454">
        <v>87.06</v>
      </c>
      <c r="E454">
        <v>1.03</v>
      </c>
      <c r="F454" t="s">
        <v>19</v>
      </c>
      <c r="G454" t="s">
        <v>46</v>
      </c>
      <c r="H454" t="s">
        <v>37</v>
      </c>
      <c r="I454">
        <v>5</v>
      </c>
      <c r="J454">
        <f t="shared" si="42"/>
        <v>2024</v>
      </c>
      <c r="K454" t="str">
        <f t="shared" si="43"/>
        <v>Less than 50</v>
      </c>
      <c r="L454" t="str">
        <f t="shared" si="44"/>
        <v>Over 80</v>
      </c>
      <c r="M454" s="2" t="str">
        <f t="shared" si="45"/>
        <v>Under 1.25</v>
      </c>
      <c r="N454" s="2" t="str">
        <f t="shared" si="46"/>
        <v>90-94.99</v>
      </c>
      <c r="O454" s="2">
        <f t="shared" si="47"/>
        <v>1</v>
      </c>
      <c r="P454" s="2">
        <f>1</f>
        <v>1</v>
      </c>
    </row>
    <row r="455" spans="1:16" x14ac:dyDescent="0.25">
      <c r="A455" s="1">
        <v>43001</v>
      </c>
      <c r="B455">
        <v>8914000</v>
      </c>
      <c r="C455">
        <v>95.84</v>
      </c>
      <c r="D455">
        <v>77.7</v>
      </c>
      <c r="E455">
        <v>1.2</v>
      </c>
      <c r="F455" t="s">
        <v>9</v>
      </c>
      <c r="G455" t="s">
        <v>41</v>
      </c>
      <c r="H455" t="s">
        <v>33</v>
      </c>
      <c r="I455">
        <v>67</v>
      </c>
      <c r="J455">
        <f t="shared" si="42"/>
        <v>2017</v>
      </c>
      <c r="K455" t="str">
        <f t="shared" si="43"/>
        <v>50-100</v>
      </c>
      <c r="L455" t="str">
        <f t="shared" si="44"/>
        <v>65-79.99</v>
      </c>
      <c r="M455" s="2" t="str">
        <f t="shared" si="45"/>
        <v>Under 1.25</v>
      </c>
      <c r="N455" s="2" t="str">
        <f t="shared" si="46"/>
        <v>95-97.99</v>
      </c>
      <c r="O455" s="2">
        <f t="shared" si="47"/>
        <v>0</v>
      </c>
      <c r="P455" s="2">
        <f>1</f>
        <v>1</v>
      </c>
    </row>
    <row r="456" spans="1:16" x14ac:dyDescent="0.25">
      <c r="A456" s="1">
        <v>43403</v>
      </c>
      <c r="B456">
        <v>3057000</v>
      </c>
      <c r="C456">
        <v>97.07</v>
      </c>
      <c r="D456">
        <v>61.15</v>
      </c>
      <c r="E456">
        <v>1.32</v>
      </c>
      <c r="F456" t="s">
        <v>9</v>
      </c>
      <c r="G456" t="s">
        <v>46</v>
      </c>
      <c r="H456" t="s">
        <v>37</v>
      </c>
      <c r="I456">
        <v>33</v>
      </c>
      <c r="J456">
        <f t="shared" si="42"/>
        <v>2018</v>
      </c>
      <c r="K456" t="str">
        <f t="shared" si="43"/>
        <v>Less than 50</v>
      </c>
      <c r="L456" t="str">
        <f t="shared" si="44"/>
        <v>Under 65</v>
      </c>
      <c r="M456" s="2" t="str">
        <f t="shared" si="45"/>
        <v>1.25-1.49</v>
      </c>
      <c r="N456" s="2" t="str">
        <f t="shared" si="46"/>
        <v>95-97.99</v>
      </c>
      <c r="O456" s="2">
        <f t="shared" si="47"/>
        <v>0</v>
      </c>
      <c r="P456" s="2">
        <f>1</f>
        <v>1</v>
      </c>
    </row>
    <row r="457" spans="1:16" x14ac:dyDescent="0.25">
      <c r="A457" s="1">
        <v>44823</v>
      </c>
      <c r="B457">
        <v>3929000</v>
      </c>
      <c r="C457">
        <v>85.21</v>
      </c>
      <c r="D457">
        <v>79.510000000000005</v>
      </c>
      <c r="E457">
        <v>2.25</v>
      </c>
      <c r="F457" t="s">
        <v>9</v>
      </c>
      <c r="G457" t="s">
        <v>36</v>
      </c>
      <c r="H457" t="s">
        <v>37</v>
      </c>
      <c r="I457">
        <v>100</v>
      </c>
      <c r="J457">
        <f t="shared" si="42"/>
        <v>2022</v>
      </c>
      <c r="K457" t="str">
        <f t="shared" si="43"/>
        <v>More than 100</v>
      </c>
      <c r="L457" t="str">
        <f t="shared" si="44"/>
        <v>65-79.99</v>
      </c>
      <c r="M457" s="2" t="str">
        <f t="shared" si="45"/>
        <v>Over 2.00</v>
      </c>
      <c r="N457" s="2" t="str">
        <f t="shared" si="46"/>
        <v>Under 90</v>
      </c>
      <c r="O457" s="2">
        <f t="shared" si="47"/>
        <v>0</v>
      </c>
      <c r="P457" s="2">
        <f>1</f>
        <v>1</v>
      </c>
    </row>
    <row r="458" spans="1:16" x14ac:dyDescent="0.25">
      <c r="A458" s="1">
        <v>44566</v>
      </c>
      <c r="B458">
        <v>3717000</v>
      </c>
      <c r="C458">
        <v>96.3</v>
      </c>
      <c r="D458">
        <v>80.760000000000005</v>
      </c>
      <c r="E458">
        <v>1.99</v>
      </c>
      <c r="F458" t="s">
        <v>9</v>
      </c>
      <c r="G458" t="s">
        <v>49</v>
      </c>
      <c r="H458" t="s">
        <v>18</v>
      </c>
      <c r="I458">
        <v>87</v>
      </c>
      <c r="J458">
        <f t="shared" si="42"/>
        <v>2022</v>
      </c>
      <c r="K458" t="str">
        <f t="shared" si="43"/>
        <v>50-100</v>
      </c>
      <c r="L458" t="str">
        <f t="shared" si="44"/>
        <v>Over 80</v>
      </c>
      <c r="M458" s="2" t="str">
        <f t="shared" si="45"/>
        <v>1.50-1.99</v>
      </c>
      <c r="N458" s="2" t="str">
        <f t="shared" si="46"/>
        <v>95-97.99</v>
      </c>
      <c r="O458" s="2">
        <f t="shared" si="47"/>
        <v>0</v>
      </c>
      <c r="P458" s="2">
        <f>1</f>
        <v>1</v>
      </c>
    </row>
    <row r="459" spans="1:16" x14ac:dyDescent="0.25">
      <c r="A459" s="1">
        <v>43292</v>
      </c>
      <c r="B459">
        <v>6169000</v>
      </c>
      <c r="C459">
        <v>94.2</v>
      </c>
      <c r="D459">
        <v>53.54</v>
      </c>
      <c r="E459">
        <v>1.73</v>
      </c>
      <c r="F459" t="s">
        <v>9</v>
      </c>
      <c r="G459" t="s">
        <v>41</v>
      </c>
      <c r="H459" t="s">
        <v>33</v>
      </c>
      <c r="I459">
        <v>88</v>
      </c>
      <c r="J459">
        <f t="shared" si="42"/>
        <v>2018</v>
      </c>
      <c r="K459" t="str">
        <f t="shared" si="43"/>
        <v>50-100</v>
      </c>
      <c r="L459" t="str">
        <f t="shared" si="44"/>
        <v>Under 65</v>
      </c>
      <c r="M459" s="2" t="str">
        <f t="shared" si="45"/>
        <v>1.50-1.99</v>
      </c>
      <c r="N459" s="2" t="str">
        <f t="shared" si="46"/>
        <v>90-94.99</v>
      </c>
      <c r="O459" s="2">
        <f t="shared" si="47"/>
        <v>0</v>
      </c>
      <c r="P459" s="2">
        <f>1</f>
        <v>1</v>
      </c>
    </row>
    <row r="460" spans="1:16" x14ac:dyDescent="0.25">
      <c r="A460" s="1">
        <v>45747</v>
      </c>
      <c r="B460">
        <v>4674000</v>
      </c>
      <c r="C460">
        <v>91.11</v>
      </c>
      <c r="D460">
        <v>52.64</v>
      </c>
      <c r="E460">
        <v>1.52</v>
      </c>
      <c r="F460" t="s">
        <v>9</v>
      </c>
      <c r="G460" t="s">
        <v>12</v>
      </c>
      <c r="H460" t="s">
        <v>13</v>
      </c>
      <c r="I460">
        <v>52</v>
      </c>
      <c r="J460">
        <f t="shared" si="42"/>
        <v>2025</v>
      </c>
      <c r="K460" t="str">
        <f t="shared" si="43"/>
        <v>50-100</v>
      </c>
      <c r="L460" t="str">
        <f t="shared" si="44"/>
        <v>Under 65</v>
      </c>
      <c r="M460" s="2" t="str">
        <f t="shared" si="45"/>
        <v>1.50-1.99</v>
      </c>
      <c r="N460" s="2" t="str">
        <f t="shared" si="46"/>
        <v>90-94.99</v>
      </c>
      <c r="O460" s="2">
        <f t="shared" si="47"/>
        <v>0</v>
      </c>
      <c r="P460" s="2">
        <f>1</f>
        <v>1</v>
      </c>
    </row>
    <row r="461" spans="1:16" x14ac:dyDescent="0.25">
      <c r="A461" s="1">
        <v>44081</v>
      </c>
      <c r="B461">
        <v>5214000</v>
      </c>
      <c r="C461">
        <v>99.22</v>
      </c>
      <c r="D461">
        <v>52.89</v>
      </c>
      <c r="E461">
        <v>2.4300000000000002</v>
      </c>
      <c r="F461" t="s">
        <v>9</v>
      </c>
      <c r="G461" t="s">
        <v>43</v>
      </c>
      <c r="H461" t="s">
        <v>15</v>
      </c>
      <c r="I461">
        <v>70</v>
      </c>
      <c r="J461">
        <f t="shared" si="42"/>
        <v>2020</v>
      </c>
      <c r="K461" t="str">
        <f t="shared" si="43"/>
        <v>50-100</v>
      </c>
      <c r="L461" t="str">
        <f t="shared" si="44"/>
        <v>Under 65</v>
      </c>
      <c r="M461" s="2" t="str">
        <f t="shared" si="45"/>
        <v>Over 2.00</v>
      </c>
      <c r="N461" s="2" t="str">
        <f t="shared" si="46"/>
        <v>Over 98</v>
      </c>
      <c r="O461" s="2">
        <f t="shared" si="47"/>
        <v>0</v>
      </c>
      <c r="P461" s="2">
        <f>1</f>
        <v>1</v>
      </c>
    </row>
    <row r="462" spans="1:16" x14ac:dyDescent="0.25">
      <c r="A462" s="1">
        <v>44734</v>
      </c>
      <c r="B462">
        <v>1213000</v>
      </c>
      <c r="C462">
        <v>86.15</v>
      </c>
      <c r="D462">
        <v>70.02</v>
      </c>
      <c r="E462">
        <v>2.19</v>
      </c>
      <c r="F462" t="s">
        <v>19</v>
      </c>
      <c r="G462" t="s">
        <v>49</v>
      </c>
      <c r="H462" t="s">
        <v>18</v>
      </c>
      <c r="I462">
        <v>81</v>
      </c>
      <c r="J462">
        <f t="shared" si="42"/>
        <v>2022</v>
      </c>
      <c r="K462" t="str">
        <f t="shared" si="43"/>
        <v>50-100</v>
      </c>
      <c r="L462" t="str">
        <f t="shared" si="44"/>
        <v>65-79.99</v>
      </c>
      <c r="M462" s="2" t="str">
        <f t="shared" si="45"/>
        <v>Over 2.00</v>
      </c>
      <c r="N462" s="2" t="str">
        <f t="shared" si="46"/>
        <v>Under 90</v>
      </c>
      <c r="O462" s="2">
        <f t="shared" si="47"/>
        <v>1</v>
      </c>
      <c r="P462" s="2">
        <f>1</f>
        <v>1</v>
      </c>
    </row>
    <row r="463" spans="1:16" x14ac:dyDescent="0.25">
      <c r="A463" s="1">
        <v>45615</v>
      </c>
      <c r="B463">
        <v>4642000</v>
      </c>
      <c r="C463">
        <v>86.09</v>
      </c>
      <c r="D463">
        <v>66.11</v>
      </c>
      <c r="E463">
        <v>1.44</v>
      </c>
      <c r="F463" t="s">
        <v>9</v>
      </c>
      <c r="G463" t="s">
        <v>36</v>
      </c>
      <c r="H463" t="s">
        <v>37</v>
      </c>
      <c r="I463">
        <v>77</v>
      </c>
      <c r="J463">
        <f t="shared" si="42"/>
        <v>2024</v>
      </c>
      <c r="K463" t="str">
        <f t="shared" si="43"/>
        <v>50-100</v>
      </c>
      <c r="L463" t="str">
        <f t="shared" si="44"/>
        <v>65-79.99</v>
      </c>
      <c r="M463" s="2" t="str">
        <f t="shared" si="45"/>
        <v>1.25-1.49</v>
      </c>
      <c r="N463" s="2" t="str">
        <f t="shared" si="46"/>
        <v>Under 90</v>
      </c>
      <c r="O463" s="2">
        <f t="shared" si="47"/>
        <v>0</v>
      </c>
      <c r="P463" s="2">
        <f>1</f>
        <v>1</v>
      </c>
    </row>
    <row r="464" spans="1:16" x14ac:dyDescent="0.25">
      <c r="A464" s="1">
        <v>42213</v>
      </c>
      <c r="B464">
        <v>3462000</v>
      </c>
      <c r="C464">
        <v>97.05</v>
      </c>
      <c r="D464">
        <v>87.17</v>
      </c>
      <c r="E464">
        <v>1.61</v>
      </c>
      <c r="F464" t="s">
        <v>19</v>
      </c>
      <c r="G464" t="s">
        <v>17</v>
      </c>
      <c r="H464" t="s">
        <v>18</v>
      </c>
      <c r="I464">
        <v>46</v>
      </c>
      <c r="J464">
        <f t="shared" si="42"/>
        <v>2015</v>
      </c>
      <c r="K464" t="str">
        <f t="shared" si="43"/>
        <v>Less than 50</v>
      </c>
      <c r="L464" t="str">
        <f t="shared" si="44"/>
        <v>Over 80</v>
      </c>
      <c r="M464" s="2" t="str">
        <f t="shared" si="45"/>
        <v>1.50-1.99</v>
      </c>
      <c r="N464" s="2" t="str">
        <f t="shared" si="46"/>
        <v>95-97.99</v>
      </c>
      <c r="O464" s="2">
        <f t="shared" si="47"/>
        <v>1</v>
      </c>
      <c r="P464" s="2">
        <f>1</f>
        <v>1</v>
      </c>
    </row>
    <row r="465" spans="1:16" x14ac:dyDescent="0.25">
      <c r="A465" s="1">
        <v>44099</v>
      </c>
      <c r="B465">
        <v>4443000</v>
      </c>
      <c r="C465">
        <v>92.15</v>
      </c>
      <c r="D465">
        <v>59.04</v>
      </c>
      <c r="E465">
        <v>1.96</v>
      </c>
      <c r="F465" t="s">
        <v>9</v>
      </c>
      <c r="G465" t="s">
        <v>47</v>
      </c>
      <c r="H465" t="s">
        <v>18</v>
      </c>
      <c r="I465">
        <v>94</v>
      </c>
      <c r="J465">
        <f t="shared" si="42"/>
        <v>2020</v>
      </c>
      <c r="K465" t="str">
        <f t="shared" si="43"/>
        <v>50-100</v>
      </c>
      <c r="L465" t="str">
        <f t="shared" si="44"/>
        <v>Under 65</v>
      </c>
      <c r="M465" s="2" t="str">
        <f t="shared" si="45"/>
        <v>1.50-1.99</v>
      </c>
      <c r="N465" s="2" t="str">
        <f t="shared" si="46"/>
        <v>90-94.99</v>
      </c>
      <c r="O465" s="2">
        <f t="shared" si="47"/>
        <v>0</v>
      </c>
      <c r="P465" s="2">
        <f>1</f>
        <v>1</v>
      </c>
    </row>
    <row r="466" spans="1:16" x14ac:dyDescent="0.25">
      <c r="A466" s="1">
        <v>43993</v>
      </c>
      <c r="B466">
        <v>5120000</v>
      </c>
      <c r="C466">
        <v>90.37</v>
      </c>
      <c r="D466">
        <v>75.91</v>
      </c>
      <c r="E466">
        <v>1.18</v>
      </c>
      <c r="F466" t="s">
        <v>40</v>
      </c>
      <c r="G466" t="s">
        <v>16</v>
      </c>
      <c r="H466" t="s">
        <v>11</v>
      </c>
      <c r="I466">
        <v>83</v>
      </c>
      <c r="J466">
        <f t="shared" si="42"/>
        <v>2020</v>
      </c>
      <c r="K466" t="str">
        <f t="shared" si="43"/>
        <v>50-100</v>
      </c>
      <c r="L466" t="str">
        <f t="shared" si="44"/>
        <v>65-79.99</v>
      </c>
      <c r="M466" s="2" t="str">
        <f t="shared" si="45"/>
        <v>Under 1.25</v>
      </c>
      <c r="N466" s="2" t="str">
        <f t="shared" si="46"/>
        <v>90-94.99</v>
      </c>
      <c r="O466" s="2">
        <f t="shared" si="47"/>
        <v>1</v>
      </c>
      <c r="P466" s="2">
        <f>1</f>
        <v>1</v>
      </c>
    </row>
    <row r="467" spans="1:16" x14ac:dyDescent="0.25">
      <c r="A467" s="1">
        <v>43517</v>
      </c>
      <c r="B467">
        <v>5016000</v>
      </c>
      <c r="C467">
        <v>91.74</v>
      </c>
      <c r="D467">
        <v>73.430000000000007</v>
      </c>
      <c r="E467">
        <v>1.94</v>
      </c>
      <c r="F467" t="s">
        <v>9</v>
      </c>
      <c r="G467" t="s">
        <v>25</v>
      </c>
      <c r="H467" t="s">
        <v>26</v>
      </c>
      <c r="I467">
        <v>105</v>
      </c>
      <c r="J467">
        <f t="shared" si="42"/>
        <v>2019</v>
      </c>
      <c r="K467" t="str">
        <f t="shared" si="43"/>
        <v>More than 100</v>
      </c>
      <c r="L467" t="str">
        <f t="shared" si="44"/>
        <v>65-79.99</v>
      </c>
      <c r="M467" s="2" t="str">
        <f t="shared" si="45"/>
        <v>1.50-1.99</v>
      </c>
      <c r="N467" s="2" t="str">
        <f t="shared" si="46"/>
        <v>90-94.99</v>
      </c>
      <c r="O467" s="2">
        <f t="shared" si="47"/>
        <v>0</v>
      </c>
      <c r="P467" s="2">
        <f>1</f>
        <v>1</v>
      </c>
    </row>
    <row r="468" spans="1:16" x14ac:dyDescent="0.25">
      <c r="A468" s="1">
        <v>44882</v>
      </c>
      <c r="B468">
        <v>5419000</v>
      </c>
      <c r="C468">
        <v>88.63</v>
      </c>
      <c r="D468">
        <v>78.56</v>
      </c>
      <c r="E468">
        <v>2.23</v>
      </c>
      <c r="F468" t="s">
        <v>9</v>
      </c>
      <c r="G468" t="s">
        <v>22</v>
      </c>
      <c r="H468" t="s">
        <v>23</v>
      </c>
      <c r="I468">
        <v>60</v>
      </c>
      <c r="J468">
        <f t="shared" si="42"/>
        <v>2022</v>
      </c>
      <c r="K468" t="str">
        <f t="shared" si="43"/>
        <v>50-100</v>
      </c>
      <c r="L468" t="str">
        <f t="shared" si="44"/>
        <v>65-79.99</v>
      </c>
      <c r="M468" s="2" t="str">
        <f t="shared" si="45"/>
        <v>Over 2.00</v>
      </c>
      <c r="N468" s="2" t="str">
        <f t="shared" si="46"/>
        <v>Under 90</v>
      </c>
      <c r="O468" s="2">
        <f t="shared" si="47"/>
        <v>0</v>
      </c>
      <c r="P468" s="2">
        <f>1</f>
        <v>1</v>
      </c>
    </row>
    <row r="469" spans="1:16" x14ac:dyDescent="0.25">
      <c r="A469" s="1">
        <v>45814</v>
      </c>
      <c r="B469">
        <v>5473000</v>
      </c>
      <c r="C469">
        <v>92.8</v>
      </c>
      <c r="D469">
        <v>55.72</v>
      </c>
      <c r="E469">
        <v>2.16</v>
      </c>
      <c r="F469" t="s">
        <v>9</v>
      </c>
      <c r="G469" t="s">
        <v>47</v>
      </c>
      <c r="H469" t="s">
        <v>18</v>
      </c>
      <c r="I469">
        <v>116</v>
      </c>
      <c r="J469">
        <f t="shared" si="42"/>
        <v>2025</v>
      </c>
      <c r="K469" t="str">
        <f t="shared" si="43"/>
        <v>More than 100</v>
      </c>
      <c r="L469" t="str">
        <f t="shared" si="44"/>
        <v>Under 65</v>
      </c>
      <c r="M469" s="2" t="str">
        <f t="shared" si="45"/>
        <v>Over 2.00</v>
      </c>
      <c r="N469" s="2" t="str">
        <f t="shared" si="46"/>
        <v>90-94.99</v>
      </c>
      <c r="O469" s="2">
        <f t="shared" si="47"/>
        <v>0</v>
      </c>
      <c r="P469" s="2">
        <f>1</f>
        <v>1</v>
      </c>
    </row>
    <row r="470" spans="1:16" x14ac:dyDescent="0.25">
      <c r="A470" s="1">
        <v>44213</v>
      </c>
      <c r="B470">
        <v>4949000</v>
      </c>
      <c r="C470">
        <v>89.26</v>
      </c>
      <c r="D470">
        <v>55.35</v>
      </c>
      <c r="E470">
        <v>1.94</v>
      </c>
      <c r="F470" t="s">
        <v>9</v>
      </c>
      <c r="G470" t="s">
        <v>30</v>
      </c>
      <c r="H470" t="s">
        <v>28</v>
      </c>
      <c r="I470">
        <v>21</v>
      </c>
      <c r="J470">
        <f t="shared" si="42"/>
        <v>2021</v>
      </c>
      <c r="K470" t="str">
        <f t="shared" si="43"/>
        <v>Less than 50</v>
      </c>
      <c r="L470" t="str">
        <f t="shared" si="44"/>
        <v>Under 65</v>
      </c>
      <c r="M470" s="2" t="str">
        <f t="shared" si="45"/>
        <v>1.50-1.99</v>
      </c>
      <c r="N470" s="2" t="str">
        <f t="shared" si="46"/>
        <v>Under 90</v>
      </c>
      <c r="O470" s="2">
        <f t="shared" si="47"/>
        <v>0</v>
      </c>
      <c r="P470" s="2">
        <f>1</f>
        <v>1</v>
      </c>
    </row>
    <row r="471" spans="1:16" x14ac:dyDescent="0.25">
      <c r="A471" s="1">
        <v>45100</v>
      </c>
      <c r="B471">
        <v>3748000</v>
      </c>
      <c r="C471">
        <v>89.14</v>
      </c>
      <c r="D471">
        <v>78.28</v>
      </c>
      <c r="E471">
        <v>1.0900000000000001</v>
      </c>
      <c r="F471" t="s">
        <v>19</v>
      </c>
      <c r="G471" t="s">
        <v>43</v>
      </c>
      <c r="H471" t="s">
        <v>15</v>
      </c>
      <c r="I471">
        <v>75</v>
      </c>
      <c r="J471">
        <f t="shared" si="42"/>
        <v>2023</v>
      </c>
      <c r="K471" t="str">
        <f t="shared" si="43"/>
        <v>50-100</v>
      </c>
      <c r="L471" t="str">
        <f t="shared" si="44"/>
        <v>65-79.99</v>
      </c>
      <c r="M471" s="2" t="str">
        <f t="shared" si="45"/>
        <v>Under 1.25</v>
      </c>
      <c r="N471" s="2" t="str">
        <f t="shared" si="46"/>
        <v>Under 90</v>
      </c>
      <c r="O471" s="2">
        <f t="shared" si="47"/>
        <v>1</v>
      </c>
      <c r="P471" s="2">
        <f>1</f>
        <v>1</v>
      </c>
    </row>
    <row r="472" spans="1:16" x14ac:dyDescent="0.25">
      <c r="A472" s="1">
        <v>44956</v>
      </c>
      <c r="B472">
        <v>6650000</v>
      </c>
      <c r="C472">
        <v>89.74</v>
      </c>
      <c r="D472">
        <v>54.08</v>
      </c>
      <c r="E472">
        <v>1.54</v>
      </c>
      <c r="F472" t="s">
        <v>19</v>
      </c>
      <c r="G472" t="s">
        <v>39</v>
      </c>
      <c r="H472" t="s">
        <v>23</v>
      </c>
      <c r="I472">
        <v>48</v>
      </c>
      <c r="J472">
        <f t="shared" si="42"/>
        <v>2023</v>
      </c>
      <c r="K472" t="str">
        <f t="shared" si="43"/>
        <v>Less than 50</v>
      </c>
      <c r="L472" t="str">
        <f t="shared" si="44"/>
        <v>Under 65</v>
      </c>
      <c r="M472" s="2" t="str">
        <f t="shared" si="45"/>
        <v>1.50-1.99</v>
      </c>
      <c r="N472" s="2" t="str">
        <f t="shared" si="46"/>
        <v>Under 90</v>
      </c>
      <c r="O472" s="2">
        <f t="shared" si="47"/>
        <v>1</v>
      </c>
      <c r="P472" s="2">
        <f>1</f>
        <v>1</v>
      </c>
    </row>
    <row r="473" spans="1:16" x14ac:dyDescent="0.25">
      <c r="A473" s="1">
        <v>44958</v>
      </c>
      <c r="B473">
        <v>6457000</v>
      </c>
      <c r="C473">
        <v>89.7</v>
      </c>
      <c r="D473">
        <v>81.56</v>
      </c>
      <c r="E473">
        <v>2.34</v>
      </c>
      <c r="F473" t="s">
        <v>52</v>
      </c>
      <c r="G473" t="s">
        <v>48</v>
      </c>
      <c r="H473" t="s">
        <v>13</v>
      </c>
      <c r="I473">
        <v>60</v>
      </c>
      <c r="J473">
        <f t="shared" si="42"/>
        <v>2023</v>
      </c>
      <c r="K473" t="str">
        <f t="shared" si="43"/>
        <v>50-100</v>
      </c>
      <c r="L473" t="str">
        <f t="shared" si="44"/>
        <v>Over 80</v>
      </c>
      <c r="M473" s="2" t="str">
        <f t="shared" si="45"/>
        <v>Over 2.00</v>
      </c>
      <c r="N473" s="2" t="str">
        <f t="shared" si="46"/>
        <v>Under 90</v>
      </c>
      <c r="O473" s="2">
        <f t="shared" si="47"/>
        <v>1</v>
      </c>
      <c r="P473" s="2">
        <f>1</f>
        <v>1</v>
      </c>
    </row>
    <row r="474" spans="1:16" x14ac:dyDescent="0.25">
      <c r="A474" s="1">
        <v>43538</v>
      </c>
      <c r="B474">
        <v>6702000</v>
      </c>
      <c r="C474">
        <v>90.66</v>
      </c>
      <c r="D474">
        <v>88.56</v>
      </c>
      <c r="E474">
        <v>1.1299999999999999</v>
      </c>
      <c r="F474" t="s">
        <v>9</v>
      </c>
      <c r="G474" t="s">
        <v>12</v>
      </c>
      <c r="H474" t="s">
        <v>13</v>
      </c>
      <c r="I474">
        <v>70</v>
      </c>
      <c r="J474">
        <f t="shared" si="42"/>
        <v>2019</v>
      </c>
      <c r="K474" t="str">
        <f t="shared" si="43"/>
        <v>50-100</v>
      </c>
      <c r="L474" t="str">
        <f t="shared" si="44"/>
        <v>Over 80</v>
      </c>
      <c r="M474" s="2" t="str">
        <f t="shared" si="45"/>
        <v>Under 1.25</v>
      </c>
      <c r="N474" s="2" t="str">
        <f t="shared" si="46"/>
        <v>90-94.99</v>
      </c>
      <c r="O474" s="2">
        <f t="shared" si="47"/>
        <v>0</v>
      </c>
      <c r="P474" s="2">
        <f>1</f>
        <v>1</v>
      </c>
    </row>
    <row r="475" spans="1:16" x14ac:dyDescent="0.25">
      <c r="A475" s="1">
        <v>45387</v>
      </c>
      <c r="B475">
        <v>4869000</v>
      </c>
      <c r="C475">
        <v>90.81</v>
      </c>
      <c r="D475">
        <v>75.31</v>
      </c>
      <c r="E475">
        <v>2.06</v>
      </c>
      <c r="F475" t="s">
        <v>9</v>
      </c>
      <c r="G475" t="s">
        <v>41</v>
      </c>
      <c r="H475" t="s">
        <v>33</v>
      </c>
      <c r="I475">
        <v>134</v>
      </c>
      <c r="J475">
        <f t="shared" si="42"/>
        <v>2024</v>
      </c>
      <c r="K475" t="str">
        <f t="shared" si="43"/>
        <v>More than 100</v>
      </c>
      <c r="L475" t="str">
        <f t="shared" si="44"/>
        <v>65-79.99</v>
      </c>
      <c r="M475" s="2" t="str">
        <f t="shared" si="45"/>
        <v>Over 2.00</v>
      </c>
      <c r="N475" s="2" t="str">
        <f t="shared" si="46"/>
        <v>90-94.99</v>
      </c>
      <c r="O475" s="2">
        <f t="shared" si="47"/>
        <v>0</v>
      </c>
      <c r="P475" s="2">
        <f>1</f>
        <v>1</v>
      </c>
    </row>
    <row r="476" spans="1:16" x14ac:dyDescent="0.25">
      <c r="A476" s="1">
        <v>45151</v>
      </c>
      <c r="B476">
        <v>6931000</v>
      </c>
      <c r="C476">
        <v>99.49</v>
      </c>
      <c r="D476">
        <v>80.44</v>
      </c>
      <c r="E476">
        <v>2.4300000000000002</v>
      </c>
      <c r="F476" t="s">
        <v>9</v>
      </c>
      <c r="G476" t="s">
        <v>24</v>
      </c>
      <c r="H476" t="s">
        <v>15</v>
      </c>
      <c r="I476">
        <v>112</v>
      </c>
      <c r="J476">
        <f t="shared" si="42"/>
        <v>2023</v>
      </c>
      <c r="K476" t="str">
        <f t="shared" si="43"/>
        <v>More than 100</v>
      </c>
      <c r="L476" t="str">
        <f t="shared" si="44"/>
        <v>Over 80</v>
      </c>
      <c r="M476" s="2" t="str">
        <f t="shared" si="45"/>
        <v>Over 2.00</v>
      </c>
      <c r="N476" s="2" t="str">
        <f t="shared" si="46"/>
        <v>Over 98</v>
      </c>
      <c r="O476" s="2">
        <f t="shared" si="47"/>
        <v>0</v>
      </c>
      <c r="P476" s="2">
        <f>1</f>
        <v>1</v>
      </c>
    </row>
    <row r="477" spans="1:16" x14ac:dyDescent="0.25">
      <c r="A477" s="1">
        <v>43265</v>
      </c>
      <c r="B477">
        <v>2889000</v>
      </c>
      <c r="C477">
        <v>86.58</v>
      </c>
      <c r="D477">
        <v>81.27</v>
      </c>
      <c r="E477">
        <v>1.97</v>
      </c>
      <c r="F477" t="s">
        <v>9</v>
      </c>
      <c r="G477" t="s">
        <v>27</v>
      </c>
      <c r="H477" t="s">
        <v>28</v>
      </c>
      <c r="I477">
        <v>106</v>
      </c>
      <c r="J477">
        <f t="shared" si="42"/>
        <v>2018</v>
      </c>
      <c r="K477" t="str">
        <f t="shared" si="43"/>
        <v>More than 100</v>
      </c>
      <c r="L477" t="str">
        <f t="shared" si="44"/>
        <v>Over 80</v>
      </c>
      <c r="M477" s="2" t="str">
        <f t="shared" si="45"/>
        <v>1.50-1.99</v>
      </c>
      <c r="N477" s="2" t="str">
        <f t="shared" si="46"/>
        <v>Under 90</v>
      </c>
      <c r="O477" s="2">
        <f t="shared" si="47"/>
        <v>0</v>
      </c>
      <c r="P477" s="2">
        <f>1</f>
        <v>1</v>
      </c>
    </row>
    <row r="478" spans="1:16" x14ac:dyDescent="0.25">
      <c r="A478" s="1">
        <v>42737</v>
      </c>
      <c r="B478">
        <v>4721000</v>
      </c>
      <c r="C478">
        <v>99.35</v>
      </c>
      <c r="D478">
        <v>70.02</v>
      </c>
      <c r="E478">
        <v>1.65</v>
      </c>
      <c r="F478" t="s">
        <v>9</v>
      </c>
      <c r="G478" t="s">
        <v>45</v>
      </c>
      <c r="H478" t="s">
        <v>33</v>
      </c>
      <c r="I478">
        <v>61</v>
      </c>
      <c r="J478">
        <f t="shared" si="42"/>
        <v>2017</v>
      </c>
      <c r="K478" t="str">
        <f t="shared" si="43"/>
        <v>50-100</v>
      </c>
      <c r="L478" t="str">
        <f t="shared" si="44"/>
        <v>65-79.99</v>
      </c>
      <c r="M478" s="2" t="str">
        <f t="shared" si="45"/>
        <v>1.50-1.99</v>
      </c>
      <c r="N478" s="2" t="str">
        <f t="shared" si="46"/>
        <v>Over 98</v>
      </c>
      <c r="O478" s="2">
        <f t="shared" si="47"/>
        <v>0</v>
      </c>
      <c r="P478" s="2">
        <f>1</f>
        <v>1</v>
      </c>
    </row>
    <row r="479" spans="1:16" x14ac:dyDescent="0.25">
      <c r="A479" s="1">
        <v>43974</v>
      </c>
      <c r="B479">
        <v>2117000</v>
      </c>
      <c r="C479">
        <v>90.53</v>
      </c>
      <c r="D479">
        <v>64.790000000000006</v>
      </c>
      <c r="E479">
        <v>1.08</v>
      </c>
      <c r="F479" t="s">
        <v>9</v>
      </c>
      <c r="G479" t="s">
        <v>51</v>
      </c>
      <c r="H479" t="s">
        <v>28</v>
      </c>
      <c r="I479">
        <v>68</v>
      </c>
      <c r="J479">
        <f t="shared" si="42"/>
        <v>2020</v>
      </c>
      <c r="K479" t="str">
        <f t="shared" si="43"/>
        <v>50-100</v>
      </c>
      <c r="L479" t="str">
        <f t="shared" si="44"/>
        <v>Under 65</v>
      </c>
      <c r="M479" s="2" t="str">
        <f t="shared" si="45"/>
        <v>Under 1.25</v>
      </c>
      <c r="N479" s="2" t="str">
        <f t="shared" si="46"/>
        <v>90-94.99</v>
      </c>
      <c r="O479" s="2">
        <f t="shared" si="47"/>
        <v>0</v>
      </c>
      <c r="P479" s="2">
        <f>1</f>
        <v>1</v>
      </c>
    </row>
    <row r="480" spans="1:16" x14ac:dyDescent="0.25">
      <c r="A480" s="1">
        <v>45413</v>
      </c>
      <c r="B480">
        <v>4094000</v>
      </c>
      <c r="C480">
        <v>97.33</v>
      </c>
      <c r="D480">
        <v>84.01</v>
      </c>
      <c r="E480">
        <v>1.32</v>
      </c>
      <c r="F480" t="s">
        <v>9</v>
      </c>
      <c r="G480" t="s">
        <v>41</v>
      </c>
      <c r="H480" t="s">
        <v>33</v>
      </c>
      <c r="I480">
        <v>118</v>
      </c>
      <c r="J480">
        <f t="shared" si="42"/>
        <v>2024</v>
      </c>
      <c r="K480" t="str">
        <f t="shared" si="43"/>
        <v>More than 100</v>
      </c>
      <c r="L480" t="str">
        <f t="shared" si="44"/>
        <v>Over 80</v>
      </c>
      <c r="M480" s="2" t="str">
        <f t="shared" si="45"/>
        <v>1.25-1.49</v>
      </c>
      <c r="N480" s="2" t="str">
        <f t="shared" si="46"/>
        <v>95-97.99</v>
      </c>
      <c r="O480" s="2">
        <f t="shared" si="47"/>
        <v>0</v>
      </c>
      <c r="P480" s="2">
        <f>1</f>
        <v>1</v>
      </c>
    </row>
    <row r="481" spans="1:16" x14ac:dyDescent="0.25">
      <c r="A481" s="1">
        <v>44293</v>
      </c>
      <c r="B481">
        <v>4259000</v>
      </c>
      <c r="C481">
        <v>98.2</v>
      </c>
      <c r="D481">
        <v>58.63</v>
      </c>
      <c r="E481">
        <v>2.02</v>
      </c>
      <c r="F481" t="s">
        <v>9</v>
      </c>
      <c r="G481" t="s">
        <v>25</v>
      </c>
      <c r="H481" t="s">
        <v>26</v>
      </c>
      <c r="I481">
        <v>138</v>
      </c>
      <c r="J481">
        <f t="shared" si="42"/>
        <v>2021</v>
      </c>
      <c r="K481" t="str">
        <f t="shared" si="43"/>
        <v>More than 100</v>
      </c>
      <c r="L481" t="str">
        <f t="shared" si="44"/>
        <v>Under 65</v>
      </c>
      <c r="M481" s="2" t="str">
        <f t="shared" si="45"/>
        <v>Over 2.00</v>
      </c>
      <c r="N481" s="2" t="str">
        <f t="shared" si="46"/>
        <v>Over 98</v>
      </c>
      <c r="O481" s="2">
        <f t="shared" si="47"/>
        <v>0</v>
      </c>
      <c r="P481" s="2">
        <f>1</f>
        <v>1</v>
      </c>
    </row>
    <row r="482" spans="1:16" x14ac:dyDescent="0.25">
      <c r="A482" s="1">
        <v>42791</v>
      </c>
      <c r="B482">
        <v>1892000</v>
      </c>
      <c r="C482">
        <v>87.05</v>
      </c>
      <c r="D482">
        <v>76.069999999999993</v>
      </c>
      <c r="E482">
        <v>2.11</v>
      </c>
      <c r="F482" t="s">
        <v>9</v>
      </c>
      <c r="G482" t="s">
        <v>47</v>
      </c>
      <c r="H482" t="s">
        <v>18</v>
      </c>
      <c r="I482">
        <v>99</v>
      </c>
      <c r="J482">
        <f t="shared" si="42"/>
        <v>2017</v>
      </c>
      <c r="K482" t="str">
        <f t="shared" si="43"/>
        <v>50-100</v>
      </c>
      <c r="L482" t="str">
        <f t="shared" si="44"/>
        <v>65-79.99</v>
      </c>
      <c r="M482" s="2" t="str">
        <f t="shared" si="45"/>
        <v>Over 2.00</v>
      </c>
      <c r="N482" s="2" t="str">
        <f t="shared" si="46"/>
        <v>Under 90</v>
      </c>
      <c r="O482" s="2">
        <f t="shared" si="47"/>
        <v>0</v>
      </c>
      <c r="P482" s="2">
        <f>1</f>
        <v>1</v>
      </c>
    </row>
    <row r="483" spans="1:16" x14ac:dyDescent="0.25">
      <c r="A483" s="1">
        <v>43670</v>
      </c>
      <c r="B483">
        <v>7150000</v>
      </c>
      <c r="C483">
        <v>90.93</v>
      </c>
      <c r="D483">
        <v>78.53</v>
      </c>
      <c r="E483">
        <v>1.3</v>
      </c>
      <c r="F483" t="s">
        <v>9</v>
      </c>
      <c r="G483" t="s">
        <v>17</v>
      </c>
      <c r="H483" t="s">
        <v>18</v>
      </c>
      <c r="I483">
        <v>33</v>
      </c>
      <c r="J483">
        <f t="shared" si="42"/>
        <v>2019</v>
      </c>
      <c r="K483" t="str">
        <f t="shared" si="43"/>
        <v>Less than 50</v>
      </c>
      <c r="L483" t="str">
        <f t="shared" si="44"/>
        <v>65-79.99</v>
      </c>
      <c r="M483" s="2" t="str">
        <f t="shared" si="45"/>
        <v>1.25-1.49</v>
      </c>
      <c r="N483" s="2" t="str">
        <f t="shared" si="46"/>
        <v>90-94.99</v>
      </c>
      <c r="O483" s="2">
        <f t="shared" si="47"/>
        <v>0</v>
      </c>
      <c r="P483" s="2">
        <f>1</f>
        <v>1</v>
      </c>
    </row>
    <row r="484" spans="1:16" x14ac:dyDescent="0.25">
      <c r="A484" s="1">
        <v>44139</v>
      </c>
      <c r="B484">
        <v>4343000</v>
      </c>
      <c r="C484">
        <v>90.52</v>
      </c>
      <c r="D484">
        <v>52.32</v>
      </c>
      <c r="E484">
        <v>1.17</v>
      </c>
      <c r="F484" t="s">
        <v>9</v>
      </c>
      <c r="G484" t="s">
        <v>12</v>
      </c>
      <c r="H484" t="s">
        <v>13</v>
      </c>
      <c r="I484">
        <v>93</v>
      </c>
      <c r="J484">
        <f t="shared" si="42"/>
        <v>2020</v>
      </c>
      <c r="K484" t="str">
        <f t="shared" si="43"/>
        <v>50-100</v>
      </c>
      <c r="L484" t="str">
        <f t="shared" si="44"/>
        <v>Under 65</v>
      </c>
      <c r="M484" s="2" t="str">
        <f t="shared" si="45"/>
        <v>Under 1.25</v>
      </c>
      <c r="N484" s="2" t="str">
        <f t="shared" si="46"/>
        <v>90-94.99</v>
      </c>
      <c r="O484" s="2">
        <f t="shared" si="47"/>
        <v>0</v>
      </c>
      <c r="P484" s="2">
        <f>1</f>
        <v>1</v>
      </c>
    </row>
    <row r="485" spans="1:16" x14ac:dyDescent="0.25">
      <c r="A485" s="1">
        <v>43606</v>
      </c>
      <c r="B485">
        <v>1512000</v>
      </c>
      <c r="C485">
        <v>97.53</v>
      </c>
      <c r="D485">
        <v>50.59</v>
      </c>
      <c r="E485">
        <v>1.57</v>
      </c>
      <c r="F485" t="s">
        <v>9</v>
      </c>
      <c r="G485" t="s">
        <v>24</v>
      </c>
      <c r="H485" t="s">
        <v>15</v>
      </c>
      <c r="I485">
        <v>78</v>
      </c>
      <c r="J485">
        <f t="shared" si="42"/>
        <v>2019</v>
      </c>
      <c r="K485" t="str">
        <f t="shared" si="43"/>
        <v>50-100</v>
      </c>
      <c r="L485" t="str">
        <f t="shared" si="44"/>
        <v>Under 65</v>
      </c>
      <c r="M485" s="2" t="str">
        <f t="shared" si="45"/>
        <v>1.50-1.99</v>
      </c>
      <c r="N485" s="2" t="str">
        <f t="shared" si="46"/>
        <v>95-97.99</v>
      </c>
      <c r="O485" s="2">
        <f t="shared" si="47"/>
        <v>0</v>
      </c>
      <c r="P485" s="2">
        <f>1</f>
        <v>1</v>
      </c>
    </row>
    <row r="486" spans="1:16" x14ac:dyDescent="0.25">
      <c r="A486" s="1">
        <v>43448</v>
      </c>
      <c r="B486">
        <v>4543000</v>
      </c>
      <c r="C486">
        <v>92.39</v>
      </c>
      <c r="D486">
        <v>66.17</v>
      </c>
      <c r="E486">
        <v>1.8</v>
      </c>
      <c r="F486" t="s">
        <v>19</v>
      </c>
      <c r="G486" t="s">
        <v>34</v>
      </c>
      <c r="H486" t="s">
        <v>13</v>
      </c>
      <c r="I486">
        <v>45</v>
      </c>
      <c r="J486">
        <f t="shared" si="42"/>
        <v>2018</v>
      </c>
      <c r="K486" t="str">
        <f t="shared" si="43"/>
        <v>Less than 50</v>
      </c>
      <c r="L486" t="str">
        <f t="shared" si="44"/>
        <v>65-79.99</v>
      </c>
      <c r="M486" s="2" t="str">
        <f t="shared" si="45"/>
        <v>1.50-1.99</v>
      </c>
      <c r="N486" s="2" t="str">
        <f t="shared" si="46"/>
        <v>90-94.99</v>
      </c>
      <c r="O486" s="2">
        <f t="shared" si="47"/>
        <v>1</v>
      </c>
      <c r="P486" s="2">
        <f>1</f>
        <v>1</v>
      </c>
    </row>
    <row r="487" spans="1:16" x14ac:dyDescent="0.25">
      <c r="A487" s="1">
        <v>43126</v>
      </c>
      <c r="B487">
        <v>4845000</v>
      </c>
      <c r="C487">
        <v>91.96</v>
      </c>
      <c r="D487">
        <v>88.54</v>
      </c>
      <c r="E487">
        <v>1.78</v>
      </c>
      <c r="F487" t="s">
        <v>9</v>
      </c>
      <c r="G487" t="s">
        <v>43</v>
      </c>
      <c r="H487" t="s">
        <v>15</v>
      </c>
      <c r="I487">
        <v>75</v>
      </c>
      <c r="J487">
        <f t="shared" si="42"/>
        <v>2018</v>
      </c>
      <c r="K487" t="str">
        <f t="shared" si="43"/>
        <v>50-100</v>
      </c>
      <c r="L487" t="str">
        <f t="shared" si="44"/>
        <v>Over 80</v>
      </c>
      <c r="M487" s="2" t="str">
        <f t="shared" si="45"/>
        <v>1.50-1.99</v>
      </c>
      <c r="N487" s="2" t="str">
        <f t="shared" si="46"/>
        <v>90-94.99</v>
      </c>
      <c r="O487" s="2">
        <f t="shared" si="47"/>
        <v>0</v>
      </c>
      <c r="P487" s="2">
        <f>1</f>
        <v>1</v>
      </c>
    </row>
    <row r="488" spans="1:16" x14ac:dyDescent="0.25">
      <c r="A488" s="1">
        <v>42362</v>
      </c>
      <c r="B488">
        <v>2638000</v>
      </c>
      <c r="C488">
        <v>96.61</v>
      </c>
      <c r="D488">
        <v>80.92</v>
      </c>
      <c r="E488">
        <v>1.78</v>
      </c>
      <c r="F488" t="s">
        <v>9</v>
      </c>
      <c r="G488" t="s">
        <v>50</v>
      </c>
      <c r="H488" t="s">
        <v>21</v>
      </c>
      <c r="I488">
        <v>108</v>
      </c>
      <c r="J488">
        <f t="shared" si="42"/>
        <v>2015</v>
      </c>
      <c r="K488" t="str">
        <f t="shared" si="43"/>
        <v>More than 100</v>
      </c>
      <c r="L488" t="str">
        <f t="shared" si="44"/>
        <v>Over 80</v>
      </c>
      <c r="M488" s="2" t="str">
        <f t="shared" si="45"/>
        <v>1.50-1.99</v>
      </c>
      <c r="N488" s="2" t="str">
        <f t="shared" si="46"/>
        <v>95-97.99</v>
      </c>
      <c r="O488" s="2">
        <f t="shared" si="47"/>
        <v>0</v>
      </c>
      <c r="P488" s="2">
        <f>1</f>
        <v>1</v>
      </c>
    </row>
    <row r="489" spans="1:16" x14ac:dyDescent="0.25">
      <c r="A489" s="1">
        <v>42498</v>
      </c>
      <c r="B489">
        <v>4525000</v>
      </c>
      <c r="C489">
        <v>88.98</v>
      </c>
      <c r="D489">
        <v>50.7</v>
      </c>
      <c r="E489">
        <v>1.44</v>
      </c>
      <c r="F489" t="s">
        <v>9</v>
      </c>
      <c r="G489" t="s">
        <v>50</v>
      </c>
      <c r="H489" t="s">
        <v>21</v>
      </c>
      <c r="I489">
        <v>80</v>
      </c>
      <c r="J489">
        <f t="shared" si="42"/>
        <v>2016</v>
      </c>
      <c r="K489" t="str">
        <f t="shared" si="43"/>
        <v>50-100</v>
      </c>
      <c r="L489" t="str">
        <f t="shared" si="44"/>
        <v>Under 65</v>
      </c>
      <c r="M489" s="2" t="str">
        <f t="shared" si="45"/>
        <v>1.25-1.49</v>
      </c>
      <c r="N489" s="2" t="str">
        <f t="shared" si="46"/>
        <v>Under 90</v>
      </c>
      <c r="O489" s="2">
        <f t="shared" si="47"/>
        <v>0</v>
      </c>
      <c r="P489" s="2">
        <f>1</f>
        <v>1</v>
      </c>
    </row>
    <row r="490" spans="1:16" x14ac:dyDescent="0.25">
      <c r="A490" s="1">
        <v>43732</v>
      </c>
      <c r="B490">
        <v>5204000</v>
      </c>
      <c r="C490">
        <v>90.22</v>
      </c>
      <c r="D490">
        <v>64.87</v>
      </c>
      <c r="E490">
        <v>1</v>
      </c>
      <c r="F490" t="s">
        <v>9</v>
      </c>
      <c r="G490" t="s">
        <v>42</v>
      </c>
      <c r="H490" t="s">
        <v>26</v>
      </c>
      <c r="I490">
        <v>121</v>
      </c>
      <c r="J490">
        <f t="shared" si="42"/>
        <v>2019</v>
      </c>
      <c r="K490" t="str">
        <f t="shared" si="43"/>
        <v>More than 100</v>
      </c>
      <c r="L490" t="str">
        <f t="shared" si="44"/>
        <v>Under 65</v>
      </c>
      <c r="M490" s="2" t="str">
        <f t="shared" si="45"/>
        <v>Under 1.25</v>
      </c>
      <c r="N490" s="2" t="str">
        <f t="shared" si="46"/>
        <v>90-94.99</v>
      </c>
      <c r="O490" s="2">
        <f t="shared" si="47"/>
        <v>0</v>
      </c>
      <c r="P490" s="2">
        <f>1</f>
        <v>1</v>
      </c>
    </row>
    <row r="491" spans="1:16" x14ac:dyDescent="0.25">
      <c r="A491" s="1">
        <v>45163</v>
      </c>
      <c r="B491">
        <v>6977000</v>
      </c>
      <c r="C491">
        <v>99.61</v>
      </c>
      <c r="D491">
        <v>83.88</v>
      </c>
      <c r="E491">
        <v>1.04</v>
      </c>
      <c r="F491" t="s">
        <v>9</v>
      </c>
      <c r="G491" t="s">
        <v>14</v>
      </c>
      <c r="H491" t="s">
        <v>15</v>
      </c>
      <c r="I491">
        <v>34</v>
      </c>
      <c r="J491">
        <f t="shared" si="42"/>
        <v>2023</v>
      </c>
      <c r="K491" t="str">
        <f t="shared" si="43"/>
        <v>Less than 50</v>
      </c>
      <c r="L491" t="str">
        <f t="shared" si="44"/>
        <v>Over 80</v>
      </c>
      <c r="M491" s="2" t="str">
        <f t="shared" si="45"/>
        <v>Under 1.25</v>
      </c>
      <c r="N491" s="2" t="str">
        <f t="shared" si="46"/>
        <v>Over 98</v>
      </c>
      <c r="O491" s="2">
        <f t="shared" si="47"/>
        <v>0</v>
      </c>
      <c r="P491" s="2">
        <f>1</f>
        <v>1</v>
      </c>
    </row>
    <row r="492" spans="1:16" x14ac:dyDescent="0.25">
      <c r="A492" s="1">
        <v>42663</v>
      </c>
      <c r="B492">
        <v>5347000</v>
      </c>
      <c r="C492">
        <v>96.71</v>
      </c>
      <c r="D492">
        <v>68.319999999999993</v>
      </c>
      <c r="E492">
        <v>1.6</v>
      </c>
      <c r="F492" t="s">
        <v>9</v>
      </c>
      <c r="G492" t="s">
        <v>50</v>
      </c>
      <c r="H492" t="s">
        <v>21</v>
      </c>
      <c r="I492">
        <v>82</v>
      </c>
      <c r="J492">
        <f t="shared" si="42"/>
        <v>2016</v>
      </c>
      <c r="K492" t="str">
        <f t="shared" si="43"/>
        <v>50-100</v>
      </c>
      <c r="L492" t="str">
        <f t="shared" si="44"/>
        <v>65-79.99</v>
      </c>
      <c r="M492" s="2" t="str">
        <f t="shared" si="45"/>
        <v>1.50-1.99</v>
      </c>
      <c r="N492" s="2" t="str">
        <f t="shared" si="46"/>
        <v>95-97.99</v>
      </c>
      <c r="O492" s="2">
        <f t="shared" si="47"/>
        <v>0</v>
      </c>
      <c r="P492" s="2">
        <f>1</f>
        <v>1</v>
      </c>
    </row>
    <row r="493" spans="1:16" x14ac:dyDescent="0.25">
      <c r="A493" s="1">
        <v>45040</v>
      </c>
      <c r="B493">
        <v>4208000</v>
      </c>
      <c r="C493">
        <v>88.42</v>
      </c>
      <c r="D493">
        <v>59.86</v>
      </c>
      <c r="E493">
        <v>1.73</v>
      </c>
      <c r="F493" t="s">
        <v>9</v>
      </c>
      <c r="G493" t="s">
        <v>50</v>
      </c>
      <c r="H493" t="s">
        <v>21</v>
      </c>
      <c r="I493">
        <v>69</v>
      </c>
      <c r="J493">
        <f t="shared" si="42"/>
        <v>2023</v>
      </c>
      <c r="K493" t="str">
        <f t="shared" si="43"/>
        <v>50-100</v>
      </c>
      <c r="L493" t="str">
        <f t="shared" si="44"/>
        <v>Under 65</v>
      </c>
      <c r="M493" s="2" t="str">
        <f t="shared" si="45"/>
        <v>1.50-1.99</v>
      </c>
      <c r="N493" s="2" t="str">
        <f t="shared" si="46"/>
        <v>Under 90</v>
      </c>
      <c r="O493" s="2">
        <f t="shared" si="47"/>
        <v>0</v>
      </c>
      <c r="P493" s="2">
        <f>1</f>
        <v>1</v>
      </c>
    </row>
    <row r="494" spans="1:16" x14ac:dyDescent="0.25">
      <c r="A494" s="1">
        <v>44786</v>
      </c>
      <c r="B494">
        <v>4648000</v>
      </c>
      <c r="C494">
        <v>85.87</v>
      </c>
      <c r="D494">
        <v>88.31</v>
      </c>
      <c r="E494">
        <v>2.41</v>
      </c>
      <c r="F494" t="s">
        <v>9</v>
      </c>
      <c r="G494" t="s">
        <v>27</v>
      </c>
      <c r="H494" t="s">
        <v>28</v>
      </c>
      <c r="I494">
        <v>124</v>
      </c>
      <c r="J494">
        <f t="shared" si="42"/>
        <v>2022</v>
      </c>
      <c r="K494" t="str">
        <f t="shared" si="43"/>
        <v>More than 100</v>
      </c>
      <c r="L494" t="str">
        <f t="shared" si="44"/>
        <v>Over 80</v>
      </c>
      <c r="M494" s="2" t="str">
        <f t="shared" si="45"/>
        <v>Over 2.00</v>
      </c>
      <c r="N494" s="2" t="str">
        <f t="shared" si="46"/>
        <v>Under 90</v>
      </c>
      <c r="O494" s="2">
        <f t="shared" si="47"/>
        <v>0</v>
      </c>
      <c r="P494" s="2">
        <f>1</f>
        <v>1</v>
      </c>
    </row>
    <row r="495" spans="1:16" x14ac:dyDescent="0.25">
      <c r="A495" s="1">
        <v>45788</v>
      </c>
      <c r="B495">
        <v>6074000</v>
      </c>
      <c r="C495">
        <v>86.13</v>
      </c>
      <c r="D495">
        <v>64.63</v>
      </c>
      <c r="E495">
        <v>1.34</v>
      </c>
      <c r="F495" t="s">
        <v>9</v>
      </c>
      <c r="G495" t="s">
        <v>46</v>
      </c>
      <c r="H495" t="s">
        <v>37</v>
      </c>
      <c r="I495">
        <v>76</v>
      </c>
      <c r="J495">
        <f t="shared" si="42"/>
        <v>2025</v>
      </c>
      <c r="K495" t="str">
        <f t="shared" si="43"/>
        <v>50-100</v>
      </c>
      <c r="L495" t="str">
        <f t="shared" si="44"/>
        <v>Under 65</v>
      </c>
      <c r="M495" s="2" t="str">
        <f t="shared" si="45"/>
        <v>1.25-1.49</v>
      </c>
      <c r="N495" s="2" t="str">
        <f t="shared" si="46"/>
        <v>Under 90</v>
      </c>
      <c r="O495" s="2">
        <f t="shared" si="47"/>
        <v>0</v>
      </c>
      <c r="P495" s="2">
        <f>1</f>
        <v>1</v>
      </c>
    </row>
    <row r="496" spans="1:16" x14ac:dyDescent="0.25">
      <c r="A496" s="1">
        <v>43419</v>
      </c>
      <c r="B496">
        <v>4250000</v>
      </c>
      <c r="C496">
        <v>94.34</v>
      </c>
      <c r="D496">
        <v>81.25</v>
      </c>
      <c r="E496">
        <v>1.87</v>
      </c>
      <c r="F496" t="s">
        <v>19</v>
      </c>
      <c r="G496" t="s">
        <v>49</v>
      </c>
      <c r="H496" t="s">
        <v>18</v>
      </c>
      <c r="I496">
        <v>65</v>
      </c>
      <c r="J496">
        <f t="shared" si="42"/>
        <v>2018</v>
      </c>
      <c r="K496" t="str">
        <f t="shared" si="43"/>
        <v>50-100</v>
      </c>
      <c r="L496" t="str">
        <f t="shared" si="44"/>
        <v>Over 80</v>
      </c>
      <c r="M496" s="2" t="str">
        <f t="shared" si="45"/>
        <v>1.50-1.99</v>
      </c>
      <c r="N496" s="2" t="str">
        <f t="shared" si="46"/>
        <v>90-94.99</v>
      </c>
      <c r="O496" s="2">
        <f t="shared" si="47"/>
        <v>1</v>
      </c>
      <c r="P496" s="2">
        <f>1</f>
        <v>1</v>
      </c>
    </row>
    <row r="497" spans="1:16" x14ac:dyDescent="0.25">
      <c r="A497" s="1">
        <v>44596</v>
      </c>
      <c r="B497">
        <v>5651000</v>
      </c>
      <c r="C497">
        <v>94.54</v>
      </c>
      <c r="D497">
        <v>65.53</v>
      </c>
      <c r="E497">
        <v>2.0099999999999998</v>
      </c>
      <c r="F497" t="s">
        <v>52</v>
      </c>
      <c r="G497" t="s">
        <v>43</v>
      </c>
      <c r="H497" t="s">
        <v>15</v>
      </c>
      <c r="I497">
        <v>63</v>
      </c>
      <c r="J497">
        <f t="shared" si="42"/>
        <v>2022</v>
      </c>
      <c r="K497" t="str">
        <f t="shared" si="43"/>
        <v>50-100</v>
      </c>
      <c r="L497" t="str">
        <f t="shared" si="44"/>
        <v>65-79.99</v>
      </c>
      <c r="M497" s="2" t="str">
        <f t="shared" si="45"/>
        <v>Over 2.00</v>
      </c>
      <c r="N497" s="2" t="str">
        <f t="shared" si="46"/>
        <v>90-94.99</v>
      </c>
      <c r="O497" s="2">
        <f t="shared" si="47"/>
        <v>1</v>
      </c>
      <c r="P497" s="2">
        <f>1</f>
        <v>1</v>
      </c>
    </row>
    <row r="498" spans="1:16" x14ac:dyDescent="0.25">
      <c r="A498" s="1">
        <v>45282</v>
      </c>
      <c r="B498">
        <v>3378000</v>
      </c>
      <c r="C498">
        <v>98.76</v>
      </c>
      <c r="D498">
        <v>61.62</v>
      </c>
      <c r="E498">
        <v>1.7</v>
      </c>
      <c r="F498" t="s">
        <v>9</v>
      </c>
      <c r="G498" t="s">
        <v>48</v>
      </c>
      <c r="H498" t="s">
        <v>13</v>
      </c>
      <c r="I498">
        <v>37</v>
      </c>
      <c r="J498">
        <f t="shared" si="42"/>
        <v>2023</v>
      </c>
      <c r="K498" t="str">
        <f t="shared" si="43"/>
        <v>Less than 50</v>
      </c>
      <c r="L498" t="str">
        <f t="shared" si="44"/>
        <v>Under 65</v>
      </c>
      <c r="M498" s="2" t="str">
        <f t="shared" si="45"/>
        <v>1.50-1.99</v>
      </c>
      <c r="N498" s="2" t="str">
        <f t="shared" si="46"/>
        <v>Over 98</v>
      </c>
      <c r="O498" s="2">
        <f t="shared" si="47"/>
        <v>0</v>
      </c>
      <c r="P498" s="2">
        <f>1</f>
        <v>1</v>
      </c>
    </row>
    <row r="499" spans="1:16" x14ac:dyDescent="0.25">
      <c r="A499" s="1">
        <v>44694</v>
      </c>
      <c r="B499">
        <v>5660000</v>
      </c>
      <c r="C499">
        <v>85.93</v>
      </c>
      <c r="D499">
        <v>55.89</v>
      </c>
      <c r="E499">
        <v>1.01</v>
      </c>
      <c r="F499" t="s">
        <v>19</v>
      </c>
      <c r="G499" t="s">
        <v>42</v>
      </c>
      <c r="H499" t="s">
        <v>26</v>
      </c>
      <c r="I499">
        <v>93</v>
      </c>
      <c r="J499">
        <f t="shared" si="42"/>
        <v>2022</v>
      </c>
      <c r="K499" t="str">
        <f t="shared" si="43"/>
        <v>50-100</v>
      </c>
      <c r="L499" t="str">
        <f t="shared" si="44"/>
        <v>Under 65</v>
      </c>
      <c r="M499" s="2" t="str">
        <f t="shared" si="45"/>
        <v>Under 1.25</v>
      </c>
      <c r="N499" s="2" t="str">
        <f t="shared" si="46"/>
        <v>Under 90</v>
      </c>
      <c r="O499" s="2">
        <f t="shared" si="47"/>
        <v>1</v>
      </c>
      <c r="P499" s="2">
        <f>1</f>
        <v>1</v>
      </c>
    </row>
    <row r="500" spans="1:16" x14ac:dyDescent="0.25">
      <c r="A500" s="1">
        <v>43727</v>
      </c>
      <c r="B500">
        <v>3330000</v>
      </c>
      <c r="C500">
        <v>87.01</v>
      </c>
      <c r="D500">
        <v>88.32</v>
      </c>
      <c r="E500">
        <v>1.79</v>
      </c>
      <c r="F500" t="s">
        <v>9</v>
      </c>
      <c r="G500" t="s">
        <v>44</v>
      </c>
      <c r="H500" t="s">
        <v>37</v>
      </c>
      <c r="I500">
        <v>137</v>
      </c>
      <c r="J500">
        <f t="shared" si="42"/>
        <v>2019</v>
      </c>
      <c r="K500" t="str">
        <f t="shared" si="43"/>
        <v>More than 100</v>
      </c>
      <c r="L500" t="str">
        <f t="shared" si="44"/>
        <v>Over 80</v>
      </c>
      <c r="M500" s="2" t="str">
        <f t="shared" si="45"/>
        <v>1.50-1.99</v>
      </c>
      <c r="N500" s="2" t="str">
        <f t="shared" si="46"/>
        <v>Under 90</v>
      </c>
      <c r="O500" s="2">
        <f t="shared" si="47"/>
        <v>0</v>
      </c>
      <c r="P500" s="2">
        <f>1</f>
        <v>1</v>
      </c>
    </row>
    <row r="501" spans="1:16" x14ac:dyDescent="0.25">
      <c r="A501" s="1">
        <v>43127</v>
      </c>
      <c r="B501">
        <v>5008000</v>
      </c>
      <c r="C501">
        <v>95.19</v>
      </c>
      <c r="D501">
        <v>53.05</v>
      </c>
      <c r="E501">
        <v>1.41</v>
      </c>
      <c r="F501" t="s">
        <v>9</v>
      </c>
      <c r="G501" t="s">
        <v>30</v>
      </c>
      <c r="H501" t="s">
        <v>28</v>
      </c>
      <c r="I501">
        <v>26</v>
      </c>
      <c r="J501">
        <f t="shared" si="42"/>
        <v>2018</v>
      </c>
      <c r="K501" t="str">
        <f t="shared" si="43"/>
        <v>Less than 50</v>
      </c>
      <c r="L501" t="str">
        <f t="shared" si="44"/>
        <v>Under 65</v>
      </c>
      <c r="M501" s="2" t="str">
        <f t="shared" si="45"/>
        <v>1.25-1.49</v>
      </c>
      <c r="N501" s="2" t="str">
        <f t="shared" si="46"/>
        <v>95-97.99</v>
      </c>
      <c r="O501" s="2">
        <f t="shared" si="47"/>
        <v>0</v>
      </c>
      <c r="P501" s="2">
        <f>1</f>
        <v>1</v>
      </c>
    </row>
    <row r="502" spans="1:16" x14ac:dyDescent="0.25">
      <c r="A502" s="1">
        <v>42245</v>
      </c>
      <c r="B502">
        <v>4639000</v>
      </c>
      <c r="C502">
        <v>93.2</v>
      </c>
      <c r="D502">
        <v>67.31</v>
      </c>
      <c r="E502">
        <v>1.07</v>
      </c>
      <c r="F502" t="s">
        <v>9</v>
      </c>
      <c r="G502" t="s">
        <v>22</v>
      </c>
      <c r="H502" t="s">
        <v>23</v>
      </c>
      <c r="I502">
        <v>116</v>
      </c>
      <c r="J502">
        <f t="shared" si="42"/>
        <v>2015</v>
      </c>
      <c r="K502" t="str">
        <f t="shared" si="43"/>
        <v>More than 100</v>
      </c>
      <c r="L502" t="str">
        <f t="shared" si="44"/>
        <v>65-79.99</v>
      </c>
      <c r="M502" s="2" t="str">
        <f t="shared" si="45"/>
        <v>Under 1.25</v>
      </c>
      <c r="N502" s="2" t="str">
        <f t="shared" si="46"/>
        <v>90-94.99</v>
      </c>
      <c r="O502" s="2">
        <f t="shared" si="47"/>
        <v>0</v>
      </c>
      <c r="P502" s="2">
        <f>1</f>
        <v>1</v>
      </c>
    </row>
    <row r="503" spans="1:16" x14ac:dyDescent="0.25">
      <c r="A503" s="1">
        <v>42873</v>
      </c>
      <c r="B503">
        <v>4599000</v>
      </c>
      <c r="C503">
        <v>88.14</v>
      </c>
      <c r="D503">
        <v>52</v>
      </c>
      <c r="E503">
        <v>2.27</v>
      </c>
      <c r="F503" t="s">
        <v>19</v>
      </c>
      <c r="G503" t="s">
        <v>34</v>
      </c>
      <c r="H503" t="s">
        <v>13</v>
      </c>
      <c r="I503">
        <v>38</v>
      </c>
      <c r="J503">
        <f t="shared" si="42"/>
        <v>2017</v>
      </c>
      <c r="K503" t="str">
        <f t="shared" si="43"/>
        <v>Less than 50</v>
      </c>
      <c r="L503" t="str">
        <f t="shared" si="44"/>
        <v>Under 65</v>
      </c>
      <c r="M503" s="2" t="str">
        <f t="shared" si="45"/>
        <v>Over 2.00</v>
      </c>
      <c r="N503" s="2" t="str">
        <f t="shared" si="46"/>
        <v>Under 90</v>
      </c>
      <c r="O503" s="2">
        <f t="shared" si="47"/>
        <v>1</v>
      </c>
      <c r="P503" s="2">
        <f>1</f>
        <v>1</v>
      </c>
    </row>
    <row r="504" spans="1:16" x14ac:dyDescent="0.25">
      <c r="A504" s="1">
        <v>44852</v>
      </c>
      <c r="B504">
        <v>4142000</v>
      </c>
      <c r="C504">
        <v>99.41</v>
      </c>
      <c r="D504">
        <v>57.88</v>
      </c>
      <c r="E504">
        <v>2.4300000000000002</v>
      </c>
      <c r="F504" t="s">
        <v>9</v>
      </c>
      <c r="G504" t="s">
        <v>44</v>
      </c>
      <c r="H504" t="s">
        <v>37</v>
      </c>
      <c r="I504">
        <v>92</v>
      </c>
      <c r="J504">
        <f t="shared" si="42"/>
        <v>2022</v>
      </c>
      <c r="K504" t="str">
        <f t="shared" si="43"/>
        <v>50-100</v>
      </c>
      <c r="L504" t="str">
        <f t="shared" si="44"/>
        <v>Under 65</v>
      </c>
      <c r="M504" s="2" t="str">
        <f t="shared" si="45"/>
        <v>Over 2.00</v>
      </c>
      <c r="N504" s="2" t="str">
        <f t="shared" si="46"/>
        <v>Over 98</v>
      </c>
      <c r="O504" s="2">
        <f t="shared" si="47"/>
        <v>0</v>
      </c>
      <c r="P504" s="2">
        <f>1</f>
        <v>1</v>
      </c>
    </row>
    <row r="505" spans="1:16" x14ac:dyDescent="0.25">
      <c r="A505" s="1">
        <v>43570</v>
      </c>
      <c r="B505">
        <v>5096000</v>
      </c>
      <c r="C505">
        <v>88.89</v>
      </c>
      <c r="D505">
        <v>67.48</v>
      </c>
      <c r="E505">
        <v>1.89</v>
      </c>
      <c r="F505" t="s">
        <v>9</v>
      </c>
      <c r="G505" t="s">
        <v>42</v>
      </c>
      <c r="H505" t="s">
        <v>26</v>
      </c>
      <c r="I505">
        <v>84</v>
      </c>
      <c r="J505">
        <f t="shared" si="42"/>
        <v>2019</v>
      </c>
      <c r="K505" t="str">
        <f t="shared" si="43"/>
        <v>50-100</v>
      </c>
      <c r="L505" t="str">
        <f t="shared" si="44"/>
        <v>65-79.99</v>
      </c>
      <c r="M505" s="2" t="str">
        <f t="shared" si="45"/>
        <v>1.50-1.99</v>
      </c>
      <c r="N505" s="2" t="str">
        <f t="shared" si="46"/>
        <v>Under 90</v>
      </c>
      <c r="O505" s="2">
        <f t="shared" si="47"/>
        <v>0</v>
      </c>
      <c r="P505" s="2">
        <f>1</f>
        <v>1</v>
      </c>
    </row>
    <row r="506" spans="1:16" x14ac:dyDescent="0.25">
      <c r="A506" s="1">
        <v>43303</v>
      </c>
      <c r="B506">
        <v>5379000</v>
      </c>
      <c r="C506">
        <v>99.72</v>
      </c>
      <c r="D506">
        <v>57.6</v>
      </c>
      <c r="E506">
        <v>2.19</v>
      </c>
      <c r="F506" t="s">
        <v>9</v>
      </c>
      <c r="G506" t="s">
        <v>24</v>
      </c>
      <c r="H506" t="s">
        <v>15</v>
      </c>
      <c r="I506">
        <v>55</v>
      </c>
      <c r="J506">
        <f t="shared" si="42"/>
        <v>2018</v>
      </c>
      <c r="K506" t="str">
        <f t="shared" si="43"/>
        <v>50-100</v>
      </c>
      <c r="L506" t="str">
        <f t="shared" si="44"/>
        <v>Under 65</v>
      </c>
      <c r="M506" s="2" t="str">
        <f t="shared" si="45"/>
        <v>Over 2.00</v>
      </c>
      <c r="N506" s="2" t="str">
        <f t="shared" si="46"/>
        <v>Over 98</v>
      </c>
      <c r="O506" s="2">
        <f t="shared" si="47"/>
        <v>0</v>
      </c>
      <c r="P506" s="2">
        <f>1</f>
        <v>1</v>
      </c>
    </row>
    <row r="507" spans="1:16" x14ac:dyDescent="0.25">
      <c r="A507" s="1">
        <v>45429</v>
      </c>
      <c r="B507">
        <v>5053000</v>
      </c>
      <c r="C507">
        <v>99.66</v>
      </c>
      <c r="D507">
        <v>80.290000000000006</v>
      </c>
      <c r="E507">
        <v>1.24</v>
      </c>
      <c r="F507" t="s">
        <v>9</v>
      </c>
      <c r="G507" t="s">
        <v>34</v>
      </c>
      <c r="H507" t="s">
        <v>13</v>
      </c>
      <c r="I507">
        <v>92</v>
      </c>
      <c r="J507">
        <f t="shared" si="42"/>
        <v>2024</v>
      </c>
      <c r="K507" t="str">
        <f t="shared" si="43"/>
        <v>50-100</v>
      </c>
      <c r="L507" t="str">
        <f t="shared" si="44"/>
        <v>Over 80</v>
      </c>
      <c r="M507" s="2" t="str">
        <f t="shared" si="45"/>
        <v>Under 1.25</v>
      </c>
      <c r="N507" s="2" t="str">
        <f t="shared" si="46"/>
        <v>Over 98</v>
      </c>
      <c r="O507" s="2">
        <f t="shared" si="47"/>
        <v>0</v>
      </c>
      <c r="P507" s="2">
        <f>1</f>
        <v>1</v>
      </c>
    </row>
    <row r="508" spans="1:16" x14ac:dyDescent="0.25">
      <c r="A508" s="1">
        <v>45097</v>
      </c>
      <c r="B508">
        <v>8609000</v>
      </c>
      <c r="C508">
        <v>88.71</v>
      </c>
      <c r="D508">
        <v>75.62</v>
      </c>
      <c r="E508">
        <v>2</v>
      </c>
      <c r="F508" t="s">
        <v>9</v>
      </c>
      <c r="G508" t="s">
        <v>32</v>
      </c>
      <c r="H508" t="s">
        <v>33</v>
      </c>
      <c r="I508">
        <v>69</v>
      </c>
      <c r="J508">
        <f t="shared" si="42"/>
        <v>2023</v>
      </c>
      <c r="K508" t="str">
        <f t="shared" si="43"/>
        <v>50-100</v>
      </c>
      <c r="L508" t="str">
        <f t="shared" si="44"/>
        <v>65-79.99</v>
      </c>
      <c r="M508" s="2" t="str">
        <f t="shared" si="45"/>
        <v>Over 2.00</v>
      </c>
      <c r="N508" s="2" t="str">
        <f t="shared" si="46"/>
        <v>Under 90</v>
      </c>
      <c r="O508" s="2">
        <f t="shared" si="47"/>
        <v>0</v>
      </c>
      <c r="P508" s="2">
        <f>1</f>
        <v>1</v>
      </c>
    </row>
    <row r="509" spans="1:16" x14ac:dyDescent="0.25">
      <c r="A509" s="1">
        <v>42523</v>
      </c>
      <c r="B509">
        <v>5464000</v>
      </c>
      <c r="C509">
        <v>96.57</v>
      </c>
      <c r="D509">
        <v>69.959999999999994</v>
      </c>
      <c r="E509">
        <v>1.02</v>
      </c>
      <c r="F509" t="s">
        <v>9</v>
      </c>
      <c r="G509" t="s">
        <v>16</v>
      </c>
      <c r="H509" t="s">
        <v>11</v>
      </c>
      <c r="I509">
        <v>38</v>
      </c>
      <c r="J509">
        <f t="shared" si="42"/>
        <v>2016</v>
      </c>
      <c r="K509" t="str">
        <f t="shared" si="43"/>
        <v>Less than 50</v>
      </c>
      <c r="L509" t="str">
        <f t="shared" si="44"/>
        <v>65-79.99</v>
      </c>
      <c r="M509" s="2" t="str">
        <f t="shared" si="45"/>
        <v>Under 1.25</v>
      </c>
      <c r="N509" s="2" t="str">
        <f t="shared" si="46"/>
        <v>95-97.99</v>
      </c>
      <c r="O509" s="2">
        <f t="shared" si="47"/>
        <v>0</v>
      </c>
      <c r="P509" s="2">
        <f>1</f>
        <v>1</v>
      </c>
    </row>
    <row r="510" spans="1:16" x14ac:dyDescent="0.25">
      <c r="A510" s="1">
        <v>45674</v>
      </c>
      <c r="B510">
        <v>2499000</v>
      </c>
      <c r="C510">
        <v>89.83</v>
      </c>
      <c r="D510">
        <v>83.92</v>
      </c>
      <c r="E510">
        <v>2.09</v>
      </c>
      <c r="F510" t="s">
        <v>19</v>
      </c>
      <c r="G510" t="s">
        <v>17</v>
      </c>
      <c r="H510" t="s">
        <v>18</v>
      </c>
      <c r="I510">
        <v>93</v>
      </c>
      <c r="J510">
        <f t="shared" si="42"/>
        <v>2025</v>
      </c>
      <c r="K510" t="str">
        <f t="shared" si="43"/>
        <v>50-100</v>
      </c>
      <c r="L510" t="str">
        <f t="shared" si="44"/>
        <v>Over 80</v>
      </c>
      <c r="M510" s="2" t="str">
        <f t="shared" si="45"/>
        <v>Over 2.00</v>
      </c>
      <c r="N510" s="2" t="str">
        <f t="shared" si="46"/>
        <v>Under 90</v>
      </c>
      <c r="O510" s="2">
        <f t="shared" si="47"/>
        <v>1</v>
      </c>
      <c r="P510" s="2">
        <f>1</f>
        <v>1</v>
      </c>
    </row>
    <row r="511" spans="1:16" x14ac:dyDescent="0.25">
      <c r="A511" s="1">
        <v>43759</v>
      </c>
      <c r="B511">
        <v>4692000</v>
      </c>
      <c r="C511">
        <v>85.44</v>
      </c>
      <c r="D511">
        <v>69.239999999999995</v>
      </c>
      <c r="E511">
        <v>1.99</v>
      </c>
      <c r="F511" t="s">
        <v>9</v>
      </c>
      <c r="G511" t="s">
        <v>20</v>
      </c>
      <c r="H511" t="s">
        <v>21</v>
      </c>
      <c r="I511">
        <v>48</v>
      </c>
      <c r="J511">
        <f t="shared" si="42"/>
        <v>2019</v>
      </c>
      <c r="K511" t="str">
        <f t="shared" si="43"/>
        <v>Less than 50</v>
      </c>
      <c r="L511" t="str">
        <f t="shared" si="44"/>
        <v>65-79.99</v>
      </c>
      <c r="M511" s="2" t="str">
        <f t="shared" si="45"/>
        <v>1.50-1.99</v>
      </c>
      <c r="N511" s="2" t="str">
        <f t="shared" si="46"/>
        <v>Under 90</v>
      </c>
      <c r="O511" s="2">
        <f t="shared" si="47"/>
        <v>0</v>
      </c>
      <c r="P511" s="2">
        <f>1</f>
        <v>1</v>
      </c>
    </row>
    <row r="512" spans="1:16" x14ac:dyDescent="0.25">
      <c r="A512" s="1">
        <v>42965</v>
      </c>
      <c r="B512">
        <v>4283000</v>
      </c>
      <c r="C512">
        <v>90.97</v>
      </c>
      <c r="D512">
        <v>86.78</v>
      </c>
      <c r="E512">
        <v>2.4900000000000002</v>
      </c>
      <c r="F512" t="s">
        <v>9</v>
      </c>
      <c r="G512" t="s">
        <v>22</v>
      </c>
      <c r="H512" t="s">
        <v>23</v>
      </c>
      <c r="I512">
        <v>55</v>
      </c>
      <c r="J512">
        <f t="shared" si="42"/>
        <v>2017</v>
      </c>
      <c r="K512" t="str">
        <f t="shared" si="43"/>
        <v>50-100</v>
      </c>
      <c r="L512" t="str">
        <f t="shared" si="44"/>
        <v>Over 80</v>
      </c>
      <c r="M512" s="2" t="str">
        <f t="shared" si="45"/>
        <v>Over 2.00</v>
      </c>
      <c r="N512" s="2" t="str">
        <f t="shared" si="46"/>
        <v>90-94.99</v>
      </c>
      <c r="O512" s="2">
        <f t="shared" si="47"/>
        <v>0</v>
      </c>
      <c r="P512" s="2">
        <f>1</f>
        <v>1</v>
      </c>
    </row>
    <row r="513" spans="1:16" x14ac:dyDescent="0.25">
      <c r="A513" s="1">
        <v>45047</v>
      </c>
      <c r="B513">
        <v>2312000</v>
      </c>
      <c r="C513">
        <v>96.31</v>
      </c>
      <c r="D513">
        <v>86.74</v>
      </c>
      <c r="E513">
        <v>2.4300000000000002</v>
      </c>
      <c r="F513" t="s">
        <v>9</v>
      </c>
      <c r="G513" t="s">
        <v>32</v>
      </c>
      <c r="H513" t="s">
        <v>33</v>
      </c>
      <c r="I513">
        <v>26</v>
      </c>
      <c r="J513">
        <f t="shared" si="42"/>
        <v>2023</v>
      </c>
      <c r="K513" t="str">
        <f t="shared" si="43"/>
        <v>Less than 50</v>
      </c>
      <c r="L513" t="str">
        <f t="shared" si="44"/>
        <v>Over 80</v>
      </c>
      <c r="M513" s="2" t="str">
        <f t="shared" si="45"/>
        <v>Over 2.00</v>
      </c>
      <c r="N513" s="2" t="str">
        <f t="shared" si="46"/>
        <v>95-97.99</v>
      </c>
      <c r="O513" s="2">
        <f t="shared" si="47"/>
        <v>0</v>
      </c>
      <c r="P513" s="2">
        <f>1</f>
        <v>1</v>
      </c>
    </row>
    <row r="514" spans="1:16" x14ac:dyDescent="0.25">
      <c r="A514" s="1">
        <v>43039</v>
      </c>
      <c r="B514">
        <v>1267000</v>
      </c>
      <c r="C514">
        <v>96.81</v>
      </c>
      <c r="D514">
        <v>60.04</v>
      </c>
      <c r="E514">
        <v>1.85</v>
      </c>
      <c r="F514" t="s">
        <v>9</v>
      </c>
      <c r="G514" t="s">
        <v>48</v>
      </c>
      <c r="H514" t="s">
        <v>13</v>
      </c>
      <c r="I514">
        <v>105</v>
      </c>
      <c r="J514">
        <f t="shared" ref="J514:J577" si="48">YEAR(A514)</f>
        <v>2017</v>
      </c>
      <c r="K514" t="str">
        <f t="shared" ref="K514:K577" si="49">IF(I514&lt;50,"Less than 50",IF(I514&lt;100,"50-100","More than 100"))</f>
        <v>More than 100</v>
      </c>
      <c r="L514" t="str">
        <f t="shared" ref="L514:L577" si="50">IF(D514&lt;65,"Under 65",IF(D514&lt;80,"65-79.99","Over 80"))</f>
        <v>Under 65</v>
      </c>
      <c r="M514" s="2" t="str">
        <f t="shared" ref="M514:M577" si="51">IF(E514&lt;1.25,"Under 1.25",IF(E514&lt;1.5,"1.25-1.49",IF(E514&lt;2,"1.50-1.99","Over 2.00")))</f>
        <v>1.50-1.99</v>
      </c>
      <c r="N514" s="2" t="str">
        <f t="shared" ref="N514:N577" si="52">IF(C514&lt;90,"Under 90",IF(C514&lt;95,"90-94.99",IF(C514&lt;98,"95-97.99","Over 98")))</f>
        <v>95-97.99</v>
      </c>
      <c r="O514" s="2">
        <f t="shared" ref="O514:O577" si="53">IF(OR(F514="30 Days Late", F514="60 Days Late", F514="90+ Days Late"),1,0)</f>
        <v>0</v>
      </c>
      <c r="P514" s="2">
        <f>1</f>
        <v>1</v>
      </c>
    </row>
    <row r="515" spans="1:16" x14ac:dyDescent="0.25">
      <c r="A515" s="1">
        <v>45098</v>
      </c>
      <c r="B515">
        <v>7757000</v>
      </c>
      <c r="C515">
        <v>88.61</v>
      </c>
      <c r="D515">
        <v>57.66</v>
      </c>
      <c r="E515">
        <v>2.38</v>
      </c>
      <c r="F515" t="s">
        <v>19</v>
      </c>
      <c r="G515" t="s">
        <v>30</v>
      </c>
      <c r="H515" t="s">
        <v>28</v>
      </c>
      <c r="I515">
        <v>37</v>
      </c>
      <c r="J515">
        <f t="shared" si="48"/>
        <v>2023</v>
      </c>
      <c r="K515" t="str">
        <f t="shared" si="49"/>
        <v>Less than 50</v>
      </c>
      <c r="L515" t="str">
        <f t="shared" si="50"/>
        <v>Under 65</v>
      </c>
      <c r="M515" s="2" t="str">
        <f t="shared" si="51"/>
        <v>Over 2.00</v>
      </c>
      <c r="N515" s="2" t="str">
        <f t="shared" si="52"/>
        <v>Under 90</v>
      </c>
      <c r="O515" s="2">
        <f t="shared" si="53"/>
        <v>1</v>
      </c>
      <c r="P515" s="2">
        <f>1</f>
        <v>1</v>
      </c>
    </row>
    <row r="516" spans="1:16" x14ac:dyDescent="0.25">
      <c r="A516" s="1">
        <v>45511</v>
      </c>
      <c r="B516">
        <v>5029000</v>
      </c>
      <c r="C516">
        <v>88.31</v>
      </c>
      <c r="D516">
        <v>51.56</v>
      </c>
      <c r="E516">
        <v>1.05</v>
      </c>
      <c r="F516" t="s">
        <v>9</v>
      </c>
      <c r="G516" t="s">
        <v>48</v>
      </c>
      <c r="H516" t="s">
        <v>13</v>
      </c>
      <c r="I516">
        <v>46</v>
      </c>
      <c r="J516">
        <f t="shared" si="48"/>
        <v>2024</v>
      </c>
      <c r="K516" t="str">
        <f t="shared" si="49"/>
        <v>Less than 50</v>
      </c>
      <c r="L516" t="str">
        <f t="shared" si="50"/>
        <v>Under 65</v>
      </c>
      <c r="M516" s="2" t="str">
        <f t="shared" si="51"/>
        <v>Under 1.25</v>
      </c>
      <c r="N516" s="2" t="str">
        <f t="shared" si="52"/>
        <v>Under 90</v>
      </c>
      <c r="O516" s="2">
        <f t="shared" si="53"/>
        <v>0</v>
      </c>
      <c r="P516" s="2">
        <f>1</f>
        <v>1</v>
      </c>
    </row>
    <row r="517" spans="1:16" x14ac:dyDescent="0.25">
      <c r="A517" s="1">
        <v>45684</v>
      </c>
      <c r="B517">
        <v>5428000</v>
      </c>
      <c r="C517">
        <v>89.24</v>
      </c>
      <c r="D517">
        <v>88.02</v>
      </c>
      <c r="E517">
        <v>1.87</v>
      </c>
      <c r="F517" t="s">
        <v>40</v>
      </c>
      <c r="G517" t="s">
        <v>14</v>
      </c>
      <c r="H517" t="s">
        <v>15</v>
      </c>
      <c r="I517">
        <v>69</v>
      </c>
      <c r="J517">
        <f t="shared" si="48"/>
        <v>2025</v>
      </c>
      <c r="K517" t="str">
        <f t="shared" si="49"/>
        <v>50-100</v>
      </c>
      <c r="L517" t="str">
        <f t="shared" si="50"/>
        <v>Over 80</v>
      </c>
      <c r="M517" s="2" t="str">
        <f t="shared" si="51"/>
        <v>1.50-1.99</v>
      </c>
      <c r="N517" s="2" t="str">
        <f t="shared" si="52"/>
        <v>Under 90</v>
      </c>
      <c r="O517" s="2">
        <f t="shared" si="53"/>
        <v>1</v>
      </c>
      <c r="P517" s="2">
        <f>1</f>
        <v>1</v>
      </c>
    </row>
    <row r="518" spans="1:16" x14ac:dyDescent="0.25">
      <c r="A518" s="1">
        <v>44182</v>
      </c>
      <c r="B518">
        <v>8953000</v>
      </c>
      <c r="C518">
        <v>92.75</v>
      </c>
      <c r="D518">
        <v>80.349999999999994</v>
      </c>
      <c r="E518">
        <v>1.42</v>
      </c>
      <c r="F518" t="s">
        <v>19</v>
      </c>
      <c r="G518" t="s">
        <v>38</v>
      </c>
      <c r="H518" t="s">
        <v>23</v>
      </c>
      <c r="I518">
        <v>28</v>
      </c>
      <c r="J518">
        <f t="shared" si="48"/>
        <v>2020</v>
      </c>
      <c r="K518" t="str">
        <f t="shared" si="49"/>
        <v>Less than 50</v>
      </c>
      <c r="L518" t="str">
        <f t="shared" si="50"/>
        <v>Over 80</v>
      </c>
      <c r="M518" s="2" t="str">
        <f t="shared" si="51"/>
        <v>1.25-1.49</v>
      </c>
      <c r="N518" s="2" t="str">
        <f t="shared" si="52"/>
        <v>90-94.99</v>
      </c>
      <c r="O518" s="2">
        <f t="shared" si="53"/>
        <v>1</v>
      </c>
      <c r="P518" s="2">
        <f>1</f>
        <v>1</v>
      </c>
    </row>
    <row r="519" spans="1:16" x14ac:dyDescent="0.25">
      <c r="A519" s="1">
        <v>44961</v>
      </c>
      <c r="B519">
        <v>6559000</v>
      </c>
      <c r="C519">
        <v>99.2</v>
      </c>
      <c r="D519">
        <v>85.7</v>
      </c>
      <c r="E519">
        <v>1.63</v>
      </c>
      <c r="F519" t="s">
        <v>9</v>
      </c>
      <c r="G519" t="s">
        <v>47</v>
      </c>
      <c r="H519" t="s">
        <v>18</v>
      </c>
      <c r="I519">
        <v>66</v>
      </c>
      <c r="J519">
        <f t="shared" si="48"/>
        <v>2023</v>
      </c>
      <c r="K519" t="str">
        <f t="shared" si="49"/>
        <v>50-100</v>
      </c>
      <c r="L519" t="str">
        <f t="shared" si="50"/>
        <v>Over 80</v>
      </c>
      <c r="M519" s="2" t="str">
        <f t="shared" si="51"/>
        <v>1.50-1.99</v>
      </c>
      <c r="N519" s="2" t="str">
        <f t="shared" si="52"/>
        <v>Over 98</v>
      </c>
      <c r="O519" s="2">
        <f t="shared" si="53"/>
        <v>0</v>
      </c>
      <c r="P519" s="2">
        <f>1</f>
        <v>1</v>
      </c>
    </row>
    <row r="520" spans="1:16" x14ac:dyDescent="0.25">
      <c r="A520" s="1">
        <v>45347</v>
      </c>
      <c r="B520">
        <v>4745000</v>
      </c>
      <c r="C520">
        <v>92.46</v>
      </c>
      <c r="D520">
        <v>58.19</v>
      </c>
      <c r="E520">
        <v>1.89</v>
      </c>
      <c r="F520" t="s">
        <v>9</v>
      </c>
      <c r="G520" t="s">
        <v>46</v>
      </c>
      <c r="H520" t="s">
        <v>37</v>
      </c>
      <c r="I520">
        <v>120</v>
      </c>
      <c r="J520">
        <f t="shared" si="48"/>
        <v>2024</v>
      </c>
      <c r="K520" t="str">
        <f t="shared" si="49"/>
        <v>More than 100</v>
      </c>
      <c r="L520" t="str">
        <f t="shared" si="50"/>
        <v>Under 65</v>
      </c>
      <c r="M520" s="2" t="str">
        <f t="shared" si="51"/>
        <v>1.50-1.99</v>
      </c>
      <c r="N520" s="2" t="str">
        <f t="shared" si="52"/>
        <v>90-94.99</v>
      </c>
      <c r="O520" s="2">
        <f t="shared" si="53"/>
        <v>0</v>
      </c>
      <c r="P520" s="2">
        <f>1</f>
        <v>1</v>
      </c>
    </row>
    <row r="521" spans="1:16" x14ac:dyDescent="0.25">
      <c r="A521" s="1">
        <v>44862</v>
      </c>
      <c r="B521">
        <v>3899000</v>
      </c>
      <c r="C521">
        <v>97.83</v>
      </c>
      <c r="D521">
        <v>58.28</v>
      </c>
      <c r="E521">
        <v>1.1100000000000001</v>
      </c>
      <c r="F521" t="s">
        <v>40</v>
      </c>
      <c r="G521" t="s">
        <v>35</v>
      </c>
      <c r="H521" t="s">
        <v>11</v>
      </c>
      <c r="I521">
        <v>44</v>
      </c>
      <c r="J521">
        <f t="shared" si="48"/>
        <v>2022</v>
      </c>
      <c r="K521" t="str">
        <f t="shared" si="49"/>
        <v>Less than 50</v>
      </c>
      <c r="L521" t="str">
        <f t="shared" si="50"/>
        <v>Under 65</v>
      </c>
      <c r="M521" s="2" t="str">
        <f t="shared" si="51"/>
        <v>Under 1.25</v>
      </c>
      <c r="N521" s="2" t="str">
        <f t="shared" si="52"/>
        <v>95-97.99</v>
      </c>
      <c r="O521" s="2">
        <f t="shared" si="53"/>
        <v>1</v>
      </c>
      <c r="P521" s="2">
        <f>1</f>
        <v>1</v>
      </c>
    </row>
    <row r="522" spans="1:16" x14ac:dyDescent="0.25">
      <c r="A522" s="1">
        <v>45615</v>
      </c>
      <c r="B522">
        <v>500000</v>
      </c>
      <c r="C522">
        <v>97.16</v>
      </c>
      <c r="D522">
        <v>83.43</v>
      </c>
      <c r="E522">
        <v>1.5</v>
      </c>
      <c r="F522" t="s">
        <v>9</v>
      </c>
      <c r="G522" t="s">
        <v>41</v>
      </c>
      <c r="H522" t="s">
        <v>33</v>
      </c>
      <c r="I522">
        <v>80</v>
      </c>
      <c r="J522">
        <f t="shared" si="48"/>
        <v>2024</v>
      </c>
      <c r="K522" t="str">
        <f t="shared" si="49"/>
        <v>50-100</v>
      </c>
      <c r="L522" t="str">
        <f t="shared" si="50"/>
        <v>Over 80</v>
      </c>
      <c r="M522" s="2" t="str">
        <f t="shared" si="51"/>
        <v>1.50-1.99</v>
      </c>
      <c r="N522" s="2" t="str">
        <f t="shared" si="52"/>
        <v>95-97.99</v>
      </c>
      <c r="O522" s="2">
        <f t="shared" si="53"/>
        <v>0</v>
      </c>
      <c r="P522" s="2">
        <f>1</f>
        <v>1</v>
      </c>
    </row>
    <row r="523" spans="1:16" x14ac:dyDescent="0.25">
      <c r="A523" s="1">
        <v>44981</v>
      </c>
      <c r="B523">
        <v>7074000</v>
      </c>
      <c r="C523">
        <v>94.82</v>
      </c>
      <c r="D523">
        <v>56.06</v>
      </c>
      <c r="E523">
        <v>2.31</v>
      </c>
      <c r="F523" t="s">
        <v>19</v>
      </c>
      <c r="G523" t="s">
        <v>44</v>
      </c>
      <c r="H523" t="s">
        <v>37</v>
      </c>
      <c r="I523">
        <v>97</v>
      </c>
      <c r="J523">
        <f t="shared" si="48"/>
        <v>2023</v>
      </c>
      <c r="K523" t="str">
        <f t="shared" si="49"/>
        <v>50-100</v>
      </c>
      <c r="L523" t="str">
        <f t="shared" si="50"/>
        <v>Under 65</v>
      </c>
      <c r="M523" s="2" t="str">
        <f t="shared" si="51"/>
        <v>Over 2.00</v>
      </c>
      <c r="N523" s="2" t="str">
        <f t="shared" si="52"/>
        <v>90-94.99</v>
      </c>
      <c r="O523" s="2">
        <f t="shared" si="53"/>
        <v>1</v>
      </c>
      <c r="P523" s="2">
        <f>1</f>
        <v>1</v>
      </c>
    </row>
    <row r="524" spans="1:16" x14ac:dyDescent="0.25">
      <c r="A524" s="1">
        <v>43199</v>
      </c>
      <c r="B524">
        <v>1443000</v>
      </c>
      <c r="C524">
        <v>91.38</v>
      </c>
      <c r="D524">
        <v>51.5</v>
      </c>
      <c r="E524">
        <v>1.19</v>
      </c>
      <c r="F524" t="s">
        <v>19</v>
      </c>
      <c r="G524" t="s">
        <v>46</v>
      </c>
      <c r="H524" t="s">
        <v>37</v>
      </c>
      <c r="I524">
        <v>84</v>
      </c>
      <c r="J524">
        <f t="shared" si="48"/>
        <v>2018</v>
      </c>
      <c r="K524" t="str">
        <f t="shared" si="49"/>
        <v>50-100</v>
      </c>
      <c r="L524" t="str">
        <f t="shared" si="50"/>
        <v>Under 65</v>
      </c>
      <c r="M524" s="2" t="str">
        <f t="shared" si="51"/>
        <v>Under 1.25</v>
      </c>
      <c r="N524" s="2" t="str">
        <f t="shared" si="52"/>
        <v>90-94.99</v>
      </c>
      <c r="O524" s="2">
        <f t="shared" si="53"/>
        <v>1</v>
      </c>
      <c r="P524" s="2">
        <f>1</f>
        <v>1</v>
      </c>
    </row>
    <row r="525" spans="1:16" x14ac:dyDescent="0.25">
      <c r="A525" s="1">
        <v>45160</v>
      </c>
      <c r="B525">
        <v>6380000</v>
      </c>
      <c r="C525">
        <v>85.82</v>
      </c>
      <c r="D525">
        <v>88.92</v>
      </c>
      <c r="E525">
        <v>1.34</v>
      </c>
      <c r="F525" t="s">
        <v>9</v>
      </c>
      <c r="G525" t="s">
        <v>34</v>
      </c>
      <c r="H525" t="s">
        <v>13</v>
      </c>
      <c r="I525">
        <v>5</v>
      </c>
      <c r="J525">
        <f t="shared" si="48"/>
        <v>2023</v>
      </c>
      <c r="K525" t="str">
        <f t="shared" si="49"/>
        <v>Less than 50</v>
      </c>
      <c r="L525" t="str">
        <f t="shared" si="50"/>
        <v>Over 80</v>
      </c>
      <c r="M525" s="2" t="str">
        <f t="shared" si="51"/>
        <v>1.25-1.49</v>
      </c>
      <c r="N525" s="2" t="str">
        <f t="shared" si="52"/>
        <v>Under 90</v>
      </c>
      <c r="O525" s="2">
        <f t="shared" si="53"/>
        <v>0</v>
      </c>
      <c r="P525" s="2">
        <f>1</f>
        <v>1</v>
      </c>
    </row>
    <row r="526" spans="1:16" x14ac:dyDescent="0.25">
      <c r="A526" s="1">
        <v>45007</v>
      </c>
      <c r="B526">
        <v>2826000</v>
      </c>
      <c r="C526">
        <v>88.46</v>
      </c>
      <c r="D526">
        <v>50.06</v>
      </c>
      <c r="E526">
        <v>2.09</v>
      </c>
      <c r="F526" t="s">
        <v>9</v>
      </c>
      <c r="G526" t="s">
        <v>27</v>
      </c>
      <c r="H526" t="s">
        <v>28</v>
      </c>
      <c r="I526">
        <v>42</v>
      </c>
      <c r="J526">
        <f t="shared" si="48"/>
        <v>2023</v>
      </c>
      <c r="K526" t="str">
        <f t="shared" si="49"/>
        <v>Less than 50</v>
      </c>
      <c r="L526" t="str">
        <f t="shared" si="50"/>
        <v>Under 65</v>
      </c>
      <c r="M526" s="2" t="str">
        <f t="shared" si="51"/>
        <v>Over 2.00</v>
      </c>
      <c r="N526" s="2" t="str">
        <f t="shared" si="52"/>
        <v>Under 90</v>
      </c>
      <c r="O526" s="2">
        <f t="shared" si="53"/>
        <v>0</v>
      </c>
      <c r="P526" s="2">
        <f>1</f>
        <v>1</v>
      </c>
    </row>
    <row r="527" spans="1:16" x14ac:dyDescent="0.25">
      <c r="A527" s="1">
        <v>43821</v>
      </c>
      <c r="B527">
        <v>7435000</v>
      </c>
      <c r="C527">
        <v>97.73</v>
      </c>
      <c r="D527">
        <v>66.91</v>
      </c>
      <c r="E527">
        <v>1.45</v>
      </c>
      <c r="F527" t="s">
        <v>9</v>
      </c>
      <c r="G527" t="s">
        <v>49</v>
      </c>
      <c r="H527" t="s">
        <v>18</v>
      </c>
      <c r="I527">
        <v>99</v>
      </c>
      <c r="J527">
        <f t="shared" si="48"/>
        <v>2019</v>
      </c>
      <c r="K527" t="str">
        <f t="shared" si="49"/>
        <v>50-100</v>
      </c>
      <c r="L527" t="str">
        <f t="shared" si="50"/>
        <v>65-79.99</v>
      </c>
      <c r="M527" s="2" t="str">
        <f t="shared" si="51"/>
        <v>1.25-1.49</v>
      </c>
      <c r="N527" s="2" t="str">
        <f t="shared" si="52"/>
        <v>95-97.99</v>
      </c>
      <c r="O527" s="2">
        <f t="shared" si="53"/>
        <v>0</v>
      </c>
      <c r="P527" s="2">
        <f>1</f>
        <v>1</v>
      </c>
    </row>
    <row r="528" spans="1:16" x14ac:dyDescent="0.25">
      <c r="A528" s="1">
        <v>43747</v>
      </c>
      <c r="B528">
        <v>7388000</v>
      </c>
      <c r="C528">
        <v>97.25</v>
      </c>
      <c r="D528">
        <v>57.26</v>
      </c>
      <c r="E528">
        <v>1.56</v>
      </c>
      <c r="F528" t="s">
        <v>19</v>
      </c>
      <c r="G528" t="s">
        <v>38</v>
      </c>
      <c r="H528" t="s">
        <v>23</v>
      </c>
      <c r="I528">
        <v>45</v>
      </c>
      <c r="J528">
        <f t="shared" si="48"/>
        <v>2019</v>
      </c>
      <c r="K528" t="str">
        <f t="shared" si="49"/>
        <v>Less than 50</v>
      </c>
      <c r="L528" t="str">
        <f t="shared" si="50"/>
        <v>Under 65</v>
      </c>
      <c r="M528" s="2" t="str">
        <f t="shared" si="51"/>
        <v>1.50-1.99</v>
      </c>
      <c r="N528" s="2" t="str">
        <f t="shared" si="52"/>
        <v>95-97.99</v>
      </c>
      <c r="O528" s="2">
        <f t="shared" si="53"/>
        <v>1</v>
      </c>
      <c r="P528" s="2">
        <f>1</f>
        <v>1</v>
      </c>
    </row>
    <row r="529" spans="1:16" x14ac:dyDescent="0.25">
      <c r="A529" s="1">
        <v>43934</v>
      </c>
      <c r="B529">
        <v>7919000</v>
      </c>
      <c r="C529">
        <v>94.92</v>
      </c>
      <c r="D529">
        <v>53.14</v>
      </c>
      <c r="E529">
        <v>1.82</v>
      </c>
      <c r="F529" t="s">
        <v>9</v>
      </c>
      <c r="G529" t="s">
        <v>50</v>
      </c>
      <c r="H529" t="s">
        <v>21</v>
      </c>
      <c r="I529">
        <v>23</v>
      </c>
      <c r="J529">
        <f t="shared" si="48"/>
        <v>2020</v>
      </c>
      <c r="K529" t="str">
        <f t="shared" si="49"/>
        <v>Less than 50</v>
      </c>
      <c r="L529" t="str">
        <f t="shared" si="50"/>
        <v>Under 65</v>
      </c>
      <c r="M529" s="2" t="str">
        <f t="shared" si="51"/>
        <v>1.50-1.99</v>
      </c>
      <c r="N529" s="2" t="str">
        <f t="shared" si="52"/>
        <v>90-94.99</v>
      </c>
      <c r="O529" s="2">
        <f t="shared" si="53"/>
        <v>0</v>
      </c>
      <c r="P529" s="2">
        <f>1</f>
        <v>1</v>
      </c>
    </row>
    <row r="530" spans="1:16" x14ac:dyDescent="0.25">
      <c r="A530" s="1">
        <v>45450</v>
      </c>
      <c r="B530">
        <v>3339000</v>
      </c>
      <c r="C530">
        <v>96.71</v>
      </c>
      <c r="D530">
        <v>73.349999999999994</v>
      </c>
      <c r="E530">
        <v>2.4300000000000002</v>
      </c>
      <c r="F530" t="s">
        <v>52</v>
      </c>
      <c r="G530" t="s">
        <v>32</v>
      </c>
      <c r="H530" t="s">
        <v>33</v>
      </c>
      <c r="I530">
        <v>90</v>
      </c>
      <c r="J530">
        <f t="shared" si="48"/>
        <v>2024</v>
      </c>
      <c r="K530" t="str">
        <f t="shared" si="49"/>
        <v>50-100</v>
      </c>
      <c r="L530" t="str">
        <f t="shared" si="50"/>
        <v>65-79.99</v>
      </c>
      <c r="M530" s="2" t="str">
        <f t="shared" si="51"/>
        <v>Over 2.00</v>
      </c>
      <c r="N530" s="2" t="str">
        <f t="shared" si="52"/>
        <v>95-97.99</v>
      </c>
      <c r="O530" s="2">
        <f t="shared" si="53"/>
        <v>1</v>
      </c>
      <c r="P530" s="2">
        <f>1</f>
        <v>1</v>
      </c>
    </row>
    <row r="531" spans="1:16" x14ac:dyDescent="0.25">
      <c r="A531" s="1">
        <v>45222</v>
      </c>
      <c r="B531">
        <v>1823000</v>
      </c>
      <c r="C531">
        <v>95.72</v>
      </c>
      <c r="D531">
        <v>80.36</v>
      </c>
      <c r="E531">
        <v>1.1499999999999999</v>
      </c>
      <c r="F531" t="s">
        <v>19</v>
      </c>
      <c r="G531" t="s">
        <v>41</v>
      </c>
      <c r="H531" t="s">
        <v>33</v>
      </c>
      <c r="I531">
        <v>98</v>
      </c>
      <c r="J531">
        <f t="shared" si="48"/>
        <v>2023</v>
      </c>
      <c r="K531" t="str">
        <f t="shared" si="49"/>
        <v>50-100</v>
      </c>
      <c r="L531" t="str">
        <f t="shared" si="50"/>
        <v>Over 80</v>
      </c>
      <c r="M531" s="2" t="str">
        <f t="shared" si="51"/>
        <v>Under 1.25</v>
      </c>
      <c r="N531" s="2" t="str">
        <f t="shared" si="52"/>
        <v>95-97.99</v>
      </c>
      <c r="O531" s="2">
        <f t="shared" si="53"/>
        <v>1</v>
      </c>
      <c r="P531" s="2">
        <f>1</f>
        <v>1</v>
      </c>
    </row>
    <row r="532" spans="1:16" x14ac:dyDescent="0.25">
      <c r="A532" s="1">
        <v>43697</v>
      </c>
      <c r="B532">
        <v>8991000</v>
      </c>
      <c r="C532">
        <v>90.54</v>
      </c>
      <c r="D532">
        <v>87.32</v>
      </c>
      <c r="E532">
        <v>2.2400000000000002</v>
      </c>
      <c r="F532" t="s">
        <v>9</v>
      </c>
      <c r="G532" t="s">
        <v>35</v>
      </c>
      <c r="H532" t="s">
        <v>11</v>
      </c>
      <c r="I532">
        <v>168</v>
      </c>
      <c r="J532">
        <f t="shared" si="48"/>
        <v>2019</v>
      </c>
      <c r="K532" t="str">
        <f t="shared" si="49"/>
        <v>More than 100</v>
      </c>
      <c r="L532" t="str">
        <f t="shared" si="50"/>
        <v>Over 80</v>
      </c>
      <c r="M532" s="2" t="str">
        <f t="shared" si="51"/>
        <v>Over 2.00</v>
      </c>
      <c r="N532" s="2" t="str">
        <f t="shared" si="52"/>
        <v>90-94.99</v>
      </c>
      <c r="O532" s="2">
        <f t="shared" si="53"/>
        <v>0</v>
      </c>
      <c r="P532" s="2">
        <f>1</f>
        <v>1</v>
      </c>
    </row>
    <row r="533" spans="1:16" x14ac:dyDescent="0.25">
      <c r="A533" s="1">
        <v>43917</v>
      </c>
      <c r="B533">
        <v>7164000</v>
      </c>
      <c r="C533">
        <v>91.93</v>
      </c>
      <c r="D533">
        <v>86.84</v>
      </c>
      <c r="E533">
        <v>2.04</v>
      </c>
      <c r="F533" t="s">
        <v>9</v>
      </c>
      <c r="G533" t="s">
        <v>47</v>
      </c>
      <c r="H533" t="s">
        <v>18</v>
      </c>
      <c r="I533">
        <v>104</v>
      </c>
      <c r="J533">
        <f t="shared" si="48"/>
        <v>2020</v>
      </c>
      <c r="K533" t="str">
        <f t="shared" si="49"/>
        <v>More than 100</v>
      </c>
      <c r="L533" t="str">
        <f t="shared" si="50"/>
        <v>Over 80</v>
      </c>
      <c r="M533" s="2" t="str">
        <f t="shared" si="51"/>
        <v>Over 2.00</v>
      </c>
      <c r="N533" s="2" t="str">
        <f t="shared" si="52"/>
        <v>90-94.99</v>
      </c>
      <c r="O533" s="2">
        <f t="shared" si="53"/>
        <v>0</v>
      </c>
      <c r="P533" s="2">
        <f>1</f>
        <v>1</v>
      </c>
    </row>
    <row r="534" spans="1:16" x14ac:dyDescent="0.25">
      <c r="A534" s="1">
        <v>44944</v>
      </c>
      <c r="B534">
        <v>6332000</v>
      </c>
      <c r="C534">
        <v>89.11</v>
      </c>
      <c r="D534">
        <v>82.28</v>
      </c>
      <c r="E534">
        <v>1.29</v>
      </c>
      <c r="F534" t="s">
        <v>52</v>
      </c>
      <c r="G534" t="s">
        <v>47</v>
      </c>
      <c r="H534" t="s">
        <v>18</v>
      </c>
      <c r="I534">
        <v>87</v>
      </c>
      <c r="J534">
        <f t="shared" si="48"/>
        <v>2023</v>
      </c>
      <c r="K534" t="str">
        <f t="shared" si="49"/>
        <v>50-100</v>
      </c>
      <c r="L534" t="str">
        <f t="shared" si="50"/>
        <v>Over 80</v>
      </c>
      <c r="M534" s="2" t="str">
        <f t="shared" si="51"/>
        <v>1.25-1.49</v>
      </c>
      <c r="N534" s="2" t="str">
        <f t="shared" si="52"/>
        <v>Under 90</v>
      </c>
      <c r="O534" s="2">
        <f t="shared" si="53"/>
        <v>1</v>
      </c>
      <c r="P534" s="2">
        <f>1</f>
        <v>1</v>
      </c>
    </row>
    <row r="535" spans="1:16" x14ac:dyDescent="0.25">
      <c r="A535" s="1">
        <v>42692</v>
      </c>
      <c r="B535">
        <v>2402000</v>
      </c>
      <c r="C535">
        <v>99.68</v>
      </c>
      <c r="D535">
        <v>84.26</v>
      </c>
      <c r="E535">
        <v>2.0499999999999998</v>
      </c>
      <c r="F535" t="s">
        <v>9</v>
      </c>
      <c r="G535" t="s">
        <v>49</v>
      </c>
      <c r="H535" t="s">
        <v>18</v>
      </c>
      <c r="I535">
        <v>38</v>
      </c>
      <c r="J535">
        <f t="shared" si="48"/>
        <v>2016</v>
      </c>
      <c r="K535" t="str">
        <f t="shared" si="49"/>
        <v>Less than 50</v>
      </c>
      <c r="L535" t="str">
        <f t="shared" si="50"/>
        <v>Over 80</v>
      </c>
      <c r="M535" s="2" t="str">
        <f t="shared" si="51"/>
        <v>Over 2.00</v>
      </c>
      <c r="N535" s="2" t="str">
        <f t="shared" si="52"/>
        <v>Over 98</v>
      </c>
      <c r="O535" s="2">
        <f t="shared" si="53"/>
        <v>0</v>
      </c>
      <c r="P535" s="2">
        <f>1</f>
        <v>1</v>
      </c>
    </row>
    <row r="536" spans="1:16" x14ac:dyDescent="0.25">
      <c r="A536" s="1">
        <v>43986</v>
      </c>
      <c r="B536">
        <v>5916000</v>
      </c>
      <c r="C536">
        <v>99.21</v>
      </c>
      <c r="D536">
        <v>69.849999999999994</v>
      </c>
      <c r="E536">
        <v>1.57</v>
      </c>
      <c r="F536" t="s">
        <v>9</v>
      </c>
      <c r="G536" t="s">
        <v>16</v>
      </c>
      <c r="H536" t="s">
        <v>11</v>
      </c>
      <c r="I536">
        <v>125</v>
      </c>
      <c r="J536">
        <f t="shared" si="48"/>
        <v>2020</v>
      </c>
      <c r="K536" t="str">
        <f t="shared" si="49"/>
        <v>More than 100</v>
      </c>
      <c r="L536" t="str">
        <f t="shared" si="50"/>
        <v>65-79.99</v>
      </c>
      <c r="M536" s="2" t="str">
        <f t="shared" si="51"/>
        <v>1.50-1.99</v>
      </c>
      <c r="N536" s="2" t="str">
        <f t="shared" si="52"/>
        <v>Over 98</v>
      </c>
      <c r="O536" s="2">
        <f t="shared" si="53"/>
        <v>0</v>
      </c>
      <c r="P536" s="2">
        <f>1</f>
        <v>1</v>
      </c>
    </row>
    <row r="537" spans="1:16" x14ac:dyDescent="0.25">
      <c r="A537" s="1">
        <v>43668</v>
      </c>
      <c r="B537">
        <v>5908000</v>
      </c>
      <c r="C537">
        <v>96.02</v>
      </c>
      <c r="D537">
        <v>65.37</v>
      </c>
      <c r="E537">
        <v>1.04</v>
      </c>
      <c r="F537" t="s">
        <v>9</v>
      </c>
      <c r="G537" t="s">
        <v>44</v>
      </c>
      <c r="H537" t="s">
        <v>37</v>
      </c>
      <c r="I537">
        <v>58</v>
      </c>
      <c r="J537">
        <f t="shared" si="48"/>
        <v>2019</v>
      </c>
      <c r="K537" t="str">
        <f t="shared" si="49"/>
        <v>50-100</v>
      </c>
      <c r="L537" t="str">
        <f t="shared" si="50"/>
        <v>65-79.99</v>
      </c>
      <c r="M537" s="2" t="str">
        <f t="shared" si="51"/>
        <v>Under 1.25</v>
      </c>
      <c r="N537" s="2" t="str">
        <f t="shared" si="52"/>
        <v>95-97.99</v>
      </c>
      <c r="O537" s="2">
        <f t="shared" si="53"/>
        <v>0</v>
      </c>
      <c r="P537" s="2">
        <f>1</f>
        <v>1</v>
      </c>
    </row>
    <row r="538" spans="1:16" x14ac:dyDescent="0.25">
      <c r="A538" s="1">
        <v>43899</v>
      </c>
      <c r="B538">
        <v>1964000</v>
      </c>
      <c r="C538">
        <v>95.57</v>
      </c>
      <c r="D538">
        <v>82.69</v>
      </c>
      <c r="E538">
        <v>1.82</v>
      </c>
      <c r="F538" t="s">
        <v>9</v>
      </c>
      <c r="G538" t="s">
        <v>51</v>
      </c>
      <c r="H538" t="s">
        <v>28</v>
      </c>
      <c r="I538">
        <v>64</v>
      </c>
      <c r="J538">
        <f t="shared" si="48"/>
        <v>2020</v>
      </c>
      <c r="K538" t="str">
        <f t="shared" si="49"/>
        <v>50-100</v>
      </c>
      <c r="L538" t="str">
        <f t="shared" si="50"/>
        <v>Over 80</v>
      </c>
      <c r="M538" s="2" t="str">
        <f t="shared" si="51"/>
        <v>1.50-1.99</v>
      </c>
      <c r="N538" s="2" t="str">
        <f t="shared" si="52"/>
        <v>95-97.99</v>
      </c>
      <c r="O538" s="2">
        <f t="shared" si="53"/>
        <v>0</v>
      </c>
      <c r="P538" s="2">
        <f>1</f>
        <v>1</v>
      </c>
    </row>
    <row r="539" spans="1:16" x14ac:dyDescent="0.25">
      <c r="A539" s="1">
        <v>44297</v>
      </c>
      <c r="B539">
        <v>8638000</v>
      </c>
      <c r="C539">
        <v>97.94</v>
      </c>
      <c r="D539">
        <v>57.17</v>
      </c>
      <c r="E539">
        <v>2.2000000000000002</v>
      </c>
      <c r="F539" t="s">
        <v>9</v>
      </c>
      <c r="G539" t="s">
        <v>34</v>
      </c>
      <c r="H539" t="s">
        <v>13</v>
      </c>
      <c r="I539">
        <v>76</v>
      </c>
      <c r="J539">
        <f t="shared" si="48"/>
        <v>2021</v>
      </c>
      <c r="K539" t="str">
        <f t="shared" si="49"/>
        <v>50-100</v>
      </c>
      <c r="L539" t="str">
        <f t="shared" si="50"/>
        <v>Under 65</v>
      </c>
      <c r="M539" s="2" t="str">
        <f t="shared" si="51"/>
        <v>Over 2.00</v>
      </c>
      <c r="N539" s="2" t="str">
        <f t="shared" si="52"/>
        <v>95-97.99</v>
      </c>
      <c r="O539" s="2">
        <f t="shared" si="53"/>
        <v>0</v>
      </c>
      <c r="P539" s="2">
        <f>1</f>
        <v>1</v>
      </c>
    </row>
    <row r="540" spans="1:16" x14ac:dyDescent="0.25">
      <c r="A540" s="1">
        <v>44197</v>
      </c>
      <c r="B540">
        <v>693000</v>
      </c>
      <c r="C540">
        <v>86.98</v>
      </c>
      <c r="D540">
        <v>84.61</v>
      </c>
      <c r="E540">
        <v>1.24</v>
      </c>
      <c r="F540" t="s">
        <v>40</v>
      </c>
      <c r="G540" t="s">
        <v>17</v>
      </c>
      <c r="H540" t="s">
        <v>18</v>
      </c>
      <c r="I540">
        <v>107</v>
      </c>
      <c r="J540">
        <f t="shared" si="48"/>
        <v>2021</v>
      </c>
      <c r="K540" t="str">
        <f t="shared" si="49"/>
        <v>More than 100</v>
      </c>
      <c r="L540" t="str">
        <f t="shared" si="50"/>
        <v>Over 80</v>
      </c>
      <c r="M540" s="2" t="str">
        <f t="shared" si="51"/>
        <v>Under 1.25</v>
      </c>
      <c r="N540" s="2" t="str">
        <f t="shared" si="52"/>
        <v>Under 90</v>
      </c>
      <c r="O540" s="2">
        <f t="shared" si="53"/>
        <v>1</v>
      </c>
      <c r="P540" s="2">
        <f>1</f>
        <v>1</v>
      </c>
    </row>
    <row r="541" spans="1:16" x14ac:dyDescent="0.25">
      <c r="A541" s="1">
        <v>45567</v>
      </c>
      <c r="B541">
        <v>2766000</v>
      </c>
      <c r="C541">
        <v>98.07</v>
      </c>
      <c r="D541">
        <v>76.91</v>
      </c>
      <c r="E541">
        <v>2.2000000000000002</v>
      </c>
      <c r="F541" t="s">
        <v>9</v>
      </c>
      <c r="G541" t="s">
        <v>46</v>
      </c>
      <c r="H541" t="s">
        <v>37</v>
      </c>
      <c r="I541">
        <v>44</v>
      </c>
      <c r="J541">
        <f t="shared" si="48"/>
        <v>2024</v>
      </c>
      <c r="K541" t="str">
        <f t="shared" si="49"/>
        <v>Less than 50</v>
      </c>
      <c r="L541" t="str">
        <f t="shared" si="50"/>
        <v>65-79.99</v>
      </c>
      <c r="M541" s="2" t="str">
        <f t="shared" si="51"/>
        <v>Over 2.00</v>
      </c>
      <c r="N541" s="2" t="str">
        <f t="shared" si="52"/>
        <v>Over 98</v>
      </c>
      <c r="O541" s="2">
        <f t="shared" si="53"/>
        <v>0</v>
      </c>
      <c r="P541" s="2">
        <f>1</f>
        <v>1</v>
      </c>
    </row>
    <row r="542" spans="1:16" x14ac:dyDescent="0.25">
      <c r="A542" s="1">
        <v>42711</v>
      </c>
      <c r="B542">
        <v>6367000</v>
      </c>
      <c r="C542">
        <v>93.58</v>
      </c>
      <c r="D542">
        <v>83.31</v>
      </c>
      <c r="E542">
        <v>2.36</v>
      </c>
      <c r="F542" t="s">
        <v>9</v>
      </c>
      <c r="G542" t="s">
        <v>35</v>
      </c>
      <c r="H542" t="s">
        <v>11</v>
      </c>
      <c r="I542">
        <v>34</v>
      </c>
      <c r="J542">
        <f t="shared" si="48"/>
        <v>2016</v>
      </c>
      <c r="K542" t="str">
        <f t="shared" si="49"/>
        <v>Less than 50</v>
      </c>
      <c r="L542" t="str">
        <f t="shared" si="50"/>
        <v>Over 80</v>
      </c>
      <c r="M542" s="2" t="str">
        <f t="shared" si="51"/>
        <v>Over 2.00</v>
      </c>
      <c r="N542" s="2" t="str">
        <f t="shared" si="52"/>
        <v>90-94.99</v>
      </c>
      <c r="O542" s="2">
        <f t="shared" si="53"/>
        <v>0</v>
      </c>
      <c r="P542" s="2">
        <f>1</f>
        <v>1</v>
      </c>
    </row>
    <row r="543" spans="1:16" x14ac:dyDescent="0.25">
      <c r="A543" s="1">
        <v>43070</v>
      </c>
      <c r="B543">
        <v>5139000</v>
      </c>
      <c r="C543">
        <v>89.31</v>
      </c>
      <c r="D543">
        <v>62.27</v>
      </c>
      <c r="E543">
        <v>1.53</v>
      </c>
      <c r="F543" t="s">
        <v>19</v>
      </c>
      <c r="G543" t="s">
        <v>30</v>
      </c>
      <c r="H543" t="s">
        <v>28</v>
      </c>
      <c r="I543">
        <v>55</v>
      </c>
      <c r="J543">
        <f t="shared" si="48"/>
        <v>2017</v>
      </c>
      <c r="K543" t="str">
        <f t="shared" si="49"/>
        <v>50-100</v>
      </c>
      <c r="L543" t="str">
        <f t="shared" si="50"/>
        <v>Under 65</v>
      </c>
      <c r="M543" s="2" t="str">
        <f t="shared" si="51"/>
        <v>1.50-1.99</v>
      </c>
      <c r="N543" s="2" t="str">
        <f t="shared" si="52"/>
        <v>Under 90</v>
      </c>
      <c r="O543" s="2">
        <f t="shared" si="53"/>
        <v>1</v>
      </c>
      <c r="P543" s="2">
        <f>1</f>
        <v>1</v>
      </c>
    </row>
    <row r="544" spans="1:16" x14ac:dyDescent="0.25">
      <c r="A544" s="1">
        <v>43148</v>
      </c>
      <c r="B544">
        <v>1955000</v>
      </c>
      <c r="C544">
        <v>95.99</v>
      </c>
      <c r="D544">
        <v>66.180000000000007</v>
      </c>
      <c r="E544">
        <v>1.1000000000000001</v>
      </c>
      <c r="F544" t="s">
        <v>9</v>
      </c>
      <c r="G544" t="s">
        <v>20</v>
      </c>
      <c r="H544" t="s">
        <v>21</v>
      </c>
      <c r="I544">
        <v>108</v>
      </c>
      <c r="J544">
        <f t="shared" si="48"/>
        <v>2018</v>
      </c>
      <c r="K544" t="str">
        <f t="shared" si="49"/>
        <v>More than 100</v>
      </c>
      <c r="L544" t="str">
        <f t="shared" si="50"/>
        <v>65-79.99</v>
      </c>
      <c r="M544" s="2" t="str">
        <f t="shared" si="51"/>
        <v>Under 1.25</v>
      </c>
      <c r="N544" s="2" t="str">
        <f t="shared" si="52"/>
        <v>95-97.99</v>
      </c>
      <c r="O544" s="2">
        <f t="shared" si="53"/>
        <v>0</v>
      </c>
      <c r="P544" s="2">
        <f>1</f>
        <v>1</v>
      </c>
    </row>
    <row r="545" spans="1:16" x14ac:dyDescent="0.25">
      <c r="A545" s="1">
        <v>43648</v>
      </c>
      <c r="B545">
        <v>3593000</v>
      </c>
      <c r="C545">
        <v>91.49</v>
      </c>
      <c r="D545">
        <v>77.42</v>
      </c>
      <c r="E545">
        <v>1.5</v>
      </c>
      <c r="F545" t="s">
        <v>9</v>
      </c>
      <c r="G545" t="s">
        <v>36</v>
      </c>
      <c r="H545" t="s">
        <v>37</v>
      </c>
      <c r="I545">
        <v>102</v>
      </c>
      <c r="J545">
        <f t="shared" si="48"/>
        <v>2019</v>
      </c>
      <c r="K545" t="str">
        <f t="shared" si="49"/>
        <v>More than 100</v>
      </c>
      <c r="L545" t="str">
        <f t="shared" si="50"/>
        <v>65-79.99</v>
      </c>
      <c r="M545" s="2" t="str">
        <f t="shared" si="51"/>
        <v>1.50-1.99</v>
      </c>
      <c r="N545" s="2" t="str">
        <f t="shared" si="52"/>
        <v>90-94.99</v>
      </c>
      <c r="O545" s="2">
        <f t="shared" si="53"/>
        <v>0</v>
      </c>
      <c r="P545" s="2">
        <f>1</f>
        <v>1</v>
      </c>
    </row>
    <row r="546" spans="1:16" x14ac:dyDescent="0.25">
      <c r="A546" s="1">
        <v>44591</v>
      </c>
      <c r="B546">
        <v>4688000</v>
      </c>
      <c r="C546">
        <v>99.17</v>
      </c>
      <c r="D546">
        <v>75.67</v>
      </c>
      <c r="E546">
        <v>2.0099999999999998</v>
      </c>
      <c r="F546" t="s">
        <v>9</v>
      </c>
      <c r="G546" t="s">
        <v>44</v>
      </c>
      <c r="H546" t="s">
        <v>37</v>
      </c>
      <c r="I546">
        <v>58</v>
      </c>
      <c r="J546">
        <f t="shared" si="48"/>
        <v>2022</v>
      </c>
      <c r="K546" t="str">
        <f t="shared" si="49"/>
        <v>50-100</v>
      </c>
      <c r="L546" t="str">
        <f t="shared" si="50"/>
        <v>65-79.99</v>
      </c>
      <c r="M546" s="2" t="str">
        <f t="shared" si="51"/>
        <v>Over 2.00</v>
      </c>
      <c r="N546" s="2" t="str">
        <f t="shared" si="52"/>
        <v>Over 98</v>
      </c>
      <c r="O546" s="2">
        <f t="shared" si="53"/>
        <v>0</v>
      </c>
      <c r="P546" s="2">
        <f>1</f>
        <v>1</v>
      </c>
    </row>
    <row r="547" spans="1:16" x14ac:dyDescent="0.25">
      <c r="A547" s="1">
        <v>43160</v>
      </c>
      <c r="B547">
        <v>2629000</v>
      </c>
      <c r="C547">
        <v>91.28</v>
      </c>
      <c r="D547">
        <v>80.040000000000006</v>
      </c>
      <c r="E547">
        <v>1.1499999999999999</v>
      </c>
      <c r="F547" t="s">
        <v>9</v>
      </c>
      <c r="G547" t="s">
        <v>31</v>
      </c>
      <c r="H547" t="s">
        <v>21</v>
      </c>
      <c r="I547">
        <v>90</v>
      </c>
      <c r="J547">
        <f t="shared" si="48"/>
        <v>2018</v>
      </c>
      <c r="K547" t="str">
        <f t="shared" si="49"/>
        <v>50-100</v>
      </c>
      <c r="L547" t="str">
        <f t="shared" si="50"/>
        <v>Over 80</v>
      </c>
      <c r="M547" s="2" t="str">
        <f t="shared" si="51"/>
        <v>Under 1.25</v>
      </c>
      <c r="N547" s="2" t="str">
        <f t="shared" si="52"/>
        <v>90-94.99</v>
      </c>
      <c r="O547" s="2">
        <f t="shared" si="53"/>
        <v>0</v>
      </c>
      <c r="P547" s="2">
        <f>1</f>
        <v>1</v>
      </c>
    </row>
    <row r="548" spans="1:16" x14ac:dyDescent="0.25">
      <c r="A548" s="1">
        <v>43540</v>
      </c>
      <c r="B548">
        <v>3072000</v>
      </c>
      <c r="C548">
        <v>91.48</v>
      </c>
      <c r="D548">
        <v>89.21</v>
      </c>
      <c r="E548">
        <v>1.1000000000000001</v>
      </c>
      <c r="F548" t="s">
        <v>9</v>
      </c>
      <c r="G548" t="s">
        <v>27</v>
      </c>
      <c r="H548" t="s">
        <v>28</v>
      </c>
      <c r="I548">
        <v>46</v>
      </c>
      <c r="J548">
        <f t="shared" si="48"/>
        <v>2019</v>
      </c>
      <c r="K548" t="str">
        <f t="shared" si="49"/>
        <v>Less than 50</v>
      </c>
      <c r="L548" t="str">
        <f t="shared" si="50"/>
        <v>Over 80</v>
      </c>
      <c r="M548" s="2" t="str">
        <f t="shared" si="51"/>
        <v>Under 1.25</v>
      </c>
      <c r="N548" s="2" t="str">
        <f t="shared" si="52"/>
        <v>90-94.99</v>
      </c>
      <c r="O548" s="2">
        <f t="shared" si="53"/>
        <v>0</v>
      </c>
      <c r="P548" s="2">
        <f>1</f>
        <v>1</v>
      </c>
    </row>
    <row r="549" spans="1:16" x14ac:dyDescent="0.25">
      <c r="A549" s="1">
        <v>42610</v>
      </c>
      <c r="B549">
        <v>2343000</v>
      </c>
      <c r="C549">
        <v>99.56</v>
      </c>
      <c r="D549">
        <v>54.53</v>
      </c>
      <c r="E549">
        <v>1.61</v>
      </c>
      <c r="F549" t="s">
        <v>9</v>
      </c>
      <c r="G549" t="s">
        <v>35</v>
      </c>
      <c r="H549" t="s">
        <v>11</v>
      </c>
      <c r="I549">
        <v>77</v>
      </c>
      <c r="J549">
        <f t="shared" si="48"/>
        <v>2016</v>
      </c>
      <c r="K549" t="str">
        <f t="shared" si="49"/>
        <v>50-100</v>
      </c>
      <c r="L549" t="str">
        <f t="shared" si="50"/>
        <v>Under 65</v>
      </c>
      <c r="M549" s="2" t="str">
        <f t="shared" si="51"/>
        <v>1.50-1.99</v>
      </c>
      <c r="N549" s="2" t="str">
        <f t="shared" si="52"/>
        <v>Over 98</v>
      </c>
      <c r="O549" s="2">
        <f t="shared" si="53"/>
        <v>0</v>
      </c>
      <c r="P549" s="2">
        <f>1</f>
        <v>1</v>
      </c>
    </row>
    <row r="550" spans="1:16" x14ac:dyDescent="0.25">
      <c r="A550" s="1">
        <v>44788</v>
      </c>
      <c r="B550">
        <v>6780000</v>
      </c>
      <c r="C550">
        <v>91.34</v>
      </c>
      <c r="D550">
        <v>63.86</v>
      </c>
      <c r="E550">
        <v>1.6</v>
      </c>
      <c r="F550" t="s">
        <v>9</v>
      </c>
      <c r="G550" t="s">
        <v>35</v>
      </c>
      <c r="H550" t="s">
        <v>11</v>
      </c>
      <c r="I550">
        <v>106</v>
      </c>
      <c r="J550">
        <f t="shared" si="48"/>
        <v>2022</v>
      </c>
      <c r="K550" t="str">
        <f t="shared" si="49"/>
        <v>More than 100</v>
      </c>
      <c r="L550" t="str">
        <f t="shared" si="50"/>
        <v>Under 65</v>
      </c>
      <c r="M550" s="2" t="str">
        <f t="shared" si="51"/>
        <v>1.50-1.99</v>
      </c>
      <c r="N550" s="2" t="str">
        <f t="shared" si="52"/>
        <v>90-94.99</v>
      </c>
      <c r="O550" s="2">
        <f t="shared" si="53"/>
        <v>0</v>
      </c>
      <c r="P550" s="2">
        <f>1</f>
        <v>1</v>
      </c>
    </row>
    <row r="551" spans="1:16" x14ac:dyDescent="0.25">
      <c r="A551" s="1">
        <v>44743</v>
      </c>
      <c r="B551">
        <v>3343000</v>
      </c>
      <c r="C551">
        <v>92.25</v>
      </c>
      <c r="D551">
        <v>60.74</v>
      </c>
      <c r="E551">
        <v>1.43</v>
      </c>
      <c r="F551" t="s">
        <v>52</v>
      </c>
      <c r="G551" t="s">
        <v>25</v>
      </c>
      <c r="H551" t="s">
        <v>26</v>
      </c>
      <c r="I551">
        <v>55</v>
      </c>
      <c r="J551">
        <f t="shared" si="48"/>
        <v>2022</v>
      </c>
      <c r="K551" t="str">
        <f t="shared" si="49"/>
        <v>50-100</v>
      </c>
      <c r="L551" t="str">
        <f t="shared" si="50"/>
        <v>Under 65</v>
      </c>
      <c r="M551" s="2" t="str">
        <f t="shared" si="51"/>
        <v>1.25-1.49</v>
      </c>
      <c r="N551" s="2" t="str">
        <f t="shared" si="52"/>
        <v>90-94.99</v>
      </c>
      <c r="O551" s="2">
        <f t="shared" si="53"/>
        <v>1</v>
      </c>
      <c r="P551" s="2">
        <f>1</f>
        <v>1</v>
      </c>
    </row>
    <row r="552" spans="1:16" x14ac:dyDescent="0.25">
      <c r="A552" s="1">
        <v>44267</v>
      </c>
      <c r="B552">
        <v>5415000</v>
      </c>
      <c r="C552">
        <v>94.05</v>
      </c>
      <c r="D552">
        <v>53.08</v>
      </c>
      <c r="E552">
        <v>1.1100000000000001</v>
      </c>
      <c r="F552" t="s">
        <v>9</v>
      </c>
      <c r="G552" t="s">
        <v>35</v>
      </c>
      <c r="H552" t="s">
        <v>11</v>
      </c>
      <c r="I552">
        <v>77</v>
      </c>
      <c r="J552">
        <f t="shared" si="48"/>
        <v>2021</v>
      </c>
      <c r="K552" t="str">
        <f t="shared" si="49"/>
        <v>50-100</v>
      </c>
      <c r="L552" t="str">
        <f t="shared" si="50"/>
        <v>Under 65</v>
      </c>
      <c r="M552" s="2" t="str">
        <f t="shared" si="51"/>
        <v>Under 1.25</v>
      </c>
      <c r="N552" s="2" t="str">
        <f t="shared" si="52"/>
        <v>90-94.99</v>
      </c>
      <c r="O552" s="2">
        <f t="shared" si="53"/>
        <v>0</v>
      </c>
      <c r="P552" s="2">
        <f>1</f>
        <v>1</v>
      </c>
    </row>
    <row r="553" spans="1:16" x14ac:dyDescent="0.25">
      <c r="A553" s="1">
        <v>45582</v>
      </c>
      <c r="B553">
        <v>4833000</v>
      </c>
      <c r="C553">
        <v>86.38</v>
      </c>
      <c r="D553">
        <v>73.959999999999994</v>
      </c>
      <c r="E553">
        <v>1.94</v>
      </c>
      <c r="F553" t="s">
        <v>52</v>
      </c>
      <c r="G553" t="s">
        <v>50</v>
      </c>
      <c r="H553" t="s">
        <v>21</v>
      </c>
      <c r="I553">
        <v>80</v>
      </c>
      <c r="J553">
        <f t="shared" si="48"/>
        <v>2024</v>
      </c>
      <c r="K553" t="str">
        <f t="shared" si="49"/>
        <v>50-100</v>
      </c>
      <c r="L553" t="str">
        <f t="shared" si="50"/>
        <v>65-79.99</v>
      </c>
      <c r="M553" s="2" t="str">
        <f t="shared" si="51"/>
        <v>1.50-1.99</v>
      </c>
      <c r="N553" s="2" t="str">
        <f t="shared" si="52"/>
        <v>Under 90</v>
      </c>
      <c r="O553" s="2">
        <f t="shared" si="53"/>
        <v>1</v>
      </c>
      <c r="P553" s="2">
        <f>1</f>
        <v>1</v>
      </c>
    </row>
    <row r="554" spans="1:16" x14ac:dyDescent="0.25">
      <c r="A554" s="1">
        <v>45106</v>
      </c>
      <c r="B554">
        <v>2401000</v>
      </c>
      <c r="C554">
        <v>85.23</v>
      </c>
      <c r="D554">
        <v>88.6</v>
      </c>
      <c r="E554">
        <v>1.38</v>
      </c>
      <c r="F554" t="s">
        <v>9</v>
      </c>
      <c r="G554" t="s">
        <v>42</v>
      </c>
      <c r="H554" t="s">
        <v>26</v>
      </c>
      <c r="I554">
        <v>99</v>
      </c>
      <c r="J554">
        <f t="shared" si="48"/>
        <v>2023</v>
      </c>
      <c r="K554" t="str">
        <f t="shared" si="49"/>
        <v>50-100</v>
      </c>
      <c r="L554" t="str">
        <f t="shared" si="50"/>
        <v>Over 80</v>
      </c>
      <c r="M554" s="2" t="str">
        <f t="shared" si="51"/>
        <v>1.25-1.49</v>
      </c>
      <c r="N554" s="2" t="str">
        <f t="shared" si="52"/>
        <v>Under 90</v>
      </c>
      <c r="O554" s="2">
        <f t="shared" si="53"/>
        <v>0</v>
      </c>
      <c r="P554" s="2">
        <f>1</f>
        <v>1</v>
      </c>
    </row>
    <row r="555" spans="1:16" x14ac:dyDescent="0.25">
      <c r="A555" s="1">
        <v>44794</v>
      </c>
      <c r="B555">
        <v>7380000</v>
      </c>
      <c r="C555">
        <v>94.15</v>
      </c>
      <c r="D555">
        <v>62.52</v>
      </c>
      <c r="E555">
        <v>1.41</v>
      </c>
      <c r="F555" t="s">
        <v>9</v>
      </c>
      <c r="G555" t="s">
        <v>16</v>
      </c>
      <c r="H555" t="s">
        <v>11</v>
      </c>
      <c r="I555">
        <v>105</v>
      </c>
      <c r="J555">
        <f t="shared" si="48"/>
        <v>2022</v>
      </c>
      <c r="K555" t="str">
        <f t="shared" si="49"/>
        <v>More than 100</v>
      </c>
      <c r="L555" t="str">
        <f t="shared" si="50"/>
        <v>Under 65</v>
      </c>
      <c r="M555" s="2" t="str">
        <f t="shared" si="51"/>
        <v>1.25-1.49</v>
      </c>
      <c r="N555" s="2" t="str">
        <f t="shared" si="52"/>
        <v>90-94.99</v>
      </c>
      <c r="O555" s="2">
        <f t="shared" si="53"/>
        <v>0</v>
      </c>
      <c r="P555" s="2">
        <f>1</f>
        <v>1</v>
      </c>
    </row>
    <row r="556" spans="1:16" x14ac:dyDescent="0.25">
      <c r="A556" s="1">
        <v>42597</v>
      </c>
      <c r="B556">
        <v>7035000</v>
      </c>
      <c r="C556">
        <v>99.2</v>
      </c>
      <c r="D556">
        <v>54.24</v>
      </c>
      <c r="E556">
        <v>1.23</v>
      </c>
      <c r="F556" t="s">
        <v>9</v>
      </c>
      <c r="G556" t="s">
        <v>44</v>
      </c>
      <c r="H556" t="s">
        <v>37</v>
      </c>
      <c r="I556">
        <v>83</v>
      </c>
      <c r="J556">
        <f t="shared" si="48"/>
        <v>2016</v>
      </c>
      <c r="K556" t="str">
        <f t="shared" si="49"/>
        <v>50-100</v>
      </c>
      <c r="L556" t="str">
        <f t="shared" si="50"/>
        <v>Under 65</v>
      </c>
      <c r="M556" s="2" t="str">
        <f t="shared" si="51"/>
        <v>Under 1.25</v>
      </c>
      <c r="N556" s="2" t="str">
        <f t="shared" si="52"/>
        <v>Over 98</v>
      </c>
      <c r="O556" s="2">
        <f t="shared" si="53"/>
        <v>0</v>
      </c>
      <c r="P556" s="2">
        <f>1</f>
        <v>1</v>
      </c>
    </row>
    <row r="557" spans="1:16" x14ac:dyDescent="0.25">
      <c r="A557" s="1">
        <v>43496</v>
      </c>
      <c r="B557">
        <v>4570000</v>
      </c>
      <c r="C557">
        <v>93.81</v>
      </c>
      <c r="D557">
        <v>78.05</v>
      </c>
      <c r="E557">
        <v>2.02</v>
      </c>
      <c r="F557" t="s">
        <v>9</v>
      </c>
      <c r="G557" t="s">
        <v>17</v>
      </c>
      <c r="H557" t="s">
        <v>18</v>
      </c>
      <c r="I557">
        <v>83</v>
      </c>
      <c r="J557">
        <f t="shared" si="48"/>
        <v>2019</v>
      </c>
      <c r="K557" t="str">
        <f t="shared" si="49"/>
        <v>50-100</v>
      </c>
      <c r="L557" t="str">
        <f t="shared" si="50"/>
        <v>65-79.99</v>
      </c>
      <c r="M557" s="2" t="str">
        <f t="shared" si="51"/>
        <v>Over 2.00</v>
      </c>
      <c r="N557" s="2" t="str">
        <f t="shared" si="52"/>
        <v>90-94.99</v>
      </c>
      <c r="O557" s="2">
        <f t="shared" si="53"/>
        <v>0</v>
      </c>
      <c r="P557" s="2">
        <f>1</f>
        <v>1</v>
      </c>
    </row>
    <row r="558" spans="1:16" x14ac:dyDescent="0.25">
      <c r="A558" s="1">
        <v>44821</v>
      </c>
      <c r="B558">
        <v>4541000</v>
      </c>
      <c r="C558">
        <v>93.74</v>
      </c>
      <c r="D558">
        <v>60.12</v>
      </c>
      <c r="E558">
        <v>1.68</v>
      </c>
      <c r="F558" t="s">
        <v>9</v>
      </c>
      <c r="G558" t="s">
        <v>47</v>
      </c>
      <c r="H558" t="s">
        <v>18</v>
      </c>
      <c r="I558">
        <v>73</v>
      </c>
      <c r="J558">
        <f t="shared" si="48"/>
        <v>2022</v>
      </c>
      <c r="K558" t="str">
        <f t="shared" si="49"/>
        <v>50-100</v>
      </c>
      <c r="L558" t="str">
        <f t="shared" si="50"/>
        <v>Under 65</v>
      </c>
      <c r="M558" s="2" t="str">
        <f t="shared" si="51"/>
        <v>1.50-1.99</v>
      </c>
      <c r="N558" s="2" t="str">
        <f t="shared" si="52"/>
        <v>90-94.99</v>
      </c>
      <c r="O558" s="2">
        <f t="shared" si="53"/>
        <v>0</v>
      </c>
      <c r="P558" s="2">
        <f>1</f>
        <v>1</v>
      </c>
    </row>
    <row r="559" spans="1:16" x14ac:dyDescent="0.25">
      <c r="A559" s="1">
        <v>44631</v>
      </c>
      <c r="B559">
        <v>4780000</v>
      </c>
      <c r="C559">
        <v>97.6</v>
      </c>
      <c r="D559">
        <v>57.54</v>
      </c>
      <c r="E559">
        <v>2.0099999999999998</v>
      </c>
      <c r="F559" t="s">
        <v>19</v>
      </c>
      <c r="G559" t="s">
        <v>34</v>
      </c>
      <c r="H559" t="s">
        <v>13</v>
      </c>
      <c r="I559">
        <v>89</v>
      </c>
      <c r="J559">
        <f t="shared" si="48"/>
        <v>2022</v>
      </c>
      <c r="K559" t="str">
        <f t="shared" si="49"/>
        <v>50-100</v>
      </c>
      <c r="L559" t="str">
        <f t="shared" si="50"/>
        <v>Under 65</v>
      </c>
      <c r="M559" s="2" t="str">
        <f t="shared" si="51"/>
        <v>Over 2.00</v>
      </c>
      <c r="N559" s="2" t="str">
        <f t="shared" si="52"/>
        <v>95-97.99</v>
      </c>
      <c r="O559" s="2">
        <f t="shared" si="53"/>
        <v>1</v>
      </c>
      <c r="P559" s="2">
        <f>1</f>
        <v>1</v>
      </c>
    </row>
    <row r="560" spans="1:16" x14ac:dyDescent="0.25">
      <c r="A560" s="1">
        <v>45840</v>
      </c>
      <c r="B560">
        <v>4953000</v>
      </c>
      <c r="C560">
        <v>86.39</v>
      </c>
      <c r="D560">
        <v>79.94</v>
      </c>
      <c r="E560">
        <v>2.37</v>
      </c>
      <c r="F560" t="s">
        <v>9</v>
      </c>
      <c r="G560" t="s">
        <v>36</v>
      </c>
      <c r="H560" t="s">
        <v>37</v>
      </c>
      <c r="I560">
        <v>69</v>
      </c>
      <c r="J560">
        <f t="shared" si="48"/>
        <v>2025</v>
      </c>
      <c r="K560" t="str">
        <f t="shared" si="49"/>
        <v>50-100</v>
      </c>
      <c r="L560" t="str">
        <f t="shared" si="50"/>
        <v>65-79.99</v>
      </c>
      <c r="M560" s="2" t="str">
        <f t="shared" si="51"/>
        <v>Over 2.00</v>
      </c>
      <c r="N560" s="2" t="str">
        <f t="shared" si="52"/>
        <v>Under 90</v>
      </c>
      <c r="O560" s="2">
        <f t="shared" si="53"/>
        <v>0</v>
      </c>
      <c r="P560" s="2">
        <f>1</f>
        <v>1</v>
      </c>
    </row>
    <row r="561" spans="1:16" x14ac:dyDescent="0.25">
      <c r="A561" s="1">
        <v>42332</v>
      </c>
      <c r="B561">
        <v>1789000</v>
      </c>
      <c r="C561">
        <v>91.52</v>
      </c>
      <c r="D561">
        <v>78.94</v>
      </c>
      <c r="E561">
        <v>1.01</v>
      </c>
      <c r="F561" t="s">
        <v>40</v>
      </c>
      <c r="G561" t="s">
        <v>22</v>
      </c>
      <c r="H561" t="s">
        <v>23</v>
      </c>
      <c r="I561">
        <v>61</v>
      </c>
      <c r="J561">
        <f t="shared" si="48"/>
        <v>2015</v>
      </c>
      <c r="K561" t="str">
        <f t="shared" si="49"/>
        <v>50-100</v>
      </c>
      <c r="L561" t="str">
        <f t="shared" si="50"/>
        <v>65-79.99</v>
      </c>
      <c r="M561" s="2" t="str">
        <f t="shared" si="51"/>
        <v>Under 1.25</v>
      </c>
      <c r="N561" s="2" t="str">
        <f t="shared" si="52"/>
        <v>90-94.99</v>
      </c>
      <c r="O561" s="2">
        <f t="shared" si="53"/>
        <v>1</v>
      </c>
      <c r="P561" s="2">
        <f>1</f>
        <v>1</v>
      </c>
    </row>
    <row r="562" spans="1:16" x14ac:dyDescent="0.25">
      <c r="A562" s="1">
        <v>45788</v>
      </c>
      <c r="B562">
        <v>8499000</v>
      </c>
      <c r="C562">
        <v>94.57</v>
      </c>
      <c r="D562">
        <v>59.68</v>
      </c>
      <c r="E562">
        <v>2.0699999999999998</v>
      </c>
      <c r="F562" t="s">
        <v>9</v>
      </c>
      <c r="G562" t="s">
        <v>32</v>
      </c>
      <c r="H562" t="s">
        <v>33</v>
      </c>
      <c r="I562">
        <v>116</v>
      </c>
      <c r="J562">
        <f t="shared" si="48"/>
        <v>2025</v>
      </c>
      <c r="K562" t="str">
        <f t="shared" si="49"/>
        <v>More than 100</v>
      </c>
      <c r="L562" t="str">
        <f t="shared" si="50"/>
        <v>Under 65</v>
      </c>
      <c r="M562" s="2" t="str">
        <f t="shared" si="51"/>
        <v>Over 2.00</v>
      </c>
      <c r="N562" s="2" t="str">
        <f t="shared" si="52"/>
        <v>90-94.99</v>
      </c>
      <c r="O562" s="2">
        <f t="shared" si="53"/>
        <v>0</v>
      </c>
      <c r="P562" s="2">
        <f>1</f>
        <v>1</v>
      </c>
    </row>
    <row r="563" spans="1:16" x14ac:dyDescent="0.25">
      <c r="A563" s="1">
        <v>44574</v>
      </c>
      <c r="B563">
        <v>5718000</v>
      </c>
      <c r="C563">
        <v>85.21</v>
      </c>
      <c r="D563">
        <v>59.94</v>
      </c>
      <c r="E563">
        <v>1.32</v>
      </c>
      <c r="F563" t="s">
        <v>52</v>
      </c>
      <c r="G563" t="s">
        <v>14</v>
      </c>
      <c r="H563" t="s">
        <v>15</v>
      </c>
      <c r="I563">
        <v>92</v>
      </c>
      <c r="J563">
        <f t="shared" si="48"/>
        <v>2022</v>
      </c>
      <c r="K563" t="str">
        <f t="shared" si="49"/>
        <v>50-100</v>
      </c>
      <c r="L563" t="str">
        <f t="shared" si="50"/>
        <v>Under 65</v>
      </c>
      <c r="M563" s="2" t="str">
        <f t="shared" si="51"/>
        <v>1.25-1.49</v>
      </c>
      <c r="N563" s="2" t="str">
        <f t="shared" si="52"/>
        <v>Under 90</v>
      </c>
      <c r="O563" s="2">
        <f t="shared" si="53"/>
        <v>1</v>
      </c>
      <c r="P563" s="2">
        <f>1</f>
        <v>1</v>
      </c>
    </row>
    <row r="564" spans="1:16" x14ac:dyDescent="0.25">
      <c r="A564" s="1">
        <v>45174</v>
      </c>
      <c r="B564">
        <v>3168000</v>
      </c>
      <c r="C564">
        <v>85.94</v>
      </c>
      <c r="D564">
        <v>68.36</v>
      </c>
      <c r="E564">
        <v>2.1</v>
      </c>
      <c r="F564" t="s">
        <v>40</v>
      </c>
      <c r="G564" t="s">
        <v>25</v>
      </c>
      <c r="H564" t="s">
        <v>26</v>
      </c>
      <c r="I564">
        <v>50</v>
      </c>
      <c r="J564">
        <f t="shared" si="48"/>
        <v>2023</v>
      </c>
      <c r="K564" t="str">
        <f t="shared" si="49"/>
        <v>50-100</v>
      </c>
      <c r="L564" t="str">
        <f t="shared" si="50"/>
        <v>65-79.99</v>
      </c>
      <c r="M564" s="2" t="str">
        <f t="shared" si="51"/>
        <v>Over 2.00</v>
      </c>
      <c r="N564" s="2" t="str">
        <f t="shared" si="52"/>
        <v>Under 90</v>
      </c>
      <c r="O564" s="2">
        <f t="shared" si="53"/>
        <v>1</v>
      </c>
      <c r="P564" s="2">
        <f>1</f>
        <v>1</v>
      </c>
    </row>
    <row r="565" spans="1:16" x14ac:dyDescent="0.25">
      <c r="A565" s="1">
        <v>42247</v>
      </c>
      <c r="B565">
        <v>8230000</v>
      </c>
      <c r="C565">
        <v>86.22</v>
      </c>
      <c r="D565">
        <v>88.06</v>
      </c>
      <c r="E565">
        <v>2.2599999999999998</v>
      </c>
      <c r="F565" t="s">
        <v>9</v>
      </c>
      <c r="G565" t="s">
        <v>43</v>
      </c>
      <c r="H565" t="s">
        <v>15</v>
      </c>
      <c r="I565">
        <v>104</v>
      </c>
      <c r="J565">
        <f t="shared" si="48"/>
        <v>2015</v>
      </c>
      <c r="K565" t="str">
        <f t="shared" si="49"/>
        <v>More than 100</v>
      </c>
      <c r="L565" t="str">
        <f t="shared" si="50"/>
        <v>Over 80</v>
      </c>
      <c r="M565" s="2" t="str">
        <f t="shared" si="51"/>
        <v>Over 2.00</v>
      </c>
      <c r="N565" s="2" t="str">
        <f t="shared" si="52"/>
        <v>Under 90</v>
      </c>
      <c r="O565" s="2">
        <f t="shared" si="53"/>
        <v>0</v>
      </c>
      <c r="P565" s="2">
        <f>1</f>
        <v>1</v>
      </c>
    </row>
    <row r="566" spans="1:16" x14ac:dyDescent="0.25">
      <c r="A566" s="1">
        <v>44396</v>
      </c>
      <c r="B566">
        <v>5999000</v>
      </c>
      <c r="C566">
        <v>98.99</v>
      </c>
      <c r="D566">
        <v>71.77</v>
      </c>
      <c r="E566">
        <v>1.3</v>
      </c>
      <c r="F566" t="s">
        <v>9</v>
      </c>
      <c r="G566" t="s">
        <v>20</v>
      </c>
      <c r="H566" t="s">
        <v>21</v>
      </c>
      <c r="I566">
        <v>89</v>
      </c>
      <c r="J566">
        <f t="shared" si="48"/>
        <v>2021</v>
      </c>
      <c r="K566" t="str">
        <f t="shared" si="49"/>
        <v>50-100</v>
      </c>
      <c r="L566" t="str">
        <f t="shared" si="50"/>
        <v>65-79.99</v>
      </c>
      <c r="M566" s="2" t="str">
        <f t="shared" si="51"/>
        <v>1.25-1.49</v>
      </c>
      <c r="N566" s="2" t="str">
        <f t="shared" si="52"/>
        <v>Over 98</v>
      </c>
      <c r="O566" s="2">
        <f t="shared" si="53"/>
        <v>0</v>
      </c>
      <c r="P566" s="2">
        <f>1</f>
        <v>1</v>
      </c>
    </row>
    <row r="567" spans="1:16" x14ac:dyDescent="0.25">
      <c r="A567" s="1">
        <v>44066</v>
      </c>
      <c r="B567">
        <v>7834000</v>
      </c>
      <c r="C567">
        <v>96.07</v>
      </c>
      <c r="D567">
        <v>70.86</v>
      </c>
      <c r="E567">
        <v>1.1000000000000001</v>
      </c>
      <c r="F567" t="s">
        <v>9</v>
      </c>
      <c r="G567" t="s">
        <v>25</v>
      </c>
      <c r="H567" t="s">
        <v>26</v>
      </c>
      <c r="I567">
        <v>95</v>
      </c>
      <c r="J567">
        <f t="shared" si="48"/>
        <v>2020</v>
      </c>
      <c r="K567" t="str">
        <f t="shared" si="49"/>
        <v>50-100</v>
      </c>
      <c r="L567" t="str">
        <f t="shared" si="50"/>
        <v>65-79.99</v>
      </c>
      <c r="M567" s="2" t="str">
        <f t="shared" si="51"/>
        <v>Under 1.25</v>
      </c>
      <c r="N567" s="2" t="str">
        <f t="shared" si="52"/>
        <v>95-97.99</v>
      </c>
      <c r="O567" s="2">
        <f t="shared" si="53"/>
        <v>0</v>
      </c>
      <c r="P567" s="2">
        <f>1</f>
        <v>1</v>
      </c>
    </row>
    <row r="568" spans="1:16" x14ac:dyDescent="0.25">
      <c r="A568" s="1">
        <v>44634</v>
      </c>
      <c r="B568">
        <v>6367000</v>
      </c>
      <c r="C568">
        <v>93.77</v>
      </c>
      <c r="D568">
        <v>71.53</v>
      </c>
      <c r="E568">
        <v>1.4</v>
      </c>
      <c r="F568" t="s">
        <v>40</v>
      </c>
      <c r="G568" t="s">
        <v>42</v>
      </c>
      <c r="H568" t="s">
        <v>26</v>
      </c>
      <c r="I568">
        <v>68</v>
      </c>
      <c r="J568">
        <f t="shared" si="48"/>
        <v>2022</v>
      </c>
      <c r="K568" t="str">
        <f t="shared" si="49"/>
        <v>50-100</v>
      </c>
      <c r="L568" t="str">
        <f t="shared" si="50"/>
        <v>65-79.99</v>
      </c>
      <c r="M568" s="2" t="str">
        <f t="shared" si="51"/>
        <v>1.25-1.49</v>
      </c>
      <c r="N568" s="2" t="str">
        <f t="shared" si="52"/>
        <v>90-94.99</v>
      </c>
      <c r="O568" s="2">
        <f t="shared" si="53"/>
        <v>1</v>
      </c>
      <c r="P568" s="2">
        <f>1</f>
        <v>1</v>
      </c>
    </row>
    <row r="569" spans="1:16" x14ac:dyDescent="0.25">
      <c r="A569" s="1">
        <v>44814</v>
      </c>
      <c r="B569">
        <v>6621000</v>
      </c>
      <c r="C569">
        <v>95</v>
      </c>
      <c r="D569">
        <v>81.5</v>
      </c>
      <c r="E569">
        <v>1.68</v>
      </c>
      <c r="F569" t="s">
        <v>9</v>
      </c>
      <c r="G569" t="s">
        <v>41</v>
      </c>
      <c r="H569" t="s">
        <v>33</v>
      </c>
      <c r="I569">
        <v>66</v>
      </c>
      <c r="J569">
        <f t="shared" si="48"/>
        <v>2022</v>
      </c>
      <c r="K569" t="str">
        <f t="shared" si="49"/>
        <v>50-100</v>
      </c>
      <c r="L569" t="str">
        <f t="shared" si="50"/>
        <v>Over 80</v>
      </c>
      <c r="M569" s="2" t="str">
        <f t="shared" si="51"/>
        <v>1.50-1.99</v>
      </c>
      <c r="N569" s="2" t="str">
        <f t="shared" si="52"/>
        <v>95-97.99</v>
      </c>
      <c r="O569" s="2">
        <f t="shared" si="53"/>
        <v>0</v>
      </c>
      <c r="P569" s="2">
        <f>1</f>
        <v>1</v>
      </c>
    </row>
    <row r="570" spans="1:16" x14ac:dyDescent="0.25">
      <c r="A570" s="1">
        <v>45555</v>
      </c>
      <c r="B570">
        <v>2323000</v>
      </c>
      <c r="C570">
        <v>95.58</v>
      </c>
      <c r="D570">
        <v>67.099999999999994</v>
      </c>
      <c r="E570">
        <v>1.66</v>
      </c>
      <c r="F570" t="s">
        <v>9</v>
      </c>
      <c r="G570" t="s">
        <v>31</v>
      </c>
      <c r="H570" t="s">
        <v>21</v>
      </c>
      <c r="I570">
        <v>95</v>
      </c>
      <c r="J570">
        <f t="shared" si="48"/>
        <v>2024</v>
      </c>
      <c r="K570" t="str">
        <f t="shared" si="49"/>
        <v>50-100</v>
      </c>
      <c r="L570" t="str">
        <f t="shared" si="50"/>
        <v>65-79.99</v>
      </c>
      <c r="M570" s="2" t="str">
        <f t="shared" si="51"/>
        <v>1.50-1.99</v>
      </c>
      <c r="N570" s="2" t="str">
        <f t="shared" si="52"/>
        <v>95-97.99</v>
      </c>
      <c r="O570" s="2">
        <f t="shared" si="53"/>
        <v>0</v>
      </c>
      <c r="P570" s="2">
        <f>1</f>
        <v>1</v>
      </c>
    </row>
    <row r="571" spans="1:16" x14ac:dyDescent="0.25">
      <c r="A571" s="1">
        <v>45604</v>
      </c>
      <c r="B571">
        <v>6077000</v>
      </c>
      <c r="C571">
        <v>85.96</v>
      </c>
      <c r="D571">
        <v>82.99</v>
      </c>
      <c r="E571">
        <v>1.44</v>
      </c>
      <c r="F571" t="s">
        <v>19</v>
      </c>
      <c r="G571" t="s">
        <v>29</v>
      </c>
      <c r="H571" t="s">
        <v>26</v>
      </c>
      <c r="I571">
        <v>80</v>
      </c>
      <c r="J571">
        <f t="shared" si="48"/>
        <v>2024</v>
      </c>
      <c r="K571" t="str">
        <f t="shared" si="49"/>
        <v>50-100</v>
      </c>
      <c r="L571" t="str">
        <f t="shared" si="50"/>
        <v>Over 80</v>
      </c>
      <c r="M571" s="2" t="str">
        <f t="shared" si="51"/>
        <v>1.25-1.49</v>
      </c>
      <c r="N571" s="2" t="str">
        <f t="shared" si="52"/>
        <v>Under 90</v>
      </c>
      <c r="O571" s="2">
        <f t="shared" si="53"/>
        <v>1</v>
      </c>
      <c r="P571" s="2">
        <f>1</f>
        <v>1</v>
      </c>
    </row>
    <row r="572" spans="1:16" x14ac:dyDescent="0.25">
      <c r="A572" s="1">
        <v>43581</v>
      </c>
      <c r="B572">
        <v>4226000</v>
      </c>
      <c r="C572">
        <v>89.52</v>
      </c>
      <c r="D572">
        <v>70.11</v>
      </c>
      <c r="E572">
        <v>1.08</v>
      </c>
      <c r="F572" t="s">
        <v>9</v>
      </c>
      <c r="G572" t="s">
        <v>17</v>
      </c>
      <c r="H572" t="s">
        <v>18</v>
      </c>
      <c r="I572">
        <v>73</v>
      </c>
      <c r="J572">
        <f t="shared" si="48"/>
        <v>2019</v>
      </c>
      <c r="K572" t="str">
        <f t="shared" si="49"/>
        <v>50-100</v>
      </c>
      <c r="L572" t="str">
        <f t="shared" si="50"/>
        <v>65-79.99</v>
      </c>
      <c r="M572" s="2" t="str">
        <f t="shared" si="51"/>
        <v>Under 1.25</v>
      </c>
      <c r="N572" s="2" t="str">
        <f t="shared" si="52"/>
        <v>Under 90</v>
      </c>
      <c r="O572" s="2">
        <f t="shared" si="53"/>
        <v>0</v>
      </c>
      <c r="P572" s="2">
        <f>1</f>
        <v>1</v>
      </c>
    </row>
    <row r="573" spans="1:16" x14ac:dyDescent="0.25">
      <c r="A573" s="1">
        <v>45244</v>
      </c>
      <c r="B573">
        <v>6586000</v>
      </c>
      <c r="C573">
        <v>86.58</v>
      </c>
      <c r="D573">
        <v>80.58</v>
      </c>
      <c r="E573">
        <v>1.61</v>
      </c>
      <c r="F573" t="s">
        <v>9</v>
      </c>
      <c r="G573" t="s">
        <v>48</v>
      </c>
      <c r="H573" t="s">
        <v>13</v>
      </c>
      <c r="I573">
        <v>74</v>
      </c>
      <c r="J573">
        <f t="shared" si="48"/>
        <v>2023</v>
      </c>
      <c r="K573" t="str">
        <f t="shared" si="49"/>
        <v>50-100</v>
      </c>
      <c r="L573" t="str">
        <f t="shared" si="50"/>
        <v>Over 80</v>
      </c>
      <c r="M573" s="2" t="str">
        <f t="shared" si="51"/>
        <v>1.50-1.99</v>
      </c>
      <c r="N573" s="2" t="str">
        <f t="shared" si="52"/>
        <v>Under 90</v>
      </c>
      <c r="O573" s="2">
        <f t="shared" si="53"/>
        <v>0</v>
      </c>
      <c r="P573" s="2">
        <f>1</f>
        <v>1</v>
      </c>
    </row>
    <row r="574" spans="1:16" x14ac:dyDescent="0.25">
      <c r="A574" s="1">
        <v>43574</v>
      </c>
      <c r="B574">
        <v>2487000</v>
      </c>
      <c r="C574">
        <v>87.39</v>
      </c>
      <c r="D574">
        <v>56.42</v>
      </c>
      <c r="E574">
        <v>1.1100000000000001</v>
      </c>
      <c r="F574" t="s">
        <v>9</v>
      </c>
      <c r="G574" t="s">
        <v>12</v>
      </c>
      <c r="H574" t="s">
        <v>13</v>
      </c>
      <c r="I574">
        <v>99</v>
      </c>
      <c r="J574">
        <f t="shared" si="48"/>
        <v>2019</v>
      </c>
      <c r="K574" t="str">
        <f t="shared" si="49"/>
        <v>50-100</v>
      </c>
      <c r="L574" t="str">
        <f t="shared" si="50"/>
        <v>Under 65</v>
      </c>
      <c r="M574" s="2" t="str">
        <f t="shared" si="51"/>
        <v>Under 1.25</v>
      </c>
      <c r="N574" s="2" t="str">
        <f t="shared" si="52"/>
        <v>Under 90</v>
      </c>
      <c r="O574" s="2">
        <f t="shared" si="53"/>
        <v>0</v>
      </c>
      <c r="P574" s="2">
        <f>1</f>
        <v>1</v>
      </c>
    </row>
    <row r="575" spans="1:16" x14ac:dyDescent="0.25">
      <c r="A575" s="1">
        <v>43906</v>
      </c>
      <c r="B575">
        <v>6085000</v>
      </c>
      <c r="C575">
        <v>98.23</v>
      </c>
      <c r="D575">
        <v>82.57</v>
      </c>
      <c r="E575">
        <v>2.0299999999999998</v>
      </c>
      <c r="F575" t="s">
        <v>9</v>
      </c>
      <c r="G575" t="s">
        <v>36</v>
      </c>
      <c r="H575" t="s">
        <v>37</v>
      </c>
      <c r="I575">
        <v>43</v>
      </c>
      <c r="J575">
        <f t="shared" si="48"/>
        <v>2020</v>
      </c>
      <c r="K575" t="str">
        <f t="shared" si="49"/>
        <v>Less than 50</v>
      </c>
      <c r="L575" t="str">
        <f t="shared" si="50"/>
        <v>Over 80</v>
      </c>
      <c r="M575" s="2" t="str">
        <f t="shared" si="51"/>
        <v>Over 2.00</v>
      </c>
      <c r="N575" s="2" t="str">
        <f t="shared" si="52"/>
        <v>Over 98</v>
      </c>
      <c r="O575" s="2">
        <f t="shared" si="53"/>
        <v>0</v>
      </c>
      <c r="P575" s="2">
        <f>1</f>
        <v>1</v>
      </c>
    </row>
    <row r="576" spans="1:16" x14ac:dyDescent="0.25">
      <c r="A576" s="1">
        <v>44919</v>
      </c>
      <c r="B576">
        <v>4337000</v>
      </c>
      <c r="C576">
        <v>89.65</v>
      </c>
      <c r="D576">
        <v>60</v>
      </c>
      <c r="E576">
        <v>1.77</v>
      </c>
      <c r="F576" t="s">
        <v>9</v>
      </c>
      <c r="G576" t="s">
        <v>32</v>
      </c>
      <c r="H576" t="s">
        <v>33</v>
      </c>
      <c r="I576">
        <v>56</v>
      </c>
      <c r="J576">
        <f t="shared" si="48"/>
        <v>2022</v>
      </c>
      <c r="K576" t="str">
        <f t="shared" si="49"/>
        <v>50-100</v>
      </c>
      <c r="L576" t="str">
        <f t="shared" si="50"/>
        <v>Under 65</v>
      </c>
      <c r="M576" s="2" t="str">
        <f t="shared" si="51"/>
        <v>1.50-1.99</v>
      </c>
      <c r="N576" s="2" t="str">
        <f t="shared" si="52"/>
        <v>Under 90</v>
      </c>
      <c r="O576" s="2">
        <f t="shared" si="53"/>
        <v>0</v>
      </c>
      <c r="P576" s="2">
        <f>1</f>
        <v>1</v>
      </c>
    </row>
    <row r="577" spans="1:16" x14ac:dyDescent="0.25">
      <c r="A577" s="1">
        <v>45228</v>
      </c>
      <c r="B577">
        <v>710000</v>
      </c>
      <c r="C577">
        <v>90.31</v>
      </c>
      <c r="D577">
        <v>83.14</v>
      </c>
      <c r="E577">
        <v>2.1800000000000002</v>
      </c>
      <c r="F577" t="s">
        <v>9</v>
      </c>
      <c r="G577" t="s">
        <v>12</v>
      </c>
      <c r="H577" t="s">
        <v>13</v>
      </c>
      <c r="I577">
        <v>90</v>
      </c>
      <c r="J577">
        <f t="shared" si="48"/>
        <v>2023</v>
      </c>
      <c r="K577" t="str">
        <f t="shared" si="49"/>
        <v>50-100</v>
      </c>
      <c r="L577" t="str">
        <f t="shared" si="50"/>
        <v>Over 80</v>
      </c>
      <c r="M577" s="2" t="str">
        <f t="shared" si="51"/>
        <v>Over 2.00</v>
      </c>
      <c r="N577" s="2" t="str">
        <f t="shared" si="52"/>
        <v>90-94.99</v>
      </c>
      <c r="O577" s="2">
        <f t="shared" si="53"/>
        <v>0</v>
      </c>
      <c r="P577" s="2">
        <f>1</f>
        <v>1</v>
      </c>
    </row>
    <row r="578" spans="1:16" x14ac:dyDescent="0.25">
      <c r="A578" s="1">
        <v>42391</v>
      </c>
      <c r="B578">
        <v>6098000</v>
      </c>
      <c r="C578">
        <v>99.29</v>
      </c>
      <c r="D578">
        <v>63.07</v>
      </c>
      <c r="E578">
        <v>1.53</v>
      </c>
      <c r="F578" t="s">
        <v>52</v>
      </c>
      <c r="G578" t="s">
        <v>10</v>
      </c>
      <c r="H578" t="s">
        <v>11</v>
      </c>
      <c r="I578">
        <v>67</v>
      </c>
      <c r="J578">
        <f t="shared" ref="J578:J641" si="54">YEAR(A578)</f>
        <v>2016</v>
      </c>
      <c r="K578" t="str">
        <f t="shared" ref="K578:K641" si="55">IF(I578&lt;50,"Less than 50",IF(I578&lt;100,"50-100","More than 100"))</f>
        <v>50-100</v>
      </c>
      <c r="L578" t="str">
        <f t="shared" ref="L578:L641" si="56">IF(D578&lt;65,"Under 65",IF(D578&lt;80,"65-79.99","Over 80"))</f>
        <v>Under 65</v>
      </c>
      <c r="M578" s="2" t="str">
        <f t="shared" ref="M578:M641" si="57">IF(E578&lt;1.25,"Under 1.25",IF(E578&lt;1.5,"1.25-1.49",IF(E578&lt;2,"1.50-1.99","Over 2.00")))</f>
        <v>1.50-1.99</v>
      </c>
      <c r="N578" s="2" t="str">
        <f t="shared" ref="N578:N641" si="58">IF(C578&lt;90,"Under 90",IF(C578&lt;95,"90-94.99",IF(C578&lt;98,"95-97.99","Over 98")))</f>
        <v>Over 98</v>
      </c>
      <c r="O578" s="2">
        <f t="shared" ref="O578:O641" si="59">IF(OR(F578="30 Days Late", F578="60 Days Late", F578="90+ Days Late"),1,0)</f>
        <v>1</v>
      </c>
      <c r="P578" s="2">
        <f>1</f>
        <v>1</v>
      </c>
    </row>
    <row r="579" spans="1:16" x14ac:dyDescent="0.25">
      <c r="A579" s="1">
        <v>44627</v>
      </c>
      <c r="B579">
        <v>6415000</v>
      </c>
      <c r="C579">
        <v>98.14</v>
      </c>
      <c r="D579">
        <v>54.1</v>
      </c>
      <c r="E579">
        <v>1.59</v>
      </c>
      <c r="F579" t="s">
        <v>9</v>
      </c>
      <c r="G579" t="s">
        <v>41</v>
      </c>
      <c r="H579" t="s">
        <v>33</v>
      </c>
      <c r="I579">
        <v>75</v>
      </c>
      <c r="J579">
        <f t="shared" si="54"/>
        <v>2022</v>
      </c>
      <c r="K579" t="str">
        <f t="shared" si="55"/>
        <v>50-100</v>
      </c>
      <c r="L579" t="str">
        <f t="shared" si="56"/>
        <v>Under 65</v>
      </c>
      <c r="M579" s="2" t="str">
        <f t="shared" si="57"/>
        <v>1.50-1.99</v>
      </c>
      <c r="N579" s="2" t="str">
        <f t="shared" si="58"/>
        <v>Over 98</v>
      </c>
      <c r="O579" s="2">
        <f t="shared" si="59"/>
        <v>0</v>
      </c>
      <c r="P579" s="2">
        <f>1</f>
        <v>1</v>
      </c>
    </row>
    <row r="580" spans="1:16" x14ac:dyDescent="0.25">
      <c r="A580" s="1">
        <v>44299</v>
      </c>
      <c r="B580">
        <v>5350000</v>
      </c>
      <c r="C580">
        <v>87.91</v>
      </c>
      <c r="D580">
        <v>84.35</v>
      </c>
      <c r="E580">
        <v>2.02</v>
      </c>
      <c r="F580" t="s">
        <v>9</v>
      </c>
      <c r="G580" t="s">
        <v>36</v>
      </c>
      <c r="H580" t="s">
        <v>37</v>
      </c>
      <c r="I580">
        <v>164</v>
      </c>
      <c r="J580">
        <f t="shared" si="54"/>
        <v>2021</v>
      </c>
      <c r="K580" t="str">
        <f t="shared" si="55"/>
        <v>More than 100</v>
      </c>
      <c r="L580" t="str">
        <f t="shared" si="56"/>
        <v>Over 80</v>
      </c>
      <c r="M580" s="2" t="str">
        <f t="shared" si="57"/>
        <v>Over 2.00</v>
      </c>
      <c r="N580" s="2" t="str">
        <f t="shared" si="58"/>
        <v>Under 90</v>
      </c>
      <c r="O580" s="2">
        <f t="shared" si="59"/>
        <v>0</v>
      </c>
      <c r="P580" s="2">
        <f>1</f>
        <v>1</v>
      </c>
    </row>
    <row r="581" spans="1:16" x14ac:dyDescent="0.25">
      <c r="A581" s="1">
        <v>44723</v>
      </c>
      <c r="B581">
        <v>5350000</v>
      </c>
      <c r="C581">
        <v>96.23</v>
      </c>
      <c r="D581">
        <v>67.569999999999993</v>
      </c>
      <c r="E581">
        <v>1.92</v>
      </c>
      <c r="F581" t="s">
        <v>19</v>
      </c>
      <c r="G581" t="s">
        <v>46</v>
      </c>
      <c r="H581" t="s">
        <v>37</v>
      </c>
      <c r="I581">
        <v>79</v>
      </c>
      <c r="J581">
        <f t="shared" si="54"/>
        <v>2022</v>
      </c>
      <c r="K581" t="str">
        <f t="shared" si="55"/>
        <v>50-100</v>
      </c>
      <c r="L581" t="str">
        <f t="shared" si="56"/>
        <v>65-79.99</v>
      </c>
      <c r="M581" s="2" t="str">
        <f t="shared" si="57"/>
        <v>1.50-1.99</v>
      </c>
      <c r="N581" s="2" t="str">
        <f t="shared" si="58"/>
        <v>95-97.99</v>
      </c>
      <c r="O581" s="2">
        <f t="shared" si="59"/>
        <v>1</v>
      </c>
      <c r="P581" s="2">
        <f>1</f>
        <v>1</v>
      </c>
    </row>
    <row r="582" spans="1:16" x14ac:dyDescent="0.25">
      <c r="A582" s="1">
        <v>43236</v>
      </c>
      <c r="B582">
        <v>5947000</v>
      </c>
      <c r="C582">
        <v>87.69</v>
      </c>
      <c r="D582">
        <v>77.760000000000005</v>
      </c>
      <c r="E582">
        <v>1.34</v>
      </c>
      <c r="F582" t="s">
        <v>9</v>
      </c>
      <c r="G582" t="s">
        <v>14</v>
      </c>
      <c r="H582" t="s">
        <v>15</v>
      </c>
      <c r="I582">
        <v>47</v>
      </c>
      <c r="J582">
        <f t="shared" si="54"/>
        <v>2018</v>
      </c>
      <c r="K582" t="str">
        <f t="shared" si="55"/>
        <v>Less than 50</v>
      </c>
      <c r="L582" t="str">
        <f t="shared" si="56"/>
        <v>65-79.99</v>
      </c>
      <c r="M582" s="2" t="str">
        <f t="shared" si="57"/>
        <v>1.25-1.49</v>
      </c>
      <c r="N582" s="2" t="str">
        <f t="shared" si="58"/>
        <v>Under 90</v>
      </c>
      <c r="O582" s="2">
        <f t="shared" si="59"/>
        <v>0</v>
      </c>
      <c r="P582" s="2">
        <f>1</f>
        <v>1</v>
      </c>
    </row>
    <row r="583" spans="1:16" x14ac:dyDescent="0.25">
      <c r="A583" s="1">
        <v>45115</v>
      </c>
      <c r="B583">
        <v>5224000</v>
      </c>
      <c r="C583">
        <v>87.42</v>
      </c>
      <c r="D583">
        <v>53.34</v>
      </c>
      <c r="E583">
        <v>1.03</v>
      </c>
      <c r="F583" t="s">
        <v>9</v>
      </c>
      <c r="G583" t="s">
        <v>32</v>
      </c>
      <c r="H583" t="s">
        <v>33</v>
      </c>
      <c r="I583">
        <v>127</v>
      </c>
      <c r="J583">
        <f t="shared" si="54"/>
        <v>2023</v>
      </c>
      <c r="K583" t="str">
        <f t="shared" si="55"/>
        <v>More than 100</v>
      </c>
      <c r="L583" t="str">
        <f t="shared" si="56"/>
        <v>Under 65</v>
      </c>
      <c r="M583" s="2" t="str">
        <f t="shared" si="57"/>
        <v>Under 1.25</v>
      </c>
      <c r="N583" s="2" t="str">
        <f t="shared" si="58"/>
        <v>Under 90</v>
      </c>
      <c r="O583" s="2">
        <f t="shared" si="59"/>
        <v>0</v>
      </c>
      <c r="P583" s="2">
        <f>1</f>
        <v>1</v>
      </c>
    </row>
    <row r="584" spans="1:16" x14ac:dyDescent="0.25">
      <c r="A584" s="1">
        <v>43004</v>
      </c>
      <c r="B584">
        <v>3581000</v>
      </c>
      <c r="C584">
        <v>86.58</v>
      </c>
      <c r="D584">
        <v>58.89</v>
      </c>
      <c r="E584">
        <v>1.78</v>
      </c>
      <c r="F584" t="s">
        <v>9</v>
      </c>
      <c r="G584" t="s">
        <v>35</v>
      </c>
      <c r="H584" t="s">
        <v>11</v>
      </c>
      <c r="I584">
        <v>37</v>
      </c>
      <c r="J584">
        <f t="shared" si="54"/>
        <v>2017</v>
      </c>
      <c r="K584" t="str">
        <f t="shared" si="55"/>
        <v>Less than 50</v>
      </c>
      <c r="L584" t="str">
        <f t="shared" si="56"/>
        <v>Under 65</v>
      </c>
      <c r="M584" s="2" t="str">
        <f t="shared" si="57"/>
        <v>1.50-1.99</v>
      </c>
      <c r="N584" s="2" t="str">
        <f t="shared" si="58"/>
        <v>Under 90</v>
      </c>
      <c r="O584" s="2">
        <f t="shared" si="59"/>
        <v>0</v>
      </c>
      <c r="P584" s="2">
        <f>1</f>
        <v>1</v>
      </c>
    </row>
    <row r="585" spans="1:16" x14ac:dyDescent="0.25">
      <c r="A585" s="1">
        <v>45529</v>
      </c>
      <c r="B585">
        <v>2165000</v>
      </c>
      <c r="C585">
        <v>85.87</v>
      </c>
      <c r="D585">
        <v>65.64</v>
      </c>
      <c r="E585">
        <v>1.35</v>
      </c>
      <c r="F585" t="s">
        <v>9</v>
      </c>
      <c r="G585" t="s">
        <v>20</v>
      </c>
      <c r="H585" t="s">
        <v>21</v>
      </c>
      <c r="I585">
        <v>92</v>
      </c>
      <c r="J585">
        <f t="shared" si="54"/>
        <v>2024</v>
      </c>
      <c r="K585" t="str">
        <f t="shared" si="55"/>
        <v>50-100</v>
      </c>
      <c r="L585" t="str">
        <f t="shared" si="56"/>
        <v>65-79.99</v>
      </c>
      <c r="M585" s="2" t="str">
        <f t="shared" si="57"/>
        <v>1.25-1.49</v>
      </c>
      <c r="N585" s="2" t="str">
        <f t="shared" si="58"/>
        <v>Under 90</v>
      </c>
      <c r="O585" s="2">
        <f t="shared" si="59"/>
        <v>0</v>
      </c>
      <c r="P585" s="2">
        <f>1</f>
        <v>1</v>
      </c>
    </row>
    <row r="586" spans="1:16" x14ac:dyDescent="0.25">
      <c r="A586" s="1">
        <v>42378</v>
      </c>
      <c r="B586">
        <v>7043000</v>
      </c>
      <c r="C586">
        <v>91.24</v>
      </c>
      <c r="D586">
        <v>67.16</v>
      </c>
      <c r="E586">
        <v>1.81</v>
      </c>
      <c r="F586" t="s">
        <v>9</v>
      </c>
      <c r="G586" t="s">
        <v>36</v>
      </c>
      <c r="H586" t="s">
        <v>37</v>
      </c>
      <c r="I586">
        <v>137</v>
      </c>
      <c r="J586">
        <f t="shared" si="54"/>
        <v>2016</v>
      </c>
      <c r="K586" t="str">
        <f t="shared" si="55"/>
        <v>More than 100</v>
      </c>
      <c r="L586" t="str">
        <f t="shared" si="56"/>
        <v>65-79.99</v>
      </c>
      <c r="M586" s="2" t="str">
        <f t="shared" si="57"/>
        <v>1.50-1.99</v>
      </c>
      <c r="N586" s="2" t="str">
        <f t="shared" si="58"/>
        <v>90-94.99</v>
      </c>
      <c r="O586" s="2">
        <f t="shared" si="59"/>
        <v>0</v>
      </c>
      <c r="P586" s="2">
        <f>1</f>
        <v>1</v>
      </c>
    </row>
    <row r="587" spans="1:16" x14ac:dyDescent="0.25">
      <c r="A587" s="1">
        <v>44659</v>
      </c>
      <c r="B587">
        <v>7172000</v>
      </c>
      <c r="C587">
        <v>87.58</v>
      </c>
      <c r="D587">
        <v>70</v>
      </c>
      <c r="E587">
        <v>1.62</v>
      </c>
      <c r="F587" t="s">
        <v>9</v>
      </c>
      <c r="G587" t="s">
        <v>45</v>
      </c>
      <c r="H587" t="s">
        <v>33</v>
      </c>
      <c r="I587">
        <v>106</v>
      </c>
      <c r="J587">
        <f t="shared" si="54"/>
        <v>2022</v>
      </c>
      <c r="K587" t="str">
        <f t="shared" si="55"/>
        <v>More than 100</v>
      </c>
      <c r="L587" t="str">
        <f t="shared" si="56"/>
        <v>65-79.99</v>
      </c>
      <c r="M587" s="2" t="str">
        <f t="shared" si="57"/>
        <v>1.50-1.99</v>
      </c>
      <c r="N587" s="2" t="str">
        <f t="shared" si="58"/>
        <v>Under 90</v>
      </c>
      <c r="O587" s="2">
        <f t="shared" si="59"/>
        <v>0</v>
      </c>
      <c r="P587" s="2">
        <f>1</f>
        <v>1</v>
      </c>
    </row>
    <row r="588" spans="1:16" x14ac:dyDescent="0.25">
      <c r="A588" s="1">
        <v>45718</v>
      </c>
      <c r="B588">
        <v>5656000</v>
      </c>
      <c r="C588">
        <v>92.99</v>
      </c>
      <c r="D588">
        <v>54.62</v>
      </c>
      <c r="E588">
        <v>1.91</v>
      </c>
      <c r="F588" t="s">
        <v>9</v>
      </c>
      <c r="G588" t="s">
        <v>42</v>
      </c>
      <c r="H588" t="s">
        <v>26</v>
      </c>
      <c r="I588">
        <v>102</v>
      </c>
      <c r="J588">
        <f t="shared" si="54"/>
        <v>2025</v>
      </c>
      <c r="K588" t="str">
        <f t="shared" si="55"/>
        <v>More than 100</v>
      </c>
      <c r="L588" t="str">
        <f t="shared" si="56"/>
        <v>Under 65</v>
      </c>
      <c r="M588" s="2" t="str">
        <f t="shared" si="57"/>
        <v>1.50-1.99</v>
      </c>
      <c r="N588" s="2" t="str">
        <f t="shared" si="58"/>
        <v>90-94.99</v>
      </c>
      <c r="O588" s="2">
        <f t="shared" si="59"/>
        <v>0</v>
      </c>
      <c r="P588" s="2">
        <f>1</f>
        <v>1</v>
      </c>
    </row>
    <row r="589" spans="1:16" x14ac:dyDescent="0.25">
      <c r="A589" s="1">
        <v>42379</v>
      </c>
      <c r="B589">
        <v>4329000</v>
      </c>
      <c r="C589">
        <v>87.14</v>
      </c>
      <c r="D589">
        <v>77.680000000000007</v>
      </c>
      <c r="E589">
        <v>1.31</v>
      </c>
      <c r="F589" t="s">
        <v>9</v>
      </c>
      <c r="G589" t="s">
        <v>14</v>
      </c>
      <c r="H589" t="s">
        <v>15</v>
      </c>
      <c r="I589">
        <v>51</v>
      </c>
      <c r="J589">
        <f t="shared" si="54"/>
        <v>2016</v>
      </c>
      <c r="K589" t="str">
        <f t="shared" si="55"/>
        <v>50-100</v>
      </c>
      <c r="L589" t="str">
        <f t="shared" si="56"/>
        <v>65-79.99</v>
      </c>
      <c r="M589" s="2" t="str">
        <f t="shared" si="57"/>
        <v>1.25-1.49</v>
      </c>
      <c r="N589" s="2" t="str">
        <f t="shared" si="58"/>
        <v>Under 90</v>
      </c>
      <c r="O589" s="2">
        <f t="shared" si="59"/>
        <v>0</v>
      </c>
      <c r="P589" s="2">
        <f>1</f>
        <v>1</v>
      </c>
    </row>
    <row r="590" spans="1:16" x14ac:dyDescent="0.25">
      <c r="A590" s="1">
        <v>42732</v>
      </c>
      <c r="B590">
        <v>6717000</v>
      </c>
      <c r="C590">
        <v>88.06</v>
      </c>
      <c r="D590">
        <v>70.31</v>
      </c>
      <c r="E590">
        <v>1.63</v>
      </c>
      <c r="F590" t="s">
        <v>9</v>
      </c>
      <c r="G590" t="s">
        <v>34</v>
      </c>
      <c r="H590" t="s">
        <v>13</v>
      </c>
      <c r="I590">
        <v>67</v>
      </c>
      <c r="J590">
        <f t="shared" si="54"/>
        <v>2016</v>
      </c>
      <c r="K590" t="str">
        <f t="shared" si="55"/>
        <v>50-100</v>
      </c>
      <c r="L590" t="str">
        <f t="shared" si="56"/>
        <v>65-79.99</v>
      </c>
      <c r="M590" s="2" t="str">
        <f t="shared" si="57"/>
        <v>1.50-1.99</v>
      </c>
      <c r="N590" s="2" t="str">
        <f t="shared" si="58"/>
        <v>Under 90</v>
      </c>
      <c r="O590" s="2">
        <f t="shared" si="59"/>
        <v>0</v>
      </c>
      <c r="P590" s="2">
        <f>1</f>
        <v>1</v>
      </c>
    </row>
    <row r="591" spans="1:16" x14ac:dyDescent="0.25">
      <c r="A591" s="1">
        <v>44874</v>
      </c>
      <c r="B591">
        <v>4909000</v>
      </c>
      <c r="C591">
        <v>93.41</v>
      </c>
      <c r="D591">
        <v>75.14</v>
      </c>
      <c r="E591">
        <v>2.0299999999999998</v>
      </c>
      <c r="F591" t="s">
        <v>9</v>
      </c>
      <c r="G591" t="s">
        <v>29</v>
      </c>
      <c r="H591" t="s">
        <v>26</v>
      </c>
      <c r="I591">
        <v>52</v>
      </c>
      <c r="J591">
        <f t="shared" si="54"/>
        <v>2022</v>
      </c>
      <c r="K591" t="str">
        <f t="shared" si="55"/>
        <v>50-100</v>
      </c>
      <c r="L591" t="str">
        <f t="shared" si="56"/>
        <v>65-79.99</v>
      </c>
      <c r="M591" s="2" t="str">
        <f t="shared" si="57"/>
        <v>Over 2.00</v>
      </c>
      <c r="N591" s="2" t="str">
        <f t="shared" si="58"/>
        <v>90-94.99</v>
      </c>
      <c r="O591" s="2">
        <f t="shared" si="59"/>
        <v>0</v>
      </c>
      <c r="P591" s="2">
        <f>1</f>
        <v>1</v>
      </c>
    </row>
    <row r="592" spans="1:16" x14ac:dyDescent="0.25">
      <c r="A592" s="1">
        <v>43054</v>
      </c>
      <c r="B592">
        <v>5561000</v>
      </c>
      <c r="C592">
        <v>97.54</v>
      </c>
      <c r="D592">
        <v>82.86</v>
      </c>
      <c r="E592">
        <v>2.2599999999999998</v>
      </c>
      <c r="F592" t="s">
        <v>19</v>
      </c>
      <c r="G592" t="s">
        <v>22</v>
      </c>
      <c r="H592" t="s">
        <v>23</v>
      </c>
      <c r="I592">
        <v>127</v>
      </c>
      <c r="J592">
        <f t="shared" si="54"/>
        <v>2017</v>
      </c>
      <c r="K592" t="str">
        <f t="shared" si="55"/>
        <v>More than 100</v>
      </c>
      <c r="L592" t="str">
        <f t="shared" si="56"/>
        <v>Over 80</v>
      </c>
      <c r="M592" s="2" t="str">
        <f t="shared" si="57"/>
        <v>Over 2.00</v>
      </c>
      <c r="N592" s="2" t="str">
        <f t="shared" si="58"/>
        <v>95-97.99</v>
      </c>
      <c r="O592" s="2">
        <f t="shared" si="59"/>
        <v>1</v>
      </c>
      <c r="P592" s="2">
        <f>1</f>
        <v>1</v>
      </c>
    </row>
    <row r="593" spans="1:16" x14ac:dyDescent="0.25">
      <c r="A593" s="1">
        <v>45079</v>
      </c>
      <c r="B593">
        <v>828000</v>
      </c>
      <c r="C593">
        <v>96.87</v>
      </c>
      <c r="D593">
        <v>68.05</v>
      </c>
      <c r="E593">
        <v>1.28</v>
      </c>
      <c r="F593" t="s">
        <v>9</v>
      </c>
      <c r="G593" t="s">
        <v>38</v>
      </c>
      <c r="H593" t="s">
        <v>23</v>
      </c>
      <c r="I593">
        <v>69</v>
      </c>
      <c r="J593">
        <f t="shared" si="54"/>
        <v>2023</v>
      </c>
      <c r="K593" t="str">
        <f t="shared" si="55"/>
        <v>50-100</v>
      </c>
      <c r="L593" t="str">
        <f t="shared" si="56"/>
        <v>65-79.99</v>
      </c>
      <c r="M593" s="2" t="str">
        <f t="shared" si="57"/>
        <v>1.25-1.49</v>
      </c>
      <c r="N593" s="2" t="str">
        <f t="shared" si="58"/>
        <v>95-97.99</v>
      </c>
      <c r="O593" s="2">
        <f t="shared" si="59"/>
        <v>0</v>
      </c>
      <c r="P593" s="2">
        <f>1</f>
        <v>1</v>
      </c>
    </row>
    <row r="594" spans="1:16" x14ac:dyDescent="0.25">
      <c r="A594" s="1">
        <v>43340</v>
      </c>
      <c r="B594">
        <v>3400000</v>
      </c>
      <c r="C594">
        <v>90.82</v>
      </c>
      <c r="D594">
        <v>82.14</v>
      </c>
      <c r="E594">
        <v>2.35</v>
      </c>
      <c r="F594" t="s">
        <v>9</v>
      </c>
      <c r="G594" t="s">
        <v>49</v>
      </c>
      <c r="H594" t="s">
        <v>18</v>
      </c>
      <c r="I594">
        <v>73</v>
      </c>
      <c r="J594">
        <f t="shared" si="54"/>
        <v>2018</v>
      </c>
      <c r="K594" t="str">
        <f t="shared" si="55"/>
        <v>50-100</v>
      </c>
      <c r="L594" t="str">
        <f t="shared" si="56"/>
        <v>Over 80</v>
      </c>
      <c r="M594" s="2" t="str">
        <f t="shared" si="57"/>
        <v>Over 2.00</v>
      </c>
      <c r="N594" s="2" t="str">
        <f t="shared" si="58"/>
        <v>90-94.99</v>
      </c>
      <c r="O594" s="2">
        <f t="shared" si="59"/>
        <v>0</v>
      </c>
      <c r="P594" s="2">
        <f>1</f>
        <v>1</v>
      </c>
    </row>
    <row r="595" spans="1:16" x14ac:dyDescent="0.25">
      <c r="A595" s="1">
        <v>42523</v>
      </c>
      <c r="B595">
        <v>4449000</v>
      </c>
      <c r="C595">
        <v>93.13</v>
      </c>
      <c r="D595">
        <v>88.72</v>
      </c>
      <c r="E595">
        <v>1.1000000000000001</v>
      </c>
      <c r="F595" t="s">
        <v>9</v>
      </c>
      <c r="G595" t="s">
        <v>39</v>
      </c>
      <c r="H595" t="s">
        <v>23</v>
      </c>
      <c r="I595">
        <v>103</v>
      </c>
      <c r="J595">
        <f t="shared" si="54"/>
        <v>2016</v>
      </c>
      <c r="K595" t="str">
        <f t="shared" si="55"/>
        <v>More than 100</v>
      </c>
      <c r="L595" t="str">
        <f t="shared" si="56"/>
        <v>Over 80</v>
      </c>
      <c r="M595" s="2" t="str">
        <f t="shared" si="57"/>
        <v>Under 1.25</v>
      </c>
      <c r="N595" s="2" t="str">
        <f t="shared" si="58"/>
        <v>90-94.99</v>
      </c>
      <c r="O595" s="2">
        <f t="shared" si="59"/>
        <v>0</v>
      </c>
      <c r="P595" s="2">
        <f>1</f>
        <v>1</v>
      </c>
    </row>
    <row r="596" spans="1:16" x14ac:dyDescent="0.25">
      <c r="A596" s="1">
        <v>43827</v>
      </c>
      <c r="B596">
        <v>3787000</v>
      </c>
      <c r="C596">
        <v>90.63</v>
      </c>
      <c r="D596">
        <v>82.15</v>
      </c>
      <c r="E596">
        <v>1.65</v>
      </c>
      <c r="F596" t="s">
        <v>9</v>
      </c>
      <c r="G596" t="s">
        <v>25</v>
      </c>
      <c r="H596" t="s">
        <v>26</v>
      </c>
      <c r="I596">
        <v>81</v>
      </c>
      <c r="J596">
        <f t="shared" si="54"/>
        <v>2019</v>
      </c>
      <c r="K596" t="str">
        <f t="shared" si="55"/>
        <v>50-100</v>
      </c>
      <c r="L596" t="str">
        <f t="shared" si="56"/>
        <v>Over 80</v>
      </c>
      <c r="M596" s="2" t="str">
        <f t="shared" si="57"/>
        <v>1.50-1.99</v>
      </c>
      <c r="N596" s="2" t="str">
        <f t="shared" si="58"/>
        <v>90-94.99</v>
      </c>
      <c r="O596" s="2">
        <f t="shared" si="59"/>
        <v>0</v>
      </c>
      <c r="P596" s="2">
        <f>1</f>
        <v>1</v>
      </c>
    </row>
    <row r="597" spans="1:16" x14ac:dyDescent="0.25">
      <c r="A597" s="1">
        <v>44566</v>
      </c>
      <c r="B597">
        <v>2844000</v>
      </c>
      <c r="C597">
        <v>90.26</v>
      </c>
      <c r="D597">
        <v>64.900000000000006</v>
      </c>
      <c r="E597">
        <v>1.1000000000000001</v>
      </c>
      <c r="F597" t="s">
        <v>9</v>
      </c>
      <c r="G597" t="s">
        <v>47</v>
      </c>
      <c r="H597" t="s">
        <v>18</v>
      </c>
      <c r="I597">
        <v>54</v>
      </c>
      <c r="J597">
        <f t="shared" si="54"/>
        <v>2022</v>
      </c>
      <c r="K597" t="str">
        <f t="shared" si="55"/>
        <v>50-100</v>
      </c>
      <c r="L597" t="str">
        <f t="shared" si="56"/>
        <v>Under 65</v>
      </c>
      <c r="M597" s="2" t="str">
        <f t="shared" si="57"/>
        <v>Under 1.25</v>
      </c>
      <c r="N597" s="2" t="str">
        <f t="shared" si="58"/>
        <v>90-94.99</v>
      </c>
      <c r="O597" s="2">
        <f t="shared" si="59"/>
        <v>0</v>
      </c>
      <c r="P597" s="2">
        <f>1</f>
        <v>1</v>
      </c>
    </row>
    <row r="598" spans="1:16" x14ac:dyDescent="0.25">
      <c r="A598" s="1">
        <v>44245</v>
      </c>
      <c r="B598">
        <v>3791000</v>
      </c>
      <c r="C598">
        <v>95.84</v>
      </c>
      <c r="D598">
        <v>76.27</v>
      </c>
      <c r="E598">
        <v>2.06</v>
      </c>
      <c r="F598" t="s">
        <v>9</v>
      </c>
      <c r="G598" t="s">
        <v>32</v>
      </c>
      <c r="H598" t="s">
        <v>33</v>
      </c>
      <c r="I598">
        <v>8</v>
      </c>
      <c r="J598">
        <f t="shared" si="54"/>
        <v>2021</v>
      </c>
      <c r="K598" t="str">
        <f t="shared" si="55"/>
        <v>Less than 50</v>
      </c>
      <c r="L598" t="str">
        <f t="shared" si="56"/>
        <v>65-79.99</v>
      </c>
      <c r="M598" s="2" t="str">
        <f t="shared" si="57"/>
        <v>Over 2.00</v>
      </c>
      <c r="N598" s="2" t="str">
        <f t="shared" si="58"/>
        <v>95-97.99</v>
      </c>
      <c r="O598" s="2">
        <f t="shared" si="59"/>
        <v>0</v>
      </c>
      <c r="P598" s="2">
        <f>1</f>
        <v>1</v>
      </c>
    </row>
    <row r="599" spans="1:16" x14ac:dyDescent="0.25">
      <c r="A599" s="1">
        <v>43526</v>
      </c>
      <c r="B599">
        <v>4582000</v>
      </c>
      <c r="C599">
        <v>85.08</v>
      </c>
      <c r="D599">
        <v>82.18</v>
      </c>
      <c r="E599">
        <v>2.16</v>
      </c>
      <c r="F599" t="s">
        <v>52</v>
      </c>
      <c r="G599" t="s">
        <v>39</v>
      </c>
      <c r="H599" t="s">
        <v>23</v>
      </c>
      <c r="I599">
        <v>138</v>
      </c>
      <c r="J599">
        <f t="shared" si="54"/>
        <v>2019</v>
      </c>
      <c r="K599" t="str">
        <f t="shared" si="55"/>
        <v>More than 100</v>
      </c>
      <c r="L599" t="str">
        <f t="shared" si="56"/>
        <v>Over 80</v>
      </c>
      <c r="M599" s="2" t="str">
        <f t="shared" si="57"/>
        <v>Over 2.00</v>
      </c>
      <c r="N599" s="2" t="str">
        <f t="shared" si="58"/>
        <v>Under 90</v>
      </c>
      <c r="O599" s="2">
        <f t="shared" si="59"/>
        <v>1</v>
      </c>
      <c r="P599" s="2">
        <f>1</f>
        <v>1</v>
      </c>
    </row>
    <row r="600" spans="1:16" x14ac:dyDescent="0.25">
      <c r="A600" s="1">
        <v>45036</v>
      </c>
      <c r="B600">
        <v>3532000</v>
      </c>
      <c r="C600">
        <v>96.5</v>
      </c>
      <c r="D600">
        <v>73.349999999999994</v>
      </c>
      <c r="E600">
        <v>2.17</v>
      </c>
      <c r="F600" t="s">
        <v>40</v>
      </c>
      <c r="G600" t="s">
        <v>14</v>
      </c>
      <c r="H600" t="s">
        <v>15</v>
      </c>
      <c r="I600">
        <v>77</v>
      </c>
      <c r="J600">
        <f t="shared" si="54"/>
        <v>2023</v>
      </c>
      <c r="K600" t="str">
        <f t="shared" si="55"/>
        <v>50-100</v>
      </c>
      <c r="L600" t="str">
        <f t="shared" si="56"/>
        <v>65-79.99</v>
      </c>
      <c r="M600" s="2" t="str">
        <f t="shared" si="57"/>
        <v>Over 2.00</v>
      </c>
      <c r="N600" s="2" t="str">
        <f t="shared" si="58"/>
        <v>95-97.99</v>
      </c>
      <c r="O600" s="2">
        <f t="shared" si="59"/>
        <v>1</v>
      </c>
      <c r="P600" s="2">
        <f>1</f>
        <v>1</v>
      </c>
    </row>
    <row r="601" spans="1:16" x14ac:dyDescent="0.25">
      <c r="A601" s="1">
        <v>44241</v>
      </c>
      <c r="B601">
        <v>6502000</v>
      </c>
      <c r="C601">
        <v>92.77</v>
      </c>
      <c r="D601">
        <v>55.61</v>
      </c>
      <c r="E601">
        <v>2.0099999999999998</v>
      </c>
      <c r="F601" t="s">
        <v>19</v>
      </c>
      <c r="G601" t="s">
        <v>47</v>
      </c>
      <c r="H601" t="s">
        <v>18</v>
      </c>
      <c r="I601">
        <v>93</v>
      </c>
      <c r="J601">
        <f t="shared" si="54"/>
        <v>2021</v>
      </c>
      <c r="K601" t="str">
        <f t="shared" si="55"/>
        <v>50-100</v>
      </c>
      <c r="L601" t="str">
        <f t="shared" si="56"/>
        <v>Under 65</v>
      </c>
      <c r="M601" s="2" t="str">
        <f t="shared" si="57"/>
        <v>Over 2.00</v>
      </c>
      <c r="N601" s="2" t="str">
        <f t="shared" si="58"/>
        <v>90-94.99</v>
      </c>
      <c r="O601" s="2">
        <f t="shared" si="59"/>
        <v>1</v>
      </c>
      <c r="P601" s="2">
        <f>1</f>
        <v>1</v>
      </c>
    </row>
    <row r="602" spans="1:16" x14ac:dyDescent="0.25">
      <c r="A602" s="1">
        <v>44308</v>
      </c>
      <c r="B602">
        <v>7807000</v>
      </c>
      <c r="C602">
        <v>87.55</v>
      </c>
      <c r="D602">
        <v>57.8</v>
      </c>
      <c r="E602">
        <v>2.34</v>
      </c>
      <c r="F602" t="s">
        <v>52</v>
      </c>
      <c r="G602" t="s">
        <v>35</v>
      </c>
      <c r="H602" t="s">
        <v>11</v>
      </c>
      <c r="I602">
        <v>95</v>
      </c>
      <c r="J602">
        <f t="shared" si="54"/>
        <v>2021</v>
      </c>
      <c r="K602" t="str">
        <f t="shared" si="55"/>
        <v>50-100</v>
      </c>
      <c r="L602" t="str">
        <f t="shared" si="56"/>
        <v>Under 65</v>
      </c>
      <c r="M602" s="2" t="str">
        <f t="shared" si="57"/>
        <v>Over 2.00</v>
      </c>
      <c r="N602" s="2" t="str">
        <f t="shared" si="58"/>
        <v>Under 90</v>
      </c>
      <c r="O602" s="2">
        <f t="shared" si="59"/>
        <v>1</v>
      </c>
      <c r="P602" s="2">
        <f>1</f>
        <v>1</v>
      </c>
    </row>
    <row r="603" spans="1:16" x14ac:dyDescent="0.25">
      <c r="A603" s="1">
        <v>44566</v>
      </c>
      <c r="B603">
        <v>5712000</v>
      </c>
      <c r="C603">
        <v>96.38</v>
      </c>
      <c r="D603">
        <v>73.89</v>
      </c>
      <c r="E603">
        <v>1.98</v>
      </c>
      <c r="F603" t="s">
        <v>19</v>
      </c>
      <c r="G603" t="s">
        <v>46</v>
      </c>
      <c r="H603" t="s">
        <v>37</v>
      </c>
      <c r="I603">
        <v>81</v>
      </c>
      <c r="J603">
        <f t="shared" si="54"/>
        <v>2022</v>
      </c>
      <c r="K603" t="str">
        <f t="shared" si="55"/>
        <v>50-100</v>
      </c>
      <c r="L603" t="str">
        <f t="shared" si="56"/>
        <v>65-79.99</v>
      </c>
      <c r="M603" s="2" t="str">
        <f t="shared" si="57"/>
        <v>1.50-1.99</v>
      </c>
      <c r="N603" s="2" t="str">
        <f t="shared" si="58"/>
        <v>95-97.99</v>
      </c>
      <c r="O603" s="2">
        <f t="shared" si="59"/>
        <v>1</v>
      </c>
      <c r="P603" s="2">
        <f>1</f>
        <v>1</v>
      </c>
    </row>
    <row r="604" spans="1:16" x14ac:dyDescent="0.25">
      <c r="A604" s="1">
        <v>43940</v>
      </c>
      <c r="B604">
        <v>5381000</v>
      </c>
      <c r="C604">
        <v>94.49</v>
      </c>
      <c r="D604">
        <v>56.26</v>
      </c>
      <c r="E604">
        <v>1.71</v>
      </c>
      <c r="F604" t="s">
        <v>40</v>
      </c>
      <c r="G604" t="s">
        <v>14</v>
      </c>
      <c r="H604" t="s">
        <v>15</v>
      </c>
      <c r="I604">
        <v>103</v>
      </c>
      <c r="J604">
        <f t="shared" si="54"/>
        <v>2020</v>
      </c>
      <c r="K604" t="str">
        <f t="shared" si="55"/>
        <v>More than 100</v>
      </c>
      <c r="L604" t="str">
        <f t="shared" si="56"/>
        <v>Under 65</v>
      </c>
      <c r="M604" s="2" t="str">
        <f t="shared" si="57"/>
        <v>1.50-1.99</v>
      </c>
      <c r="N604" s="2" t="str">
        <f t="shared" si="58"/>
        <v>90-94.99</v>
      </c>
      <c r="O604" s="2">
        <f t="shared" si="59"/>
        <v>1</v>
      </c>
      <c r="P604" s="2">
        <f>1</f>
        <v>1</v>
      </c>
    </row>
    <row r="605" spans="1:16" x14ac:dyDescent="0.25">
      <c r="A605" s="1">
        <v>44830</v>
      </c>
      <c r="B605">
        <v>3024000</v>
      </c>
      <c r="C605">
        <v>88.03</v>
      </c>
      <c r="D605">
        <v>62.55</v>
      </c>
      <c r="E605">
        <v>1.36</v>
      </c>
      <c r="F605" t="s">
        <v>9</v>
      </c>
      <c r="G605" t="s">
        <v>30</v>
      </c>
      <c r="H605" t="s">
        <v>28</v>
      </c>
      <c r="I605">
        <v>102</v>
      </c>
      <c r="J605">
        <f t="shared" si="54"/>
        <v>2022</v>
      </c>
      <c r="K605" t="str">
        <f t="shared" si="55"/>
        <v>More than 100</v>
      </c>
      <c r="L605" t="str">
        <f t="shared" si="56"/>
        <v>Under 65</v>
      </c>
      <c r="M605" s="2" t="str">
        <f t="shared" si="57"/>
        <v>1.25-1.49</v>
      </c>
      <c r="N605" s="2" t="str">
        <f t="shared" si="58"/>
        <v>Under 90</v>
      </c>
      <c r="O605" s="2">
        <f t="shared" si="59"/>
        <v>0</v>
      </c>
      <c r="P605" s="2">
        <f>1</f>
        <v>1</v>
      </c>
    </row>
    <row r="606" spans="1:16" x14ac:dyDescent="0.25">
      <c r="A606" s="1">
        <v>43778</v>
      </c>
      <c r="B606">
        <v>4259000</v>
      </c>
      <c r="C606">
        <v>98.62</v>
      </c>
      <c r="D606">
        <v>70.28</v>
      </c>
      <c r="E606">
        <v>1.28</v>
      </c>
      <c r="F606" t="s">
        <v>9</v>
      </c>
      <c r="G606" t="s">
        <v>50</v>
      </c>
      <c r="H606" t="s">
        <v>21</v>
      </c>
      <c r="I606">
        <v>32</v>
      </c>
      <c r="J606">
        <f t="shared" si="54"/>
        <v>2019</v>
      </c>
      <c r="K606" t="str">
        <f t="shared" si="55"/>
        <v>Less than 50</v>
      </c>
      <c r="L606" t="str">
        <f t="shared" si="56"/>
        <v>65-79.99</v>
      </c>
      <c r="M606" s="2" t="str">
        <f t="shared" si="57"/>
        <v>1.25-1.49</v>
      </c>
      <c r="N606" s="2" t="str">
        <f t="shared" si="58"/>
        <v>Over 98</v>
      </c>
      <c r="O606" s="2">
        <f t="shared" si="59"/>
        <v>0</v>
      </c>
      <c r="P606" s="2">
        <f>1</f>
        <v>1</v>
      </c>
    </row>
    <row r="607" spans="1:16" x14ac:dyDescent="0.25">
      <c r="A607" s="1">
        <v>42719</v>
      </c>
      <c r="B607">
        <v>5445000</v>
      </c>
      <c r="C607">
        <v>90.74</v>
      </c>
      <c r="D607">
        <v>82.87</v>
      </c>
      <c r="E607">
        <v>1.99</v>
      </c>
      <c r="F607" t="s">
        <v>9</v>
      </c>
      <c r="G607" t="s">
        <v>24</v>
      </c>
      <c r="H607" t="s">
        <v>15</v>
      </c>
      <c r="I607">
        <v>60</v>
      </c>
      <c r="J607">
        <f t="shared" si="54"/>
        <v>2016</v>
      </c>
      <c r="K607" t="str">
        <f t="shared" si="55"/>
        <v>50-100</v>
      </c>
      <c r="L607" t="str">
        <f t="shared" si="56"/>
        <v>Over 80</v>
      </c>
      <c r="M607" s="2" t="str">
        <f t="shared" si="57"/>
        <v>1.50-1.99</v>
      </c>
      <c r="N607" s="2" t="str">
        <f t="shared" si="58"/>
        <v>90-94.99</v>
      </c>
      <c r="O607" s="2">
        <f t="shared" si="59"/>
        <v>0</v>
      </c>
      <c r="P607" s="2">
        <f>1</f>
        <v>1</v>
      </c>
    </row>
    <row r="608" spans="1:16" x14ac:dyDescent="0.25">
      <c r="A608" s="1">
        <v>45133</v>
      </c>
      <c r="B608">
        <v>3684000</v>
      </c>
      <c r="C608">
        <v>95.39</v>
      </c>
      <c r="D608">
        <v>60.56</v>
      </c>
      <c r="E608">
        <v>2.41</v>
      </c>
      <c r="F608" t="s">
        <v>9</v>
      </c>
      <c r="G608" t="s">
        <v>43</v>
      </c>
      <c r="H608" t="s">
        <v>15</v>
      </c>
      <c r="I608">
        <v>100</v>
      </c>
      <c r="J608">
        <f t="shared" si="54"/>
        <v>2023</v>
      </c>
      <c r="K608" t="str">
        <f t="shared" si="55"/>
        <v>More than 100</v>
      </c>
      <c r="L608" t="str">
        <f t="shared" si="56"/>
        <v>Under 65</v>
      </c>
      <c r="M608" s="2" t="str">
        <f t="shared" si="57"/>
        <v>Over 2.00</v>
      </c>
      <c r="N608" s="2" t="str">
        <f t="shared" si="58"/>
        <v>95-97.99</v>
      </c>
      <c r="O608" s="2">
        <f t="shared" si="59"/>
        <v>0</v>
      </c>
      <c r="P608" s="2">
        <f>1</f>
        <v>1</v>
      </c>
    </row>
    <row r="609" spans="1:16" x14ac:dyDescent="0.25">
      <c r="A609" s="1">
        <v>42331</v>
      </c>
      <c r="B609">
        <v>2156000</v>
      </c>
      <c r="C609">
        <v>89.04</v>
      </c>
      <c r="D609">
        <v>57.64</v>
      </c>
      <c r="E609">
        <v>2.04</v>
      </c>
      <c r="F609" t="s">
        <v>19</v>
      </c>
      <c r="G609" t="s">
        <v>29</v>
      </c>
      <c r="H609" t="s">
        <v>26</v>
      </c>
      <c r="I609">
        <v>108</v>
      </c>
      <c r="J609">
        <f t="shared" si="54"/>
        <v>2015</v>
      </c>
      <c r="K609" t="str">
        <f t="shared" si="55"/>
        <v>More than 100</v>
      </c>
      <c r="L609" t="str">
        <f t="shared" si="56"/>
        <v>Under 65</v>
      </c>
      <c r="M609" s="2" t="str">
        <f t="shared" si="57"/>
        <v>Over 2.00</v>
      </c>
      <c r="N609" s="2" t="str">
        <f t="shared" si="58"/>
        <v>Under 90</v>
      </c>
      <c r="O609" s="2">
        <f t="shared" si="59"/>
        <v>1</v>
      </c>
      <c r="P609" s="2">
        <f>1</f>
        <v>1</v>
      </c>
    </row>
    <row r="610" spans="1:16" x14ac:dyDescent="0.25">
      <c r="A610" s="1">
        <v>45562</v>
      </c>
      <c r="B610">
        <v>5926000</v>
      </c>
      <c r="C610">
        <v>88.97</v>
      </c>
      <c r="D610">
        <v>76.48</v>
      </c>
      <c r="E610">
        <v>2.2200000000000002</v>
      </c>
      <c r="F610" t="s">
        <v>9</v>
      </c>
      <c r="G610" t="s">
        <v>35</v>
      </c>
      <c r="H610" t="s">
        <v>11</v>
      </c>
      <c r="I610">
        <v>33</v>
      </c>
      <c r="J610">
        <f t="shared" si="54"/>
        <v>2024</v>
      </c>
      <c r="K610" t="str">
        <f t="shared" si="55"/>
        <v>Less than 50</v>
      </c>
      <c r="L610" t="str">
        <f t="shared" si="56"/>
        <v>65-79.99</v>
      </c>
      <c r="M610" s="2" t="str">
        <f t="shared" si="57"/>
        <v>Over 2.00</v>
      </c>
      <c r="N610" s="2" t="str">
        <f t="shared" si="58"/>
        <v>Under 90</v>
      </c>
      <c r="O610" s="2">
        <f t="shared" si="59"/>
        <v>0</v>
      </c>
      <c r="P610" s="2">
        <f>1</f>
        <v>1</v>
      </c>
    </row>
    <row r="611" spans="1:16" x14ac:dyDescent="0.25">
      <c r="A611" s="1">
        <v>42534</v>
      </c>
      <c r="B611">
        <v>6425000</v>
      </c>
      <c r="C611">
        <v>87.82</v>
      </c>
      <c r="D611">
        <v>53.54</v>
      </c>
      <c r="E611">
        <v>2.0499999999999998</v>
      </c>
      <c r="F611" t="s">
        <v>9</v>
      </c>
      <c r="G611" t="s">
        <v>49</v>
      </c>
      <c r="H611" t="s">
        <v>18</v>
      </c>
      <c r="I611">
        <v>97</v>
      </c>
      <c r="J611">
        <f t="shared" si="54"/>
        <v>2016</v>
      </c>
      <c r="K611" t="str">
        <f t="shared" si="55"/>
        <v>50-100</v>
      </c>
      <c r="L611" t="str">
        <f t="shared" si="56"/>
        <v>Under 65</v>
      </c>
      <c r="M611" s="2" t="str">
        <f t="shared" si="57"/>
        <v>Over 2.00</v>
      </c>
      <c r="N611" s="2" t="str">
        <f t="shared" si="58"/>
        <v>Under 90</v>
      </c>
      <c r="O611" s="2">
        <f t="shared" si="59"/>
        <v>0</v>
      </c>
      <c r="P611" s="2">
        <f>1</f>
        <v>1</v>
      </c>
    </row>
    <row r="612" spans="1:16" x14ac:dyDescent="0.25">
      <c r="A612" s="1">
        <v>44385</v>
      </c>
      <c r="B612">
        <v>2983000</v>
      </c>
      <c r="C612">
        <v>85.47</v>
      </c>
      <c r="D612">
        <v>60.38</v>
      </c>
      <c r="E612">
        <v>1.05</v>
      </c>
      <c r="F612" t="s">
        <v>9</v>
      </c>
      <c r="G612" t="s">
        <v>31</v>
      </c>
      <c r="H612" t="s">
        <v>21</v>
      </c>
      <c r="I612">
        <v>16</v>
      </c>
      <c r="J612">
        <f t="shared" si="54"/>
        <v>2021</v>
      </c>
      <c r="K612" t="str">
        <f t="shared" si="55"/>
        <v>Less than 50</v>
      </c>
      <c r="L612" t="str">
        <f t="shared" si="56"/>
        <v>Under 65</v>
      </c>
      <c r="M612" s="2" t="str">
        <f t="shared" si="57"/>
        <v>Under 1.25</v>
      </c>
      <c r="N612" s="2" t="str">
        <f t="shared" si="58"/>
        <v>Under 90</v>
      </c>
      <c r="O612" s="2">
        <f t="shared" si="59"/>
        <v>0</v>
      </c>
      <c r="P612" s="2">
        <f>1</f>
        <v>1</v>
      </c>
    </row>
    <row r="613" spans="1:16" x14ac:dyDescent="0.25">
      <c r="A613" s="1">
        <v>43604</v>
      </c>
      <c r="B613">
        <v>4335000</v>
      </c>
      <c r="C613">
        <v>93.36</v>
      </c>
      <c r="D613">
        <v>51.56</v>
      </c>
      <c r="E613">
        <v>2</v>
      </c>
      <c r="F613" t="s">
        <v>19</v>
      </c>
      <c r="G613" t="s">
        <v>24</v>
      </c>
      <c r="H613" t="s">
        <v>15</v>
      </c>
      <c r="I613">
        <v>89</v>
      </c>
      <c r="J613">
        <f t="shared" si="54"/>
        <v>2019</v>
      </c>
      <c r="K613" t="str">
        <f t="shared" si="55"/>
        <v>50-100</v>
      </c>
      <c r="L613" t="str">
        <f t="shared" si="56"/>
        <v>Under 65</v>
      </c>
      <c r="M613" s="2" t="str">
        <f t="shared" si="57"/>
        <v>Over 2.00</v>
      </c>
      <c r="N613" s="2" t="str">
        <f t="shared" si="58"/>
        <v>90-94.99</v>
      </c>
      <c r="O613" s="2">
        <f t="shared" si="59"/>
        <v>1</v>
      </c>
      <c r="P613" s="2">
        <f>1</f>
        <v>1</v>
      </c>
    </row>
    <row r="614" spans="1:16" x14ac:dyDescent="0.25">
      <c r="A614" s="1">
        <v>42637</v>
      </c>
      <c r="B614">
        <v>6358000</v>
      </c>
      <c r="C614">
        <v>98.32</v>
      </c>
      <c r="D614">
        <v>63.01</v>
      </c>
      <c r="E614">
        <v>2.35</v>
      </c>
      <c r="F614" t="s">
        <v>9</v>
      </c>
      <c r="G614" t="s">
        <v>44</v>
      </c>
      <c r="H614" t="s">
        <v>37</v>
      </c>
      <c r="I614">
        <v>65</v>
      </c>
      <c r="J614">
        <f t="shared" si="54"/>
        <v>2016</v>
      </c>
      <c r="K614" t="str">
        <f t="shared" si="55"/>
        <v>50-100</v>
      </c>
      <c r="L614" t="str">
        <f t="shared" si="56"/>
        <v>Under 65</v>
      </c>
      <c r="M614" s="2" t="str">
        <f t="shared" si="57"/>
        <v>Over 2.00</v>
      </c>
      <c r="N614" s="2" t="str">
        <f t="shared" si="58"/>
        <v>Over 98</v>
      </c>
      <c r="O614" s="2">
        <f t="shared" si="59"/>
        <v>0</v>
      </c>
      <c r="P614" s="2">
        <f>1</f>
        <v>1</v>
      </c>
    </row>
    <row r="615" spans="1:16" x14ac:dyDescent="0.25">
      <c r="A615" s="1">
        <v>42461</v>
      </c>
      <c r="B615">
        <v>4062000</v>
      </c>
      <c r="C615">
        <v>93.65</v>
      </c>
      <c r="D615">
        <v>52.69</v>
      </c>
      <c r="E615">
        <v>1.1399999999999999</v>
      </c>
      <c r="F615" t="s">
        <v>9</v>
      </c>
      <c r="G615" t="s">
        <v>42</v>
      </c>
      <c r="H615" t="s">
        <v>26</v>
      </c>
      <c r="I615">
        <v>94</v>
      </c>
      <c r="J615">
        <f t="shared" si="54"/>
        <v>2016</v>
      </c>
      <c r="K615" t="str">
        <f t="shared" si="55"/>
        <v>50-100</v>
      </c>
      <c r="L615" t="str">
        <f t="shared" si="56"/>
        <v>Under 65</v>
      </c>
      <c r="M615" s="2" t="str">
        <f t="shared" si="57"/>
        <v>Under 1.25</v>
      </c>
      <c r="N615" s="2" t="str">
        <f t="shared" si="58"/>
        <v>90-94.99</v>
      </c>
      <c r="O615" s="2">
        <f t="shared" si="59"/>
        <v>0</v>
      </c>
      <c r="P615" s="2">
        <f>1</f>
        <v>1</v>
      </c>
    </row>
    <row r="616" spans="1:16" x14ac:dyDescent="0.25">
      <c r="A616" s="1">
        <v>42403</v>
      </c>
      <c r="B616">
        <v>6514000</v>
      </c>
      <c r="C616">
        <v>97.87</v>
      </c>
      <c r="D616">
        <v>89.91</v>
      </c>
      <c r="E616">
        <v>1.36</v>
      </c>
      <c r="F616" t="s">
        <v>9</v>
      </c>
      <c r="G616" t="s">
        <v>22</v>
      </c>
      <c r="H616" t="s">
        <v>23</v>
      </c>
      <c r="I616">
        <v>93</v>
      </c>
      <c r="J616">
        <f t="shared" si="54"/>
        <v>2016</v>
      </c>
      <c r="K616" t="str">
        <f t="shared" si="55"/>
        <v>50-100</v>
      </c>
      <c r="L616" t="str">
        <f t="shared" si="56"/>
        <v>Over 80</v>
      </c>
      <c r="M616" s="2" t="str">
        <f t="shared" si="57"/>
        <v>1.25-1.49</v>
      </c>
      <c r="N616" s="2" t="str">
        <f t="shared" si="58"/>
        <v>95-97.99</v>
      </c>
      <c r="O616" s="2">
        <f t="shared" si="59"/>
        <v>0</v>
      </c>
      <c r="P616" s="2">
        <f>1</f>
        <v>1</v>
      </c>
    </row>
    <row r="617" spans="1:16" x14ac:dyDescent="0.25">
      <c r="A617" s="1">
        <v>43747</v>
      </c>
      <c r="B617">
        <v>4805000</v>
      </c>
      <c r="C617">
        <v>86.95</v>
      </c>
      <c r="D617">
        <v>50.9</v>
      </c>
      <c r="E617">
        <v>1.54</v>
      </c>
      <c r="F617" t="s">
        <v>9</v>
      </c>
      <c r="G617" t="s">
        <v>30</v>
      </c>
      <c r="H617" t="s">
        <v>28</v>
      </c>
      <c r="I617">
        <v>59</v>
      </c>
      <c r="J617">
        <f t="shared" si="54"/>
        <v>2019</v>
      </c>
      <c r="K617" t="str">
        <f t="shared" si="55"/>
        <v>50-100</v>
      </c>
      <c r="L617" t="str">
        <f t="shared" si="56"/>
        <v>Under 65</v>
      </c>
      <c r="M617" s="2" t="str">
        <f t="shared" si="57"/>
        <v>1.50-1.99</v>
      </c>
      <c r="N617" s="2" t="str">
        <f t="shared" si="58"/>
        <v>Under 90</v>
      </c>
      <c r="O617" s="2">
        <f t="shared" si="59"/>
        <v>0</v>
      </c>
      <c r="P617" s="2">
        <f>1</f>
        <v>1</v>
      </c>
    </row>
    <row r="618" spans="1:16" x14ac:dyDescent="0.25">
      <c r="A618" s="1">
        <v>43449</v>
      </c>
      <c r="B618">
        <v>5668000</v>
      </c>
      <c r="C618">
        <v>89.69</v>
      </c>
      <c r="D618">
        <v>76.17</v>
      </c>
      <c r="E618">
        <v>1.35</v>
      </c>
      <c r="F618" t="s">
        <v>9</v>
      </c>
      <c r="G618" t="s">
        <v>35</v>
      </c>
      <c r="H618" t="s">
        <v>11</v>
      </c>
      <c r="I618">
        <v>117</v>
      </c>
      <c r="J618">
        <f t="shared" si="54"/>
        <v>2018</v>
      </c>
      <c r="K618" t="str">
        <f t="shared" si="55"/>
        <v>More than 100</v>
      </c>
      <c r="L618" t="str">
        <f t="shared" si="56"/>
        <v>65-79.99</v>
      </c>
      <c r="M618" s="2" t="str">
        <f t="shared" si="57"/>
        <v>1.25-1.49</v>
      </c>
      <c r="N618" s="2" t="str">
        <f t="shared" si="58"/>
        <v>Under 90</v>
      </c>
      <c r="O618" s="2">
        <f t="shared" si="59"/>
        <v>0</v>
      </c>
      <c r="P618" s="2">
        <f>1</f>
        <v>1</v>
      </c>
    </row>
    <row r="619" spans="1:16" x14ac:dyDescent="0.25">
      <c r="A619" s="1">
        <v>42337</v>
      </c>
      <c r="B619">
        <v>7670000</v>
      </c>
      <c r="C619">
        <v>85.58</v>
      </c>
      <c r="D619">
        <v>83.48</v>
      </c>
      <c r="E619">
        <v>1.93</v>
      </c>
      <c r="F619" t="s">
        <v>9</v>
      </c>
      <c r="G619" t="s">
        <v>38</v>
      </c>
      <c r="H619" t="s">
        <v>23</v>
      </c>
      <c r="I619">
        <v>93</v>
      </c>
      <c r="J619">
        <f t="shared" si="54"/>
        <v>2015</v>
      </c>
      <c r="K619" t="str">
        <f t="shared" si="55"/>
        <v>50-100</v>
      </c>
      <c r="L619" t="str">
        <f t="shared" si="56"/>
        <v>Over 80</v>
      </c>
      <c r="M619" s="2" t="str">
        <f t="shared" si="57"/>
        <v>1.50-1.99</v>
      </c>
      <c r="N619" s="2" t="str">
        <f t="shared" si="58"/>
        <v>Under 90</v>
      </c>
      <c r="O619" s="2">
        <f t="shared" si="59"/>
        <v>0</v>
      </c>
      <c r="P619" s="2">
        <f>1</f>
        <v>1</v>
      </c>
    </row>
    <row r="620" spans="1:16" x14ac:dyDescent="0.25">
      <c r="A620" s="1">
        <v>43157</v>
      </c>
      <c r="B620">
        <v>9025000</v>
      </c>
      <c r="C620">
        <v>97.97</v>
      </c>
      <c r="D620">
        <v>73.48</v>
      </c>
      <c r="E620">
        <v>1.87</v>
      </c>
      <c r="F620" t="s">
        <v>9</v>
      </c>
      <c r="G620" t="s">
        <v>41</v>
      </c>
      <c r="H620" t="s">
        <v>33</v>
      </c>
      <c r="I620">
        <v>105</v>
      </c>
      <c r="J620">
        <f t="shared" si="54"/>
        <v>2018</v>
      </c>
      <c r="K620" t="str">
        <f t="shared" si="55"/>
        <v>More than 100</v>
      </c>
      <c r="L620" t="str">
        <f t="shared" si="56"/>
        <v>65-79.99</v>
      </c>
      <c r="M620" s="2" t="str">
        <f t="shared" si="57"/>
        <v>1.50-1.99</v>
      </c>
      <c r="N620" s="2" t="str">
        <f t="shared" si="58"/>
        <v>95-97.99</v>
      </c>
      <c r="O620" s="2">
        <f t="shared" si="59"/>
        <v>0</v>
      </c>
      <c r="P620" s="2">
        <f>1</f>
        <v>1</v>
      </c>
    </row>
    <row r="621" spans="1:16" x14ac:dyDescent="0.25">
      <c r="A621" s="1">
        <v>43693</v>
      </c>
      <c r="B621">
        <v>8538000</v>
      </c>
      <c r="C621">
        <v>90.84</v>
      </c>
      <c r="D621">
        <v>59.16</v>
      </c>
      <c r="E621">
        <v>1.9</v>
      </c>
      <c r="F621" t="s">
        <v>19</v>
      </c>
      <c r="G621" t="s">
        <v>46</v>
      </c>
      <c r="H621" t="s">
        <v>37</v>
      </c>
      <c r="I621">
        <v>60</v>
      </c>
      <c r="J621">
        <f t="shared" si="54"/>
        <v>2019</v>
      </c>
      <c r="K621" t="str">
        <f t="shared" si="55"/>
        <v>50-100</v>
      </c>
      <c r="L621" t="str">
        <f t="shared" si="56"/>
        <v>Under 65</v>
      </c>
      <c r="M621" s="2" t="str">
        <f t="shared" si="57"/>
        <v>1.50-1.99</v>
      </c>
      <c r="N621" s="2" t="str">
        <f t="shared" si="58"/>
        <v>90-94.99</v>
      </c>
      <c r="O621" s="2">
        <f t="shared" si="59"/>
        <v>1</v>
      </c>
      <c r="P621" s="2">
        <f>1</f>
        <v>1</v>
      </c>
    </row>
    <row r="622" spans="1:16" x14ac:dyDescent="0.25">
      <c r="A622" s="1">
        <v>42995</v>
      </c>
      <c r="B622">
        <v>5735000</v>
      </c>
      <c r="C622">
        <v>88.17</v>
      </c>
      <c r="D622">
        <v>89.83</v>
      </c>
      <c r="E622">
        <v>2.4700000000000002</v>
      </c>
      <c r="F622" t="s">
        <v>9</v>
      </c>
      <c r="G622" t="s">
        <v>17</v>
      </c>
      <c r="H622" t="s">
        <v>18</v>
      </c>
      <c r="I622">
        <v>11</v>
      </c>
      <c r="J622">
        <f t="shared" si="54"/>
        <v>2017</v>
      </c>
      <c r="K622" t="str">
        <f t="shared" si="55"/>
        <v>Less than 50</v>
      </c>
      <c r="L622" t="str">
        <f t="shared" si="56"/>
        <v>Over 80</v>
      </c>
      <c r="M622" s="2" t="str">
        <f t="shared" si="57"/>
        <v>Over 2.00</v>
      </c>
      <c r="N622" s="2" t="str">
        <f t="shared" si="58"/>
        <v>Under 90</v>
      </c>
      <c r="O622" s="2">
        <f t="shared" si="59"/>
        <v>0</v>
      </c>
      <c r="P622" s="2">
        <f>1</f>
        <v>1</v>
      </c>
    </row>
    <row r="623" spans="1:16" x14ac:dyDescent="0.25">
      <c r="A623" s="1">
        <v>45153</v>
      </c>
      <c r="B623">
        <v>7237000</v>
      </c>
      <c r="C623">
        <v>95.73</v>
      </c>
      <c r="D623">
        <v>73.73</v>
      </c>
      <c r="E623">
        <v>1.08</v>
      </c>
      <c r="F623" t="s">
        <v>9</v>
      </c>
      <c r="G623" t="s">
        <v>10</v>
      </c>
      <c r="H623" t="s">
        <v>11</v>
      </c>
      <c r="I623">
        <v>91</v>
      </c>
      <c r="J623">
        <f t="shared" si="54"/>
        <v>2023</v>
      </c>
      <c r="K623" t="str">
        <f t="shared" si="55"/>
        <v>50-100</v>
      </c>
      <c r="L623" t="str">
        <f t="shared" si="56"/>
        <v>65-79.99</v>
      </c>
      <c r="M623" s="2" t="str">
        <f t="shared" si="57"/>
        <v>Under 1.25</v>
      </c>
      <c r="N623" s="2" t="str">
        <f t="shared" si="58"/>
        <v>95-97.99</v>
      </c>
      <c r="O623" s="2">
        <f t="shared" si="59"/>
        <v>0</v>
      </c>
      <c r="P623" s="2">
        <f>1</f>
        <v>1</v>
      </c>
    </row>
    <row r="624" spans="1:16" x14ac:dyDescent="0.25">
      <c r="A624" s="1">
        <v>42921</v>
      </c>
      <c r="B624">
        <v>8908000</v>
      </c>
      <c r="C624">
        <v>95.16</v>
      </c>
      <c r="D624">
        <v>64.92</v>
      </c>
      <c r="E624">
        <v>2.41</v>
      </c>
      <c r="F624" t="s">
        <v>9</v>
      </c>
      <c r="G624" t="s">
        <v>36</v>
      </c>
      <c r="H624" t="s">
        <v>37</v>
      </c>
      <c r="I624">
        <v>59</v>
      </c>
      <c r="J624">
        <f t="shared" si="54"/>
        <v>2017</v>
      </c>
      <c r="K624" t="str">
        <f t="shared" si="55"/>
        <v>50-100</v>
      </c>
      <c r="L624" t="str">
        <f t="shared" si="56"/>
        <v>Under 65</v>
      </c>
      <c r="M624" s="2" t="str">
        <f t="shared" si="57"/>
        <v>Over 2.00</v>
      </c>
      <c r="N624" s="2" t="str">
        <f t="shared" si="58"/>
        <v>95-97.99</v>
      </c>
      <c r="O624" s="2">
        <f t="shared" si="59"/>
        <v>0</v>
      </c>
      <c r="P624" s="2">
        <f>1</f>
        <v>1</v>
      </c>
    </row>
    <row r="625" spans="1:16" x14ac:dyDescent="0.25">
      <c r="A625" s="1">
        <v>45715</v>
      </c>
      <c r="B625">
        <v>5003000</v>
      </c>
      <c r="C625">
        <v>95.36</v>
      </c>
      <c r="D625">
        <v>77.89</v>
      </c>
      <c r="E625">
        <v>1.97</v>
      </c>
      <c r="F625" t="s">
        <v>9</v>
      </c>
      <c r="G625" t="s">
        <v>27</v>
      </c>
      <c r="H625" t="s">
        <v>28</v>
      </c>
      <c r="I625">
        <v>36</v>
      </c>
      <c r="J625">
        <f t="shared" si="54"/>
        <v>2025</v>
      </c>
      <c r="K625" t="str">
        <f t="shared" si="55"/>
        <v>Less than 50</v>
      </c>
      <c r="L625" t="str">
        <f t="shared" si="56"/>
        <v>65-79.99</v>
      </c>
      <c r="M625" s="2" t="str">
        <f t="shared" si="57"/>
        <v>1.50-1.99</v>
      </c>
      <c r="N625" s="2" t="str">
        <f t="shared" si="58"/>
        <v>95-97.99</v>
      </c>
      <c r="O625" s="2">
        <f t="shared" si="59"/>
        <v>0</v>
      </c>
      <c r="P625" s="2">
        <f>1</f>
        <v>1</v>
      </c>
    </row>
    <row r="626" spans="1:16" x14ac:dyDescent="0.25">
      <c r="A626" s="1">
        <v>43565</v>
      </c>
      <c r="B626">
        <v>3515000</v>
      </c>
      <c r="C626">
        <v>94.54</v>
      </c>
      <c r="D626">
        <v>73.97</v>
      </c>
      <c r="E626">
        <v>1.27</v>
      </c>
      <c r="F626" t="s">
        <v>9</v>
      </c>
      <c r="G626" t="s">
        <v>34</v>
      </c>
      <c r="H626" t="s">
        <v>13</v>
      </c>
      <c r="I626">
        <v>60</v>
      </c>
      <c r="J626">
        <f t="shared" si="54"/>
        <v>2019</v>
      </c>
      <c r="K626" t="str">
        <f t="shared" si="55"/>
        <v>50-100</v>
      </c>
      <c r="L626" t="str">
        <f t="shared" si="56"/>
        <v>65-79.99</v>
      </c>
      <c r="M626" s="2" t="str">
        <f t="shared" si="57"/>
        <v>1.25-1.49</v>
      </c>
      <c r="N626" s="2" t="str">
        <f t="shared" si="58"/>
        <v>90-94.99</v>
      </c>
      <c r="O626" s="2">
        <f t="shared" si="59"/>
        <v>0</v>
      </c>
      <c r="P626" s="2">
        <f>1</f>
        <v>1</v>
      </c>
    </row>
    <row r="627" spans="1:16" x14ac:dyDescent="0.25">
      <c r="A627" s="1">
        <v>45100</v>
      </c>
      <c r="B627">
        <v>4205000</v>
      </c>
      <c r="C627">
        <v>95.02</v>
      </c>
      <c r="D627">
        <v>83.49</v>
      </c>
      <c r="E627">
        <v>1.25</v>
      </c>
      <c r="F627" t="s">
        <v>9</v>
      </c>
      <c r="G627" t="s">
        <v>44</v>
      </c>
      <c r="H627" t="s">
        <v>37</v>
      </c>
      <c r="I627">
        <v>129</v>
      </c>
      <c r="J627">
        <f t="shared" si="54"/>
        <v>2023</v>
      </c>
      <c r="K627" t="str">
        <f t="shared" si="55"/>
        <v>More than 100</v>
      </c>
      <c r="L627" t="str">
        <f t="shared" si="56"/>
        <v>Over 80</v>
      </c>
      <c r="M627" s="2" t="str">
        <f t="shared" si="57"/>
        <v>1.25-1.49</v>
      </c>
      <c r="N627" s="2" t="str">
        <f t="shared" si="58"/>
        <v>95-97.99</v>
      </c>
      <c r="O627" s="2">
        <f t="shared" si="59"/>
        <v>0</v>
      </c>
      <c r="P627" s="2">
        <f>1</f>
        <v>1</v>
      </c>
    </row>
    <row r="628" spans="1:16" x14ac:dyDescent="0.25">
      <c r="A628" s="1">
        <v>43803</v>
      </c>
      <c r="B628">
        <v>8108000</v>
      </c>
      <c r="C628">
        <v>97.57</v>
      </c>
      <c r="D628">
        <v>82.11</v>
      </c>
      <c r="E628">
        <v>2.44</v>
      </c>
      <c r="F628" t="s">
        <v>9</v>
      </c>
      <c r="G628" t="s">
        <v>12</v>
      </c>
      <c r="H628" t="s">
        <v>13</v>
      </c>
      <c r="I628">
        <v>100</v>
      </c>
      <c r="J628">
        <f t="shared" si="54"/>
        <v>2019</v>
      </c>
      <c r="K628" t="str">
        <f t="shared" si="55"/>
        <v>More than 100</v>
      </c>
      <c r="L628" t="str">
        <f t="shared" si="56"/>
        <v>Over 80</v>
      </c>
      <c r="M628" s="2" t="str">
        <f t="shared" si="57"/>
        <v>Over 2.00</v>
      </c>
      <c r="N628" s="2" t="str">
        <f t="shared" si="58"/>
        <v>95-97.99</v>
      </c>
      <c r="O628" s="2">
        <f t="shared" si="59"/>
        <v>0</v>
      </c>
      <c r="P628" s="2">
        <f>1</f>
        <v>1</v>
      </c>
    </row>
    <row r="629" spans="1:16" x14ac:dyDescent="0.25">
      <c r="A629" s="1">
        <v>44503</v>
      </c>
      <c r="B629">
        <v>3039000</v>
      </c>
      <c r="C629">
        <v>91.03</v>
      </c>
      <c r="D629">
        <v>56.15</v>
      </c>
      <c r="E629">
        <v>1.86</v>
      </c>
      <c r="F629" t="s">
        <v>9</v>
      </c>
      <c r="G629" t="s">
        <v>36</v>
      </c>
      <c r="H629" t="s">
        <v>37</v>
      </c>
      <c r="I629">
        <v>166</v>
      </c>
      <c r="J629">
        <f t="shared" si="54"/>
        <v>2021</v>
      </c>
      <c r="K629" t="str">
        <f t="shared" si="55"/>
        <v>More than 100</v>
      </c>
      <c r="L629" t="str">
        <f t="shared" si="56"/>
        <v>Under 65</v>
      </c>
      <c r="M629" s="2" t="str">
        <f t="shared" si="57"/>
        <v>1.50-1.99</v>
      </c>
      <c r="N629" s="2" t="str">
        <f t="shared" si="58"/>
        <v>90-94.99</v>
      </c>
      <c r="O629" s="2">
        <f t="shared" si="59"/>
        <v>0</v>
      </c>
      <c r="P629" s="2">
        <f>1</f>
        <v>1</v>
      </c>
    </row>
    <row r="630" spans="1:16" x14ac:dyDescent="0.25">
      <c r="A630" s="1">
        <v>43253</v>
      </c>
      <c r="B630">
        <v>5773000</v>
      </c>
      <c r="C630">
        <v>93.75</v>
      </c>
      <c r="D630">
        <v>73.709999999999994</v>
      </c>
      <c r="E630">
        <v>1.53</v>
      </c>
      <c r="F630" t="s">
        <v>19</v>
      </c>
      <c r="G630" t="s">
        <v>24</v>
      </c>
      <c r="H630" t="s">
        <v>15</v>
      </c>
      <c r="I630">
        <v>68</v>
      </c>
      <c r="J630">
        <f t="shared" si="54"/>
        <v>2018</v>
      </c>
      <c r="K630" t="str">
        <f t="shared" si="55"/>
        <v>50-100</v>
      </c>
      <c r="L630" t="str">
        <f t="shared" si="56"/>
        <v>65-79.99</v>
      </c>
      <c r="M630" s="2" t="str">
        <f t="shared" si="57"/>
        <v>1.50-1.99</v>
      </c>
      <c r="N630" s="2" t="str">
        <f t="shared" si="58"/>
        <v>90-94.99</v>
      </c>
      <c r="O630" s="2">
        <f t="shared" si="59"/>
        <v>1</v>
      </c>
      <c r="P630" s="2">
        <f>1</f>
        <v>1</v>
      </c>
    </row>
    <row r="631" spans="1:16" x14ac:dyDescent="0.25">
      <c r="A631" s="1">
        <v>42922</v>
      </c>
      <c r="B631">
        <v>3385000</v>
      </c>
      <c r="C631">
        <v>94.1</v>
      </c>
      <c r="D631">
        <v>85.24</v>
      </c>
      <c r="E631">
        <v>2.3199999999999998</v>
      </c>
      <c r="F631" t="s">
        <v>9</v>
      </c>
      <c r="G631" t="s">
        <v>10</v>
      </c>
      <c r="H631" t="s">
        <v>11</v>
      </c>
      <c r="I631">
        <v>70</v>
      </c>
      <c r="J631">
        <f t="shared" si="54"/>
        <v>2017</v>
      </c>
      <c r="K631" t="str">
        <f t="shared" si="55"/>
        <v>50-100</v>
      </c>
      <c r="L631" t="str">
        <f t="shared" si="56"/>
        <v>Over 80</v>
      </c>
      <c r="M631" s="2" t="str">
        <f t="shared" si="57"/>
        <v>Over 2.00</v>
      </c>
      <c r="N631" s="2" t="str">
        <f t="shared" si="58"/>
        <v>90-94.99</v>
      </c>
      <c r="O631" s="2">
        <f t="shared" si="59"/>
        <v>0</v>
      </c>
      <c r="P631" s="2">
        <f>1</f>
        <v>1</v>
      </c>
    </row>
    <row r="632" spans="1:16" x14ac:dyDescent="0.25">
      <c r="A632" s="1">
        <v>43228</v>
      </c>
      <c r="B632">
        <v>2739000</v>
      </c>
      <c r="C632">
        <v>97.94</v>
      </c>
      <c r="D632">
        <v>85.44</v>
      </c>
      <c r="E632">
        <v>1.29</v>
      </c>
      <c r="F632" t="s">
        <v>9</v>
      </c>
      <c r="G632" t="s">
        <v>31</v>
      </c>
      <c r="H632" t="s">
        <v>21</v>
      </c>
      <c r="I632">
        <v>93</v>
      </c>
      <c r="J632">
        <f t="shared" si="54"/>
        <v>2018</v>
      </c>
      <c r="K632" t="str">
        <f t="shared" si="55"/>
        <v>50-100</v>
      </c>
      <c r="L632" t="str">
        <f t="shared" si="56"/>
        <v>Over 80</v>
      </c>
      <c r="M632" s="2" t="str">
        <f t="shared" si="57"/>
        <v>1.25-1.49</v>
      </c>
      <c r="N632" s="2" t="str">
        <f t="shared" si="58"/>
        <v>95-97.99</v>
      </c>
      <c r="O632" s="2">
        <f t="shared" si="59"/>
        <v>0</v>
      </c>
      <c r="P632" s="2">
        <f>1</f>
        <v>1</v>
      </c>
    </row>
    <row r="633" spans="1:16" x14ac:dyDescent="0.25">
      <c r="A633" s="1">
        <v>44143</v>
      </c>
      <c r="B633">
        <v>3209000</v>
      </c>
      <c r="C633">
        <v>97.04</v>
      </c>
      <c r="D633">
        <v>89.89</v>
      </c>
      <c r="E633">
        <v>1.05</v>
      </c>
      <c r="F633" t="s">
        <v>9</v>
      </c>
      <c r="G633" t="s">
        <v>45</v>
      </c>
      <c r="H633" t="s">
        <v>33</v>
      </c>
      <c r="I633">
        <v>104</v>
      </c>
      <c r="J633">
        <f t="shared" si="54"/>
        <v>2020</v>
      </c>
      <c r="K633" t="str">
        <f t="shared" si="55"/>
        <v>More than 100</v>
      </c>
      <c r="L633" t="str">
        <f t="shared" si="56"/>
        <v>Over 80</v>
      </c>
      <c r="M633" s="2" t="str">
        <f t="shared" si="57"/>
        <v>Under 1.25</v>
      </c>
      <c r="N633" s="2" t="str">
        <f t="shared" si="58"/>
        <v>95-97.99</v>
      </c>
      <c r="O633" s="2">
        <f t="shared" si="59"/>
        <v>0</v>
      </c>
      <c r="P633" s="2">
        <f>1</f>
        <v>1</v>
      </c>
    </row>
    <row r="634" spans="1:16" x14ac:dyDescent="0.25">
      <c r="A634" s="1">
        <v>42882</v>
      </c>
      <c r="B634">
        <v>5506000</v>
      </c>
      <c r="C634">
        <v>99.6</v>
      </c>
      <c r="D634">
        <v>68.599999999999994</v>
      </c>
      <c r="E634">
        <v>2.27</v>
      </c>
      <c r="F634" t="s">
        <v>9</v>
      </c>
      <c r="G634" t="s">
        <v>10</v>
      </c>
      <c r="H634" t="s">
        <v>11</v>
      </c>
      <c r="I634">
        <v>99</v>
      </c>
      <c r="J634">
        <f t="shared" si="54"/>
        <v>2017</v>
      </c>
      <c r="K634" t="str">
        <f t="shared" si="55"/>
        <v>50-100</v>
      </c>
      <c r="L634" t="str">
        <f t="shared" si="56"/>
        <v>65-79.99</v>
      </c>
      <c r="M634" s="2" t="str">
        <f t="shared" si="57"/>
        <v>Over 2.00</v>
      </c>
      <c r="N634" s="2" t="str">
        <f t="shared" si="58"/>
        <v>Over 98</v>
      </c>
      <c r="O634" s="2">
        <f t="shared" si="59"/>
        <v>0</v>
      </c>
      <c r="P634" s="2">
        <f>1</f>
        <v>1</v>
      </c>
    </row>
    <row r="635" spans="1:16" x14ac:dyDescent="0.25">
      <c r="A635" s="1">
        <v>45806</v>
      </c>
      <c r="B635">
        <v>4635000</v>
      </c>
      <c r="C635">
        <v>86.01</v>
      </c>
      <c r="D635">
        <v>89.01</v>
      </c>
      <c r="E635">
        <v>2.23</v>
      </c>
      <c r="F635" t="s">
        <v>9</v>
      </c>
      <c r="G635" t="s">
        <v>35</v>
      </c>
      <c r="H635" t="s">
        <v>11</v>
      </c>
      <c r="I635">
        <v>60</v>
      </c>
      <c r="J635">
        <f t="shared" si="54"/>
        <v>2025</v>
      </c>
      <c r="K635" t="str">
        <f t="shared" si="55"/>
        <v>50-100</v>
      </c>
      <c r="L635" t="str">
        <f t="shared" si="56"/>
        <v>Over 80</v>
      </c>
      <c r="M635" s="2" t="str">
        <f t="shared" si="57"/>
        <v>Over 2.00</v>
      </c>
      <c r="N635" s="2" t="str">
        <f t="shared" si="58"/>
        <v>Under 90</v>
      </c>
      <c r="O635" s="2">
        <f t="shared" si="59"/>
        <v>0</v>
      </c>
      <c r="P635" s="2">
        <f>1</f>
        <v>1</v>
      </c>
    </row>
    <row r="636" spans="1:16" x14ac:dyDescent="0.25">
      <c r="A636" s="1">
        <v>42370</v>
      </c>
      <c r="B636">
        <v>4588000</v>
      </c>
      <c r="C636">
        <v>86.07</v>
      </c>
      <c r="D636">
        <v>58.43</v>
      </c>
      <c r="E636">
        <v>1.34</v>
      </c>
      <c r="F636" t="s">
        <v>19</v>
      </c>
      <c r="G636" t="s">
        <v>14</v>
      </c>
      <c r="H636" t="s">
        <v>15</v>
      </c>
      <c r="I636">
        <v>52</v>
      </c>
      <c r="J636">
        <f t="shared" si="54"/>
        <v>2016</v>
      </c>
      <c r="K636" t="str">
        <f t="shared" si="55"/>
        <v>50-100</v>
      </c>
      <c r="L636" t="str">
        <f t="shared" si="56"/>
        <v>Under 65</v>
      </c>
      <c r="M636" s="2" t="str">
        <f t="shared" si="57"/>
        <v>1.25-1.49</v>
      </c>
      <c r="N636" s="2" t="str">
        <f t="shared" si="58"/>
        <v>Under 90</v>
      </c>
      <c r="O636" s="2">
        <f t="shared" si="59"/>
        <v>1</v>
      </c>
      <c r="P636" s="2">
        <f>1</f>
        <v>1</v>
      </c>
    </row>
    <row r="637" spans="1:16" x14ac:dyDescent="0.25">
      <c r="A637" s="1">
        <v>44149</v>
      </c>
      <c r="B637">
        <v>1540000</v>
      </c>
      <c r="C637">
        <v>86.51</v>
      </c>
      <c r="D637">
        <v>56.7</v>
      </c>
      <c r="E637">
        <v>1.22</v>
      </c>
      <c r="F637" t="s">
        <v>9</v>
      </c>
      <c r="G637" t="s">
        <v>22</v>
      </c>
      <c r="H637" t="s">
        <v>23</v>
      </c>
      <c r="I637">
        <v>68</v>
      </c>
      <c r="J637">
        <f t="shared" si="54"/>
        <v>2020</v>
      </c>
      <c r="K637" t="str">
        <f t="shared" si="55"/>
        <v>50-100</v>
      </c>
      <c r="L637" t="str">
        <f t="shared" si="56"/>
        <v>Under 65</v>
      </c>
      <c r="M637" s="2" t="str">
        <f t="shared" si="57"/>
        <v>Under 1.25</v>
      </c>
      <c r="N637" s="2" t="str">
        <f t="shared" si="58"/>
        <v>Under 90</v>
      </c>
      <c r="O637" s="2">
        <f t="shared" si="59"/>
        <v>0</v>
      </c>
      <c r="P637" s="2">
        <f>1</f>
        <v>1</v>
      </c>
    </row>
    <row r="638" spans="1:16" x14ac:dyDescent="0.25">
      <c r="A638" s="1">
        <v>45788</v>
      </c>
      <c r="B638">
        <v>4876000</v>
      </c>
      <c r="C638">
        <v>89.18</v>
      </c>
      <c r="D638">
        <v>81.93</v>
      </c>
      <c r="E638">
        <v>1.49</v>
      </c>
      <c r="F638" t="s">
        <v>9</v>
      </c>
      <c r="G638" t="s">
        <v>41</v>
      </c>
      <c r="H638" t="s">
        <v>33</v>
      </c>
      <c r="I638">
        <v>89</v>
      </c>
      <c r="J638">
        <f t="shared" si="54"/>
        <v>2025</v>
      </c>
      <c r="K638" t="str">
        <f t="shared" si="55"/>
        <v>50-100</v>
      </c>
      <c r="L638" t="str">
        <f t="shared" si="56"/>
        <v>Over 80</v>
      </c>
      <c r="M638" s="2" t="str">
        <f t="shared" si="57"/>
        <v>1.25-1.49</v>
      </c>
      <c r="N638" s="2" t="str">
        <f t="shared" si="58"/>
        <v>Under 90</v>
      </c>
      <c r="O638" s="2">
        <f t="shared" si="59"/>
        <v>0</v>
      </c>
      <c r="P638" s="2">
        <f>1</f>
        <v>1</v>
      </c>
    </row>
    <row r="639" spans="1:16" x14ac:dyDescent="0.25">
      <c r="A639" s="1">
        <v>44543</v>
      </c>
      <c r="B639">
        <v>2970000</v>
      </c>
      <c r="C639">
        <v>86.95</v>
      </c>
      <c r="D639">
        <v>60.26</v>
      </c>
      <c r="E639">
        <v>1.53</v>
      </c>
      <c r="F639" t="s">
        <v>9</v>
      </c>
      <c r="G639" t="s">
        <v>10</v>
      </c>
      <c r="H639" t="s">
        <v>11</v>
      </c>
      <c r="I639">
        <v>52</v>
      </c>
      <c r="J639">
        <f t="shared" si="54"/>
        <v>2021</v>
      </c>
      <c r="K639" t="str">
        <f t="shared" si="55"/>
        <v>50-100</v>
      </c>
      <c r="L639" t="str">
        <f t="shared" si="56"/>
        <v>Under 65</v>
      </c>
      <c r="M639" s="2" t="str">
        <f t="shared" si="57"/>
        <v>1.50-1.99</v>
      </c>
      <c r="N639" s="2" t="str">
        <f t="shared" si="58"/>
        <v>Under 90</v>
      </c>
      <c r="O639" s="2">
        <f t="shared" si="59"/>
        <v>0</v>
      </c>
      <c r="P639" s="2">
        <f>1</f>
        <v>1</v>
      </c>
    </row>
    <row r="640" spans="1:16" x14ac:dyDescent="0.25">
      <c r="A640" s="1">
        <v>44675</v>
      </c>
      <c r="B640">
        <v>4088000</v>
      </c>
      <c r="C640">
        <v>88.16</v>
      </c>
      <c r="D640">
        <v>82.36</v>
      </c>
      <c r="E640">
        <v>1.22</v>
      </c>
      <c r="F640" t="s">
        <v>9</v>
      </c>
      <c r="G640" t="s">
        <v>39</v>
      </c>
      <c r="H640" t="s">
        <v>23</v>
      </c>
      <c r="I640">
        <v>80</v>
      </c>
      <c r="J640">
        <f t="shared" si="54"/>
        <v>2022</v>
      </c>
      <c r="K640" t="str">
        <f t="shared" si="55"/>
        <v>50-100</v>
      </c>
      <c r="L640" t="str">
        <f t="shared" si="56"/>
        <v>Over 80</v>
      </c>
      <c r="M640" s="2" t="str">
        <f t="shared" si="57"/>
        <v>Under 1.25</v>
      </c>
      <c r="N640" s="2" t="str">
        <f t="shared" si="58"/>
        <v>Under 90</v>
      </c>
      <c r="O640" s="2">
        <f t="shared" si="59"/>
        <v>0</v>
      </c>
      <c r="P640" s="2">
        <f>1</f>
        <v>1</v>
      </c>
    </row>
    <row r="641" spans="1:16" x14ac:dyDescent="0.25">
      <c r="A641" s="1">
        <v>43443</v>
      </c>
      <c r="B641">
        <v>6762000</v>
      </c>
      <c r="C641">
        <v>87.32</v>
      </c>
      <c r="D641">
        <v>53.31</v>
      </c>
      <c r="E641">
        <v>1.73</v>
      </c>
      <c r="F641" t="s">
        <v>9</v>
      </c>
      <c r="G641" t="s">
        <v>25</v>
      </c>
      <c r="H641" t="s">
        <v>26</v>
      </c>
      <c r="I641">
        <v>63</v>
      </c>
      <c r="J641">
        <f t="shared" si="54"/>
        <v>2018</v>
      </c>
      <c r="K641" t="str">
        <f t="shared" si="55"/>
        <v>50-100</v>
      </c>
      <c r="L641" t="str">
        <f t="shared" si="56"/>
        <v>Under 65</v>
      </c>
      <c r="M641" s="2" t="str">
        <f t="shared" si="57"/>
        <v>1.50-1.99</v>
      </c>
      <c r="N641" s="2" t="str">
        <f t="shared" si="58"/>
        <v>Under 90</v>
      </c>
      <c r="O641" s="2">
        <f t="shared" si="59"/>
        <v>0</v>
      </c>
      <c r="P641" s="2">
        <f>1</f>
        <v>1</v>
      </c>
    </row>
    <row r="642" spans="1:16" x14ac:dyDescent="0.25">
      <c r="A642" s="1">
        <v>42683</v>
      </c>
      <c r="B642">
        <v>6146000</v>
      </c>
      <c r="C642">
        <v>97.06</v>
      </c>
      <c r="D642">
        <v>55.49</v>
      </c>
      <c r="E642">
        <v>1.87</v>
      </c>
      <c r="F642" t="s">
        <v>9</v>
      </c>
      <c r="G642" t="s">
        <v>43</v>
      </c>
      <c r="H642" t="s">
        <v>15</v>
      </c>
      <c r="I642">
        <v>21</v>
      </c>
      <c r="J642">
        <f t="shared" ref="J642:J705" si="60">YEAR(A642)</f>
        <v>2016</v>
      </c>
      <c r="K642" t="str">
        <f t="shared" ref="K642:K705" si="61">IF(I642&lt;50,"Less than 50",IF(I642&lt;100,"50-100","More than 100"))</f>
        <v>Less than 50</v>
      </c>
      <c r="L642" t="str">
        <f t="shared" ref="L642:L705" si="62">IF(D642&lt;65,"Under 65",IF(D642&lt;80,"65-79.99","Over 80"))</f>
        <v>Under 65</v>
      </c>
      <c r="M642" s="2" t="str">
        <f t="shared" ref="M642:M705" si="63">IF(E642&lt;1.25,"Under 1.25",IF(E642&lt;1.5,"1.25-1.49",IF(E642&lt;2,"1.50-1.99","Over 2.00")))</f>
        <v>1.50-1.99</v>
      </c>
      <c r="N642" s="2" t="str">
        <f t="shared" ref="N642:N705" si="64">IF(C642&lt;90,"Under 90",IF(C642&lt;95,"90-94.99",IF(C642&lt;98,"95-97.99","Over 98")))</f>
        <v>95-97.99</v>
      </c>
      <c r="O642" s="2">
        <f t="shared" ref="O642:O705" si="65">IF(OR(F642="30 Days Late", F642="60 Days Late", F642="90+ Days Late"),1,0)</f>
        <v>0</v>
      </c>
      <c r="P642" s="2">
        <f>1</f>
        <v>1</v>
      </c>
    </row>
    <row r="643" spans="1:16" x14ac:dyDescent="0.25">
      <c r="A643" s="1">
        <v>43720</v>
      </c>
      <c r="B643">
        <v>2669000</v>
      </c>
      <c r="C643">
        <v>94.36</v>
      </c>
      <c r="D643">
        <v>60.95</v>
      </c>
      <c r="E643">
        <v>1.73</v>
      </c>
      <c r="F643" t="s">
        <v>9</v>
      </c>
      <c r="G643" t="s">
        <v>46</v>
      </c>
      <c r="H643" t="s">
        <v>37</v>
      </c>
      <c r="I643">
        <v>75</v>
      </c>
      <c r="J643">
        <f t="shared" si="60"/>
        <v>2019</v>
      </c>
      <c r="K643" t="str">
        <f t="shared" si="61"/>
        <v>50-100</v>
      </c>
      <c r="L643" t="str">
        <f t="shared" si="62"/>
        <v>Under 65</v>
      </c>
      <c r="M643" s="2" t="str">
        <f t="shared" si="63"/>
        <v>1.50-1.99</v>
      </c>
      <c r="N643" s="2" t="str">
        <f t="shared" si="64"/>
        <v>90-94.99</v>
      </c>
      <c r="O643" s="2">
        <f t="shared" si="65"/>
        <v>0</v>
      </c>
      <c r="P643" s="2">
        <f>1</f>
        <v>1</v>
      </c>
    </row>
    <row r="644" spans="1:16" x14ac:dyDescent="0.25">
      <c r="A644" s="1">
        <v>42844</v>
      </c>
      <c r="B644">
        <v>4839000</v>
      </c>
      <c r="C644">
        <v>89.6</v>
      </c>
      <c r="D644">
        <v>82.9</v>
      </c>
      <c r="E644">
        <v>1.0900000000000001</v>
      </c>
      <c r="F644" t="s">
        <v>40</v>
      </c>
      <c r="G644" t="s">
        <v>31</v>
      </c>
      <c r="H644" t="s">
        <v>21</v>
      </c>
      <c r="I644">
        <v>50</v>
      </c>
      <c r="J644">
        <f t="shared" si="60"/>
        <v>2017</v>
      </c>
      <c r="K644" t="str">
        <f t="shared" si="61"/>
        <v>50-100</v>
      </c>
      <c r="L644" t="str">
        <f t="shared" si="62"/>
        <v>Over 80</v>
      </c>
      <c r="M644" s="2" t="str">
        <f t="shared" si="63"/>
        <v>Under 1.25</v>
      </c>
      <c r="N644" s="2" t="str">
        <f t="shared" si="64"/>
        <v>Under 90</v>
      </c>
      <c r="O644" s="2">
        <f t="shared" si="65"/>
        <v>1</v>
      </c>
      <c r="P644" s="2">
        <f>1</f>
        <v>1</v>
      </c>
    </row>
    <row r="645" spans="1:16" x14ac:dyDescent="0.25">
      <c r="A645" s="1">
        <v>44084</v>
      </c>
      <c r="B645">
        <v>2628000</v>
      </c>
      <c r="C645">
        <v>95.88</v>
      </c>
      <c r="D645">
        <v>72.97</v>
      </c>
      <c r="E645">
        <v>2</v>
      </c>
      <c r="F645" t="s">
        <v>40</v>
      </c>
      <c r="G645" t="s">
        <v>20</v>
      </c>
      <c r="H645" t="s">
        <v>21</v>
      </c>
      <c r="I645">
        <v>5</v>
      </c>
      <c r="J645">
        <f t="shared" si="60"/>
        <v>2020</v>
      </c>
      <c r="K645" t="str">
        <f t="shared" si="61"/>
        <v>Less than 50</v>
      </c>
      <c r="L645" t="str">
        <f t="shared" si="62"/>
        <v>65-79.99</v>
      </c>
      <c r="M645" s="2" t="str">
        <f t="shared" si="63"/>
        <v>Over 2.00</v>
      </c>
      <c r="N645" s="2" t="str">
        <f t="shared" si="64"/>
        <v>95-97.99</v>
      </c>
      <c r="O645" s="2">
        <f t="shared" si="65"/>
        <v>1</v>
      </c>
      <c r="P645" s="2">
        <f>1</f>
        <v>1</v>
      </c>
    </row>
    <row r="646" spans="1:16" x14ac:dyDescent="0.25">
      <c r="A646" s="1">
        <v>42963</v>
      </c>
      <c r="B646">
        <v>5964000</v>
      </c>
      <c r="C646">
        <v>89.71</v>
      </c>
      <c r="D646">
        <v>71.52</v>
      </c>
      <c r="E646">
        <v>2.2599999999999998</v>
      </c>
      <c r="F646" t="s">
        <v>9</v>
      </c>
      <c r="G646" t="s">
        <v>50</v>
      </c>
      <c r="H646" t="s">
        <v>21</v>
      </c>
      <c r="I646">
        <v>86</v>
      </c>
      <c r="J646">
        <f t="shared" si="60"/>
        <v>2017</v>
      </c>
      <c r="K646" t="str">
        <f t="shared" si="61"/>
        <v>50-100</v>
      </c>
      <c r="L646" t="str">
        <f t="shared" si="62"/>
        <v>65-79.99</v>
      </c>
      <c r="M646" s="2" t="str">
        <f t="shared" si="63"/>
        <v>Over 2.00</v>
      </c>
      <c r="N646" s="2" t="str">
        <f t="shared" si="64"/>
        <v>Under 90</v>
      </c>
      <c r="O646" s="2">
        <f t="shared" si="65"/>
        <v>0</v>
      </c>
      <c r="P646" s="2">
        <f>1</f>
        <v>1</v>
      </c>
    </row>
    <row r="647" spans="1:16" x14ac:dyDescent="0.25">
      <c r="A647" s="1">
        <v>45727</v>
      </c>
      <c r="B647">
        <v>2631000</v>
      </c>
      <c r="C647">
        <v>92.34</v>
      </c>
      <c r="D647">
        <v>79.67</v>
      </c>
      <c r="E647">
        <v>1.74</v>
      </c>
      <c r="F647" t="s">
        <v>9</v>
      </c>
      <c r="G647" t="s">
        <v>39</v>
      </c>
      <c r="H647" t="s">
        <v>23</v>
      </c>
      <c r="I647">
        <v>60</v>
      </c>
      <c r="J647">
        <f t="shared" si="60"/>
        <v>2025</v>
      </c>
      <c r="K647" t="str">
        <f t="shared" si="61"/>
        <v>50-100</v>
      </c>
      <c r="L647" t="str">
        <f t="shared" si="62"/>
        <v>65-79.99</v>
      </c>
      <c r="M647" s="2" t="str">
        <f t="shared" si="63"/>
        <v>1.50-1.99</v>
      </c>
      <c r="N647" s="2" t="str">
        <f t="shared" si="64"/>
        <v>90-94.99</v>
      </c>
      <c r="O647" s="2">
        <f t="shared" si="65"/>
        <v>0</v>
      </c>
      <c r="P647" s="2">
        <f>1</f>
        <v>1</v>
      </c>
    </row>
    <row r="648" spans="1:16" x14ac:dyDescent="0.25">
      <c r="A648" s="1">
        <v>42466</v>
      </c>
      <c r="B648">
        <v>7494000</v>
      </c>
      <c r="C648">
        <v>90.42</v>
      </c>
      <c r="D648">
        <v>84.39</v>
      </c>
      <c r="E648">
        <v>1.61</v>
      </c>
      <c r="F648" t="s">
        <v>9</v>
      </c>
      <c r="G648" t="s">
        <v>35</v>
      </c>
      <c r="H648" t="s">
        <v>11</v>
      </c>
      <c r="I648">
        <v>73</v>
      </c>
      <c r="J648">
        <f t="shared" si="60"/>
        <v>2016</v>
      </c>
      <c r="K648" t="str">
        <f t="shared" si="61"/>
        <v>50-100</v>
      </c>
      <c r="L648" t="str">
        <f t="shared" si="62"/>
        <v>Over 80</v>
      </c>
      <c r="M648" s="2" t="str">
        <f t="shared" si="63"/>
        <v>1.50-1.99</v>
      </c>
      <c r="N648" s="2" t="str">
        <f t="shared" si="64"/>
        <v>90-94.99</v>
      </c>
      <c r="O648" s="2">
        <f t="shared" si="65"/>
        <v>0</v>
      </c>
      <c r="P648" s="2">
        <f>1</f>
        <v>1</v>
      </c>
    </row>
    <row r="649" spans="1:16" x14ac:dyDescent="0.25">
      <c r="A649" s="1">
        <v>44368</v>
      </c>
      <c r="B649">
        <v>3948000</v>
      </c>
      <c r="C649">
        <v>96.44</v>
      </c>
      <c r="D649">
        <v>55.04</v>
      </c>
      <c r="E649">
        <v>1.29</v>
      </c>
      <c r="F649" t="s">
        <v>19</v>
      </c>
      <c r="G649" t="s">
        <v>22</v>
      </c>
      <c r="H649" t="s">
        <v>23</v>
      </c>
      <c r="I649">
        <v>16</v>
      </c>
      <c r="J649">
        <f t="shared" si="60"/>
        <v>2021</v>
      </c>
      <c r="K649" t="str">
        <f t="shared" si="61"/>
        <v>Less than 50</v>
      </c>
      <c r="L649" t="str">
        <f t="shared" si="62"/>
        <v>Under 65</v>
      </c>
      <c r="M649" s="2" t="str">
        <f t="shared" si="63"/>
        <v>1.25-1.49</v>
      </c>
      <c r="N649" s="2" t="str">
        <f t="shared" si="64"/>
        <v>95-97.99</v>
      </c>
      <c r="O649" s="2">
        <f t="shared" si="65"/>
        <v>1</v>
      </c>
      <c r="P649" s="2">
        <f>1</f>
        <v>1</v>
      </c>
    </row>
    <row r="650" spans="1:16" x14ac:dyDescent="0.25">
      <c r="A650" s="1">
        <v>45521</v>
      </c>
      <c r="B650">
        <v>8808000</v>
      </c>
      <c r="C650">
        <v>92.34</v>
      </c>
      <c r="D650">
        <v>75.790000000000006</v>
      </c>
      <c r="E650">
        <v>1.34</v>
      </c>
      <c r="F650" t="s">
        <v>9</v>
      </c>
      <c r="G650" t="s">
        <v>22</v>
      </c>
      <c r="H650" t="s">
        <v>23</v>
      </c>
      <c r="I650">
        <v>123</v>
      </c>
      <c r="J650">
        <f t="shared" si="60"/>
        <v>2024</v>
      </c>
      <c r="K650" t="str">
        <f t="shared" si="61"/>
        <v>More than 100</v>
      </c>
      <c r="L650" t="str">
        <f t="shared" si="62"/>
        <v>65-79.99</v>
      </c>
      <c r="M650" s="2" t="str">
        <f t="shared" si="63"/>
        <v>1.25-1.49</v>
      </c>
      <c r="N650" s="2" t="str">
        <f t="shared" si="64"/>
        <v>90-94.99</v>
      </c>
      <c r="O650" s="2">
        <f t="shared" si="65"/>
        <v>0</v>
      </c>
      <c r="P650" s="2">
        <f>1</f>
        <v>1</v>
      </c>
    </row>
    <row r="651" spans="1:16" x14ac:dyDescent="0.25">
      <c r="A651" s="1">
        <v>44872</v>
      </c>
      <c r="B651">
        <v>807000</v>
      </c>
      <c r="C651">
        <v>94.93</v>
      </c>
      <c r="D651">
        <v>55.65</v>
      </c>
      <c r="E651">
        <v>1.86</v>
      </c>
      <c r="F651" t="s">
        <v>9</v>
      </c>
      <c r="G651" t="s">
        <v>22</v>
      </c>
      <c r="H651" t="s">
        <v>23</v>
      </c>
      <c r="I651">
        <v>100</v>
      </c>
      <c r="J651">
        <f t="shared" si="60"/>
        <v>2022</v>
      </c>
      <c r="K651" t="str">
        <f t="shared" si="61"/>
        <v>More than 100</v>
      </c>
      <c r="L651" t="str">
        <f t="shared" si="62"/>
        <v>Under 65</v>
      </c>
      <c r="M651" s="2" t="str">
        <f t="shared" si="63"/>
        <v>1.50-1.99</v>
      </c>
      <c r="N651" s="2" t="str">
        <f t="shared" si="64"/>
        <v>90-94.99</v>
      </c>
      <c r="O651" s="2">
        <f t="shared" si="65"/>
        <v>0</v>
      </c>
      <c r="P651" s="2">
        <f>1</f>
        <v>1</v>
      </c>
    </row>
    <row r="652" spans="1:16" x14ac:dyDescent="0.25">
      <c r="A652" s="1">
        <v>44513</v>
      </c>
      <c r="B652">
        <v>3822000</v>
      </c>
      <c r="C652">
        <v>88.28</v>
      </c>
      <c r="D652">
        <v>57.31</v>
      </c>
      <c r="E652">
        <v>2.2400000000000002</v>
      </c>
      <c r="F652" t="s">
        <v>9</v>
      </c>
      <c r="G652" t="s">
        <v>12</v>
      </c>
      <c r="H652" t="s">
        <v>13</v>
      </c>
      <c r="I652">
        <v>49</v>
      </c>
      <c r="J652">
        <f t="shared" si="60"/>
        <v>2021</v>
      </c>
      <c r="K652" t="str">
        <f t="shared" si="61"/>
        <v>Less than 50</v>
      </c>
      <c r="L652" t="str">
        <f t="shared" si="62"/>
        <v>Under 65</v>
      </c>
      <c r="M652" s="2" t="str">
        <f t="shared" si="63"/>
        <v>Over 2.00</v>
      </c>
      <c r="N652" s="2" t="str">
        <f t="shared" si="64"/>
        <v>Under 90</v>
      </c>
      <c r="O652" s="2">
        <f t="shared" si="65"/>
        <v>0</v>
      </c>
      <c r="P652" s="2">
        <f>1</f>
        <v>1</v>
      </c>
    </row>
    <row r="653" spans="1:16" x14ac:dyDescent="0.25">
      <c r="A653" s="1">
        <v>42639</v>
      </c>
      <c r="B653">
        <v>5761000</v>
      </c>
      <c r="C653">
        <v>99.55</v>
      </c>
      <c r="D653">
        <v>72.849999999999994</v>
      </c>
      <c r="E653">
        <v>1.21</v>
      </c>
      <c r="F653" t="s">
        <v>19</v>
      </c>
      <c r="G653" t="s">
        <v>46</v>
      </c>
      <c r="H653" t="s">
        <v>37</v>
      </c>
      <c r="I653">
        <v>69</v>
      </c>
      <c r="J653">
        <f t="shared" si="60"/>
        <v>2016</v>
      </c>
      <c r="K653" t="str">
        <f t="shared" si="61"/>
        <v>50-100</v>
      </c>
      <c r="L653" t="str">
        <f t="shared" si="62"/>
        <v>65-79.99</v>
      </c>
      <c r="M653" s="2" t="str">
        <f t="shared" si="63"/>
        <v>Under 1.25</v>
      </c>
      <c r="N653" s="2" t="str">
        <f t="shared" si="64"/>
        <v>Over 98</v>
      </c>
      <c r="O653" s="2">
        <f t="shared" si="65"/>
        <v>1</v>
      </c>
      <c r="P653" s="2">
        <f>1</f>
        <v>1</v>
      </c>
    </row>
    <row r="654" spans="1:16" x14ac:dyDescent="0.25">
      <c r="A654" s="1">
        <v>45354</v>
      </c>
      <c r="B654">
        <v>7436000</v>
      </c>
      <c r="C654">
        <v>90.51</v>
      </c>
      <c r="D654">
        <v>53.48</v>
      </c>
      <c r="E654">
        <v>1.84</v>
      </c>
      <c r="F654" t="s">
        <v>9</v>
      </c>
      <c r="G654" t="s">
        <v>22</v>
      </c>
      <c r="H654" t="s">
        <v>23</v>
      </c>
      <c r="I654">
        <v>59</v>
      </c>
      <c r="J654">
        <f t="shared" si="60"/>
        <v>2024</v>
      </c>
      <c r="K654" t="str">
        <f t="shared" si="61"/>
        <v>50-100</v>
      </c>
      <c r="L654" t="str">
        <f t="shared" si="62"/>
        <v>Under 65</v>
      </c>
      <c r="M654" s="2" t="str">
        <f t="shared" si="63"/>
        <v>1.50-1.99</v>
      </c>
      <c r="N654" s="2" t="str">
        <f t="shared" si="64"/>
        <v>90-94.99</v>
      </c>
      <c r="O654" s="2">
        <f t="shared" si="65"/>
        <v>0</v>
      </c>
      <c r="P654" s="2">
        <f>1</f>
        <v>1</v>
      </c>
    </row>
    <row r="655" spans="1:16" x14ac:dyDescent="0.25">
      <c r="A655" s="1">
        <v>44331</v>
      </c>
      <c r="B655">
        <v>5803000</v>
      </c>
      <c r="C655">
        <v>87.63</v>
      </c>
      <c r="D655">
        <v>76.91</v>
      </c>
      <c r="E655">
        <v>1.33</v>
      </c>
      <c r="F655" t="s">
        <v>9</v>
      </c>
      <c r="G655" t="s">
        <v>42</v>
      </c>
      <c r="H655" t="s">
        <v>26</v>
      </c>
      <c r="I655">
        <v>89</v>
      </c>
      <c r="J655">
        <f t="shared" si="60"/>
        <v>2021</v>
      </c>
      <c r="K655" t="str">
        <f t="shared" si="61"/>
        <v>50-100</v>
      </c>
      <c r="L655" t="str">
        <f t="shared" si="62"/>
        <v>65-79.99</v>
      </c>
      <c r="M655" s="2" t="str">
        <f t="shared" si="63"/>
        <v>1.25-1.49</v>
      </c>
      <c r="N655" s="2" t="str">
        <f t="shared" si="64"/>
        <v>Under 90</v>
      </c>
      <c r="O655" s="2">
        <f t="shared" si="65"/>
        <v>0</v>
      </c>
      <c r="P655" s="2">
        <f>1</f>
        <v>1</v>
      </c>
    </row>
    <row r="656" spans="1:16" x14ac:dyDescent="0.25">
      <c r="A656" s="1">
        <v>42289</v>
      </c>
      <c r="B656">
        <v>5817000</v>
      </c>
      <c r="C656">
        <v>88.75</v>
      </c>
      <c r="D656">
        <v>60.53</v>
      </c>
      <c r="E656">
        <v>1</v>
      </c>
      <c r="F656" t="s">
        <v>19</v>
      </c>
      <c r="G656" t="s">
        <v>49</v>
      </c>
      <c r="H656" t="s">
        <v>18</v>
      </c>
      <c r="I656">
        <v>65</v>
      </c>
      <c r="J656">
        <f t="shared" si="60"/>
        <v>2015</v>
      </c>
      <c r="K656" t="str">
        <f t="shared" si="61"/>
        <v>50-100</v>
      </c>
      <c r="L656" t="str">
        <f t="shared" si="62"/>
        <v>Under 65</v>
      </c>
      <c r="M656" s="2" t="str">
        <f t="shared" si="63"/>
        <v>Under 1.25</v>
      </c>
      <c r="N656" s="2" t="str">
        <f t="shared" si="64"/>
        <v>Under 90</v>
      </c>
      <c r="O656" s="2">
        <f t="shared" si="65"/>
        <v>1</v>
      </c>
      <c r="P656" s="2">
        <f>1</f>
        <v>1</v>
      </c>
    </row>
    <row r="657" spans="1:16" x14ac:dyDescent="0.25">
      <c r="A657" s="1">
        <v>44821</v>
      </c>
      <c r="B657">
        <v>5592000</v>
      </c>
      <c r="C657">
        <v>94.41</v>
      </c>
      <c r="D657">
        <v>80.010000000000005</v>
      </c>
      <c r="E657">
        <v>1.23</v>
      </c>
      <c r="F657" t="s">
        <v>9</v>
      </c>
      <c r="G657" t="s">
        <v>50</v>
      </c>
      <c r="H657" t="s">
        <v>21</v>
      </c>
      <c r="I657">
        <v>86</v>
      </c>
      <c r="J657">
        <f t="shared" si="60"/>
        <v>2022</v>
      </c>
      <c r="K657" t="str">
        <f t="shared" si="61"/>
        <v>50-100</v>
      </c>
      <c r="L657" t="str">
        <f t="shared" si="62"/>
        <v>Over 80</v>
      </c>
      <c r="M657" s="2" t="str">
        <f t="shared" si="63"/>
        <v>Under 1.25</v>
      </c>
      <c r="N657" s="2" t="str">
        <f t="shared" si="64"/>
        <v>90-94.99</v>
      </c>
      <c r="O657" s="2">
        <f t="shared" si="65"/>
        <v>0</v>
      </c>
      <c r="P657" s="2">
        <f>1</f>
        <v>1</v>
      </c>
    </row>
    <row r="658" spans="1:16" x14ac:dyDescent="0.25">
      <c r="A658" s="1">
        <v>45257</v>
      </c>
      <c r="B658">
        <v>826000</v>
      </c>
      <c r="C658">
        <v>86.41</v>
      </c>
      <c r="D658">
        <v>69.45</v>
      </c>
      <c r="E658">
        <v>2.38</v>
      </c>
      <c r="F658" t="s">
        <v>19</v>
      </c>
      <c r="G658" t="s">
        <v>16</v>
      </c>
      <c r="H658" t="s">
        <v>11</v>
      </c>
      <c r="I658">
        <v>57</v>
      </c>
      <c r="J658">
        <f t="shared" si="60"/>
        <v>2023</v>
      </c>
      <c r="K658" t="str">
        <f t="shared" si="61"/>
        <v>50-100</v>
      </c>
      <c r="L658" t="str">
        <f t="shared" si="62"/>
        <v>65-79.99</v>
      </c>
      <c r="M658" s="2" t="str">
        <f t="shared" si="63"/>
        <v>Over 2.00</v>
      </c>
      <c r="N658" s="2" t="str">
        <f t="shared" si="64"/>
        <v>Under 90</v>
      </c>
      <c r="O658" s="2">
        <f t="shared" si="65"/>
        <v>1</v>
      </c>
      <c r="P658" s="2">
        <f>1</f>
        <v>1</v>
      </c>
    </row>
    <row r="659" spans="1:16" x14ac:dyDescent="0.25">
      <c r="A659" s="1">
        <v>42866</v>
      </c>
      <c r="B659">
        <v>3688000</v>
      </c>
      <c r="C659">
        <v>98.63</v>
      </c>
      <c r="D659">
        <v>68.72</v>
      </c>
      <c r="E659">
        <v>1.7</v>
      </c>
      <c r="F659" t="s">
        <v>9</v>
      </c>
      <c r="G659" t="s">
        <v>27</v>
      </c>
      <c r="H659" t="s">
        <v>28</v>
      </c>
      <c r="I659">
        <v>53</v>
      </c>
      <c r="J659">
        <f t="shared" si="60"/>
        <v>2017</v>
      </c>
      <c r="K659" t="str">
        <f t="shared" si="61"/>
        <v>50-100</v>
      </c>
      <c r="L659" t="str">
        <f t="shared" si="62"/>
        <v>65-79.99</v>
      </c>
      <c r="M659" s="2" t="str">
        <f t="shared" si="63"/>
        <v>1.50-1.99</v>
      </c>
      <c r="N659" s="2" t="str">
        <f t="shared" si="64"/>
        <v>Over 98</v>
      </c>
      <c r="O659" s="2">
        <f t="shared" si="65"/>
        <v>0</v>
      </c>
      <c r="P659" s="2">
        <f>1</f>
        <v>1</v>
      </c>
    </row>
    <row r="660" spans="1:16" x14ac:dyDescent="0.25">
      <c r="A660" s="1">
        <v>44904</v>
      </c>
      <c r="B660">
        <v>3786000</v>
      </c>
      <c r="C660">
        <v>92.31</v>
      </c>
      <c r="D660">
        <v>67.2</v>
      </c>
      <c r="E660">
        <v>1.9</v>
      </c>
      <c r="F660" t="s">
        <v>19</v>
      </c>
      <c r="G660" t="s">
        <v>25</v>
      </c>
      <c r="H660" t="s">
        <v>26</v>
      </c>
      <c r="I660">
        <v>88</v>
      </c>
      <c r="J660">
        <f t="shared" si="60"/>
        <v>2022</v>
      </c>
      <c r="K660" t="str">
        <f t="shared" si="61"/>
        <v>50-100</v>
      </c>
      <c r="L660" t="str">
        <f t="shared" si="62"/>
        <v>65-79.99</v>
      </c>
      <c r="M660" s="2" t="str">
        <f t="shared" si="63"/>
        <v>1.50-1.99</v>
      </c>
      <c r="N660" s="2" t="str">
        <f t="shared" si="64"/>
        <v>90-94.99</v>
      </c>
      <c r="O660" s="2">
        <f t="shared" si="65"/>
        <v>1</v>
      </c>
      <c r="P660" s="2">
        <f>1</f>
        <v>1</v>
      </c>
    </row>
    <row r="661" spans="1:16" x14ac:dyDescent="0.25">
      <c r="A661" s="1">
        <v>44461</v>
      </c>
      <c r="B661">
        <v>7343000</v>
      </c>
      <c r="C661">
        <v>87.56</v>
      </c>
      <c r="D661">
        <v>51.22</v>
      </c>
      <c r="E661">
        <v>1.31</v>
      </c>
      <c r="F661" t="s">
        <v>19</v>
      </c>
      <c r="G661" t="s">
        <v>17</v>
      </c>
      <c r="H661" t="s">
        <v>18</v>
      </c>
      <c r="I661">
        <v>64</v>
      </c>
      <c r="J661">
        <f t="shared" si="60"/>
        <v>2021</v>
      </c>
      <c r="K661" t="str">
        <f t="shared" si="61"/>
        <v>50-100</v>
      </c>
      <c r="L661" t="str">
        <f t="shared" si="62"/>
        <v>Under 65</v>
      </c>
      <c r="M661" s="2" t="str">
        <f t="shared" si="63"/>
        <v>1.25-1.49</v>
      </c>
      <c r="N661" s="2" t="str">
        <f t="shared" si="64"/>
        <v>Under 90</v>
      </c>
      <c r="O661" s="2">
        <f t="shared" si="65"/>
        <v>1</v>
      </c>
      <c r="P661" s="2">
        <f>1</f>
        <v>1</v>
      </c>
    </row>
    <row r="662" spans="1:16" x14ac:dyDescent="0.25">
      <c r="A662" s="1">
        <v>45067</v>
      </c>
      <c r="B662">
        <v>5283000</v>
      </c>
      <c r="C662">
        <v>94.23</v>
      </c>
      <c r="D662">
        <v>86.42</v>
      </c>
      <c r="E662">
        <v>1.76</v>
      </c>
      <c r="F662" t="s">
        <v>9</v>
      </c>
      <c r="G662" t="s">
        <v>39</v>
      </c>
      <c r="H662" t="s">
        <v>23</v>
      </c>
      <c r="I662">
        <v>11</v>
      </c>
      <c r="J662">
        <f t="shared" si="60"/>
        <v>2023</v>
      </c>
      <c r="K662" t="str">
        <f t="shared" si="61"/>
        <v>Less than 50</v>
      </c>
      <c r="L662" t="str">
        <f t="shared" si="62"/>
        <v>Over 80</v>
      </c>
      <c r="M662" s="2" t="str">
        <f t="shared" si="63"/>
        <v>1.50-1.99</v>
      </c>
      <c r="N662" s="2" t="str">
        <f t="shared" si="64"/>
        <v>90-94.99</v>
      </c>
      <c r="O662" s="2">
        <f t="shared" si="65"/>
        <v>0</v>
      </c>
      <c r="P662" s="2">
        <f>1</f>
        <v>1</v>
      </c>
    </row>
    <row r="663" spans="1:16" x14ac:dyDescent="0.25">
      <c r="A663" s="1">
        <v>43161</v>
      </c>
      <c r="B663">
        <v>3698000</v>
      </c>
      <c r="C663">
        <v>85.52</v>
      </c>
      <c r="D663">
        <v>72.05</v>
      </c>
      <c r="E663">
        <v>1.66</v>
      </c>
      <c r="F663" t="s">
        <v>9</v>
      </c>
      <c r="G663" t="s">
        <v>10</v>
      </c>
      <c r="H663" t="s">
        <v>11</v>
      </c>
      <c r="I663">
        <v>75</v>
      </c>
      <c r="J663">
        <f t="shared" si="60"/>
        <v>2018</v>
      </c>
      <c r="K663" t="str">
        <f t="shared" si="61"/>
        <v>50-100</v>
      </c>
      <c r="L663" t="str">
        <f t="shared" si="62"/>
        <v>65-79.99</v>
      </c>
      <c r="M663" s="2" t="str">
        <f t="shared" si="63"/>
        <v>1.50-1.99</v>
      </c>
      <c r="N663" s="2" t="str">
        <f t="shared" si="64"/>
        <v>Under 90</v>
      </c>
      <c r="O663" s="2">
        <f t="shared" si="65"/>
        <v>0</v>
      </c>
      <c r="P663" s="2">
        <f>1</f>
        <v>1</v>
      </c>
    </row>
    <row r="664" spans="1:16" x14ac:dyDescent="0.25">
      <c r="A664" s="1">
        <v>44917</v>
      </c>
      <c r="B664">
        <v>4425000</v>
      </c>
      <c r="C664">
        <v>85.37</v>
      </c>
      <c r="D664">
        <v>67.959999999999994</v>
      </c>
      <c r="E664">
        <v>1.36</v>
      </c>
      <c r="F664" t="s">
        <v>9</v>
      </c>
      <c r="G664" t="s">
        <v>31</v>
      </c>
      <c r="H664" t="s">
        <v>21</v>
      </c>
      <c r="I664">
        <v>83</v>
      </c>
      <c r="J664">
        <f t="shared" si="60"/>
        <v>2022</v>
      </c>
      <c r="K664" t="str">
        <f t="shared" si="61"/>
        <v>50-100</v>
      </c>
      <c r="L664" t="str">
        <f t="shared" si="62"/>
        <v>65-79.99</v>
      </c>
      <c r="M664" s="2" t="str">
        <f t="shared" si="63"/>
        <v>1.25-1.49</v>
      </c>
      <c r="N664" s="2" t="str">
        <f t="shared" si="64"/>
        <v>Under 90</v>
      </c>
      <c r="O664" s="2">
        <f t="shared" si="65"/>
        <v>0</v>
      </c>
      <c r="P664" s="2">
        <f>1</f>
        <v>1</v>
      </c>
    </row>
    <row r="665" spans="1:16" x14ac:dyDescent="0.25">
      <c r="A665" s="1">
        <v>43305</v>
      </c>
      <c r="B665">
        <v>5498000</v>
      </c>
      <c r="C665">
        <v>89.22</v>
      </c>
      <c r="D665">
        <v>56.94</v>
      </c>
      <c r="E665">
        <v>1.57</v>
      </c>
      <c r="F665" t="s">
        <v>9</v>
      </c>
      <c r="G665" t="s">
        <v>41</v>
      </c>
      <c r="H665" t="s">
        <v>33</v>
      </c>
      <c r="I665">
        <v>48</v>
      </c>
      <c r="J665">
        <f t="shared" si="60"/>
        <v>2018</v>
      </c>
      <c r="K665" t="str">
        <f t="shared" si="61"/>
        <v>Less than 50</v>
      </c>
      <c r="L665" t="str">
        <f t="shared" si="62"/>
        <v>Under 65</v>
      </c>
      <c r="M665" s="2" t="str">
        <f t="shared" si="63"/>
        <v>1.50-1.99</v>
      </c>
      <c r="N665" s="2" t="str">
        <f t="shared" si="64"/>
        <v>Under 90</v>
      </c>
      <c r="O665" s="2">
        <f t="shared" si="65"/>
        <v>0</v>
      </c>
      <c r="P665" s="2">
        <f>1</f>
        <v>1</v>
      </c>
    </row>
    <row r="666" spans="1:16" x14ac:dyDescent="0.25">
      <c r="A666" s="1">
        <v>45453</v>
      </c>
      <c r="B666">
        <v>4100000</v>
      </c>
      <c r="C666">
        <v>96.26</v>
      </c>
      <c r="D666">
        <v>55.02</v>
      </c>
      <c r="E666">
        <v>2.16</v>
      </c>
      <c r="F666" t="s">
        <v>9</v>
      </c>
      <c r="G666" t="s">
        <v>31</v>
      </c>
      <c r="H666" t="s">
        <v>21</v>
      </c>
      <c r="I666">
        <v>112</v>
      </c>
      <c r="J666">
        <f t="shared" si="60"/>
        <v>2024</v>
      </c>
      <c r="K666" t="str">
        <f t="shared" si="61"/>
        <v>More than 100</v>
      </c>
      <c r="L666" t="str">
        <f t="shared" si="62"/>
        <v>Under 65</v>
      </c>
      <c r="M666" s="2" t="str">
        <f t="shared" si="63"/>
        <v>Over 2.00</v>
      </c>
      <c r="N666" s="2" t="str">
        <f t="shared" si="64"/>
        <v>95-97.99</v>
      </c>
      <c r="O666" s="2">
        <f t="shared" si="65"/>
        <v>0</v>
      </c>
      <c r="P666" s="2">
        <f>1</f>
        <v>1</v>
      </c>
    </row>
    <row r="667" spans="1:16" x14ac:dyDescent="0.25">
      <c r="A667" s="1">
        <v>43889</v>
      </c>
      <c r="B667">
        <v>6508000</v>
      </c>
      <c r="C667">
        <v>93.49</v>
      </c>
      <c r="D667">
        <v>87.17</v>
      </c>
      <c r="E667">
        <v>1.58</v>
      </c>
      <c r="F667" t="s">
        <v>40</v>
      </c>
      <c r="G667" t="s">
        <v>49</v>
      </c>
      <c r="H667" t="s">
        <v>18</v>
      </c>
      <c r="I667">
        <v>41</v>
      </c>
      <c r="J667">
        <f t="shared" si="60"/>
        <v>2020</v>
      </c>
      <c r="K667" t="str">
        <f t="shared" si="61"/>
        <v>Less than 50</v>
      </c>
      <c r="L667" t="str">
        <f t="shared" si="62"/>
        <v>Over 80</v>
      </c>
      <c r="M667" s="2" t="str">
        <f t="shared" si="63"/>
        <v>1.50-1.99</v>
      </c>
      <c r="N667" s="2" t="str">
        <f t="shared" si="64"/>
        <v>90-94.99</v>
      </c>
      <c r="O667" s="2">
        <f t="shared" si="65"/>
        <v>1</v>
      </c>
      <c r="P667" s="2">
        <f>1</f>
        <v>1</v>
      </c>
    </row>
    <row r="668" spans="1:16" x14ac:dyDescent="0.25">
      <c r="A668" s="1">
        <v>45555</v>
      </c>
      <c r="B668">
        <v>5196000</v>
      </c>
      <c r="C668">
        <v>96.63</v>
      </c>
      <c r="D668">
        <v>59.38</v>
      </c>
      <c r="E668">
        <v>1.52</v>
      </c>
      <c r="F668" t="s">
        <v>9</v>
      </c>
      <c r="G668" t="s">
        <v>46</v>
      </c>
      <c r="H668" t="s">
        <v>37</v>
      </c>
      <c r="I668">
        <v>113</v>
      </c>
      <c r="J668">
        <f t="shared" si="60"/>
        <v>2024</v>
      </c>
      <c r="K668" t="str">
        <f t="shared" si="61"/>
        <v>More than 100</v>
      </c>
      <c r="L668" t="str">
        <f t="shared" si="62"/>
        <v>Under 65</v>
      </c>
      <c r="M668" s="2" t="str">
        <f t="shared" si="63"/>
        <v>1.50-1.99</v>
      </c>
      <c r="N668" s="2" t="str">
        <f t="shared" si="64"/>
        <v>95-97.99</v>
      </c>
      <c r="O668" s="2">
        <f t="shared" si="65"/>
        <v>0</v>
      </c>
      <c r="P668" s="2">
        <f>1</f>
        <v>1</v>
      </c>
    </row>
    <row r="669" spans="1:16" x14ac:dyDescent="0.25">
      <c r="A669" s="1">
        <v>45215</v>
      </c>
      <c r="B669">
        <v>6011000</v>
      </c>
      <c r="C669">
        <v>88.98</v>
      </c>
      <c r="D669">
        <v>74.459999999999994</v>
      </c>
      <c r="E669">
        <v>2.02</v>
      </c>
      <c r="F669" t="s">
        <v>9</v>
      </c>
      <c r="G669" t="s">
        <v>14</v>
      </c>
      <c r="H669" t="s">
        <v>15</v>
      </c>
      <c r="I669">
        <v>80</v>
      </c>
      <c r="J669">
        <f t="shared" si="60"/>
        <v>2023</v>
      </c>
      <c r="K669" t="str">
        <f t="shared" si="61"/>
        <v>50-100</v>
      </c>
      <c r="L669" t="str">
        <f t="shared" si="62"/>
        <v>65-79.99</v>
      </c>
      <c r="M669" s="2" t="str">
        <f t="shared" si="63"/>
        <v>Over 2.00</v>
      </c>
      <c r="N669" s="2" t="str">
        <f t="shared" si="64"/>
        <v>Under 90</v>
      </c>
      <c r="O669" s="2">
        <f t="shared" si="65"/>
        <v>0</v>
      </c>
      <c r="P669" s="2">
        <f>1</f>
        <v>1</v>
      </c>
    </row>
    <row r="670" spans="1:16" x14ac:dyDescent="0.25">
      <c r="A670" s="1">
        <v>45099</v>
      </c>
      <c r="B670">
        <v>6738000</v>
      </c>
      <c r="C670">
        <v>99.21</v>
      </c>
      <c r="D670">
        <v>85.39</v>
      </c>
      <c r="E670">
        <v>2.11</v>
      </c>
      <c r="F670" t="s">
        <v>9</v>
      </c>
      <c r="G670" t="s">
        <v>20</v>
      </c>
      <c r="H670" t="s">
        <v>21</v>
      </c>
      <c r="I670">
        <v>61</v>
      </c>
      <c r="J670">
        <f t="shared" si="60"/>
        <v>2023</v>
      </c>
      <c r="K670" t="str">
        <f t="shared" si="61"/>
        <v>50-100</v>
      </c>
      <c r="L670" t="str">
        <f t="shared" si="62"/>
        <v>Over 80</v>
      </c>
      <c r="M670" s="2" t="str">
        <f t="shared" si="63"/>
        <v>Over 2.00</v>
      </c>
      <c r="N670" s="2" t="str">
        <f t="shared" si="64"/>
        <v>Over 98</v>
      </c>
      <c r="O670" s="2">
        <f t="shared" si="65"/>
        <v>0</v>
      </c>
      <c r="P670" s="2">
        <f>1</f>
        <v>1</v>
      </c>
    </row>
    <row r="671" spans="1:16" x14ac:dyDescent="0.25">
      <c r="A671" s="1">
        <v>44917</v>
      </c>
      <c r="B671">
        <v>3075000</v>
      </c>
      <c r="C671">
        <v>99.45</v>
      </c>
      <c r="D671">
        <v>50.41</v>
      </c>
      <c r="E671">
        <v>2.0699999999999998</v>
      </c>
      <c r="F671" t="s">
        <v>9</v>
      </c>
      <c r="G671" t="s">
        <v>43</v>
      </c>
      <c r="H671" t="s">
        <v>15</v>
      </c>
      <c r="I671">
        <v>45</v>
      </c>
      <c r="J671">
        <f t="shared" si="60"/>
        <v>2022</v>
      </c>
      <c r="K671" t="str">
        <f t="shared" si="61"/>
        <v>Less than 50</v>
      </c>
      <c r="L671" t="str">
        <f t="shared" si="62"/>
        <v>Under 65</v>
      </c>
      <c r="M671" s="2" t="str">
        <f t="shared" si="63"/>
        <v>Over 2.00</v>
      </c>
      <c r="N671" s="2" t="str">
        <f t="shared" si="64"/>
        <v>Over 98</v>
      </c>
      <c r="O671" s="2">
        <f t="shared" si="65"/>
        <v>0</v>
      </c>
      <c r="P671" s="2">
        <f>1</f>
        <v>1</v>
      </c>
    </row>
    <row r="672" spans="1:16" x14ac:dyDescent="0.25">
      <c r="A672" s="1">
        <v>43878</v>
      </c>
      <c r="B672">
        <v>6752000</v>
      </c>
      <c r="C672">
        <v>99.85</v>
      </c>
      <c r="D672">
        <v>62.48</v>
      </c>
      <c r="E672">
        <v>1.51</v>
      </c>
      <c r="F672" t="s">
        <v>40</v>
      </c>
      <c r="G672" t="s">
        <v>49</v>
      </c>
      <c r="H672" t="s">
        <v>18</v>
      </c>
      <c r="I672">
        <v>119</v>
      </c>
      <c r="J672">
        <f t="shared" si="60"/>
        <v>2020</v>
      </c>
      <c r="K672" t="str">
        <f t="shared" si="61"/>
        <v>More than 100</v>
      </c>
      <c r="L672" t="str">
        <f t="shared" si="62"/>
        <v>Under 65</v>
      </c>
      <c r="M672" s="2" t="str">
        <f t="shared" si="63"/>
        <v>1.50-1.99</v>
      </c>
      <c r="N672" s="2" t="str">
        <f t="shared" si="64"/>
        <v>Over 98</v>
      </c>
      <c r="O672" s="2">
        <f t="shared" si="65"/>
        <v>1</v>
      </c>
      <c r="P672" s="2">
        <f>1</f>
        <v>1</v>
      </c>
    </row>
    <row r="673" spans="1:16" x14ac:dyDescent="0.25">
      <c r="A673" s="1">
        <v>44213</v>
      </c>
      <c r="B673">
        <v>4783000</v>
      </c>
      <c r="C673">
        <v>88.92</v>
      </c>
      <c r="D673">
        <v>63.74</v>
      </c>
      <c r="E673">
        <v>2.25</v>
      </c>
      <c r="F673" t="s">
        <v>9</v>
      </c>
      <c r="G673" t="s">
        <v>43</v>
      </c>
      <c r="H673" t="s">
        <v>15</v>
      </c>
      <c r="I673">
        <v>51</v>
      </c>
      <c r="J673">
        <f t="shared" si="60"/>
        <v>2021</v>
      </c>
      <c r="K673" t="str">
        <f t="shared" si="61"/>
        <v>50-100</v>
      </c>
      <c r="L673" t="str">
        <f t="shared" si="62"/>
        <v>Under 65</v>
      </c>
      <c r="M673" s="2" t="str">
        <f t="shared" si="63"/>
        <v>Over 2.00</v>
      </c>
      <c r="N673" s="2" t="str">
        <f t="shared" si="64"/>
        <v>Under 90</v>
      </c>
      <c r="O673" s="2">
        <f t="shared" si="65"/>
        <v>0</v>
      </c>
      <c r="P673" s="2">
        <f>1</f>
        <v>1</v>
      </c>
    </row>
    <row r="674" spans="1:16" x14ac:dyDescent="0.25">
      <c r="A674" s="1">
        <v>43736</v>
      </c>
      <c r="B674">
        <v>6281000</v>
      </c>
      <c r="C674">
        <v>85.93</v>
      </c>
      <c r="D674">
        <v>53.69</v>
      </c>
      <c r="E674">
        <v>1.24</v>
      </c>
      <c r="F674" t="s">
        <v>9</v>
      </c>
      <c r="G674" t="s">
        <v>47</v>
      </c>
      <c r="H674" t="s">
        <v>18</v>
      </c>
      <c r="I674">
        <v>69</v>
      </c>
      <c r="J674">
        <f t="shared" si="60"/>
        <v>2019</v>
      </c>
      <c r="K674" t="str">
        <f t="shared" si="61"/>
        <v>50-100</v>
      </c>
      <c r="L674" t="str">
        <f t="shared" si="62"/>
        <v>Under 65</v>
      </c>
      <c r="M674" s="2" t="str">
        <f t="shared" si="63"/>
        <v>Under 1.25</v>
      </c>
      <c r="N674" s="2" t="str">
        <f t="shared" si="64"/>
        <v>Under 90</v>
      </c>
      <c r="O674" s="2">
        <f t="shared" si="65"/>
        <v>0</v>
      </c>
      <c r="P674" s="2">
        <f>1</f>
        <v>1</v>
      </c>
    </row>
    <row r="675" spans="1:16" x14ac:dyDescent="0.25">
      <c r="A675" s="1">
        <v>42749</v>
      </c>
      <c r="B675">
        <v>2809000</v>
      </c>
      <c r="C675">
        <v>99.52</v>
      </c>
      <c r="D675">
        <v>67.87</v>
      </c>
      <c r="E675">
        <v>1.75</v>
      </c>
      <c r="F675" t="s">
        <v>9</v>
      </c>
      <c r="G675" t="s">
        <v>10</v>
      </c>
      <c r="H675" t="s">
        <v>11</v>
      </c>
      <c r="I675">
        <v>83</v>
      </c>
      <c r="J675">
        <f t="shared" si="60"/>
        <v>2017</v>
      </c>
      <c r="K675" t="str">
        <f t="shared" si="61"/>
        <v>50-100</v>
      </c>
      <c r="L675" t="str">
        <f t="shared" si="62"/>
        <v>65-79.99</v>
      </c>
      <c r="M675" s="2" t="str">
        <f t="shared" si="63"/>
        <v>1.50-1.99</v>
      </c>
      <c r="N675" s="2" t="str">
        <f t="shared" si="64"/>
        <v>Over 98</v>
      </c>
      <c r="O675" s="2">
        <f t="shared" si="65"/>
        <v>0</v>
      </c>
      <c r="P675" s="2">
        <f>1</f>
        <v>1</v>
      </c>
    </row>
    <row r="676" spans="1:16" x14ac:dyDescent="0.25">
      <c r="A676" s="1">
        <v>43944</v>
      </c>
      <c r="B676">
        <v>4626000</v>
      </c>
      <c r="C676">
        <v>94.93</v>
      </c>
      <c r="D676">
        <v>80.05</v>
      </c>
      <c r="E676">
        <v>2.13</v>
      </c>
      <c r="F676" t="s">
        <v>9</v>
      </c>
      <c r="G676" t="s">
        <v>20</v>
      </c>
      <c r="H676" t="s">
        <v>21</v>
      </c>
      <c r="I676">
        <v>26</v>
      </c>
      <c r="J676">
        <f t="shared" si="60"/>
        <v>2020</v>
      </c>
      <c r="K676" t="str">
        <f t="shared" si="61"/>
        <v>Less than 50</v>
      </c>
      <c r="L676" t="str">
        <f t="shared" si="62"/>
        <v>Over 80</v>
      </c>
      <c r="M676" s="2" t="str">
        <f t="shared" si="63"/>
        <v>Over 2.00</v>
      </c>
      <c r="N676" s="2" t="str">
        <f t="shared" si="64"/>
        <v>90-94.99</v>
      </c>
      <c r="O676" s="2">
        <f t="shared" si="65"/>
        <v>0</v>
      </c>
      <c r="P676" s="2">
        <f>1</f>
        <v>1</v>
      </c>
    </row>
    <row r="677" spans="1:16" x14ac:dyDescent="0.25">
      <c r="A677" s="1">
        <v>45012</v>
      </c>
      <c r="B677">
        <v>6730000</v>
      </c>
      <c r="C677">
        <v>97.26</v>
      </c>
      <c r="D677">
        <v>80.28</v>
      </c>
      <c r="E677">
        <v>1.08</v>
      </c>
      <c r="F677" t="s">
        <v>19</v>
      </c>
      <c r="G677" t="s">
        <v>48</v>
      </c>
      <c r="H677" t="s">
        <v>13</v>
      </c>
      <c r="I677">
        <v>79</v>
      </c>
      <c r="J677">
        <f t="shared" si="60"/>
        <v>2023</v>
      </c>
      <c r="K677" t="str">
        <f t="shared" si="61"/>
        <v>50-100</v>
      </c>
      <c r="L677" t="str">
        <f t="shared" si="62"/>
        <v>Over 80</v>
      </c>
      <c r="M677" s="2" t="str">
        <f t="shared" si="63"/>
        <v>Under 1.25</v>
      </c>
      <c r="N677" s="2" t="str">
        <f t="shared" si="64"/>
        <v>95-97.99</v>
      </c>
      <c r="O677" s="2">
        <f t="shared" si="65"/>
        <v>1</v>
      </c>
      <c r="P677" s="2">
        <f>1</f>
        <v>1</v>
      </c>
    </row>
    <row r="678" spans="1:16" x14ac:dyDescent="0.25">
      <c r="A678" s="1">
        <v>43726</v>
      </c>
      <c r="B678">
        <v>3102000</v>
      </c>
      <c r="C678">
        <v>91.04</v>
      </c>
      <c r="D678">
        <v>85.38</v>
      </c>
      <c r="E678">
        <v>2.34</v>
      </c>
      <c r="F678" t="s">
        <v>9</v>
      </c>
      <c r="G678" t="s">
        <v>41</v>
      </c>
      <c r="H678" t="s">
        <v>33</v>
      </c>
      <c r="I678">
        <v>127</v>
      </c>
      <c r="J678">
        <f t="shared" si="60"/>
        <v>2019</v>
      </c>
      <c r="K678" t="str">
        <f t="shared" si="61"/>
        <v>More than 100</v>
      </c>
      <c r="L678" t="str">
        <f t="shared" si="62"/>
        <v>Over 80</v>
      </c>
      <c r="M678" s="2" t="str">
        <f t="shared" si="63"/>
        <v>Over 2.00</v>
      </c>
      <c r="N678" s="2" t="str">
        <f t="shared" si="64"/>
        <v>90-94.99</v>
      </c>
      <c r="O678" s="2">
        <f t="shared" si="65"/>
        <v>0</v>
      </c>
      <c r="P678" s="2">
        <f>1</f>
        <v>1</v>
      </c>
    </row>
    <row r="679" spans="1:16" x14ac:dyDescent="0.25">
      <c r="A679" s="1">
        <v>45098</v>
      </c>
      <c r="B679">
        <v>4460000</v>
      </c>
      <c r="C679">
        <v>95.37</v>
      </c>
      <c r="D679">
        <v>60.87</v>
      </c>
      <c r="E679">
        <v>1.29</v>
      </c>
      <c r="F679" t="s">
        <v>9</v>
      </c>
      <c r="G679" t="s">
        <v>48</v>
      </c>
      <c r="H679" t="s">
        <v>13</v>
      </c>
      <c r="I679">
        <v>92</v>
      </c>
      <c r="J679">
        <f t="shared" si="60"/>
        <v>2023</v>
      </c>
      <c r="K679" t="str">
        <f t="shared" si="61"/>
        <v>50-100</v>
      </c>
      <c r="L679" t="str">
        <f t="shared" si="62"/>
        <v>Under 65</v>
      </c>
      <c r="M679" s="2" t="str">
        <f t="shared" si="63"/>
        <v>1.25-1.49</v>
      </c>
      <c r="N679" s="2" t="str">
        <f t="shared" si="64"/>
        <v>95-97.99</v>
      </c>
      <c r="O679" s="2">
        <f t="shared" si="65"/>
        <v>0</v>
      </c>
      <c r="P679" s="2">
        <f>1</f>
        <v>1</v>
      </c>
    </row>
    <row r="680" spans="1:16" x14ac:dyDescent="0.25">
      <c r="A680" s="1">
        <v>45751</v>
      </c>
      <c r="B680">
        <v>3942000</v>
      </c>
      <c r="C680">
        <v>91.45</v>
      </c>
      <c r="D680">
        <v>83.24</v>
      </c>
      <c r="E680">
        <v>1.18</v>
      </c>
      <c r="F680" t="s">
        <v>9</v>
      </c>
      <c r="G680" t="s">
        <v>35</v>
      </c>
      <c r="H680" t="s">
        <v>11</v>
      </c>
      <c r="I680">
        <v>43</v>
      </c>
      <c r="J680">
        <f t="shared" si="60"/>
        <v>2025</v>
      </c>
      <c r="K680" t="str">
        <f t="shared" si="61"/>
        <v>Less than 50</v>
      </c>
      <c r="L680" t="str">
        <f t="shared" si="62"/>
        <v>Over 80</v>
      </c>
      <c r="M680" s="2" t="str">
        <f t="shared" si="63"/>
        <v>Under 1.25</v>
      </c>
      <c r="N680" s="2" t="str">
        <f t="shared" si="64"/>
        <v>90-94.99</v>
      </c>
      <c r="O680" s="2">
        <f t="shared" si="65"/>
        <v>0</v>
      </c>
      <c r="P680" s="2">
        <f>1</f>
        <v>1</v>
      </c>
    </row>
    <row r="681" spans="1:16" x14ac:dyDescent="0.25">
      <c r="A681" s="1">
        <v>44565</v>
      </c>
      <c r="B681">
        <v>5459000</v>
      </c>
      <c r="C681">
        <v>89.32</v>
      </c>
      <c r="D681">
        <v>69.709999999999994</v>
      </c>
      <c r="E681">
        <v>1.45</v>
      </c>
      <c r="F681" t="s">
        <v>9</v>
      </c>
      <c r="G681" t="s">
        <v>47</v>
      </c>
      <c r="H681" t="s">
        <v>18</v>
      </c>
      <c r="I681">
        <v>126</v>
      </c>
      <c r="J681">
        <f t="shared" si="60"/>
        <v>2022</v>
      </c>
      <c r="K681" t="str">
        <f t="shared" si="61"/>
        <v>More than 100</v>
      </c>
      <c r="L681" t="str">
        <f t="shared" si="62"/>
        <v>65-79.99</v>
      </c>
      <c r="M681" s="2" t="str">
        <f t="shared" si="63"/>
        <v>1.25-1.49</v>
      </c>
      <c r="N681" s="2" t="str">
        <f t="shared" si="64"/>
        <v>Under 90</v>
      </c>
      <c r="O681" s="2">
        <f t="shared" si="65"/>
        <v>0</v>
      </c>
      <c r="P681" s="2">
        <f>1</f>
        <v>1</v>
      </c>
    </row>
    <row r="682" spans="1:16" x14ac:dyDescent="0.25">
      <c r="A682" s="1">
        <v>44301</v>
      </c>
      <c r="B682">
        <v>2263000</v>
      </c>
      <c r="C682">
        <v>87.47</v>
      </c>
      <c r="D682">
        <v>54.66</v>
      </c>
      <c r="E682">
        <v>1.82</v>
      </c>
      <c r="F682" t="s">
        <v>9</v>
      </c>
      <c r="G682" t="s">
        <v>29</v>
      </c>
      <c r="H682" t="s">
        <v>26</v>
      </c>
      <c r="I682">
        <v>134</v>
      </c>
      <c r="J682">
        <f t="shared" si="60"/>
        <v>2021</v>
      </c>
      <c r="K682" t="str">
        <f t="shared" si="61"/>
        <v>More than 100</v>
      </c>
      <c r="L682" t="str">
        <f t="shared" si="62"/>
        <v>Under 65</v>
      </c>
      <c r="M682" s="2" t="str">
        <f t="shared" si="63"/>
        <v>1.50-1.99</v>
      </c>
      <c r="N682" s="2" t="str">
        <f t="shared" si="64"/>
        <v>Under 90</v>
      </c>
      <c r="O682" s="2">
        <f t="shared" si="65"/>
        <v>0</v>
      </c>
      <c r="P682" s="2">
        <f>1</f>
        <v>1</v>
      </c>
    </row>
    <row r="683" spans="1:16" x14ac:dyDescent="0.25">
      <c r="A683" s="1">
        <v>42389</v>
      </c>
      <c r="B683">
        <v>4445000</v>
      </c>
      <c r="C683">
        <v>96</v>
      </c>
      <c r="D683">
        <v>76.349999999999994</v>
      </c>
      <c r="E683">
        <v>2.4</v>
      </c>
      <c r="F683" t="s">
        <v>9</v>
      </c>
      <c r="G683" t="s">
        <v>44</v>
      </c>
      <c r="H683" t="s">
        <v>37</v>
      </c>
      <c r="I683">
        <v>96</v>
      </c>
      <c r="J683">
        <f t="shared" si="60"/>
        <v>2016</v>
      </c>
      <c r="K683" t="str">
        <f t="shared" si="61"/>
        <v>50-100</v>
      </c>
      <c r="L683" t="str">
        <f t="shared" si="62"/>
        <v>65-79.99</v>
      </c>
      <c r="M683" s="2" t="str">
        <f t="shared" si="63"/>
        <v>Over 2.00</v>
      </c>
      <c r="N683" s="2" t="str">
        <f t="shared" si="64"/>
        <v>95-97.99</v>
      </c>
      <c r="O683" s="2">
        <f t="shared" si="65"/>
        <v>0</v>
      </c>
      <c r="P683" s="2">
        <f>1</f>
        <v>1</v>
      </c>
    </row>
    <row r="684" spans="1:16" x14ac:dyDescent="0.25">
      <c r="A684" s="1">
        <v>45282</v>
      </c>
      <c r="B684">
        <v>5528000</v>
      </c>
      <c r="C684">
        <v>94.86</v>
      </c>
      <c r="D684">
        <v>85.94</v>
      </c>
      <c r="E684">
        <v>1.6</v>
      </c>
      <c r="F684" t="s">
        <v>19</v>
      </c>
      <c r="G684" t="s">
        <v>39</v>
      </c>
      <c r="H684" t="s">
        <v>23</v>
      </c>
      <c r="I684">
        <v>113</v>
      </c>
      <c r="J684">
        <f t="shared" si="60"/>
        <v>2023</v>
      </c>
      <c r="K684" t="str">
        <f t="shared" si="61"/>
        <v>More than 100</v>
      </c>
      <c r="L684" t="str">
        <f t="shared" si="62"/>
        <v>Over 80</v>
      </c>
      <c r="M684" s="2" t="str">
        <f t="shared" si="63"/>
        <v>1.50-1.99</v>
      </c>
      <c r="N684" s="2" t="str">
        <f t="shared" si="64"/>
        <v>90-94.99</v>
      </c>
      <c r="O684" s="2">
        <f t="shared" si="65"/>
        <v>1</v>
      </c>
      <c r="P684" s="2">
        <f>1</f>
        <v>1</v>
      </c>
    </row>
    <row r="685" spans="1:16" x14ac:dyDescent="0.25">
      <c r="A685" s="1">
        <v>44230</v>
      </c>
      <c r="B685">
        <v>5933000</v>
      </c>
      <c r="C685">
        <v>86.57</v>
      </c>
      <c r="D685">
        <v>73.069999999999993</v>
      </c>
      <c r="E685">
        <v>1.7</v>
      </c>
      <c r="F685" t="s">
        <v>9</v>
      </c>
      <c r="G685" t="s">
        <v>36</v>
      </c>
      <c r="H685" t="s">
        <v>37</v>
      </c>
      <c r="I685">
        <v>90</v>
      </c>
      <c r="J685">
        <f t="shared" si="60"/>
        <v>2021</v>
      </c>
      <c r="K685" t="str">
        <f t="shared" si="61"/>
        <v>50-100</v>
      </c>
      <c r="L685" t="str">
        <f t="shared" si="62"/>
        <v>65-79.99</v>
      </c>
      <c r="M685" s="2" t="str">
        <f t="shared" si="63"/>
        <v>1.50-1.99</v>
      </c>
      <c r="N685" s="2" t="str">
        <f t="shared" si="64"/>
        <v>Under 90</v>
      </c>
      <c r="O685" s="2">
        <f t="shared" si="65"/>
        <v>0</v>
      </c>
      <c r="P685" s="2">
        <f>1</f>
        <v>1</v>
      </c>
    </row>
    <row r="686" spans="1:16" x14ac:dyDescent="0.25">
      <c r="A686" s="1">
        <v>43340</v>
      </c>
      <c r="B686">
        <v>8033000</v>
      </c>
      <c r="C686">
        <v>85.49</v>
      </c>
      <c r="D686">
        <v>76.349999999999994</v>
      </c>
      <c r="E686">
        <v>1.8</v>
      </c>
      <c r="F686" t="s">
        <v>9</v>
      </c>
      <c r="G686" t="s">
        <v>48</v>
      </c>
      <c r="H686" t="s">
        <v>13</v>
      </c>
      <c r="I686">
        <v>93</v>
      </c>
      <c r="J686">
        <f t="shared" si="60"/>
        <v>2018</v>
      </c>
      <c r="K686" t="str">
        <f t="shared" si="61"/>
        <v>50-100</v>
      </c>
      <c r="L686" t="str">
        <f t="shared" si="62"/>
        <v>65-79.99</v>
      </c>
      <c r="M686" s="2" t="str">
        <f t="shared" si="63"/>
        <v>1.50-1.99</v>
      </c>
      <c r="N686" s="2" t="str">
        <f t="shared" si="64"/>
        <v>Under 90</v>
      </c>
      <c r="O686" s="2">
        <f t="shared" si="65"/>
        <v>0</v>
      </c>
      <c r="P686" s="2">
        <f>1</f>
        <v>1</v>
      </c>
    </row>
    <row r="687" spans="1:16" x14ac:dyDescent="0.25">
      <c r="A687" s="1">
        <v>45240</v>
      </c>
      <c r="B687">
        <v>1511000</v>
      </c>
      <c r="C687">
        <v>99.07</v>
      </c>
      <c r="D687">
        <v>82.75</v>
      </c>
      <c r="E687">
        <v>2.48</v>
      </c>
      <c r="F687" t="s">
        <v>9</v>
      </c>
      <c r="G687" t="s">
        <v>43</v>
      </c>
      <c r="H687" t="s">
        <v>15</v>
      </c>
      <c r="I687">
        <v>92</v>
      </c>
      <c r="J687">
        <f t="shared" si="60"/>
        <v>2023</v>
      </c>
      <c r="K687" t="str">
        <f t="shared" si="61"/>
        <v>50-100</v>
      </c>
      <c r="L687" t="str">
        <f t="shared" si="62"/>
        <v>Over 80</v>
      </c>
      <c r="M687" s="2" t="str">
        <f t="shared" si="63"/>
        <v>Over 2.00</v>
      </c>
      <c r="N687" s="2" t="str">
        <f t="shared" si="64"/>
        <v>Over 98</v>
      </c>
      <c r="O687" s="2">
        <f t="shared" si="65"/>
        <v>0</v>
      </c>
      <c r="P687" s="2">
        <f>1</f>
        <v>1</v>
      </c>
    </row>
    <row r="688" spans="1:16" x14ac:dyDescent="0.25">
      <c r="A688" s="1">
        <v>43529</v>
      </c>
      <c r="B688">
        <v>1184000</v>
      </c>
      <c r="C688">
        <v>85.76</v>
      </c>
      <c r="D688">
        <v>52.11</v>
      </c>
      <c r="E688">
        <v>2.04</v>
      </c>
      <c r="F688" t="s">
        <v>19</v>
      </c>
      <c r="G688" t="s">
        <v>46</v>
      </c>
      <c r="H688" t="s">
        <v>37</v>
      </c>
      <c r="I688">
        <v>49</v>
      </c>
      <c r="J688">
        <f t="shared" si="60"/>
        <v>2019</v>
      </c>
      <c r="K688" t="str">
        <f t="shared" si="61"/>
        <v>Less than 50</v>
      </c>
      <c r="L688" t="str">
        <f t="shared" si="62"/>
        <v>Under 65</v>
      </c>
      <c r="M688" s="2" t="str">
        <f t="shared" si="63"/>
        <v>Over 2.00</v>
      </c>
      <c r="N688" s="2" t="str">
        <f t="shared" si="64"/>
        <v>Under 90</v>
      </c>
      <c r="O688" s="2">
        <f t="shared" si="65"/>
        <v>1</v>
      </c>
      <c r="P688" s="2">
        <f>1</f>
        <v>1</v>
      </c>
    </row>
    <row r="689" spans="1:16" x14ac:dyDescent="0.25">
      <c r="A689" s="1">
        <v>44415</v>
      </c>
      <c r="B689">
        <v>1959000</v>
      </c>
      <c r="C689">
        <v>94.21</v>
      </c>
      <c r="D689">
        <v>60.11</v>
      </c>
      <c r="E689">
        <v>1.87</v>
      </c>
      <c r="F689" t="s">
        <v>9</v>
      </c>
      <c r="G689" t="s">
        <v>27</v>
      </c>
      <c r="H689" t="s">
        <v>28</v>
      </c>
      <c r="I689">
        <v>67</v>
      </c>
      <c r="J689">
        <f t="shared" si="60"/>
        <v>2021</v>
      </c>
      <c r="K689" t="str">
        <f t="shared" si="61"/>
        <v>50-100</v>
      </c>
      <c r="L689" t="str">
        <f t="shared" si="62"/>
        <v>Under 65</v>
      </c>
      <c r="M689" s="2" t="str">
        <f t="shared" si="63"/>
        <v>1.50-1.99</v>
      </c>
      <c r="N689" s="2" t="str">
        <f t="shared" si="64"/>
        <v>90-94.99</v>
      </c>
      <c r="O689" s="2">
        <f t="shared" si="65"/>
        <v>0</v>
      </c>
      <c r="P689" s="2">
        <f>1</f>
        <v>1</v>
      </c>
    </row>
    <row r="690" spans="1:16" x14ac:dyDescent="0.25">
      <c r="A690" s="1">
        <v>43816</v>
      </c>
      <c r="B690">
        <v>7165000</v>
      </c>
      <c r="C690">
        <v>97.31</v>
      </c>
      <c r="D690">
        <v>69.09</v>
      </c>
      <c r="E690">
        <v>1.53</v>
      </c>
      <c r="F690" t="s">
        <v>9</v>
      </c>
      <c r="G690" t="s">
        <v>27</v>
      </c>
      <c r="H690" t="s">
        <v>28</v>
      </c>
      <c r="I690">
        <v>60</v>
      </c>
      <c r="J690">
        <f t="shared" si="60"/>
        <v>2019</v>
      </c>
      <c r="K690" t="str">
        <f t="shared" si="61"/>
        <v>50-100</v>
      </c>
      <c r="L690" t="str">
        <f t="shared" si="62"/>
        <v>65-79.99</v>
      </c>
      <c r="M690" s="2" t="str">
        <f t="shared" si="63"/>
        <v>1.50-1.99</v>
      </c>
      <c r="N690" s="2" t="str">
        <f t="shared" si="64"/>
        <v>95-97.99</v>
      </c>
      <c r="O690" s="2">
        <f t="shared" si="65"/>
        <v>0</v>
      </c>
      <c r="P690" s="2">
        <f>1</f>
        <v>1</v>
      </c>
    </row>
    <row r="691" spans="1:16" x14ac:dyDescent="0.25">
      <c r="A691" s="1">
        <v>44325</v>
      </c>
      <c r="B691">
        <v>7307000</v>
      </c>
      <c r="C691">
        <v>89.92</v>
      </c>
      <c r="D691">
        <v>58.36</v>
      </c>
      <c r="E691">
        <v>1.1299999999999999</v>
      </c>
      <c r="F691" t="s">
        <v>9</v>
      </c>
      <c r="G691" t="s">
        <v>16</v>
      </c>
      <c r="H691" t="s">
        <v>11</v>
      </c>
      <c r="I691">
        <v>59</v>
      </c>
      <c r="J691">
        <f t="shared" si="60"/>
        <v>2021</v>
      </c>
      <c r="K691" t="str">
        <f t="shared" si="61"/>
        <v>50-100</v>
      </c>
      <c r="L691" t="str">
        <f t="shared" si="62"/>
        <v>Under 65</v>
      </c>
      <c r="M691" s="2" t="str">
        <f t="shared" si="63"/>
        <v>Under 1.25</v>
      </c>
      <c r="N691" s="2" t="str">
        <f t="shared" si="64"/>
        <v>Under 90</v>
      </c>
      <c r="O691" s="2">
        <f t="shared" si="65"/>
        <v>0</v>
      </c>
      <c r="P691" s="2">
        <f>1</f>
        <v>1</v>
      </c>
    </row>
    <row r="692" spans="1:16" x14ac:dyDescent="0.25">
      <c r="A692" s="1">
        <v>43948</v>
      </c>
      <c r="B692">
        <v>1961000</v>
      </c>
      <c r="C692">
        <v>97.61</v>
      </c>
      <c r="D692">
        <v>58.85</v>
      </c>
      <c r="E692">
        <v>1.57</v>
      </c>
      <c r="F692" t="s">
        <v>9</v>
      </c>
      <c r="G692" t="s">
        <v>25</v>
      </c>
      <c r="H692" t="s">
        <v>26</v>
      </c>
      <c r="I692">
        <v>5</v>
      </c>
      <c r="J692">
        <f t="shared" si="60"/>
        <v>2020</v>
      </c>
      <c r="K692" t="str">
        <f t="shared" si="61"/>
        <v>Less than 50</v>
      </c>
      <c r="L692" t="str">
        <f t="shared" si="62"/>
        <v>Under 65</v>
      </c>
      <c r="M692" s="2" t="str">
        <f t="shared" si="63"/>
        <v>1.50-1.99</v>
      </c>
      <c r="N692" s="2" t="str">
        <f t="shared" si="64"/>
        <v>95-97.99</v>
      </c>
      <c r="O692" s="2">
        <f t="shared" si="65"/>
        <v>0</v>
      </c>
      <c r="P692" s="2">
        <f>1</f>
        <v>1</v>
      </c>
    </row>
    <row r="693" spans="1:16" x14ac:dyDescent="0.25">
      <c r="A693" s="1">
        <v>43927</v>
      </c>
      <c r="B693">
        <v>5969000</v>
      </c>
      <c r="C693">
        <v>90.77</v>
      </c>
      <c r="D693">
        <v>68.36</v>
      </c>
      <c r="E693">
        <v>1.45</v>
      </c>
      <c r="F693" t="s">
        <v>9</v>
      </c>
      <c r="G693" t="s">
        <v>49</v>
      </c>
      <c r="H693" t="s">
        <v>18</v>
      </c>
      <c r="I693">
        <v>88</v>
      </c>
      <c r="J693">
        <f t="shared" si="60"/>
        <v>2020</v>
      </c>
      <c r="K693" t="str">
        <f t="shared" si="61"/>
        <v>50-100</v>
      </c>
      <c r="L693" t="str">
        <f t="shared" si="62"/>
        <v>65-79.99</v>
      </c>
      <c r="M693" s="2" t="str">
        <f t="shared" si="63"/>
        <v>1.25-1.49</v>
      </c>
      <c r="N693" s="2" t="str">
        <f t="shared" si="64"/>
        <v>90-94.99</v>
      </c>
      <c r="O693" s="2">
        <f t="shared" si="65"/>
        <v>0</v>
      </c>
      <c r="P693" s="2">
        <f>1</f>
        <v>1</v>
      </c>
    </row>
    <row r="694" spans="1:16" x14ac:dyDescent="0.25">
      <c r="A694" s="1">
        <v>45664</v>
      </c>
      <c r="B694">
        <v>5381000</v>
      </c>
      <c r="C694">
        <v>92.97</v>
      </c>
      <c r="D694">
        <v>51.31</v>
      </c>
      <c r="E694">
        <v>1.71</v>
      </c>
      <c r="F694" t="s">
        <v>19</v>
      </c>
      <c r="G694" t="s">
        <v>31</v>
      </c>
      <c r="H694" t="s">
        <v>21</v>
      </c>
      <c r="I694">
        <v>88</v>
      </c>
      <c r="J694">
        <f t="shared" si="60"/>
        <v>2025</v>
      </c>
      <c r="K694" t="str">
        <f t="shared" si="61"/>
        <v>50-100</v>
      </c>
      <c r="L694" t="str">
        <f t="shared" si="62"/>
        <v>Under 65</v>
      </c>
      <c r="M694" s="2" t="str">
        <f t="shared" si="63"/>
        <v>1.50-1.99</v>
      </c>
      <c r="N694" s="2" t="str">
        <f t="shared" si="64"/>
        <v>90-94.99</v>
      </c>
      <c r="O694" s="2">
        <f t="shared" si="65"/>
        <v>1</v>
      </c>
      <c r="P694" s="2">
        <f>1</f>
        <v>1</v>
      </c>
    </row>
    <row r="695" spans="1:16" x14ac:dyDescent="0.25">
      <c r="A695" s="1">
        <v>42274</v>
      </c>
      <c r="B695">
        <v>2705000</v>
      </c>
      <c r="C695">
        <v>94.85</v>
      </c>
      <c r="D695">
        <v>88.85</v>
      </c>
      <c r="E695">
        <v>1.84</v>
      </c>
      <c r="F695" t="s">
        <v>19</v>
      </c>
      <c r="G695" t="s">
        <v>46</v>
      </c>
      <c r="H695" t="s">
        <v>37</v>
      </c>
      <c r="I695">
        <v>65</v>
      </c>
      <c r="J695">
        <f t="shared" si="60"/>
        <v>2015</v>
      </c>
      <c r="K695" t="str">
        <f t="shared" si="61"/>
        <v>50-100</v>
      </c>
      <c r="L695" t="str">
        <f t="shared" si="62"/>
        <v>Over 80</v>
      </c>
      <c r="M695" s="2" t="str">
        <f t="shared" si="63"/>
        <v>1.50-1.99</v>
      </c>
      <c r="N695" s="2" t="str">
        <f t="shared" si="64"/>
        <v>90-94.99</v>
      </c>
      <c r="O695" s="2">
        <f t="shared" si="65"/>
        <v>1</v>
      </c>
      <c r="P695" s="2">
        <f>1</f>
        <v>1</v>
      </c>
    </row>
    <row r="696" spans="1:16" x14ac:dyDescent="0.25">
      <c r="A696" s="1">
        <v>45421</v>
      </c>
      <c r="B696">
        <v>4315000</v>
      </c>
      <c r="C696">
        <v>91.27</v>
      </c>
      <c r="D696">
        <v>54.65</v>
      </c>
      <c r="E696">
        <v>1.92</v>
      </c>
      <c r="F696" t="s">
        <v>52</v>
      </c>
      <c r="G696" t="s">
        <v>43</v>
      </c>
      <c r="H696" t="s">
        <v>15</v>
      </c>
      <c r="I696">
        <v>80</v>
      </c>
      <c r="J696">
        <f t="shared" si="60"/>
        <v>2024</v>
      </c>
      <c r="K696" t="str">
        <f t="shared" si="61"/>
        <v>50-100</v>
      </c>
      <c r="L696" t="str">
        <f t="shared" si="62"/>
        <v>Under 65</v>
      </c>
      <c r="M696" s="2" t="str">
        <f t="shared" si="63"/>
        <v>1.50-1.99</v>
      </c>
      <c r="N696" s="2" t="str">
        <f t="shared" si="64"/>
        <v>90-94.99</v>
      </c>
      <c r="O696" s="2">
        <f t="shared" si="65"/>
        <v>1</v>
      </c>
      <c r="P696" s="2">
        <f>1</f>
        <v>1</v>
      </c>
    </row>
    <row r="697" spans="1:16" x14ac:dyDescent="0.25">
      <c r="A697" s="1">
        <v>43398</v>
      </c>
      <c r="B697">
        <v>5360000</v>
      </c>
      <c r="C697">
        <v>86.15</v>
      </c>
      <c r="D697">
        <v>64.19</v>
      </c>
      <c r="E697">
        <v>1.83</v>
      </c>
      <c r="F697" t="s">
        <v>9</v>
      </c>
      <c r="G697" t="s">
        <v>25</v>
      </c>
      <c r="H697" t="s">
        <v>26</v>
      </c>
      <c r="I697">
        <v>89</v>
      </c>
      <c r="J697">
        <f t="shared" si="60"/>
        <v>2018</v>
      </c>
      <c r="K697" t="str">
        <f t="shared" si="61"/>
        <v>50-100</v>
      </c>
      <c r="L697" t="str">
        <f t="shared" si="62"/>
        <v>Under 65</v>
      </c>
      <c r="M697" s="2" t="str">
        <f t="shared" si="63"/>
        <v>1.50-1.99</v>
      </c>
      <c r="N697" s="2" t="str">
        <f t="shared" si="64"/>
        <v>Under 90</v>
      </c>
      <c r="O697" s="2">
        <f t="shared" si="65"/>
        <v>0</v>
      </c>
      <c r="P697" s="2">
        <f>1</f>
        <v>1</v>
      </c>
    </row>
    <row r="698" spans="1:16" x14ac:dyDescent="0.25">
      <c r="A698" s="1">
        <v>42742</v>
      </c>
      <c r="B698">
        <v>7318000</v>
      </c>
      <c r="C698">
        <v>97.22</v>
      </c>
      <c r="D698">
        <v>74.47</v>
      </c>
      <c r="E698">
        <v>1.56</v>
      </c>
      <c r="F698" t="s">
        <v>9</v>
      </c>
      <c r="G698" t="s">
        <v>39</v>
      </c>
      <c r="H698" t="s">
        <v>23</v>
      </c>
      <c r="I698">
        <v>64</v>
      </c>
      <c r="J698">
        <f t="shared" si="60"/>
        <v>2017</v>
      </c>
      <c r="K698" t="str">
        <f t="shared" si="61"/>
        <v>50-100</v>
      </c>
      <c r="L698" t="str">
        <f t="shared" si="62"/>
        <v>65-79.99</v>
      </c>
      <c r="M698" s="2" t="str">
        <f t="shared" si="63"/>
        <v>1.50-1.99</v>
      </c>
      <c r="N698" s="2" t="str">
        <f t="shared" si="64"/>
        <v>95-97.99</v>
      </c>
      <c r="O698" s="2">
        <f t="shared" si="65"/>
        <v>0</v>
      </c>
      <c r="P698" s="2">
        <f>1</f>
        <v>1</v>
      </c>
    </row>
    <row r="699" spans="1:16" x14ac:dyDescent="0.25">
      <c r="A699" s="1">
        <v>43710</v>
      </c>
      <c r="B699">
        <v>4070000</v>
      </c>
      <c r="C699">
        <v>90.32</v>
      </c>
      <c r="D699">
        <v>66.53</v>
      </c>
      <c r="E699">
        <v>2.0099999999999998</v>
      </c>
      <c r="F699" t="s">
        <v>19</v>
      </c>
      <c r="G699" t="s">
        <v>45</v>
      </c>
      <c r="H699" t="s">
        <v>33</v>
      </c>
      <c r="I699">
        <v>66</v>
      </c>
      <c r="J699">
        <f t="shared" si="60"/>
        <v>2019</v>
      </c>
      <c r="K699" t="str">
        <f t="shared" si="61"/>
        <v>50-100</v>
      </c>
      <c r="L699" t="str">
        <f t="shared" si="62"/>
        <v>65-79.99</v>
      </c>
      <c r="M699" s="2" t="str">
        <f t="shared" si="63"/>
        <v>Over 2.00</v>
      </c>
      <c r="N699" s="2" t="str">
        <f t="shared" si="64"/>
        <v>90-94.99</v>
      </c>
      <c r="O699" s="2">
        <f t="shared" si="65"/>
        <v>1</v>
      </c>
      <c r="P699" s="2">
        <f>1</f>
        <v>1</v>
      </c>
    </row>
    <row r="700" spans="1:16" x14ac:dyDescent="0.25">
      <c r="A700" s="1">
        <v>44736</v>
      </c>
      <c r="B700">
        <v>3889000</v>
      </c>
      <c r="C700">
        <v>90.93</v>
      </c>
      <c r="D700">
        <v>57.27</v>
      </c>
      <c r="E700">
        <v>1.24</v>
      </c>
      <c r="F700" t="s">
        <v>40</v>
      </c>
      <c r="G700" t="s">
        <v>29</v>
      </c>
      <c r="H700" t="s">
        <v>26</v>
      </c>
      <c r="I700">
        <v>81</v>
      </c>
      <c r="J700">
        <f t="shared" si="60"/>
        <v>2022</v>
      </c>
      <c r="K700" t="str">
        <f t="shared" si="61"/>
        <v>50-100</v>
      </c>
      <c r="L700" t="str">
        <f t="shared" si="62"/>
        <v>Under 65</v>
      </c>
      <c r="M700" s="2" t="str">
        <f t="shared" si="63"/>
        <v>Under 1.25</v>
      </c>
      <c r="N700" s="2" t="str">
        <f t="shared" si="64"/>
        <v>90-94.99</v>
      </c>
      <c r="O700" s="2">
        <f t="shared" si="65"/>
        <v>1</v>
      </c>
      <c r="P700" s="2">
        <f>1</f>
        <v>1</v>
      </c>
    </row>
    <row r="701" spans="1:16" x14ac:dyDescent="0.25">
      <c r="A701" s="1">
        <v>45246</v>
      </c>
      <c r="B701">
        <v>2600000</v>
      </c>
      <c r="C701">
        <v>98.19</v>
      </c>
      <c r="D701">
        <v>72.28</v>
      </c>
      <c r="E701">
        <v>1.35</v>
      </c>
      <c r="F701" t="s">
        <v>40</v>
      </c>
      <c r="G701" t="s">
        <v>14</v>
      </c>
      <c r="H701" t="s">
        <v>15</v>
      </c>
      <c r="I701">
        <v>66</v>
      </c>
      <c r="J701">
        <f t="shared" si="60"/>
        <v>2023</v>
      </c>
      <c r="K701" t="str">
        <f t="shared" si="61"/>
        <v>50-100</v>
      </c>
      <c r="L701" t="str">
        <f t="shared" si="62"/>
        <v>65-79.99</v>
      </c>
      <c r="M701" s="2" t="str">
        <f t="shared" si="63"/>
        <v>1.25-1.49</v>
      </c>
      <c r="N701" s="2" t="str">
        <f t="shared" si="64"/>
        <v>Over 98</v>
      </c>
      <c r="O701" s="2">
        <f t="shared" si="65"/>
        <v>1</v>
      </c>
      <c r="P701" s="2">
        <f>1</f>
        <v>1</v>
      </c>
    </row>
    <row r="702" spans="1:16" x14ac:dyDescent="0.25">
      <c r="A702" s="1">
        <v>45660</v>
      </c>
      <c r="B702">
        <v>8510000</v>
      </c>
      <c r="C702">
        <v>99.37</v>
      </c>
      <c r="D702">
        <v>58.82</v>
      </c>
      <c r="E702">
        <v>2.33</v>
      </c>
      <c r="F702" t="s">
        <v>9</v>
      </c>
      <c r="G702" t="s">
        <v>20</v>
      </c>
      <c r="H702" t="s">
        <v>21</v>
      </c>
      <c r="I702">
        <v>75</v>
      </c>
      <c r="J702">
        <f t="shared" si="60"/>
        <v>2025</v>
      </c>
      <c r="K702" t="str">
        <f t="shared" si="61"/>
        <v>50-100</v>
      </c>
      <c r="L702" t="str">
        <f t="shared" si="62"/>
        <v>Under 65</v>
      </c>
      <c r="M702" s="2" t="str">
        <f t="shared" si="63"/>
        <v>Over 2.00</v>
      </c>
      <c r="N702" s="2" t="str">
        <f t="shared" si="64"/>
        <v>Over 98</v>
      </c>
      <c r="O702" s="2">
        <f t="shared" si="65"/>
        <v>0</v>
      </c>
      <c r="P702" s="2">
        <f>1</f>
        <v>1</v>
      </c>
    </row>
    <row r="703" spans="1:16" x14ac:dyDescent="0.25">
      <c r="A703" s="1">
        <v>43704</v>
      </c>
      <c r="B703">
        <v>7741000</v>
      </c>
      <c r="C703">
        <v>91.05</v>
      </c>
      <c r="D703">
        <v>80.099999999999994</v>
      </c>
      <c r="E703">
        <v>1.8</v>
      </c>
      <c r="F703" t="s">
        <v>9</v>
      </c>
      <c r="G703" t="s">
        <v>35</v>
      </c>
      <c r="H703" t="s">
        <v>11</v>
      </c>
      <c r="I703">
        <v>117</v>
      </c>
      <c r="J703">
        <f t="shared" si="60"/>
        <v>2019</v>
      </c>
      <c r="K703" t="str">
        <f t="shared" si="61"/>
        <v>More than 100</v>
      </c>
      <c r="L703" t="str">
        <f t="shared" si="62"/>
        <v>Over 80</v>
      </c>
      <c r="M703" s="2" t="str">
        <f t="shared" si="63"/>
        <v>1.50-1.99</v>
      </c>
      <c r="N703" s="2" t="str">
        <f t="shared" si="64"/>
        <v>90-94.99</v>
      </c>
      <c r="O703" s="2">
        <f t="shared" si="65"/>
        <v>0</v>
      </c>
      <c r="P703" s="2">
        <f>1</f>
        <v>1</v>
      </c>
    </row>
    <row r="704" spans="1:16" x14ac:dyDescent="0.25">
      <c r="A704" s="1">
        <v>45169</v>
      </c>
      <c r="B704">
        <v>3534000</v>
      </c>
      <c r="C704">
        <v>95.97</v>
      </c>
      <c r="D704">
        <v>82.98</v>
      </c>
      <c r="E704">
        <v>1.22</v>
      </c>
      <c r="F704" t="s">
        <v>9</v>
      </c>
      <c r="G704" t="s">
        <v>50</v>
      </c>
      <c r="H704" t="s">
        <v>21</v>
      </c>
      <c r="I704">
        <v>129</v>
      </c>
      <c r="J704">
        <f t="shared" si="60"/>
        <v>2023</v>
      </c>
      <c r="K704" t="str">
        <f t="shared" si="61"/>
        <v>More than 100</v>
      </c>
      <c r="L704" t="str">
        <f t="shared" si="62"/>
        <v>Over 80</v>
      </c>
      <c r="M704" s="2" t="str">
        <f t="shared" si="63"/>
        <v>Under 1.25</v>
      </c>
      <c r="N704" s="2" t="str">
        <f t="shared" si="64"/>
        <v>95-97.99</v>
      </c>
      <c r="O704" s="2">
        <f t="shared" si="65"/>
        <v>0</v>
      </c>
      <c r="P704" s="2">
        <f>1</f>
        <v>1</v>
      </c>
    </row>
    <row r="705" spans="1:16" x14ac:dyDescent="0.25">
      <c r="A705" s="1">
        <v>45260</v>
      </c>
      <c r="B705">
        <v>5304000</v>
      </c>
      <c r="C705">
        <v>97.67</v>
      </c>
      <c r="D705">
        <v>67.25</v>
      </c>
      <c r="E705">
        <v>1.57</v>
      </c>
      <c r="F705" t="s">
        <v>40</v>
      </c>
      <c r="G705" t="s">
        <v>51</v>
      </c>
      <c r="H705" t="s">
        <v>28</v>
      </c>
      <c r="I705">
        <v>112</v>
      </c>
      <c r="J705">
        <f t="shared" si="60"/>
        <v>2023</v>
      </c>
      <c r="K705" t="str">
        <f t="shared" si="61"/>
        <v>More than 100</v>
      </c>
      <c r="L705" t="str">
        <f t="shared" si="62"/>
        <v>65-79.99</v>
      </c>
      <c r="M705" s="2" t="str">
        <f t="shared" si="63"/>
        <v>1.50-1.99</v>
      </c>
      <c r="N705" s="2" t="str">
        <f t="shared" si="64"/>
        <v>95-97.99</v>
      </c>
      <c r="O705" s="2">
        <f t="shared" si="65"/>
        <v>1</v>
      </c>
      <c r="P705" s="2">
        <f>1</f>
        <v>1</v>
      </c>
    </row>
    <row r="706" spans="1:16" x14ac:dyDescent="0.25">
      <c r="A706" s="1">
        <v>44995</v>
      </c>
      <c r="B706">
        <v>4628000</v>
      </c>
      <c r="C706">
        <v>97.66</v>
      </c>
      <c r="D706">
        <v>69.36</v>
      </c>
      <c r="E706">
        <v>1.77</v>
      </c>
      <c r="F706" t="s">
        <v>40</v>
      </c>
      <c r="G706" t="s">
        <v>24</v>
      </c>
      <c r="H706" t="s">
        <v>15</v>
      </c>
      <c r="I706">
        <v>84</v>
      </c>
      <c r="J706">
        <f t="shared" ref="J706:J769" si="66">YEAR(A706)</f>
        <v>2023</v>
      </c>
      <c r="K706" t="str">
        <f t="shared" ref="K706:K769" si="67">IF(I706&lt;50,"Less than 50",IF(I706&lt;100,"50-100","More than 100"))</f>
        <v>50-100</v>
      </c>
      <c r="L706" t="str">
        <f t="shared" ref="L706:L769" si="68">IF(D706&lt;65,"Under 65",IF(D706&lt;80,"65-79.99","Over 80"))</f>
        <v>65-79.99</v>
      </c>
      <c r="M706" s="2" t="str">
        <f t="shared" ref="M706:M769" si="69">IF(E706&lt;1.25,"Under 1.25",IF(E706&lt;1.5,"1.25-1.49",IF(E706&lt;2,"1.50-1.99","Over 2.00")))</f>
        <v>1.50-1.99</v>
      </c>
      <c r="N706" s="2" t="str">
        <f t="shared" ref="N706:N769" si="70">IF(C706&lt;90,"Under 90",IF(C706&lt;95,"90-94.99",IF(C706&lt;98,"95-97.99","Over 98")))</f>
        <v>95-97.99</v>
      </c>
      <c r="O706" s="2">
        <f t="shared" ref="O706:O769" si="71">IF(OR(F706="30 Days Late", F706="60 Days Late", F706="90+ Days Late"),1,0)</f>
        <v>1</v>
      </c>
      <c r="P706" s="2">
        <f>1</f>
        <v>1</v>
      </c>
    </row>
    <row r="707" spans="1:16" x14ac:dyDescent="0.25">
      <c r="A707" s="1">
        <v>42318</v>
      </c>
      <c r="B707">
        <v>6346000</v>
      </c>
      <c r="C707">
        <v>89.88</v>
      </c>
      <c r="D707">
        <v>51.57</v>
      </c>
      <c r="E707">
        <v>1.41</v>
      </c>
      <c r="F707" t="s">
        <v>9</v>
      </c>
      <c r="G707" t="s">
        <v>30</v>
      </c>
      <c r="H707" t="s">
        <v>28</v>
      </c>
      <c r="I707">
        <v>22</v>
      </c>
      <c r="J707">
        <f t="shared" si="66"/>
        <v>2015</v>
      </c>
      <c r="K707" t="str">
        <f t="shared" si="67"/>
        <v>Less than 50</v>
      </c>
      <c r="L707" t="str">
        <f t="shared" si="68"/>
        <v>Under 65</v>
      </c>
      <c r="M707" s="2" t="str">
        <f t="shared" si="69"/>
        <v>1.25-1.49</v>
      </c>
      <c r="N707" s="2" t="str">
        <f t="shared" si="70"/>
        <v>Under 90</v>
      </c>
      <c r="O707" s="2">
        <f t="shared" si="71"/>
        <v>0</v>
      </c>
      <c r="P707" s="2">
        <f>1</f>
        <v>1</v>
      </c>
    </row>
    <row r="708" spans="1:16" x14ac:dyDescent="0.25">
      <c r="A708" s="1">
        <v>42789</v>
      </c>
      <c r="B708">
        <v>4811000</v>
      </c>
      <c r="C708">
        <v>95.93</v>
      </c>
      <c r="D708">
        <v>63.83</v>
      </c>
      <c r="E708">
        <v>2.0099999999999998</v>
      </c>
      <c r="F708" t="s">
        <v>9</v>
      </c>
      <c r="G708" t="s">
        <v>22</v>
      </c>
      <c r="H708" t="s">
        <v>23</v>
      </c>
      <c r="I708">
        <v>87</v>
      </c>
      <c r="J708">
        <f t="shared" si="66"/>
        <v>2017</v>
      </c>
      <c r="K708" t="str">
        <f t="shared" si="67"/>
        <v>50-100</v>
      </c>
      <c r="L708" t="str">
        <f t="shared" si="68"/>
        <v>Under 65</v>
      </c>
      <c r="M708" s="2" t="str">
        <f t="shared" si="69"/>
        <v>Over 2.00</v>
      </c>
      <c r="N708" s="2" t="str">
        <f t="shared" si="70"/>
        <v>95-97.99</v>
      </c>
      <c r="O708" s="2">
        <f t="shared" si="71"/>
        <v>0</v>
      </c>
      <c r="P708" s="2">
        <f>1</f>
        <v>1</v>
      </c>
    </row>
    <row r="709" spans="1:16" x14ac:dyDescent="0.25">
      <c r="A709" s="1">
        <v>44039</v>
      </c>
      <c r="B709">
        <v>7693000</v>
      </c>
      <c r="C709">
        <v>88.99</v>
      </c>
      <c r="D709">
        <v>89.61</v>
      </c>
      <c r="E709">
        <v>1.04</v>
      </c>
      <c r="F709" t="s">
        <v>9</v>
      </c>
      <c r="G709" t="s">
        <v>30</v>
      </c>
      <c r="H709" t="s">
        <v>28</v>
      </c>
      <c r="I709">
        <v>60</v>
      </c>
      <c r="J709">
        <f t="shared" si="66"/>
        <v>2020</v>
      </c>
      <c r="K709" t="str">
        <f t="shared" si="67"/>
        <v>50-100</v>
      </c>
      <c r="L709" t="str">
        <f t="shared" si="68"/>
        <v>Over 80</v>
      </c>
      <c r="M709" s="2" t="str">
        <f t="shared" si="69"/>
        <v>Under 1.25</v>
      </c>
      <c r="N709" s="2" t="str">
        <f t="shared" si="70"/>
        <v>Under 90</v>
      </c>
      <c r="O709" s="2">
        <f t="shared" si="71"/>
        <v>0</v>
      </c>
      <c r="P709" s="2">
        <f>1</f>
        <v>1</v>
      </c>
    </row>
    <row r="710" spans="1:16" x14ac:dyDescent="0.25">
      <c r="A710" s="1">
        <v>43587</v>
      </c>
      <c r="B710">
        <v>8299000</v>
      </c>
      <c r="C710">
        <v>95.32</v>
      </c>
      <c r="D710">
        <v>54.82</v>
      </c>
      <c r="E710">
        <v>2.41</v>
      </c>
      <c r="F710" t="s">
        <v>9</v>
      </c>
      <c r="G710" t="s">
        <v>17</v>
      </c>
      <c r="H710" t="s">
        <v>18</v>
      </c>
      <c r="I710">
        <v>107</v>
      </c>
      <c r="J710">
        <f t="shared" si="66"/>
        <v>2019</v>
      </c>
      <c r="K710" t="str">
        <f t="shared" si="67"/>
        <v>More than 100</v>
      </c>
      <c r="L710" t="str">
        <f t="shared" si="68"/>
        <v>Under 65</v>
      </c>
      <c r="M710" s="2" t="str">
        <f t="shared" si="69"/>
        <v>Over 2.00</v>
      </c>
      <c r="N710" s="2" t="str">
        <f t="shared" si="70"/>
        <v>95-97.99</v>
      </c>
      <c r="O710" s="2">
        <f t="shared" si="71"/>
        <v>0</v>
      </c>
      <c r="P710" s="2">
        <f>1</f>
        <v>1</v>
      </c>
    </row>
    <row r="711" spans="1:16" x14ac:dyDescent="0.25">
      <c r="A711" s="1">
        <v>44723</v>
      </c>
      <c r="B711">
        <v>5887000</v>
      </c>
      <c r="C711">
        <v>88.34</v>
      </c>
      <c r="D711">
        <v>62.29</v>
      </c>
      <c r="E711">
        <v>1.82</v>
      </c>
      <c r="F711" t="s">
        <v>9</v>
      </c>
      <c r="G711" t="s">
        <v>22</v>
      </c>
      <c r="H711" t="s">
        <v>23</v>
      </c>
      <c r="I711">
        <v>40</v>
      </c>
      <c r="J711">
        <f t="shared" si="66"/>
        <v>2022</v>
      </c>
      <c r="K711" t="str">
        <f t="shared" si="67"/>
        <v>Less than 50</v>
      </c>
      <c r="L711" t="str">
        <f t="shared" si="68"/>
        <v>Under 65</v>
      </c>
      <c r="M711" s="2" t="str">
        <f t="shared" si="69"/>
        <v>1.50-1.99</v>
      </c>
      <c r="N711" s="2" t="str">
        <f t="shared" si="70"/>
        <v>Under 90</v>
      </c>
      <c r="O711" s="2">
        <f t="shared" si="71"/>
        <v>0</v>
      </c>
      <c r="P711" s="2">
        <f>1</f>
        <v>1</v>
      </c>
    </row>
    <row r="712" spans="1:16" x14ac:dyDescent="0.25">
      <c r="A712" s="1">
        <v>43722</v>
      </c>
      <c r="B712">
        <v>2676000</v>
      </c>
      <c r="C712">
        <v>87.56</v>
      </c>
      <c r="D712">
        <v>66.73</v>
      </c>
      <c r="E712">
        <v>2.14</v>
      </c>
      <c r="F712" t="s">
        <v>9</v>
      </c>
      <c r="G712" t="s">
        <v>44</v>
      </c>
      <c r="H712" t="s">
        <v>37</v>
      </c>
      <c r="I712">
        <v>66</v>
      </c>
      <c r="J712">
        <f t="shared" si="66"/>
        <v>2019</v>
      </c>
      <c r="K712" t="str">
        <f t="shared" si="67"/>
        <v>50-100</v>
      </c>
      <c r="L712" t="str">
        <f t="shared" si="68"/>
        <v>65-79.99</v>
      </c>
      <c r="M712" s="2" t="str">
        <f t="shared" si="69"/>
        <v>Over 2.00</v>
      </c>
      <c r="N712" s="2" t="str">
        <f t="shared" si="70"/>
        <v>Under 90</v>
      </c>
      <c r="O712" s="2">
        <f t="shared" si="71"/>
        <v>0</v>
      </c>
      <c r="P712" s="2">
        <f>1</f>
        <v>1</v>
      </c>
    </row>
    <row r="713" spans="1:16" x14ac:dyDescent="0.25">
      <c r="A713" s="1">
        <v>44113</v>
      </c>
      <c r="B713">
        <v>3319000</v>
      </c>
      <c r="C713">
        <v>85.25</v>
      </c>
      <c r="D713">
        <v>76.47</v>
      </c>
      <c r="E713">
        <v>1.9</v>
      </c>
      <c r="F713" t="s">
        <v>19</v>
      </c>
      <c r="G713" t="s">
        <v>32</v>
      </c>
      <c r="H713" t="s">
        <v>33</v>
      </c>
      <c r="I713">
        <v>68</v>
      </c>
      <c r="J713">
        <f t="shared" si="66"/>
        <v>2020</v>
      </c>
      <c r="K713" t="str">
        <f t="shared" si="67"/>
        <v>50-100</v>
      </c>
      <c r="L713" t="str">
        <f t="shared" si="68"/>
        <v>65-79.99</v>
      </c>
      <c r="M713" s="2" t="str">
        <f t="shared" si="69"/>
        <v>1.50-1.99</v>
      </c>
      <c r="N713" s="2" t="str">
        <f t="shared" si="70"/>
        <v>Under 90</v>
      </c>
      <c r="O713" s="2">
        <f t="shared" si="71"/>
        <v>1</v>
      </c>
      <c r="P713" s="2">
        <f>1</f>
        <v>1</v>
      </c>
    </row>
    <row r="714" spans="1:16" x14ac:dyDescent="0.25">
      <c r="A714" s="1">
        <v>45824</v>
      </c>
      <c r="B714">
        <v>4033000</v>
      </c>
      <c r="C714">
        <v>85.36</v>
      </c>
      <c r="D714">
        <v>83.4</v>
      </c>
      <c r="E714">
        <v>2.46</v>
      </c>
      <c r="F714" t="s">
        <v>9</v>
      </c>
      <c r="G714" t="s">
        <v>16</v>
      </c>
      <c r="H714" t="s">
        <v>11</v>
      </c>
      <c r="I714">
        <v>56</v>
      </c>
      <c r="J714">
        <f t="shared" si="66"/>
        <v>2025</v>
      </c>
      <c r="K714" t="str">
        <f t="shared" si="67"/>
        <v>50-100</v>
      </c>
      <c r="L714" t="str">
        <f t="shared" si="68"/>
        <v>Over 80</v>
      </c>
      <c r="M714" s="2" t="str">
        <f t="shared" si="69"/>
        <v>Over 2.00</v>
      </c>
      <c r="N714" s="2" t="str">
        <f t="shared" si="70"/>
        <v>Under 90</v>
      </c>
      <c r="O714" s="2">
        <f t="shared" si="71"/>
        <v>0</v>
      </c>
      <c r="P714" s="2">
        <f>1</f>
        <v>1</v>
      </c>
    </row>
    <row r="715" spans="1:16" x14ac:dyDescent="0.25">
      <c r="A715" s="1">
        <v>44504</v>
      </c>
      <c r="B715">
        <v>4253000</v>
      </c>
      <c r="C715">
        <v>98.03</v>
      </c>
      <c r="D715">
        <v>87.06</v>
      </c>
      <c r="E715">
        <v>1.63</v>
      </c>
      <c r="F715" t="s">
        <v>19</v>
      </c>
      <c r="G715" t="s">
        <v>12</v>
      </c>
      <c r="H715" t="s">
        <v>13</v>
      </c>
      <c r="I715">
        <v>59</v>
      </c>
      <c r="J715">
        <f t="shared" si="66"/>
        <v>2021</v>
      </c>
      <c r="K715" t="str">
        <f t="shared" si="67"/>
        <v>50-100</v>
      </c>
      <c r="L715" t="str">
        <f t="shared" si="68"/>
        <v>Over 80</v>
      </c>
      <c r="M715" s="2" t="str">
        <f t="shared" si="69"/>
        <v>1.50-1.99</v>
      </c>
      <c r="N715" s="2" t="str">
        <f t="shared" si="70"/>
        <v>Over 98</v>
      </c>
      <c r="O715" s="2">
        <f t="shared" si="71"/>
        <v>1</v>
      </c>
      <c r="P715" s="2">
        <f>1</f>
        <v>1</v>
      </c>
    </row>
    <row r="716" spans="1:16" x14ac:dyDescent="0.25">
      <c r="A716" s="1">
        <v>45151</v>
      </c>
      <c r="B716">
        <v>1181000</v>
      </c>
      <c r="C716">
        <v>85.43</v>
      </c>
      <c r="D716">
        <v>73.33</v>
      </c>
      <c r="E716">
        <v>1.02</v>
      </c>
      <c r="F716" t="s">
        <v>9</v>
      </c>
      <c r="G716" t="s">
        <v>22</v>
      </c>
      <c r="H716" t="s">
        <v>23</v>
      </c>
      <c r="I716">
        <v>114</v>
      </c>
      <c r="J716">
        <f t="shared" si="66"/>
        <v>2023</v>
      </c>
      <c r="K716" t="str">
        <f t="shared" si="67"/>
        <v>More than 100</v>
      </c>
      <c r="L716" t="str">
        <f t="shared" si="68"/>
        <v>65-79.99</v>
      </c>
      <c r="M716" s="2" t="str">
        <f t="shared" si="69"/>
        <v>Under 1.25</v>
      </c>
      <c r="N716" s="2" t="str">
        <f t="shared" si="70"/>
        <v>Under 90</v>
      </c>
      <c r="O716" s="2">
        <f t="shared" si="71"/>
        <v>0</v>
      </c>
      <c r="P716" s="2">
        <f>1</f>
        <v>1</v>
      </c>
    </row>
    <row r="717" spans="1:16" x14ac:dyDescent="0.25">
      <c r="A717" s="1">
        <v>45650</v>
      </c>
      <c r="B717">
        <v>3647000</v>
      </c>
      <c r="C717">
        <v>85.6</v>
      </c>
      <c r="D717">
        <v>73.53</v>
      </c>
      <c r="E717">
        <v>1.6</v>
      </c>
      <c r="F717" t="s">
        <v>9</v>
      </c>
      <c r="G717" t="s">
        <v>30</v>
      </c>
      <c r="H717" t="s">
        <v>28</v>
      </c>
      <c r="I717">
        <v>105</v>
      </c>
      <c r="J717">
        <f t="shared" si="66"/>
        <v>2024</v>
      </c>
      <c r="K717" t="str">
        <f t="shared" si="67"/>
        <v>More than 100</v>
      </c>
      <c r="L717" t="str">
        <f t="shared" si="68"/>
        <v>65-79.99</v>
      </c>
      <c r="M717" s="2" t="str">
        <f t="shared" si="69"/>
        <v>1.50-1.99</v>
      </c>
      <c r="N717" s="2" t="str">
        <f t="shared" si="70"/>
        <v>Under 90</v>
      </c>
      <c r="O717" s="2">
        <f t="shared" si="71"/>
        <v>0</v>
      </c>
      <c r="P717" s="2">
        <f>1</f>
        <v>1</v>
      </c>
    </row>
    <row r="718" spans="1:16" x14ac:dyDescent="0.25">
      <c r="A718" s="1">
        <v>45510</v>
      </c>
      <c r="B718">
        <v>5083000</v>
      </c>
      <c r="C718">
        <v>89.13</v>
      </c>
      <c r="D718">
        <v>78.38</v>
      </c>
      <c r="E718">
        <v>1.41</v>
      </c>
      <c r="F718" t="s">
        <v>9</v>
      </c>
      <c r="G718" t="s">
        <v>46</v>
      </c>
      <c r="H718" t="s">
        <v>37</v>
      </c>
      <c r="I718">
        <v>88</v>
      </c>
      <c r="J718">
        <f t="shared" si="66"/>
        <v>2024</v>
      </c>
      <c r="K718" t="str">
        <f t="shared" si="67"/>
        <v>50-100</v>
      </c>
      <c r="L718" t="str">
        <f t="shared" si="68"/>
        <v>65-79.99</v>
      </c>
      <c r="M718" s="2" t="str">
        <f t="shared" si="69"/>
        <v>1.25-1.49</v>
      </c>
      <c r="N718" s="2" t="str">
        <f t="shared" si="70"/>
        <v>Under 90</v>
      </c>
      <c r="O718" s="2">
        <f t="shared" si="71"/>
        <v>0</v>
      </c>
      <c r="P718" s="2">
        <f>1</f>
        <v>1</v>
      </c>
    </row>
    <row r="719" spans="1:16" x14ac:dyDescent="0.25">
      <c r="A719" s="1">
        <v>44347</v>
      </c>
      <c r="B719">
        <v>4517000</v>
      </c>
      <c r="C719">
        <v>93.25</v>
      </c>
      <c r="D719">
        <v>52.02</v>
      </c>
      <c r="E719">
        <v>1.64</v>
      </c>
      <c r="F719" t="s">
        <v>9</v>
      </c>
      <c r="G719" t="s">
        <v>32</v>
      </c>
      <c r="H719" t="s">
        <v>33</v>
      </c>
      <c r="I719">
        <v>98</v>
      </c>
      <c r="J719">
        <f t="shared" si="66"/>
        <v>2021</v>
      </c>
      <c r="K719" t="str">
        <f t="shared" si="67"/>
        <v>50-100</v>
      </c>
      <c r="L719" t="str">
        <f t="shared" si="68"/>
        <v>Under 65</v>
      </c>
      <c r="M719" s="2" t="str">
        <f t="shared" si="69"/>
        <v>1.50-1.99</v>
      </c>
      <c r="N719" s="2" t="str">
        <f t="shared" si="70"/>
        <v>90-94.99</v>
      </c>
      <c r="O719" s="2">
        <f t="shared" si="71"/>
        <v>0</v>
      </c>
      <c r="P719" s="2">
        <f>1</f>
        <v>1</v>
      </c>
    </row>
    <row r="720" spans="1:16" x14ac:dyDescent="0.25">
      <c r="A720" s="1">
        <v>44854</v>
      </c>
      <c r="B720">
        <v>5865000</v>
      </c>
      <c r="C720">
        <v>88.36</v>
      </c>
      <c r="D720">
        <v>59.04</v>
      </c>
      <c r="E720">
        <v>2.23</v>
      </c>
      <c r="F720" t="s">
        <v>9</v>
      </c>
      <c r="G720" t="s">
        <v>34</v>
      </c>
      <c r="H720" t="s">
        <v>13</v>
      </c>
      <c r="I720">
        <v>89</v>
      </c>
      <c r="J720">
        <f t="shared" si="66"/>
        <v>2022</v>
      </c>
      <c r="K720" t="str">
        <f t="shared" si="67"/>
        <v>50-100</v>
      </c>
      <c r="L720" t="str">
        <f t="shared" si="68"/>
        <v>Under 65</v>
      </c>
      <c r="M720" s="2" t="str">
        <f t="shared" si="69"/>
        <v>Over 2.00</v>
      </c>
      <c r="N720" s="2" t="str">
        <f t="shared" si="70"/>
        <v>Under 90</v>
      </c>
      <c r="O720" s="2">
        <f t="shared" si="71"/>
        <v>0</v>
      </c>
      <c r="P720" s="2">
        <f>1</f>
        <v>1</v>
      </c>
    </row>
    <row r="721" spans="1:16" x14ac:dyDescent="0.25">
      <c r="A721" s="1">
        <v>45630</v>
      </c>
      <c r="B721">
        <v>1029000</v>
      </c>
      <c r="C721">
        <v>98.06</v>
      </c>
      <c r="D721">
        <v>53.34</v>
      </c>
      <c r="E721">
        <v>1.32</v>
      </c>
      <c r="F721" t="s">
        <v>9</v>
      </c>
      <c r="G721" t="s">
        <v>46</v>
      </c>
      <c r="H721" t="s">
        <v>37</v>
      </c>
      <c r="I721">
        <v>56</v>
      </c>
      <c r="J721">
        <f t="shared" si="66"/>
        <v>2024</v>
      </c>
      <c r="K721" t="str">
        <f t="shared" si="67"/>
        <v>50-100</v>
      </c>
      <c r="L721" t="str">
        <f t="shared" si="68"/>
        <v>Under 65</v>
      </c>
      <c r="M721" s="2" t="str">
        <f t="shared" si="69"/>
        <v>1.25-1.49</v>
      </c>
      <c r="N721" s="2" t="str">
        <f t="shared" si="70"/>
        <v>Over 98</v>
      </c>
      <c r="O721" s="2">
        <f t="shared" si="71"/>
        <v>0</v>
      </c>
      <c r="P721" s="2">
        <f>1</f>
        <v>1</v>
      </c>
    </row>
    <row r="722" spans="1:16" x14ac:dyDescent="0.25">
      <c r="A722" s="1">
        <v>44266</v>
      </c>
      <c r="B722">
        <v>500000</v>
      </c>
      <c r="C722">
        <v>90.02</v>
      </c>
      <c r="D722">
        <v>65.78</v>
      </c>
      <c r="E722">
        <v>1.79</v>
      </c>
      <c r="F722" t="s">
        <v>9</v>
      </c>
      <c r="G722" t="s">
        <v>34</v>
      </c>
      <c r="H722" t="s">
        <v>13</v>
      </c>
      <c r="I722">
        <v>63</v>
      </c>
      <c r="J722">
        <f t="shared" si="66"/>
        <v>2021</v>
      </c>
      <c r="K722" t="str">
        <f t="shared" si="67"/>
        <v>50-100</v>
      </c>
      <c r="L722" t="str">
        <f t="shared" si="68"/>
        <v>65-79.99</v>
      </c>
      <c r="M722" s="2" t="str">
        <f t="shared" si="69"/>
        <v>1.50-1.99</v>
      </c>
      <c r="N722" s="2" t="str">
        <f t="shared" si="70"/>
        <v>90-94.99</v>
      </c>
      <c r="O722" s="2">
        <f t="shared" si="71"/>
        <v>0</v>
      </c>
      <c r="P722" s="2">
        <f>1</f>
        <v>1</v>
      </c>
    </row>
    <row r="723" spans="1:16" x14ac:dyDescent="0.25">
      <c r="A723" s="1">
        <v>44397</v>
      </c>
      <c r="B723">
        <v>5504000</v>
      </c>
      <c r="C723">
        <v>97.08</v>
      </c>
      <c r="D723">
        <v>80.41</v>
      </c>
      <c r="E723">
        <v>1.23</v>
      </c>
      <c r="F723" t="s">
        <v>9</v>
      </c>
      <c r="G723" t="s">
        <v>45</v>
      </c>
      <c r="H723" t="s">
        <v>33</v>
      </c>
      <c r="I723">
        <v>39</v>
      </c>
      <c r="J723">
        <f t="shared" si="66"/>
        <v>2021</v>
      </c>
      <c r="K723" t="str">
        <f t="shared" si="67"/>
        <v>Less than 50</v>
      </c>
      <c r="L723" t="str">
        <f t="shared" si="68"/>
        <v>Over 80</v>
      </c>
      <c r="M723" s="2" t="str">
        <f t="shared" si="69"/>
        <v>Under 1.25</v>
      </c>
      <c r="N723" s="2" t="str">
        <f t="shared" si="70"/>
        <v>95-97.99</v>
      </c>
      <c r="O723" s="2">
        <f t="shared" si="71"/>
        <v>0</v>
      </c>
      <c r="P723" s="2">
        <f>1</f>
        <v>1</v>
      </c>
    </row>
    <row r="724" spans="1:16" x14ac:dyDescent="0.25">
      <c r="A724" s="1">
        <v>45030</v>
      </c>
      <c r="B724">
        <v>4082000</v>
      </c>
      <c r="C724">
        <v>90.42</v>
      </c>
      <c r="D724">
        <v>66.34</v>
      </c>
      <c r="E724">
        <v>2.02</v>
      </c>
      <c r="F724" t="s">
        <v>40</v>
      </c>
      <c r="G724" t="s">
        <v>16</v>
      </c>
      <c r="H724" t="s">
        <v>11</v>
      </c>
      <c r="I724">
        <v>54</v>
      </c>
      <c r="J724">
        <f t="shared" si="66"/>
        <v>2023</v>
      </c>
      <c r="K724" t="str">
        <f t="shared" si="67"/>
        <v>50-100</v>
      </c>
      <c r="L724" t="str">
        <f t="shared" si="68"/>
        <v>65-79.99</v>
      </c>
      <c r="M724" s="2" t="str">
        <f t="shared" si="69"/>
        <v>Over 2.00</v>
      </c>
      <c r="N724" s="2" t="str">
        <f t="shared" si="70"/>
        <v>90-94.99</v>
      </c>
      <c r="O724" s="2">
        <f t="shared" si="71"/>
        <v>1</v>
      </c>
      <c r="P724" s="2">
        <f>1</f>
        <v>1</v>
      </c>
    </row>
    <row r="725" spans="1:16" x14ac:dyDescent="0.25">
      <c r="A725" s="1">
        <v>43894</v>
      </c>
      <c r="B725">
        <v>8136000</v>
      </c>
      <c r="C725">
        <v>87.9</v>
      </c>
      <c r="D725">
        <v>75.66</v>
      </c>
      <c r="E725">
        <v>1.39</v>
      </c>
      <c r="F725" t="s">
        <v>9</v>
      </c>
      <c r="G725" t="s">
        <v>10</v>
      </c>
      <c r="H725" t="s">
        <v>11</v>
      </c>
      <c r="I725">
        <v>49</v>
      </c>
      <c r="J725">
        <f t="shared" si="66"/>
        <v>2020</v>
      </c>
      <c r="K725" t="str">
        <f t="shared" si="67"/>
        <v>Less than 50</v>
      </c>
      <c r="L725" t="str">
        <f t="shared" si="68"/>
        <v>65-79.99</v>
      </c>
      <c r="M725" s="2" t="str">
        <f t="shared" si="69"/>
        <v>1.25-1.49</v>
      </c>
      <c r="N725" s="2" t="str">
        <f t="shared" si="70"/>
        <v>Under 90</v>
      </c>
      <c r="O725" s="2">
        <f t="shared" si="71"/>
        <v>0</v>
      </c>
      <c r="P725" s="2">
        <f>1</f>
        <v>1</v>
      </c>
    </row>
    <row r="726" spans="1:16" x14ac:dyDescent="0.25">
      <c r="A726" s="1">
        <v>44116</v>
      </c>
      <c r="B726">
        <v>2996000</v>
      </c>
      <c r="C726">
        <v>91.17</v>
      </c>
      <c r="D726">
        <v>59.62</v>
      </c>
      <c r="E726">
        <v>2.0099999999999998</v>
      </c>
      <c r="F726" t="s">
        <v>19</v>
      </c>
      <c r="G726" t="s">
        <v>22</v>
      </c>
      <c r="H726" t="s">
        <v>23</v>
      </c>
      <c r="I726">
        <v>52</v>
      </c>
      <c r="J726">
        <f t="shared" si="66"/>
        <v>2020</v>
      </c>
      <c r="K726" t="str">
        <f t="shared" si="67"/>
        <v>50-100</v>
      </c>
      <c r="L726" t="str">
        <f t="shared" si="68"/>
        <v>Under 65</v>
      </c>
      <c r="M726" s="2" t="str">
        <f t="shared" si="69"/>
        <v>Over 2.00</v>
      </c>
      <c r="N726" s="2" t="str">
        <f t="shared" si="70"/>
        <v>90-94.99</v>
      </c>
      <c r="O726" s="2">
        <f t="shared" si="71"/>
        <v>1</v>
      </c>
      <c r="P726" s="2">
        <f>1</f>
        <v>1</v>
      </c>
    </row>
    <row r="727" spans="1:16" x14ac:dyDescent="0.25">
      <c r="A727" s="1">
        <v>43773</v>
      </c>
      <c r="B727">
        <v>6033000</v>
      </c>
      <c r="C727">
        <v>97.37</v>
      </c>
      <c r="D727">
        <v>65.88</v>
      </c>
      <c r="E727">
        <v>1.23</v>
      </c>
      <c r="F727" t="s">
        <v>9</v>
      </c>
      <c r="G727" t="s">
        <v>27</v>
      </c>
      <c r="H727" t="s">
        <v>28</v>
      </c>
      <c r="I727">
        <v>104</v>
      </c>
      <c r="J727">
        <f t="shared" si="66"/>
        <v>2019</v>
      </c>
      <c r="K727" t="str">
        <f t="shared" si="67"/>
        <v>More than 100</v>
      </c>
      <c r="L727" t="str">
        <f t="shared" si="68"/>
        <v>65-79.99</v>
      </c>
      <c r="M727" s="2" t="str">
        <f t="shared" si="69"/>
        <v>Under 1.25</v>
      </c>
      <c r="N727" s="2" t="str">
        <f t="shared" si="70"/>
        <v>95-97.99</v>
      </c>
      <c r="O727" s="2">
        <f t="shared" si="71"/>
        <v>0</v>
      </c>
      <c r="P727" s="2">
        <f>1</f>
        <v>1</v>
      </c>
    </row>
    <row r="728" spans="1:16" x14ac:dyDescent="0.25">
      <c r="A728" s="1">
        <v>43643</v>
      </c>
      <c r="B728">
        <v>3440000</v>
      </c>
      <c r="C728">
        <v>95.07</v>
      </c>
      <c r="D728">
        <v>60.83</v>
      </c>
      <c r="E728">
        <v>1.1200000000000001</v>
      </c>
      <c r="F728" t="s">
        <v>9</v>
      </c>
      <c r="G728" t="s">
        <v>20</v>
      </c>
      <c r="H728" t="s">
        <v>21</v>
      </c>
      <c r="I728">
        <v>114</v>
      </c>
      <c r="J728">
        <f t="shared" si="66"/>
        <v>2019</v>
      </c>
      <c r="K728" t="str">
        <f t="shared" si="67"/>
        <v>More than 100</v>
      </c>
      <c r="L728" t="str">
        <f t="shared" si="68"/>
        <v>Under 65</v>
      </c>
      <c r="M728" s="2" t="str">
        <f t="shared" si="69"/>
        <v>Under 1.25</v>
      </c>
      <c r="N728" s="2" t="str">
        <f t="shared" si="70"/>
        <v>95-97.99</v>
      </c>
      <c r="O728" s="2">
        <f t="shared" si="71"/>
        <v>0</v>
      </c>
      <c r="P728" s="2">
        <f>1</f>
        <v>1</v>
      </c>
    </row>
    <row r="729" spans="1:16" x14ac:dyDescent="0.25">
      <c r="A729" s="1">
        <v>42960</v>
      </c>
      <c r="B729">
        <v>6210000</v>
      </c>
      <c r="C729">
        <v>93.67</v>
      </c>
      <c r="D729">
        <v>84.64</v>
      </c>
      <c r="E729">
        <v>1.43</v>
      </c>
      <c r="F729" t="s">
        <v>9</v>
      </c>
      <c r="G729" t="s">
        <v>31</v>
      </c>
      <c r="H729" t="s">
        <v>21</v>
      </c>
      <c r="I729">
        <v>108</v>
      </c>
      <c r="J729">
        <f t="shared" si="66"/>
        <v>2017</v>
      </c>
      <c r="K729" t="str">
        <f t="shared" si="67"/>
        <v>More than 100</v>
      </c>
      <c r="L729" t="str">
        <f t="shared" si="68"/>
        <v>Over 80</v>
      </c>
      <c r="M729" s="2" t="str">
        <f t="shared" si="69"/>
        <v>1.25-1.49</v>
      </c>
      <c r="N729" s="2" t="str">
        <f t="shared" si="70"/>
        <v>90-94.99</v>
      </c>
      <c r="O729" s="2">
        <f t="shared" si="71"/>
        <v>0</v>
      </c>
      <c r="P729" s="2">
        <f>1</f>
        <v>1</v>
      </c>
    </row>
    <row r="730" spans="1:16" x14ac:dyDescent="0.25">
      <c r="A730" s="1">
        <v>43407</v>
      </c>
      <c r="B730">
        <v>9563000</v>
      </c>
      <c r="C730">
        <v>91.17</v>
      </c>
      <c r="D730">
        <v>67.099999999999994</v>
      </c>
      <c r="E730">
        <v>1.5</v>
      </c>
      <c r="F730" t="s">
        <v>9</v>
      </c>
      <c r="G730" t="s">
        <v>35</v>
      </c>
      <c r="H730" t="s">
        <v>11</v>
      </c>
      <c r="I730">
        <v>56</v>
      </c>
      <c r="J730">
        <f t="shared" si="66"/>
        <v>2018</v>
      </c>
      <c r="K730" t="str">
        <f t="shared" si="67"/>
        <v>50-100</v>
      </c>
      <c r="L730" t="str">
        <f t="shared" si="68"/>
        <v>65-79.99</v>
      </c>
      <c r="M730" s="2" t="str">
        <f t="shared" si="69"/>
        <v>1.50-1.99</v>
      </c>
      <c r="N730" s="2" t="str">
        <f t="shared" si="70"/>
        <v>90-94.99</v>
      </c>
      <c r="O730" s="2">
        <f t="shared" si="71"/>
        <v>0</v>
      </c>
      <c r="P730" s="2">
        <f>1</f>
        <v>1</v>
      </c>
    </row>
    <row r="731" spans="1:16" x14ac:dyDescent="0.25">
      <c r="A731" s="1">
        <v>44171</v>
      </c>
      <c r="B731">
        <v>7289000</v>
      </c>
      <c r="C731">
        <v>88.02</v>
      </c>
      <c r="D731">
        <v>87.38</v>
      </c>
      <c r="E731">
        <v>2.0299999999999998</v>
      </c>
      <c r="F731" t="s">
        <v>9</v>
      </c>
      <c r="G731" t="s">
        <v>47</v>
      </c>
      <c r="H731" t="s">
        <v>18</v>
      </c>
      <c r="I731">
        <v>81</v>
      </c>
      <c r="J731">
        <f t="shared" si="66"/>
        <v>2020</v>
      </c>
      <c r="K731" t="str">
        <f t="shared" si="67"/>
        <v>50-100</v>
      </c>
      <c r="L731" t="str">
        <f t="shared" si="68"/>
        <v>Over 80</v>
      </c>
      <c r="M731" s="2" t="str">
        <f t="shared" si="69"/>
        <v>Over 2.00</v>
      </c>
      <c r="N731" s="2" t="str">
        <f t="shared" si="70"/>
        <v>Under 90</v>
      </c>
      <c r="O731" s="2">
        <f t="shared" si="71"/>
        <v>0</v>
      </c>
      <c r="P731" s="2">
        <f>1</f>
        <v>1</v>
      </c>
    </row>
    <row r="732" spans="1:16" x14ac:dyDescent="0.25">
      <c r="A732" s="1">
        <v>42953</v>
      </c>
      <c r="B732">
        <v>5445000</v>
      </c>
      <c r="C732">
        <v>96.69</v>
      </c>
      <c r="D732">
        <v>50.65</v>
      </c>
      <c r="E732">
        <v>2.23</v>
      </c>
      <c r="F732" t="s">
        <v>9</v>
      </c>
      <c r="G732" t="s">
        <v>35</v>
      </c>
      <c r="H732" t="s">
        <v>11</v>
      </c>
      <c r="I732">
        <v>113</v>
      </c>
      <c r="J732">
        <f t="shared" si="66"/>
        <v>2017</v>
      </c>
      <c r="K732" t="str">
        <f t="shared" si="67"/>
        <v>More than 100</v>
      </c>
      <c r="L732" t="str">
        <f t="shared" si="68"/>
        <v>Under 65</v>
      </c>
      <c r="M732" s="2" t="str">
        <f t="shared" si="69"/>
        <v>Over 2.00</v>
      </c>
      <c r="N732" s="2" t="str">
        <f t="shared" si="70"/>
        <v>95-97.99</v>
      </c>
      <c r="O732" s="2">
        <f t="shared" si="71"/>
        <v>0</v>
      </c>
      <c r="P732" s="2">
        <f>1</f>
        <v>1</v>
      </c>
    </row>
    <row r="733" spans="1:16" x14ac:dyDescent="0.25">
      <c r="A733" s="1">
        <v>45540</v>
      </c>
      <c r="B733">
        <v>6327000</v>
      </c>
      <c r="C733">
        <v>88.8</v>
      </c>
      <c r="D733">
        <v>84.62</v>
      </c>
      <c r="E733">
        <v>1.1499999999999999</v>
      </c>
      <c r="F733" t="s">
        <v>9</v>
      </c>
      <c r="G733" t="s">
        <v>38</v>
      </c>
      <c r="H733" t="s">
        <v>23</v>
      </c>
      <c r="I733">
        <v>53</v>
      </c>
      <c r="J733">
        <f t="shared" si="66"/>
        <v>2024</v>
      </c>
      <c r="K733" t="str">
        <f t="shared" si="67"/>
        <v>50-100</v>
      </c>
      <c r="L733" t="str">
        <f t="shared" si="68"/>
        <v>Over 80</v>
      </c>
      <c r="M733" s="2" t="str">
        <f t="shared" si="69"/>
        <v>Under 1.25</v>
      </c>
      <c r="N733" s="2" t="str">
        <f t="shared" si="70"/>
        <v>Under 90</v>
      </c>
      <c r="O733" s="2">
        <f t="shared" si="71"/>
        <v>0</v>
      </c>
      <c r="P733" s="2">
        <f>1</f>
        <v>1</v>
      </c>
    </row>
    <row r="734" spans="1:16" x14ac:dyDescent="0.25">
      <c r="A734" s="1">
        <v>43361</v>
      </c>
      <c r="B734">
        <v>6801000</v>
      </c>
      <c r="C734">
        <v>89.86</v>
      </c>
      <c r="D734">
        <v>77.06</v>
      </c>
      <c r="E734">
        <v>1.89</v>
      </c>
      <c r="F734" t="s">
        <v>9</v>
      </c>
      <c r="G734" t="s">
        <v>47</v>
      </c>
      <c r="H734" t="s">
        <v>18</v>
      </c>
      <c r="I734">
        <v>88</v>
      </c>
      <c r="J734">
        <f t="shared" si="66"/>
        <v>2018</v>
      </c>
      <c r="K734" t="str">
        <f t="shared" si="67"/>
        <v>50-100</v>
      </c>
      <c r="L734" t="str">
        <f t="shared" si="68"/>
        <v>65-79.99</v>
      </c>
      <c r="M734" s="2" t="str">
        <f t="shared" si="69"/>
        <v>1.50-1.99</v>
      </c>
      <c r="N734" s="2" t="str">
        <f t="shared" si="70"/>
        <v>Under 90</v>
      </c>
      <c r="O734" s="2">
        <f t="shared" si="71"/>
        <v>0</v>
      </c>
      <c r="P734" s="2">
        <f>1</f>
        <v>1</v>
      </c>
    </row>
    <row r="735" spans="1:16" x14ac:dyDescent="0.25">
      <c r="A735" s="1">
        <v>43401</v>
      </c>
      <c r="B735">
        <v>8247000</v>
      </c>
      <c r="C735">
        <v>93.63</v>
      </c>
      <c r="D735">
        <v>67.16</v>
      </c>
      <c r="E735">
        <v>1.41</v>
      </c>
      <c r="F735" t="s">
        <v>9</v>
      </c>
      <c r="G735" t="s">
        <v>39</v>
      </c>
      <c r="H735" t="s">
        <v>23</v>
      </c>
      <c r="I735">
        <v>102</v>
      </c>
      <c r="J735">
        <f t="shared" si="66"/>
        <v>2018</v>
      </c>
      <c r="K735" t="str">
        <f t="shared" si="67"/>
        <v>More than 100</v>
      </c>
      <c r="L735" t="str">
        <f t="shared" si="68"/>
        <v>65-79.99</v>
      </c>
      <c r="M735" s="2" t="str">
        <f t="shared" si="69"/>
        <v>1.25-1.49</v>
      </c>
      <c r="N735" s="2" t="str">
        <f t="shared" si="70"/>
        <v>90-94.99</v>
      </c>
      <c r="O735" s="2">
        <f t="shared" si="71"/>
        <v>0</v>
      </c>
      <c r="P735" s="2">
        <f>1</f>
        <v>1</v>
      </c>
    </row>
    <row r="736" spans="1:16" x14ac:dyDescent="0.25">
      <c r="A736" s="1">
        <v>43555</v>
      </c>
      <c r="B736">
        <v>3529000</v>
      </c>
      <c r="C736">
        <v>95.39</v>
      </c>
      <c r="D736">
        <v>59.33</v>
      </c>
      <c r="E736">
        <v>1.94</v>
      </c>
      <c r="F736" t="s">
        <v>9</v>
      </c>
      <c r="G736" t="s">
        <v>50</v>
      </c>
      <c r="H736" t="s">
        <v>21</v>
      </c>
      <c r="I736">
        <v>96</v>
      </c>
      <c r="J736">
        <f t="shared" si="66"/>
        <v>2019</v>
      </c>
      <c r="K736" t="str">
        <f t="shared" si="67"/>
        <v>50-100</v>
      </c>
      <c r="L736" t="str">
        <f t="shared" si="68"/>
        <v>Under 65</v>
      </c>
      <c r="M736" s="2" t="str">
        <f t="shared" si="69"/>
        <v>1.50-1.99</v>
      </c>
      <c r="N736" s="2" t="str">
        <f t="shared" si="70"/>
        <v>95-97.99</v>
      </c>
      <c r="O736" s="2">
        <f t="shared" si="71"/>
        <v>0</v>
      </c>
      <c r="P736" s="2">
        <f>1</f>
        <v>1</v>
      </c>
    </row>
    <row r="737" spans="1:16" x14ac:dyDescent="0.25">
      <c r="A737" s="1">
        <v>45219</v>
      </c>
      <c r="B737">
        <v>3384000</v>
      </c>
      <c r="C737">
        <v>85.9</v>
      </c>
      <c r="D737">
        <v>55.24</v>
      </c>
      <c r="E737">
        <v>1.91</v>
      </c>
      <c r="F737" t="s">
        <v>9</v>
      </c>
      <c r="G737" t="s">
        <v>41</v>
      </c>
      <c r="H737" t="s">
        <v>33</v>
      </c>
      <c r="I737">
        <v>96</v>
      </c>
      <c r="J737">
        <f t="shared" si="66"/>
        <v>2023</v>
      </c>
      <c r="K737" t="str">
        <f t="shared" si="67"/>
        <v>50-100</v>
      </c>
      <c r="L737" t="str">
        <f t="shared" si="68"/>
        <v>Under 65</v>
      </c>
      <c r="M737" s="2" t="str">
        <f t="shared" si="69"/>
        <v>1.50-1.99</v>
      </c>
      <c r="N737" s="2" t="str">
        <f t="shared" si="70"/>
        <v>Under 90</v>
      </c>
      <c r="O737" s="2">
        <f t="shared" si="71"/>
        <v>0</v>
      </c>
      <c r="P737" s="2">
        <f>1</f>
        <v>1</v>
      </c>
    </row>
    <row r="738" spans="1:16" x14ac:dyDescent="0.25">
      <c r="A738" s="1">
        <v>43929</v>
      </c>
      <c r="B738">
        <v>3306000</v>
      </c>
      <c r="C738">
        <v>92.18</v>
      </c>
      <c r="D738">
        <v>87.15</v>
      </c>
      <c r="E738">
        <v>1.5</v>
      </c>
      <c r="F738" t="s">
        <v>9</v>
      </c>
      <c r="G738" t="s">
        <v>29</v>
      </c>
      <c r="H738" t="s">
        <v>26</v>
      </c>
      <c r="I738">
        <v>112</v>
      </c>
      <c r="J738">
        <f t="shared" si="66"/>
        <v>2020</v>
      </c>
      <c r="K738" t="str">
        <f t="shared" si="67"/>
        <v>More than 100</v>
      </c>
      <c r="L738" t="str">
        <f t="shared" si="68"/>
        <v>Over 80</v>
      </c>
      <c r="M738" s="2" t="str">
        <f t="shared" si="69"/>
        <v>1.50-1.99</v>
      </c>
      <c r="N738" s="2" t="str">
        <f t="shared" si="70"/>
        <v>90-94.99</v>
      </c>
      <c r="O738" s="2">
        <f t="shared" si="71"/>
        <v>0</v>
      </c>
      <c r="P738" s="2">
        <f>1</f>
        <v>1</v>
      </c>
    </row>
    <row r="739" spans="1:16" x14ac:dyDescent="0.25">
      <c r="A739" s="1">
        <v>45470</v>
      </c>
      <c r="B739">
        <v>4366000</v>
      </c>
      <c r="C739">
        <v>86.22</v>
      </c>
      <c r="D739">
        <v>60.34</v>
      </c>
      <c r="E739">
        <v>1.04</v>
      </c>
      <c r="F739" t="s">
        <v>9</v>
      </c>
      <c r="G739" t="s">
        <v>43</v>
      </c>
      <c r="H739" t="s">
        <v>15</v>
      </c>
      <c r="I739">
        <v>74</v>
      </c>
      <c r="J739">
        <f t="shared" si="66"/>
        <v>2024</v>
      </c>
      <c r="K739" t="str">
        <f t="shared" si="67"/>
        <v>50-100</v>
      </c>
      <c r="L739" t="str">
        <f t="shared" si="68"/>
        <v>Under 65</v>
      </c>
      <c r="M739" s="2" t="str">
        <f t="shared" si="69"/>
        <v>Under 1.25</v>
      </c>
      <c r="N739" s="2" t="str">
        <f t="shared" si="70"/>
        <v>Under 90</v>
      </c>
      <c r="O739" s="2">
        <f t="shared" si="71"/>
        <v>0</v>
      </c>
      <c r="P739" s="2">
        <f>1</f>
        <v>1</v>
      </c>
    </row>
    <row r="740" spans="1:16" x14ac:dyDescent="0.25">
      <c r="A740" s="1">
        <v>43969</v>
      </c>
      <c r="B740">
        <v>2858000</v>
      </c>
      <c r="C740">
        <v>93.22</v>
      </c>
      <c r="D740">
        <v>56.99</v>
      </c>
      <c r="E740">
        <v>1.44</v>
      </c>
      <c r="F740" t="s">
        <v>9</v>
      </c>
      <c r="G740" t="s">
        <v>49</v>
      </c>
      <c r="H740" t="s">
        <v>18</v>
      </c>
      <c r="I740">
        <v>132</v>
      </c>
      <c r="J740">
        <f t="shared" si="66"/>
        <v>2020</v>
      </c>
      <c r="K740" t="str">
        <f t="shared" si="67"/>
        <v>More than 100</v>
      </c>
      <c r="L740" t="str">
        <f t="shared" si="68"/>
        <v>Under 65</v>
      </c>
      <c r="M740" s="2" t="str">
        <f t="shared" si="69"/>
        <v>1.25-1.49</v>
      </c>
      <c r="N740" s="2" t="str">
        <f t="shared" si="70"/>
        <v>90-94.99</v>
      </c>
      <c r="O740" s="2">
        <f t="shared" si="71"/>
        <v>0</v>
      </c>
      <c r="P740" s="2">
        <f>1</f>
        <v>1</v>
      </c>
    </row>
    <row r="741" spans="1:16" x14ac:dyDescent="0.25">
      <c r="A741" s="1">
        <v>42835</v>
      </c>
      <c r="B741">
        <v>5438000</v>
      </c>
      <c r="C741">
        <v>85.76</v>
      </c>
      <c r="D741">
        <v>85.62</v>
      </c>
      <c r="E741">
        <v>1.87</v>
      </c>
      <c r="F741" t="s">
        <v>9</v>
      </c>
      <c r="G741" t="s">
        <v>30</v>
      </c>
      <c r="H741" t="s">
        <v>28</v>
      </c>
      <c r="I741">
        <v>77</v>
      </c>
      <c r="J741">
        <f t="shared" si="66"/>
        <v>2017</v>
      </c>
      <c r="K741" t="str">
        <f t="shared" si="67"/>
        <v>50-100</v>
      </c>
      <c r="L741" t="str">
        <f t="shared" si="68"/>
        <v>Over 80</v>
      </c>
      <c r="M741" s="2" t="str">
        <f t="shared" si="69"/>
        <v>1.50-1.99</v>
      </c>
      <c r="N741" s="2" t="str">
        <f t="shared" si="70"/>
        <v>Under 90</v>
      </c>
      <c r="O741" s="2">
        <f t="shared" si="71"/>
        <v>0</v>
      </c>
      <c r="P741" s="2">
        <f>1</f>
        <v>1</v>
      </c>
    </row>
    <row r="742" spans="1:16" x14ac:dyDescent="0.25">
      <c r="A742" s="1">
        <v>43417</v>
      </c>
      <c r="B742">
        <v>5025000</v>
      </c>
      <c r="C742">
        <v>86.04</v>
      </c>
      <c r="D742">
        <v>53.6</v>
      </c>
      <c r="E742">
        <v>1.9</v>
      </c>
      <c r="F742" t="s">
        <v>19</v>
      </c>
      <c r="G742" t="s">
        <v>24</v>
      </c>
      <c r="H742" t="s">
        <v>15</v>
      </c>
      <c r="I742">
        <v>161</v>
      </c>
      <c r="J742">
        <f t="shared" si="66"/>
        <v>2018</v>
      </c>
      <c r="K742" t="str">
        <f t="shared" si="67"/>
        <v>More than 100</v>
      </c>
      <c r="L742" t="str">
        <f t="shared" si="68"/>
        <v>Under 65</v>
      </c>
      <c r="M742" s="2" t="str">
        <f t="shared" si="69"/>
        <v>1.50-1.99</v>
      </c>
      <c r="N742" s="2" t="str">
        <f t="shared" si="70"/>
        <v>Under 90</v>
      </c>
      <c r="O742" s="2">
        <f t="shared" si="71"/>
        <v>1</v>
      </c>
      <c r="P742" s="2">
        <f>1</f>
        <v>1</v>
      </c>
    </row>
    <row r="743" spans="1:16" x14ac:dyDescent="0.25">
      <c r="A743" s="1">
        <v>44051</v>
      </c>
      <c r="B743">
        <v>6257000</v>
      </c>
      <c r="C743">
        <v>91.1</v>
      </c>
      <c r="D743">
        <v>55.73</v>
      </c>
      <c r="E743">
        <v>2.0699999999999998</v>
      </c>
      <c r="F743" t="s">
        <v>9</v>
      </c>
      <c r="G743" t="s">
        <v>51</v>
      </c>
      <c r="H743" t="s">
        <v>28</v>
      </c>
      <c r="I743">
        <v>67</v>
      </c>
      <c r="J743">
        <f t="shared" si="66"/>
        <v>2020</v>
      </c>
      <c r="K743" t="str">
        <f t="shared" si="67"/>
        <v>50-100</v>
      </c>
      <c r="L743" t="str">
        <f t="shared" si="68"/>
        <v>Under 65</v>
      </c>
      <c r="M743" s="2" t="str">
        <f t="shared" si="69"/>
        <v>Over 2.00</v>
      </c>
      <c r="N743" s="2" t="str">
        <f t="shared" si="70"/>
        <v>90-94.99</v>
      </c>
      <c r="O743" s="2">
        <f t="shared" si="71"/>
        <v>0</v>
      </c>
      <c r="P743" s="2">
        <f>1</f>
        <v>1</v>
      </c>
    </row>
    <row r="744" spans="1:16" x14ac:dyDescent="0.25">
      <c r="A744" s="1">
        <v>43624</v>
      </c>
      <c r="B744">
        <v>5458000</v>
      </c>
      <c r="C744">
        <v>95.47</v>
      </c>
      <c r="D744">
        <v>86.01</v>
      </c>
      <c r="E744">
        <v>2.19</v>
      </c>
      <c r="F744" t="s">
        <v>9</v>
      </c>
      <c r="G744" t="s">
        <v>50</v>
      </c>
      <c r="H744" t="s">
        <v>21</v>
      </c>
      <c r="I744">
        <v>19</v>
      </c>
      <c r="J744">
        <f t="shared" si="66"/>
        <v>2019</v>
      </c>
      <c r="K744" t="str">
        <f t="shared" si="67"/>
        <v>Less than 50</v>
      </c>
      <c r="L744" t="str">
        <f t="shared" si="68"/>
        <v>Over 80</v>
      </c>
      <c r="M744" s="2" t="str">
        <f t="shared" si="69"/>
        <v>Over 2.00</v>
      </c>
      <c r="N744" s="2" t="str">
        <f t="shared" si="70"/>
        <v>95-97.99</v>
      </c>
      <c r="O744" s="2">
        <f t="shared" si="71"/>
        <v>0</v>
      </c>
      <c r="P744" s="2">
        <f>1</f>
        <v>1</v>
      </c>
    </row>
    <row r="745" spans="1:16" x14ac:dyDescent="0.25">
      <c r="A745" s="1">
        <v>44453</v>
      </c>
      <c r="B745">
        <v>7364000</v>
      </c>
      <c r="C745">
        <v>99.19</v>
      </c>
      <c r="D745">
        <v>61.83</v>
      </c>
      <c r="E745">
        <v>1</v>
      </c>
      <c r="F745" t="s">
        <v>9</v>
      </c>
      <c r="G745" t="s">
        <v>51</v>
      </c>
      <c r="H745" t="s">
        <v>28</v>
      </c>
      <c r="I745">
        <v>109</v>
      </c>
      <c r="J745">
        <f t="shared" si="66"/>
        <v>2021</v>
      </c>
      <c r="K745" t="str">
        <f t="shared" si="67"/>
        <v>More than 100</v>
      </c>
      <c r="L745" t="str">
        <f t="shared" si="68"/>
        <v>Under 65</v>
      </c>
      <c r="M745" s="2" t="str">
        <f t="shared" si="69"/>
        <v>Under 1.25</v>
      </c>
      <c r="N745" s="2" t="str">
        <f t="shared" si="70"/>
        <v>Over 98</v>
      </c>
      <c r="O745" s="2">
        <f t="shared" si="71"/>
        <v>0</v>
      </c>
      <c r="P745" s="2">
        <f>1</f>
        <v>1</v>
      </c>
    </row>
    <row r="746" spans="1:16" x14ac:dyDescent="0.25">
      <c r="A746" s="1">
        <v>43326</v>
      </c>
      <c r="B746">
        <v>3238000</v>
      </c>
      <c r="C746">
        <v>94.93</v>
      </c>
      <c r="D746">
        <v>75.349999999999994</v>
      </c>
      <c r="E746">
        <v>1.89</v>
      </c>
      <c r="F746" t="s">
        <v>52</v>
      </c>
      <c r="G746" t="s">
        <v>29</v>
      </c>
      <c r="H746" t="s">
        <v>26</v>
      </c>
      <c r="I746">
        <v>53</v>
      </c>
      <c r="J746">
        <f t="shared" si="66"/>
        <v>2018</v>
      </c>
      <c r="K746" t="str">
        <f t="shared" si="67"/>
        <v>50-100</v>
      </c>
      <c r="L746" t="str">
        <f t="shared" si="68"/>
        <v>65-79.99</v>
      </c>
      <c r="M746" s="2" t="str">
        <f t="shared" si="69"/>
        <v>1.50-1.99</v>
      </c>
      <c r="N746" s="2" t="str">
        <f t="shared" si="70"/>
        <v>90-94.99</v>
      </c>
      <c r="O746" s="2">
        <f t="shared" si="71"/>
        <v>1</v>
      </c>
      <c r="P746" s="2">
        <f>1</f>
        <v>1</v>
      </c>
    </row>
    <row r="747" spans="1:16" x14ac:dyDescent="0.25">
      <c r="A747" s="1">
        <v>44089</v>
      </c>
      <c r="B747">
        <v>7330000</v>
      </c>
      <c r="C747">
        <v>93.35</v>
      </c>
      <c r="D747">
        <v>63.71</v>
      </c>
      <c r="E747">
        <v>1.2</v>
      </c>
      <c r="F747" t="s">
        <v>40</v>
      </c>
      <c r="G747" t="s">
        <v>47</v>
      </c>
      <c r="H747" t="s">
        <v>18</v>
      </c>
      <c r="I747">
        <v>37</v>
      </c>
      <c r="J747">
        <f t="shared" si="66"/>
        <v>2020</v>
      </c>
      <c r="K747" t="str">
        <f t="shared" si="67"/>
        <v>Less than 50</v>
      </c>
      <c r="L747" t="str">
        <f t="shared" si="68"/>
        <v>Under 65</v>
      </c>
      <c r="M747" s="2" t="str">
        <f t="shared" si="69"/>
        <v>Under 1.25</v>
      </c>
      <c r="N747" s="2" t="str">
        <f t="shared" si="70"/>
        <v>90-94.99</v>
      </c>
      <c r="O747" s="2">
        <f t="shared" si="71"/>
        <v>1</v>
      </c>
      <c r="P747" s="2">
        <f>1</f>
        <v>1</v>
      </c>
    </row>
    <row r="748" spans="1:16" x14ac:dyDescent="0.25">
      <c r="A748" s="1">
        <v>42298</v>
      </c>
      <c r="B748">
        <v>5463000</v>
      </c>
      <c r="C748">
        <v>86.55</v>
      </c>
      <c r="D748">
        <v>66.08</v>
      </c>
      <c r="E748">
        <v>2.09</v>
      </c>
      <c r="F748" t="s">
        <v>9</v>
      </c>
      <c r="G748" t="s">
        <v>17</v>
      </c>
      <c r="H748" t="s">
        <v>18</v>
      </c>
      <c r="I748">
        <v>94</v>
      </c>
      <c r="J748">
        <f t="shared" si="66"/>
        <v>2015</v>
      </c>
      <c r="K748" t="str">
        <f t="shared" si="67"/>
        <v>50-100</v>
      </c>
      <c r="L748" t="str">
        <f t="shared" si="68"/>
        <v>65-79.99</v>
      </c>
      <c r="M748" s="2" t="str">
        <f t="shared" si="69"/>
        <v>Over 2.00</v>
      </c>
      <c r="N748" s="2" t="str">
        <f t="shared" si="70"/>
        <v>Under 90</v>
      </c>
      <c r="O748" s="2">
        <f t="shared" si="71"/>
        <v>0</v>
      </c>
      <c r="P748" s="2">
        <f>1</f>
        <v>1</v>
      </c>
    </row>
    <row r="749" spans="1:16" x14ac:dyDescent="0.25">
      <c r="A749" s="1">
        <v>45529</v>
      </c>
      <c r="B749">
        <v>4245000</v>
      </c>
      <c r="C749">
        <v>85</v>
      </c>
      <c r="D749">
        <v>78.489999999999995</v>
      </c>
      <c r="E749">
        <v>1.53</v>
      </c>
      <c r="F749" t="s">
        <v>9</v>
      </c>
      <c r="G749" t="s">
        <v>25</v>
      </c>
      <c r="H749" t="s">
        <v>26</v>
      </c>
      <c r="I749">
        <v>83</v>
      </c>
      <c r="J749">
        <f t="shared" si="66"/>
        <v>2024</v>
      </c>
      <c r="K749" t="str">
        <f t="shared" si="67"/>
        <v>50-100</v>
      </c>
      <c r="L749" t="str">
        <f t="shared" si="68"/>
        <v>65-79.99</v>
      </c>
      <c r="M749" s="2" t="str">
        <f t="shared" si="69"/>
        <v>1.50-1.99</v>
      </c>
      <c r="N749" s="2" t="str">
        <f t="shared" si="70"/>
        <v>Under 90</v>
      </c>
      <c r="O749" s="2">
        <f t="shared" si="71"/>
        <v>0</v>
      </c>
      <c r="P749" s="2">
        <f>1</f>
        <v>1</v>
      </c>
    </row>
    <row r="750" spans="1:16" x14ac:dyDescent="0.25">
      <c r="A750" s="1">
        <v>42997</v>
      </c>
      <c r="B750">
        <v>7340000</v>
      </c>
      <c r="C750">
        <v>99.36</v>
      </c>
      <c r="D750">
        <v>72.63</v>
      </c>
      <c r="E750">
        <v>1.77</v>
      </c>
      <c r="F750" t="s">
        <v>9</v>
      </c>
      <c r="G750" t="s">
        <v>22</v>
      </c>
      <c r="H750" t="s">
        <v>23</v>
      </c>
      <c r="I750">
        <v>79</v>
      </c>
      <c r="J750">
        <f t="shared" si="66"/>
        <v>2017</v>
      </c>
      <c r="K750" t="str">
        <f t="shared" si="67"/>
        <v>50-100</v>
      </c>
      <c r="L750" t="str">
        <f t="shared" si="68"/>
        <v>65-79.99</v>
      </c>
      <c r="M750" s="2" t="str">
        <f t="shared" si="69"/>
        <v>1.50-1.99</v>
      </c>
      <c r="N750" s="2" t="str">
        <f t="shared" si="70"/>
        <v>Over 98</v>
      </c>
      <c r="O750" s="2">
        <f t="shared" si="71"/>
        <v>0</v>
      </c>
      <c r="P750" s="2">
        <f>1</f>
        <v>1</v>
      </c>
    </row>
    <row r="751" spans="1:16" x14ac:dyDescent="0.25">
      <c r="A751" s="1">
        <v>43915</v>
      </c>
      <c r="B751">
        <v>5198000</v>
      </c>
      <c r="C751">
        <v>90.7</v>
      </c>
      <c r="D751">
        <v>74.290000000000006</v>
      </c>
      <c r="E751">
        <v>1.58</v>
      </c>
      <c r="F751" t="s">
        <v>9</v>
      </c>
      <c r="G751" t="s">
        <v>22</v>
      </c>
      <c r="H751" t="s">
        <v>23</v>
      </c>
      <c r="I751">
        <v>49</v>
      </c>
      <c r="J751">
        <f t="shared" si="66"/>
        <v>2020</v>
      </c>
      <c r="K751" t="str">
        <f t="shared" si="67"/>
        <v>Less than 50</v>
      </c>
      <c r="L751" t="str">
        <f t="shared" si="68"/>
        <v>65-79.99</v>
      </c>
      <c r="M751" s="2" t="str">
        <f t="shared" si="69"/>
        <v>1.50-1.99</v>
      </c>
      <c r="N751" s="2" t="str">
        <f t="shared" si="70"/>
        <v>90-94.99</v>
      </c>
      <c r="O751" s="2">
        <f t="shared" si="71"/>
        <v>0</v>
      </c>
      <c r="P751" s="2">
        <f>1</f>
        <v>1</v>
      </c>
    </row>
    <row r="752" spans="1:16" x14ac:dyDescent="0.25">
      <c r="A752" s="1">
        <v>42493</v>
      </c>
      <c r="B752">
        <v>4340000</v>
      </c>
      <c r="C752">
        <v>89.72</v>
      </c>
      <c r="D752">
        <v>53.87</v>
      </c>
      <c r="E752">
        <v>1.27</v>
      </c>
      <c r="F752" t="s">
        <v>9</v>
      </c>
      <c r="G752" t="s">
        <v>38</v>
      </c>
      <c r="H752" t="s">
        <v>23</v>
      </c>
      <c r="I752">
        <v>68</v>
      </c>
      <c r="J752">
        <f t="shared" si="66"/>
        <v>2016</v>
      </c>
      <c r="K752" t="str">
        <f t="shared" si="67"/>
        <v>50-100</v>
      </c>
      <c r="L752" t="str">
        <f t="shared" si="68"/>
        <v>Under 65</v>
      </c>
      <c r="M752" s="2" t="str">
        <f t="shared" si="69"/>
        <v>1.25-1.49</v>
      </c>
      <c r="N752" s="2" t="str">
        <f t="shared" si="70"/>
        <v>Under 90</v>
      </c>
      <c r="O752" s="2">
        <f t="shared" si="71"/>
        <v>0</v>
      </c>
      <c r="P752" s="2">
        <f>1</f>
        <v>1</v>
      </c>
    </row>
    <row r="753" spans="1:16" x14ac:dyDescent="0.25">
      <c r="A753" s="1">
        <v>42549</v>
      </c>
      <c r="B753">
        <v>4937000</v>
      </c>
      <c r="C753">
        <v>92.98</v>
      </c>
      <c r="D753">
        <v>84.94</v>
      </c>
      <c r="E753">
        <v>2.4900000000000002</v>
      </c>
      <c r="F753" t="s">
        <v>19</v>
      </c>
      <c r="G753" t="s">
        <v>44</v>
      </c>
      <c r="H753" t="s">
        <v>37</v>
      </c>
      <c r="I753">
        <v>83</v>
      </c>
      <c r="J753">
        <f t="shared" si="66"/>
        <v>2016</v>
      </c>
      <c r="K753" t="str">
        <f t="shared" si="67"/>
        <v>50-100</v>
      </c>
      <c r="L753" t="str">
        <f t="shared" si="68"/>
        <v>Over 80</v>
      </c>
      <c r="M753" s="2" t="str">
        <f t="shared" si="69"/>
        <v>Over 2.00</v>
      </c>
      <c r="N753" s="2" t="str">
        <f t="shared" si="70"/>
        <v>90-94.99</v>
      </c>
      <c r="O753" s="2">
        <f t="shared" si="71"/>
        <v>1</v>
      </c>
      <c r="P753" s="2">
        <f>1</f>
        <v>1</v>
      </c>
    </row>
    <row r="754" spans="1:16" x14ac:dyDescent="0.25">
      <c r="A754" s="1">
        <v>45649</v>
      </c>
      <c r="B754">
        <v>7554000</v>
      </c>
      <c r="C754">
        <v>89.9</v>
      </c>
      <c r="D754">
        <v>62.23</v>
      </c>
      <c r="E754">
        <v>1.6</v>
      </c>
      <c r="F754" t="s">
        <v>9</v>
      </c>
      <c r="G754" t="s">
        <v>48</v>
      </c>
      <c r="H754" t="s">
        <v>13</v>
      </c>
      <c r="I754">
        <v>85</v>
      </c>
      <c r="J754">
        <f t="shared" si="66"/>
        <v>2024</v>
      </c>
      <c r="K754" t="str">
        <f t="shared" si="67"/>
        <v>50-100</v>
      </c>
      <c r="L754" t="str">
        <f t="shared" si="68"/>
        <v>Under 65</v>
      </c>
      <c r="M754" s="2" t="str">
        <f t="shared" si="69"/>
        <v>1.50-1.99</v>
      </c>
      <c r="N754" s="2" t="str">
        <f t="shared" si="70"/>
        <v>Under 90</v>
      </c>
      <c r="O754" s="2">
        <f t="shared" si="71"/>
        <v>0</v>
      </c>
      <c r="P754" s="2">
        <f>1</f>
        <v>1</v>
      </c>
    </row>
    <row r="755" spans="1:16" x14ac:dyDescent="0.25">
      <c r="A755" s="1">
        <v>44026</v>
      </c>
      <c r="B755">
        <v>7412000</v>
      </c>
      <c r="C755">
        <v>89.73</v>
      </c>
      <c r="D755">
        <v>55.33</v>
      </c>
      <c r="E755">
        <v>1.95</v>
      </c>
      <c r="F755" t="s">
        <v>9</v>
      </c>
      <c r="G755" t="s">
        <v>48</v>
      </c>
      <c r="H755" t="s">
        <v>13</v>
      </c>
      <c r="I755">
        <v>109</v>
      </c>
      <c r="J755">
        <f t="shared" si="66"/>
        <v>2020</v>
      </c>
      <c r="K755" t="str">
        <f t="shared" si="67"/>
        <v>More than 100</v>
      </c>
      <c r="L755" t="str">
        <f t="shared" si="68"/>
        <v>Under 65</v>
      </c>
      <c r="M755" s="2" t="str">
        <f t="shared" si="69"/>
        <v>1.50-1.99</v>
      </c>
      <c r="N755" s="2" t="str">
        <f t="shared" si="70"/>
        <v>Under 90</v>
      </c>
      <c r="O755" s="2">
        <f t="shared" si="71"/>
        <v>0</v>
      </c>
      <c r="P755" s="2">
        <f>1</f>
        <v>1</v>
      </c>
    </row>
    <row r="756" spans="1:16" x14ac:dyDescent="0.25">
      <c r="A756" s="1">
        <v>42995</v>
      </c>
      <c r="B756">
        <v>5433000</v>
      </c>
      <c r="C756">
        <v>95.4</v>
      </c>
      <c r="D756">
        <v>78.02</v>
      </c>
      <c r="E756">
        <v>2.13</v>
      </c>
      <c r="F756" t="s">
        <v>52</v>
      </c>
      <c r="G756" t="s">
        <v>51</v>
      </c>
      <c r="H756" t="s">
        <v>28</v>
      </c>
      <c r="I756">
        <v>44</v>
      </c>
      <c r="J756">
        <f t="shared" si="66"/>
        <v>2017</v>
      </c>
      <c r="K756" t="str">
        <f t="shared" si="67"/>
        <v>Less than 50</v>
      </c>
      <c r="L756" t="str">
        <f t="shared" si="68"/>
        <v>65-79.99</v>
      </c>
      <c r="M756" s="2" t="str">
        <f t="shared" si="69"/>
        <v>Over 2.00</v>
      </c>
      <c r="N756" s="2" t="str">
        <f t="shared" si="70"/>
        <v>95-97.99</v>
      </c>
      <c r="O756" s="2">
        <f t="shared" si="71"/>
        <v>1</v>
      </c>
      <c r="P756" s="2">
        <f>1</f>
        <v>1</v>
      </c>
    </row>
    <row r="757" spans="1:16" x14ac:dyDescent="0.25">
      <c r="A757" s="1">
        <v>45261</v>
      </c>
      <c r="B757">
        <v>5000000</v>
      </c>
      <c r="C757">
        <v>95.95</v>
      </c>
      <c r="D757">
        <v>74.77</v>
      </c>
      <c r="E757">
        <v>1.28</v>
      </c>
      <c r="F757" t="s">
        <v>9</v>
      </c>
      <c r="G757" t="s">
        <v>43</v>
      </c>
      <c r="H757" t="s">
        <v>15</v>
      </c>
      <c r="I757">
        <v>107</v>
      </c>
      <c r="J757">
        <f t="shared" si="66"/>
        <v>2023</v>
      </c>
      <c r="K757" t="str">
        <f t="shared" si="67"/>
        <v>More than 100</v>
      </c>
      <c r="L757" t="str">
        <f t="shared" si="68"/>
        <v>65-79.99</v>
      </c>
      <c r="M757" s="2" t="str">
        <f t="shared" si="69"/>
        <v>1.25-1.49</v>
      </c>
      <c r="N757" s="2" t="str">
        <f t="shared" si="70"/>
        <v>95-97.99</v>
      </c>
      <c r="O757" s="2">
        <f t="shared" si="71"/>
        <v>0</v>
      </c>
      <c r="P757" s="2">
        <f>1</f>
        <v>1</v>
      </c>
    </row>
    <row r="758" spans="1:16" x14ac:dyDescent="0.25">
      <c r="A758" s="1">
        <v>42848</v>
      </c>
      <c r="B758">
        <v>9172000</v>
      </c>
      <c r="C758">
        <v>97.75</v>
      </c>
      <c r="D758">
        <v>57.85</v>
      </c>
      <c r="E758">
        <v>1.19</v>
      </c>
      <c r="F758" t="s">
        <v>9</v>
      </c>
      <c r="G758" t="s">
        <v>12</v>
      </c>
      <c r="H758" t="s">
        <v>13</v>
      </c>
      <c r="I758">
        <v>44</v>
      </c>
      <c r="J758">
        <f t="shared" si="66"/>
        <v>2017</v>
      </c>
      <c r="K758" t="str">
        <f t="shared" si="67"/>
        <v>Less than 50</v>
      </c>
      <c r="L758" t="str">
        <f t="shared" si="68"/>
        <v>Under 65</v>
      </c>
      <c r="M758" s="2" t="str">
        <f t="shared" si="69"/>
        <v>Under 1.25</v>
      </c>
      <c r="N758" s="2" t="str">
        <f t="shared" si="70"/>
        <v>95-97.99</v>
      </c>
      <c r="O758" s="2">
        <f t="shared" si="71"/>
        <v>0</v>
      </c>
      <c r="P758" s="2">
        <f>1</f>
        <v>1</v>
      </c>
    </row>
    <row r="759" spans="1:16" x14ac:dyDescent="0.25">
      <c r="A759" s="1">
        <v>42287</v>
      </c>
      <c r="B759">
        <v>10109000</v>
      </c>
      <c r="C759">
        <v>93.12</v>
      </c>
      <c r="D759">
        <v>53.44</v>
      </c>
      <c r="E759">
        <v>1.0900000000000001</v>
      </c>
      <c r="F759" t="s">
        <v>52</v>
      </c>
      <c r="G759" t="s">
        <v>24</v>
      </c>
      <c r="H759" t="s">
        <v>15</v>
      </c>
      <c r="I759">
        <v>55</v>
      </c>
      <c r="J759">
        <f t="shared" si="66"/>
        <v>2015</v>
      </c>
      <c r="K759" t="str">
        <f t="shared" si="67"/>
        <v>50-100</v>
      </c>
      <c r="L759" t="str">
        <f t="shared" si="68"/>
        <v>Under 65</v>
      </c>
      <c r="M759" s="2" t="str">
        <f t="shared" si="69"/>
        <v>Under 1.25</v>
      </c>
      <c r="N759" s="2" t="str">
        <f t="shared" si="70"/>
        <v>90-94.99</v>
      </c>
      <c r="O759" s="2">
        <f t="shared" si="71"/>
        <v>1</v>
      </c>
      <c r="P759" s="2">
        <f>1</f>
        <v>1</v>
      </c>
    </row>
    <row r="760" spans="1:16" x14ac:dyDescent="0.25">
      <c r="A760" s="1">
        <v>45778</v>
      </c>
      <c r="B760">
        <v>5392000</v>
      </c>
      <c r="C760">
        <v>93.17</v>
      </c>
      <c r="D760">
        <v>59.35</v>
      </c>
      <c r="E760">
        <v>1.96</v>
      </c>
      <c r="F760" t="s">
        <v>9</v>
      </c>
      <c r="G760" t="s">
        <v>27</v>
      </c>
      <c r="H760" t="s">
        <v>28</v>
      </c>
      <c r="I760">
        <v>47</v>
      </c>
      <c r="J760">
        <f t="shared" si="66"/>
        <v>2025</v>
      </c>
      <c r="K760" t="str">
        <f t="shared" si="67"/>
        <v>Less than 50</v>
      </c>
      <c r="L760" t="str">
        <f t="shared" si="68"/>
        <v>Under 65</v>
      </c>
      <c r="M760" s="2" t="str">
        <f t="shared" si="69"/>
        <v>1.50-1.99</v>
      </c>
      <c r="N760" s="2" t="str">
        <f t="shared" si="70"/>
        <v>90-94.99</v>
      </c>
      <c r="O760" s="2">
        <f t="shared" si="71"/>
        <v>0</v>
      </c>
      <c r="P760" s="2">
        <f>1</f>
        <v>1</v>
      </c>
    </row>
    <row r="761" spans="1:16" x14ac:dyDescent="0.25">
      <c r="A761" s="1">
        <v>43977</v>
      </c>
      <c r="B761">
        <v>8942000</v>
      </c>
      <c r="C761">
        <v>88.78</v>
      </c>
      <c r="D761">
        <v>62.31</v>
      </c>
      <c r="E761">
        <v>1.92</v>
      </c>
      <c r="F761" t="s">
        <v>9</v>
      </c>
      <c r="G761" t="s">
        <v>10</v>
      </c>
      <c r="H761" t="s">
        <v>11</v>
      </c>
      <c r="I761">
        <v>74</v>
      </c>
      <c r="J761">
        <f t="shared" si="66"/>
        <v>2020</v>
      </c>
      <c r="K761" t="str">
        <f t="shared" si="67"/>
        <v>50-100</v>
      </c>
      <c r="L761" t="str">
        <f t="shared" si="68"/>
        <v>Under 65</v>
      </c>
      <c r="M761" s="2" t="str">
        <f t="shared" si="69"/>
        <v>1.50-1.99</v>
      </c>
      <c r="N761" s="2" t="str">
        <f t="shared" si="70"/>
        <v>Under 90</v>
      </c>
      <c r="O761" s="2">
        <f t="shared" si="71"/>
        <v>0</v>
      </c>
      <c r="P761" s="2">
        <f>1</f>
        <v>1</v>
      </c>
    </row>
    <row r="762" spans="1:16" x14ac:dyDescent="0.25">
      <c r="A762" s="1">
        <v>45127</v>
      </c>
      <c r="B762">
        <v>8180000</v>
      </c>
      <c r="C762">
        <v>90.47</v>
      </c>
      <c r="D762">
        <v>75.64</v>
      </c>
      <c r="E762">
        <v>1.7</v>
      </c>
      <c r="F762" t="s">
        <v>40</v>
      </c>
      <c r="G762" t="s">
        <v>47</v>
      </c>
      <c r="H762" t="s">
        <v>18</v>
      </c>
      <c r="I762">
        <v>92</v>
      </c>
      <c r="J762">
        <f t="shared" si="66"/>
        <v>2023</v>
      </c>
      <c r="K762" t="str">
        <f t="shared" si="67"/>
        <v>50-100</v>
      </c>
      <c r="L762" t="str">
        <f t="shared" si="68"/>
        <v>65-79.99</v>
      </c>
      <c r="M762" s="2" t="str">
        <f t="shared" si="69"/>
        <v>1.50-1.99</v>
      </c>
      <c r="N762" s="2" t="str">
        <f t="shared" si="70"/>
        <v>90-94.99</v>
      </c>
      <c r="O762" s="2">
        <f t="shared" si="71"/>
        <v>1</v>
      </c>
      <c r="P762" s="2">
        <f>1</f>
        <v>1</v>
      </c>
    </row>
    <row r="763" spans="1:16" x14ac:dyDescent="0.25">
      <c r="A763" s="1">
        <v>45185</v>
      </c>
      <c r="B763">
        <v>6197000</v>
      </c>
      <c r="C763">
        <v>93.35</v>
      </c>
      <c r="D763">
        <v>64.34</v>
      </c>
      <c r="E763">
        <v>2.37</v>
      </c>
      <c r="F763" t="s">
        <v>9</v>
      </c>
      <c r="G763" t="s">
        <v>10</v>
      </c>
      <c r="H763" t="s">
        <v>11</v>
      </c>
      <c r="I763">
        <v>47</v>
      </c>
      <c r="J763">
        <f t="shared" si="66"/>
        <v>2023</v>
      </c>
      <c r="K763" t="str">
        <f t="shared" si="67"/>
        <v>Less than 50</v>
      </c>
      <c r="L763" t="str">
        <f t="shared" si="68"/>
        <v>Under 65</v>
      </c>
      <c r="M763" s="2" t="str">
        <f t="shared" si="69"/>
        <v>Over 2.00</v>
      </c>
      <c r="N763" s="2" t="str">
        <f t="shared" si="70"/>
        <v>90-94.99</v>
      </c>
      <c r="O763" s="2">
        <f t="shared" si="71"/>
        <v>0</v>
      </c>
      <c r="P763" s="2">
        <f>1</f>
        <v>1</v>
      </c>
    </row>
    <row r="764" spans="1:16" x14ac:dyDescent="0.25">
      <c r="A764" s="1">
        <v>44947</v>
      </c>
      <c r="B764">
        <v>2947000</v>
      </c>
      <c r="C764">
        <v>95.13</v>
      </c>
      <c r="D764">
        <v>65.84</v>
      </c>
      <c r="E764">
        <v>2.13</v>
      </c>
      <c r="F764" t="s">
        <v>9</v>
      </c>
      <c r="G764" t="s">
        <v>49</v>
      </c>
      <c r="H764" t="s">
        <v>18</v>
      </c>
      <c r="I764">
        <v>111</v>
      </c>
      <c r="J764">
        <f t="shared" si="66"/>
        <v>2023</v>
      </c>
      <c r="K764" t="str">
        <f t="shared" si="67"/>
        <v>More than 100</v>
      </c>
      <c r="L764" t="str">
        <f t="shared" si="68"/>
        <v>65-79.99</v>
      </c>
      <c r="M764" s="2" t="str">
        <f t="shared" si="69"/>
        <v>Over 2.00</v>
      </c>
      <c r="N764" s="2" t="str">
        <f t="shared" si="70"/>
        <v>95-97.99</v>
      </c>
      <c r="O764" s="2">
        <f t="shared" si="71"/>
        <v>0</v>
      </c>
      <c r="P764" s="2">
        <f>1</f>
        <v>1</v>
      </c>
    </row>
    <row r="765" spans="1:16" x14ac:dyDescent="0.25">
      <c r="A765" s="1">
        <v>44328</v>
      </c>
      <c r="B765">
        <v>500000</v>
      </c>
      <c r="C765">
        <v>99.02</v>
      </c>
      <c r="D765">
        <v>60.04</v>
      </c>
      <c r="E765">
        <v>1.18</v>
      </c>
      <c r="F765" t="s">
        <v>40</v>
      </c>
      <c r="G765" t="s">
        <v>27</v>
      </c>
      <c r="H765" t="s">
        <v>28</v>
      </c>
      <c r="I765">
        <v>39</v>
      </c>
      <c r="J765">
        <f t="shared" si="66"/>
        <v>2021</v>
      </c>
      <c r="K765" t="str">
        <f t="shared" si="67"/>
        <v>Less than 50</v>
      </c>
      <c r="L765" t="str">
        <f t="shared" si="68"/>
        <v>Under 65</v>
      </c>
      <c r="M765" s="2" t="str">
        <f t="shared" si="69"/>
        <v>Under 1.25</v>
      </c>
      <c r="N765" s="2" t="str">
        <f t="shared" si="70"/>
        <v>Over 98</v>
      </c>
      <c r="O765" s="2">
        <f t="shared" si="71"/>
        <v>1</v>
      </c>
      <c r="P765" s="2">
        <f>1</f>
        <v>1</v>
      </c>
    </row>
    <row r="766" spans="1:16" x14ac:dyDescent="0.25">
      <c r="A766" s="1">
        <v>43356</v>
      </c>
      <c r="B766">
        <v>5857000</v>
      </c>
      <c r="C766">
        <v>90.67</v>
      </c>
      <c r="D766">
        <v>52.48</v>
      </c>
      <c r="E766">
        <v>1.51</v>
      </c>
      <c r="F766" t="s">
        <v>9</v>
      </c>
      <c r="G766" t="s">
        <v>12</v>
      </c>
      <c r="H766" t="s">
        <v>13</v>
      </c>
      <c r="I766">
        <v>77</v>
      </c>
      <c r="J766">
        <f t="shared" si="66"/>
        <v>2018</v>
      </c>
      <c r="K766" t="str">
        <f t="shared" si="67"/>
        <v>50-100</v>
      </c>
      <c r="L766" t="str">
        <f t="shared" si="68"/>
        <v>Under 65</v>
      </c>
      <c r="M766" s="2" t="str">
        <f t="shared" si="69"/>
        <v>1.50-1.99</v>
      </c>
      <c r="N766" s="2" t="str">
        <f t="shared" si="70"/>
        <v>90-94.99</v>
      </c>
      <c r="O766" s="2">
        <f t="shared" si="71"/>
        <v>0</v>
      </c>
      <c r="P766" s="2">
        <f>1</f>
        <v>1</v>
      </c>
    </row>
    <row r="767" spans="1:16" x14ac:dyDescent="0.25">
      <c r="A767" s="1">
        <v>42530</v>
      </c>
      <c r="B767">
        <v>2499000</v>
      </c>
      <c r="C767">
        <v>94.87</v>
      </c>
      <c r="D767">
        <v>89.91</v>
      </c>
      <c r="E767">
        <v>1.68</v>
      </c>
      <c r="F767" t="s">
        <v>9</v>
      </c>
      <c r="G767" t="s">
        <v>47</v>
      </c>
      <c r="H767" t="s">
        <v>18</v>
      </c>
      <c r="I767">
        <v>75</v>
      </c>
      <c r="J767">
        <f t="shared" si="66"/>
        <v>2016</v>
      </c>
      <c r="K767" t="str">
        <f t="shared" si="67"/>
        <v>50-100</v>
      </c>
      <c r="L767" t="str">
        <f t="shared" si="68"/>
        <v>Over 80</v>
      </c>
      <c r="M767" s="2" t="str">
        <f t="shared" si="69"/>
        <v>1.50-1.99</v>
      </c>
      <c r="N767" s="2" t="str">
        <f t="shared" si="70"/>
        <v>90-94.99</v>
      </c>
      <c r="O767" s="2">
        <f t="shared" si="71"/>
        <v>0</v>
      </c>
      <c r="P767" s="2">
        <f>1</f>
        <v>1</v>
      </c>
    </row>
    <row r="768" spans="1:16" x14ac:dyDescent="0.25">
      <c r="A768" s="1">
        <v>43779</v>
      </c>
      <c r="B768">
        <v>2693000</v>
      </c>
      <c r="C768">
        <v>86.73</v>
      </c>
      <c r="D768">
        <v>85.33</v>
      </c>
      <c r="E768">
        <v>1.62</v>
      </c>
      <c r="F768" t="s">
        <v>9</v>
      </c>
      <c r="G768" t="s">
        <v>36</v>
      </c>
      <c r="H768" t="s">
        <v>37</v>
      </c>
      <c r="I768">
        <v>24</v>
      </c>
      <c r="J768">
        <f t="shared" si="66"/>
        <v>2019</v>
      </c>
      <c r="K768" t="str">
        <f t="shared" si="67"/>
        <v>Less than 50</v>
      </c>
      <c r="L768" t="str">
        <f t="shared" si="68"/>
        <v>Over 80</v>
      </c>
      <c r="M768" s="2" t="str">
        <f t="shared" si="69"/>
        <v>1.50-1.99</v>
      </c>
      <c r="N768" s="2" t="str">
        <f t="shared" si="70"/>
        <v>Under 90</v>
      </c>
      <c r="O768" s="2">
        <f t="shared" si="71"/>
        <v>0</v>
      </c>
      <c r="P768" s="2">
        <f>1</f>
        <v>1</v>
      </c>
    </row>
    <row r="769" spans="1:16" x14ac:dyDescent="0.25">
      <c r="A769" s="1">
        <v>45179</v>
      </c>
      <c r="B769">
        <v>8167000</v>
      </c>
      <c r="C769">
        <v>91.63</v>
      </c>
      <c r="D769">
        <v>75.930000000000007</v>
      </c>
      <c r="E769">
        <v>1.0900000000000001</v>
      </c>
      <c r="F769" t="s">
        <v>9</v>
      </c>
      <c r="G769" t="s">
        <v>38</v>
      </c>
      <c r="H769" t="s">
        <v>23</v>
      </c>
      <c r="I769">
        <v>41</v>
      </c>
      <c r="J769">
        <f t="shared" si="66"/>
        <v>2023</v>
      </c>
      <c r="K769" t="str">
        <f t="shared" si="67"/>
        <v>Less than 50</v>
      </c>
      <c r="L769" t="str">
        <f t="shared" si="68"/>
        <v>65-79.99</v>
      </c>
      <c r="M769" s="2" t="str">
        <f t="shared" si="69"/>
        <v>Under 1.25</v>
      </c>
      <c r="N769" s="2" t="str">
        <f t="shared" si="70"/>
        <v>90-94.99</v>
      </c>
      <c r="O769" s="2">
        <f t="shared" si="71"/>
        <v>0</v>
      </c>
      <c r="P769" s="2">
        <f>1</f>
        <v>1</v>
      </c>
    </row>
    <row r="770" spans="1:16" x14ac:dyDescent="0.25">
      <c r="A770" s="1">
        <v>42919</v>
      </c>
      <c r="B770">
        <v>5801000</v>
      </c>
      <c r="C770">
        <v>87.27</v>
      </c>
      <c r="D770">
        <v>69.099999999999994</v>
      </c>
      <c r="E770">
        <v>1.9</v>
      </c>
      <c r="F770" t="s">
        <v>52</v>
      </c>
      <c r="G770" t="s">
        <v>30</v>
      </c>
      <c r="H770" t="s">
        <v>28</v>
      </c>
      <c r="I770">
        <v>78</v>
      </c>
      <c r="J770">
        <f t="shared" ref="J770:J833" si="72">YEAR(A770)</f>
        <v>2017</v>
      </c>
      <c r="K770" t="str">
        <f t="shared" ref="K770:K833" si="73">IF(I770&lt;50,"Less than 50",IF(I770&lt;100,"50-100","More than 100"))</f>
        <v>50-100</v>
      </c>
      <c r="L770" t="str">
        <f t="shared" ref="L770:L833" si="74">IF(D770&lt;65,"Under 65",IF(D770&lt;80,"65-79.99","Over 80"))</f>
        <v>65-79.99</v>
      </c>
      <c r="M770" s="2" t="str">
        <f t="shared" ref="M770:M833" si="75">IF(E770&lt;1.25,"Under 1.25",IF(E770&lt;1.5,"1.25-1.49",IF(E770&lt;2,"1.50-1.99","Over 2.00")))</f>
        <v>1.50-1.99</v>
      </c>
      <c r="N770" s="2" t="str">
        <f t="shared" ref="N770:N833" si="76">IF(C770&lt;90,"Under 90",IF(C770&lt;95,"90-94.99",IF(C770&lt;98,"95-97.99","Over 98")))</f>
        <v>Under 90</v>
      </c>
      <c r="O770" s="2">
        <f t="shared" ref="O770:O833" si="77">IF(OR(F770="30 Days Late", F770="60 Days Late", F770="90+ Days Late"),1,0)</f>
        <v>1</v>
      </c>
      <c r="P770" s="2">
        <f>1</f>
        <v>1</v>
      </c>
    </row>
    <row r="771" spans="1:16" x14ac:dyDescent="0.25">
      <c r="A771" s="1">
        <v>42617</v>
      </c>
      <c r="B771">
        <v>1407000</v>
      </c>
      <c r="C771">
        <v>90.07</v>
      </c>
      <c r="D771">
        <v>55.07</v>
      </c>
      <c r="E771">
        <v>1.59</v>
      </c>
      <c r="F771" t="s">
        <v>9</v>
      </c>
      <c r="G771" t="s">
        <v>22</v>
      </c>
      <c r="H771" t="s">
        <v>23</v>
      </c>
      <c r="I771">
        <v>119</v>
      </c>
      <c r="J771">
        <f t="shared" si="72"/>
        <v>2016</v>
      </c>
      <c r="K771" t="str">
        <f t="shared" si="73"/>
        <v>More than 100</v>
      </c>
      <c r="L771" t="str">
        <f t="shared" si="74"/>
        <v>Under 65</v>
      </c>
      <c r="M771" s="2" t="str">
        <f t="shared" si="75"/>
        <v>1.50-1.99</v>
      </c>
      <c r="N771" s="2" t="str">
        <f t="shared" si="76"/>
        <v>90-94.99</v>
      </c>
      <c r="O771" s="2">
        <f t="shared" si="77"/>
        <v>0</v>
      </c>
      <c r="P771" s="2">
        <f>1</f>
        <v>1</v>
      </c>
    </row>
    <row r="772" spans="1:16" x14ac:dyDescent="0.25">
      <c r="A772" s="1">
        <v>44700</v>
      </c>
      <c r="B772">
        <v>6012000</v>
      </c>
      <c r="C772">
        <v>88.13</v>
      </c>
      <c r="D772">
        <v>52.34</v>
      </c>
      <c r="E772">
        <v>1.83</v>
      </c>
      <c r="F772" t="s">
        <v>9</v>
      </c>
      <c r="G772" t="s">
        <v>44</v>
      </c>
      <c r="H772" t="s">
        <v>37</v>
      </c>
      <c r="I772">
        <v>53</v>
      </c>
      <c r="J772">
        <f t="shared" si="72"/>
        <v>2022</v>
      </c>
      <c r="K772" t="str">
        <f t="shared" si="73"/>
        <v>50-100</v>
      </c>
      <c r="L772" t="str">
        <f t="shared" si="74"/>
        <v>Under 65</v>
      </c>
      <c r="M772" s="2" t="str">
        <f t="shared" si="75"/>
        <v>1.50-1.99</v>
      </c>
      <c r="N772" s="2" t="str">
        <f t="shared" si="76"/>
        <v>Under 90</v>
      </c>
      <c r="O772" s="2">
        <f t="shared" si="77"/>
        <v>0</v>
      </c>
      <c r="P772" s="2">
        <f>1</f>
        <v>1</v>
      </c>
    </row>
    <row r="773" spans="1:16" x14ac:dyDescent="0.25">
      <c r="A773" s="1">
        <v>45266</v>
      </c>
      <c r="B773">
        <v>6992000</v>
      </c>
      <c r="C773">
        <v>93.65</v>
      </c>
      <c r="D773">
        <v>63.82</v>
      </c>
      <c r="E773">
        <v>2.2000000000000002</v>
      </c>
      <c r="F773" t="s">
        <v>9</v>
      </c>
      <c r="G773" t="s">
        <v>39</v>
      </c>
      <c r="H773" t="s">
        <v>23</v>
      </c>
      <c r="I773">
        <v>82</v>
      </c>
      <c r="J773">
        <f t="shared" si="72"/>
        <v>2023</v>
      </c>
      <c r="K773" t="str">
        <f t="shared" si="73"/>
        <v>50-100</v>
      </c>
      <c r="L773" t="str">
        <f t="shared" si="74"/>
        <v>Under 65</v>
      </c>
      <c r="M773" s="2" t="str">
        <f t="shared" si="75"/>
        <v>Over 2.00</v>
      </c>
      <c r="N773" s="2" t="str">
        <f t="shared" si="76"/>
        <v>90-94.99</v>
      </c>
      <c r="O773" s="2">
        <f t="shared" si="77"/>
        <v>0</v>
      </c>
      <c r="P773" s="2">
        <f>1</f>
        <v>1</v>
      </c>
    </row>
    <row r="774" spans="1:16" x14ac:dyDescent="0.25">
      <c r="A774" s="1">
        <v>42671</v>
      </c>
      <c r="B774">
        <v>3368000</v>
      </c>
      <c r="C774">
        <v>93.49</v>
      </c>
      <c r="D774">
        <v>86.32</v>
      </c>
      <c r="E774">
        <v>1.59</v>
      </c>
      <c r="F774" t="s">
        <v>9</v>
      </c>
      <c r="G774" t="s">
        <v>38</v>
      </c>
      <c r="H774" t="s">
        <v>23</v>
      </c>
      <c r="I774">
        <v>77</v>
      </c>
      <c r="J774">
        <f t="shared" si="72"/>
        <v>2016</v>
      </c>
      <c r="K774" t="str">
        <f t="shared" si="73"/>
        <v>50-100</v>
      </c>
      <c r="L774" t="str">
        <f t="shared" si="74"/>
        <v>Over 80</v>
      </c>
      <c r="M774" s="2" t="str">
        <f t="shared" si="75"/>
        <v>1.50-1.99</v>
      </c>
      <c r="N774" s="2" t="str">
        <f t="shared" si="76"/>
        <v>90-94.99</v>
      </c>
      <c r="O774" s="2">
        <f t="shared" si="77"/>
        <v>0</v>
      </c>
      <c r="P774" s="2">
        <f>1</f>
        <v>1</v>
      </c>
    </row>
    <row r="775" spans="1:16" x14ac:dyDescent="0.25">
      <c r="A775" s="1">
        <v>45796</v>
      </c>
      <c r="B775">
        <v>3459000</v>
      </c>
      <c r="C775">
        <v>87.27</v>
      </c>
      <c r="D775">
        <v>67.31</v>
      </c>
      <c r="E775">
        <v>1.89</v>
      </c>
      <c r="F775" t="s">
        <v>9</v>
      </c>
      <c r="G775" t="s">
        <v>34</v>
      </c>
      <c r="H775" t="s">
        <v>13</v>
      </c>
      <c r="I775">
        <v>61</v>
      </c>
      <c r="J775">
        <f t="shared" si="72"/>
        <v>2025</v>
      </c>
      <c r="K775" t="str">
        <f t="shared" si="73"/>
        <v>50-100</v>
      </c>
      <c r="L775" t="str">
        <f t="shared" si="74"/>
        <v>65-79.99</v>
      </c>
      <c r="M775" s="2" t="str">
        <f t="shared" si="75"/>
        <v>1.50-1.99</v>
      </c>
      <c r="N775" s="2" t="str">
        <f t="shared" si="76"/>
        <v>Under 90</v>
      </c>
      <c r="O775" s="2">
        <f t="shared" si="77"/>
        <v>0</v>
      </c>
      <c r="P775" s="2">
        <f>1</f>
        <v>1</v>
      </c>
    </row>
    <row r="776" spans="1:16" x14ac:dyDescent="0.25">
      <c r="A776" s="1">
        <v>42544</v>
      </c>
      <c r="B776">
        <v>6011000</v>
      </c>
      <c r="C776">
        <v>97.43</v>
      </c>
      <c r="D776">
        <v>53.21</v>
      </c>
      <c r="E776">
        <v>1.72</v>
      </c>
      <c r="F776" t="s">
        <v>9</v>
      </c>
      <c r="G776" t="s">
        <v>16</v>
      </c>
      <c r="H776" t="s">
        <v>11</v>
      </c>
      <c r="I776">
        <v>119</v>
      </c>
      <c r="J776">
        <f t="shared" si="72"/>
        <v>2016</v>
      </c>
      <c r="K776" t="str">
        <f t="shared" si="73"/>
        <v>More than 100</v>
      </c>
      <c r="L776" t="str">
        <f t="shared" si="74"/>
        <v>Under 65</v>
      </c>
      <c r="M776" s="2" t="str">
        <f t="shared" si="75"/>
        <v>1.50-1.99</v>
      </c>
      <c r="N776" s="2" t="str">
        <f t="shared" si="76"/>
        <v>95-97.99</v>
      </c>
      <c r="O776" s="2">
        <f t="shared" si="77"/>
        <v>0</v>
      </c>
      <c r="P776" s="2">
        <f>1</f>
        <v>1</v>
      </c>
    </row>
    <row r="777" spans="1:16" x14ac:dyDescent="0.25">
      <c r="A777" s="1">
        <v>43153</v>
      </c>
      <c r="B777">
        <v>7190000</v>
      </c>
      <c r="C777">
        <v>96.75</v>
      </c>
      <c r="D777">
        <v>61.08</v>
      </c>
      <c r="E777">
        <v>2.41</v>
      </c>
      <c r="F777" t="s">
        <v>9</v>
      </c>
      <c r="G777" t="s">
        <v>34</v>
      </c>
      <c r="H777" t="s">
        <v>13</v>
      </c>
      <c r="I777">
        <v>88</v>
      </c>
      <c r="J777">
        <f t="shared" si="72"/>
        <v>2018</v>
      </c>
      <c r="K777" t="str">
        <f t="shared" si="73"/>
        <v>50-100</v>
      </c>
      <c r="L777" t="str">
        <f t="shared" si="74"/>
        <v>Under 65</v>
      </c>
      <c r="M777" s="2" t="str">
        <f t="shared" si="75"/>
        <v>Over 2.00</v>
      </c>
      <c r="N777" s="2" t="str">
        <f t="shared" si="76"/>
        <v>95-97.99</v>
      </c>
      <c r="O777" s="2">
        <f t="shared" si="77"/>
        <v>0</v>
      </c>
      <c r="P777" s="2">
        <f>1</f>
        <v>1</v>
      </c>
    </row>
    <row r="778" spans="1:16" x14ac:dyDescent="0.25">
      <c r="A778" s="1">
        <v>43138</v>
      </c>
      <c r="B778">
        <v>5872000</v>
      </c>
      <c r="C778">
        <v>93.71</v>
      </c>
      <c r="D778">
        <v>87.44</v>
      </c>
      <c r="E778">
        <v>2.0099999999999998</v>
      </c>
      <c r="F778" t="s">
        <v>9</v>
      </c>
      <c r="G778" t="s">
        <v>17</v>
      </c>
      <c r="H778" t="s">
        <v>18</v>
      </c>
      <c r="I778">
        <v>5</v>
      </c>
      <c r="J778">
        <f t="shared" si="72"/>
        <v>2018</v>
      </c>
      <c r="K778" t="str">
        <f t="shared" si="73"/>
        <v>Less than 50</v>
      </c>
      <c r="L778" t="str">
        <f t="shared" si="74"/>
        <v>Over 80</v>
      </c>
      <c r="M778" s="2" t="str">
        <f t="shared" si="75"/>
        <v>Over 2.00</v>
      </c>
      <c r="N778" s="2" t="str">
        <f t="shared" si="76"/>
        <v>90-94.99</v>
      </c>
      <c r="O778" s="2">
        <f t="shared" si="77"/>
        <v>0</v>
      </c>
      <c r="P778" s="2">
        <f>1</f>
        <v>1</v>
      </c>
    </row>
    <row r="779" spans="1:16" x14ac:dyDescent="0.25">
      <c r="A779" s="1">
        <v>45708</v>
      </c>
      <c r="B779">
        <v>7758000</v>
      </c>
      <c r="C779">
        <v>99.26</v>
      </c>
      <c r="D779">
        <v>50.88</v>
      </c>
      <c r="E779">
        <v>2.4700000000000002</v>
      </c>
      <c r="F779" t="s">
        <v>19</v>
      </c>
      <c r="G779" t="s">
        <v>50</v>
      </c>
      <c r="H779" t="s">
        <v>21</v>
      </c>
      <c r="I779">
        <v>72</v>
      </c>
      <c r="J779">
        <f t="shared" si="72"/>
        <v>2025</v>
      </c>
      <c r="K779" t="str">
        <f t="shared" si="73"/>
        <v>50-100</v>
      </c>
      <c r="L779" t="str">
        <f t="shared" si="74"/>
        <v>Under 65</v>
      </c>
      <c r="M779" s="2" t="str">
        <f t="shared" si="75"/>
        <v>Over 2.00</v>
      </c>
      <c r="N779" s="2" t="str">
        <f t="shared" si="76"/>
        <v>Over 98</v>
      </c>
      <c r="O779" s="2">
        <f t="shared" si="77"/>
        <v>1</v>
      </c>
      <c r="P779" s="2">
        <f>1</f>
        <v>1</v>
      </c>
    </row>
    <row r="780" spans="1:16" x14ac:dyDescent="0.25">
      <c r="A780" s="1">
        <v>44098</v>
      </c>
      <c r="B780">
        <v>3650000</v>
      </c>
      <c r="C780">
        <v>91.6</v>
      </c>
      <c r="D780">
        <v>75.760000000000005</v>
      </c>
      <c r="E780">
        <v>1.57</v>
      </c>
      <c r="F780" t="s">
        <v>9</v>
      </c>
      <c r="G780" t="s">
        <v>36</v>
      </c>
      <c r="H780" t="s">
        <v>37</v>
      </c>
      <c r="I780">
        <v>62</v>
      </c>
      <c r="J780">
        <f t="shared" si="72"/>
        <v>2020</v>
      </c>
      <c r="K780" t="str">
        <f t="shared" si="73"/>
        <v>50-100</v>
      </c>
      <c r="L780" t="str">
        <f t="shared" si="74"/>
        <v>65-79.99</v>
      </c>
      <c r="M780" s="2" t="str">
        <f t="shared" si="75"/>
        <v>1.50-1.99</v>
      </c>
      <c r="N780" s="2" t="str">
        <f t="shared" si="76"/>
        <v>90-94.99</v>
      </c>
      <c r="O780" s="2">
        <f t="shared" si="77"/>
        <v>0</v>
      </c>
      <c r="P780" s="2">
        <f>1</f>
        <v>1</v>
      </c>
    </row>
    <row r="781" spans="1:16" x14ac:dyDescent="0.25">
      <c r="A781" s="1">
        <v>42740</v>
      </c>
      <c r="B781">
        <v>5263000</v>
      </c>
      <c r="C781">
        <v>98.54</v>
      </c>
      <c r="D781">
        <v>65.33</v>
      </c>
      <c r="E781">
        <v>1.32</v>
      </c>
      <c r="F781" t="s">
        <v>9</v>
      </c>
      <c r="G781" t="s">
        <v>24</v>
      </c>
      <c r="H781" t="s">
        <v>15</v>
      </c>
      <c r="I781">
        <v>57</v>
      </c>
      <c r="J781">
        <f t="shared" si="72"/>
        <v>2017</v>
      </c>
      <c r="K781" t="str">
        <f t="shared" si="73"/>
        <v>50-100</v>
      </c>
      <c r="L781" t="str">
        <f t="shared" si="74"/>
        <v>65-79.99</v>
      </c>
      <c r="M781" s="2" t="str">
        <f t="shared" si="75"/>
        <v>1.25-1.49</v>
      </c>
      <c r="N781" s="2" t="str">
        <f t="shared" si="76"/>
        <v>Over 98</v>
      </c>
      <c r="O781" s="2">
        <f t="shared" si="77"/>
        <v>0</v>
      </c>
      <c r="P781" s="2">
        <f>1</f>
        <v>1</v>
      </c>
    </row>
    <row r="782" spans="1:16" x14ac:dyDescent="0.25">
      <c r="A782" s="1">
        <v>43753</v>
      </c>
      <c r="B782">
        <v>3785000</v>
      </c>
      <c r="C782">
        <v>97.31</v>
      </c>
      <c r="D782">
        <v>83.05</v>
      </c>
      <c r="E782">
        <v>1.88</v>
      </c>
      <c r="F782" t="s">
        <v>9</v>
      </c>
      <c r="G782" t="s">
        <v>12</v>
      </c>
      <c r="H782" t="s">
        <v>13</v>
      </c>
      <c r="I782">
        <v>72</v>
      </c>
      <c r="J782">
        <f t="shared" si="72"/>
        <v>2019</v>
      </c>
      <c r="K782" t="str">
        <f t="shared" si="73"/>
        <v>50-100</v>
      </c>
      <c r="L782" t="str">
        <f t="shared" si="74"/>
        <v>Over 80</v>
      </c>
      <c r="M782" s="2" t="str">
        <f t="shared" si="75"/>
        <v>1.50-1.99</v>
      </c>
      <c r="N782" s="2" t="str">
        <f t="shared" si="76"/>
        <v>95-97.99</v>
      </c>
      <c r="O782" s="2">
        <f t="shared" si="77"/>
        <v>0</v>
      </c>
      <c r="P782" s="2">
        <f>1</f>
        <v>1</v>
      </c>
    </row>
    <row r="783" spans="1:16" x14ac:dyDescent="0.25">
      <c r="A783" s="1">
        <v>42947</v>
      </c>
      <c r="B783">
        <v>7283000</v>
      </c>
      <c r="C783">
        <v>93.32</v>
      </c>
      <c r="D783">
        <v>83.04</v>
      </c>
      <c r="E783">
        <v>1.95</v>
      </c>
      <c r="F783" t="s">
        <v>9</v>
      </c>
      <c r="G783" t="s">
        <v>16</v>
      </c>
      <c r="H783" t="s">
        <v>11</v>
      </c>
      <c r="I783">
        <v>58</v>
      </c>
      <c r="J783">
        <f t="shared" si="72"/>
        <v>2017</v>
      </c>
      <c r="K783" t="str">
        <f t="shared" si="73"/>
        <v>50-100</v>
      </c>
      <c r="L783" t="str">
        <f t="shared" si="74"/>
        <v>Over 80</v>
      </c>
      <c r="M783" s="2" t="str">
        <f t="shared" si="75"/>
        <v>1.50-1.99</v>
      </c>
      <c r="N783" s="2" t="str">
        <f t="shared" si="76"/>
        <v>90-94.99</v>
      </c>
      <c r="O783" s="2">
        <f t="shared" si="77"/>
        <v>0</v>
      </c>
      <c r="P783" s="2">
        <f>1</f>
        <v>1</v>
      </c>
    </row>
    <row r="784" spans="1:16" x14ac:dyDescent="0.25">
      <c r="A784" s="1">
        <v>45678</v>
      </c>
      <c r="B784">
        <v>5933000</v>
      </c>
      <c r="C784">
        <v>91.21</v>
      </c>
      <c r="D784">
        <v>88.32</v>
      </c>
      <c r="E784">
        <v>1.81</v>
      </c>
      <c r="F784" t="s">
        <v>9</v>
      </c>
      <c r="G784" t="s">
        <v>36</v>
      </c>
      <c r="H784" t="s">
        <v>37</v>
      </c>
      <c r="I784">
        <v>115</v>
      </c>
      <c r="J784">
        <f t="shared" si="72"/>
        <v>2025</v>
      </c>
      <c r="K784" t="str">
        <f t="shared" si="73"/>
        <v>More than 100</v>
      </c>
      <c r="L784" t="str">
        <f t="shared" si="74"/>
        <v>Over 80</v>
      </c>
      <c r="M784" s="2" t="str">
        <f t="shared" si="75"/>
        <v>1.50-1.99</v>
      </c>
      <c r="N784" s="2" t="str">
        <f t="shared" si="76"/>
        <v>90-94.99</v>
      </c>
      <c r="O784" s="2">
        <f t="shared" si="77"/>
        <v>0</v>
      </c>
      <c r="P784" s="2">
        <f>1</f>
        <v>1</v>
      </c>
    </row>
    <row r="785" spans="1:16" x14ac:dyDescent="0.25">
      <c r="A785" s="1">
        <v>44797</v>
      </c>
      <c r="B785">
        <v>2312000</v>
      </c>
      <c r="C785">
        <v>94.38</v>
      </c>
      <c r="D785">
        <v>72.86</v>
      </c>
      <c r="E785">
        <v>1.28</v>
      </c>
      <c r="F785" t="s">
        <v>9</v>
      </c>
      <c r="G785" t="s">
        <v>10</v>
      </c>
      <c r="H785" t="s">
        <v>11</v>
      </c>
      <c r="I785">
        <v>90</v>
      </c>
      <c r="J785">
        <f t="shared" si="72"/>
        <v>2022</v>
      </c>
      <c r="K785" t="str">
        <f t="shared" si="73"/>
        <v>50-100</v>
      </c>
      <c r="L785" t="str">
        <f t="shared" si="74"/>
        <v>65-79.99</v>
      </c>
      <c r="M785" s="2" t="str">
        <f t="shared" si="75"/>
        <v>1.25-1.49</v>
      </c>
      <c r="N785" s="2" t="str">
        <f t="shared" si="76"/>
        <v>90-94.99</v>
      </c>
      <c r="O785" s="2">
        <f t="shared" si="77"/>
        <v>0</v>
      </c>
      <c r="P785" s="2">
        <f>1</f>
        <v>1</v>
      </c>
    </row>
    <row r="786" spans="1:16" x14ac:dyDescent="0.25">
      <c r="A786" s="1">
        <v>43613</v>
      </c>
      <c r="B786">
        <v>5291000</v>
      </c>
      <c r="C786">
        <v>96.46</v>
      </c>
      <c r="D786">
        <v>70.94</v>
      </c>
      <c r="E786">
        <v>1.34</v>
      </c>
      <c r="F786" t="s">
        <v>9</v>
      </c>
      <c r="G786" t="s">
        <v>43</v>
      </c>
      <c r="H786" t="s">
        <v>15</v>
      </c>
      <c r="I786">
        <v>56</v>
      </c>
      <c r="J786">
        <f t="shared" si="72"/>
        <v>2019</v>
      </c>
      <c r="K786" t="str">
        <f t="shared" si="73"/>
        <v>50-100</v>
      </c>
      <c r="L786" t="str">
        <f t="shared" si="74"/>
        <v>65-79.99</v>
      </c>
      <c r="M786" s="2" t="str">
        <f t="shared" si="75"/>
        <v>1.25-1.49</v>
      </c>
      <c r="N786" s="2" t="str">
        <f t="shared" si="76"/>
        <v>95-97.99</v>
      </c>
      <c r="O786" s="2">
        <f t="shared" si="77"/>
        <v>0</v>
      </c>
      <c r="P786" s="2">
        <f>1</f>
        <v>1</v>
      </c>
    </row>
    <row r="787" spans="1:16" x14ac:dyDescent="0.25">
      <c r="A787" s="1">
        <v>45458</v>
      </c>
      <c r="B787">
        <v>3815000</v>
      </c>
      <c r="C787">
        <v>91.63</v>
      </c>
      <c r="D787">
        <v>56.53</v>
      </c>
      <c r="E787">
        <v>1.28</v>
      </c>
      <c r="F787" t="s">
        <v>40</v>
      </c>
      <c r="G787" t="s">
        <v>38</v>
      </c>
      <c r="H787" t="s">
        <v>23</v>
      </c>
      <c r="I787">
        <v>82</v>
      </c>
      <c r="J787">
        <f t="shared" si="72"/>
        <v>2024</v>
      </c>
      <c r="K787" t="str">
        <f t="shared" si="73"/>
        <v>50-100</v>
      </c>
      <c r="L787" t="str">
        <f t="shared" si="74"/>
        <v>Under 65</v>
      </c>
      <c r="M787" s="2" t="str">
        <f t="shared" si="75"/>
        <v>1.25-1.49</v>
      </c>
      <c r="N787" s="2" t="str">
        <f t="shared" si="76"/>
        <v>90-94.99</v>
      </c>
      <c r="O787" s="2">
        <f t="shared" si="77"/>
        <v>1</v>
      </c>
      <c r="P787" s="2">
        <f>1</f>
        <v>1</v>
      </c>
    </row>
    <row r="788" spans="1:16" x14ac:dyDescent="0.25">
      <c r="A788" s="1">
        <v>44574</v>
      </c>
      <c r="B788">
        <v>4045000</v>
      </c>
      <c r="C788">
        <v>85.77</v>
      </c>
      <c r="D788">
        <v>65.91</v>
      </c>
      <c r="E788">
        <v>1.77</v>
      </c>
      <c r="F788" t="s">
        <v>9</v>
      </c>
      <c r="G788" t="s">
        <v>48</v>
      </c>
      <c r="H788" t="s">
        <v>13</v>
      </c>
      <c r="I788">
        <v>37</v>
      </c>
      <c r="J788">
        <f t="shared" si="72"/>
        <v>2022</v>
      </c>
      <c r="K788" t="str">
        <f t="shared" si="73"/>
        <v>Less than 50</v>
      </c>
      <c r="L788" t="str">
        <f t="shared" si="74"/>
        <v>65-79.99</v>
      </c>
      <c r="M788" s="2" t="str">
        <f t="shared" si="75"/>
        <v>1.50-1.99</v>
      </c>
      <c r="N788" s="2" t="str">
        <f t="shared" si="76"/>
        <v>Under 90</v>
      </c>
      <c r="O788" s="2">
        <f t="shared" si="77"/>
        <v>0</v>
      </c>
      <c r="P788" s="2">
        <f>1</f>
        <v>1</v>
      </c>
    </row>
    <row r="789" spans="1:16" x14ac:dyDescent="0.25">
      <c r="A789" s="1">
        <v>45010</v>
      </c>
      <c r="B789">
        <v>500000</v>
      </c>
      <c r="C789">
        <v>97.59</v>
      </c>
      <c r="D789">
        <v>55.81</v>
      </c>
      <c r="E789">
        <v>1.76</v>
      </c>
      <c r="F789" t="s">
        <v>9</v>
      </c>
      <c r="G789" t="s">
        <v>29</v>
      </c>
      <c r="H789" t="s">
        <v>26</v>
      </c>
      <c r="I789">
        <v>64</v>
      </c>
      <c r="J789">
        <f t="shared" si="72"/>
        <v>2023</v>
      </c>
      <c r="K789" t="str">
        <f t="shared" si="73"/>
        <v>50-100</v>
      </c>
      <c r="L789" t="str">
        <f t="shared" si="74"/>
        <v>Under 65</v>
      </c>
      <c r="M789" s="2" t="str">
        <f t="shared" si="75"/>
        <v>1.50-1.99</v>
      </c>
      <c r="N789" s="2" t="str">
        <f t="shared" si="76"/>
        <v>95-97.99</v>
      </c>
      <c r="O789" s="2">
        <f t="shared" si="77"/>
        <v>0</v>
      </c>
      <c r="P789" s="2">
        <f>1</f>
        <v>1</v>
      </c>
    </row>
    <row r="790" spans="1:16" x14ac:dyDescent="0.25">
      <c r="A790" s="1">
        <v>44961</v>
      </c>
      <c r="B790">
        <v>8391000</v>
      </c>
      <c r="C790">
        <v>98.17</v>
      </c>
      <c r="D790">
        <v>72.31</v>
      </c>
      <c r="E790">
        <v>2.44</v>
      </c>
      <c r="F790" t="s">
        <v>9</v>
      </c>
      <c r="G790" t="s">
        <v>24</v>
      </c>
      <c r="H790" t="s">
        <v>15</v>
      </c>
      <c r="I790">
        <v>131</v>
      </c>
      <c r="J790">
        <f t="shared" si="72"/>
        <v>2023</v>
      </c>
      <c r="K790" t="str">
        <f t="shared" si="73"/>
        <v>More than 100</v>
      </c>
      <c r="L790" t="str">
        <f t="shared" si="74"/>
        <v>65-79.99</v>
      </c>
      <c r="M790" s="2" t="str">
        <f t="shared" si="75"/>
        <v>Over 2.00</v>
      </c>
      <c r="N790" s="2" t="str">
        <f t="shared" si="76"/>
        <v>Over 98</v>
      </c>
      <c r="O790" s="2">
        <f t="shared" si="77"/>
        <v>0</v>
      </c>
      <c r="P790" s="2">
        <f>1</f>
        <v>1</v>
      </c>
    </row>
    <row r="791" spans="1:16" x14ac:dyDescent="0.25">
      <c r="A791" s="1">
        <v>44058</v>
      </c>
      <c r="B791">
        <v>9207000</v>
      </c>
      <c r="C791">
        <v>85.68</v>
      </c>
      <c r="D791">
        <v>87.84</v>
      </c>
      <c r="E791">
        <v>2.2599999999999998</v>
      </c>
      <c r="F791" t="s">
        <v>9</v>
      </c>
      <c r="G791" t="s">
        <v>47</v>
      </c>
      <c r="H791" t="s">
        <v>18</v>
      </c>
      <c r="I791">
        <v>92</v>
      </c>
      <c r="J791">
        <f t="shared" si="72"/>
        <v>2020</v>
      </c>
      <c r="K791" t="str">
        <f t="shared" si="73"/>
        <v>50-100</v>
      </c>
      <c r="L791" t="str">
        <f t="shared" si="74"/>
        <v>Over 80</v>
      </c>
      <c r="M791" s="2" t="str">
        <f t="shared" si="75"/>
        <v>Over 2.00</v>
      </c>
      <c r="N791" s="2" t="str">
        <f t="shared" si="76"/>
        <v>Under 90</v>
      </c>
      <c r="O791" s="2">
        <f t="shared" si="77"/>
        <v>0</v>
      </c>
      <c r="P791" s="2">
        <f>1</f>
        <v>1</v>
      </c>
    </row>
    <row r="792" spans="1:16" x14ac:dyDescent="0.25">
      <c r="A792" s="1">
        <v>44875</v>
      </c>
      <c r="B792">
        <v>4091000</v>
      </c>
      <c r="C792">
        <v>87.55</v>
      </c>
      <c r="D792">
        <v>55.08</v>
      </c>
      <c r="E792">
        <v>1.18</v>
      </c>
      <c r="F792" t="s">
        <v>19</v>
      </c>
      <c r="G792" t="s">
        <v>50</v>
      </c>
      <c r="H792" t="s">
        <v>21</v>
      </c>
      <c r="I792">
        <v>68</v>
      </c>
      <c r="J792">
        <f t="shared" si="72"/>
        <v>2022</v>
      </c>
      <c r="K792" t="str">
        <f t="shared" si="73"/>
        <v>50-100</v>
      </c>
      <c r="L792" t="str">
        <f t="shared" si="74"/>
        <v>Under 65</v>
      </c>
      <c r="M792" s="2" t="str">
        <f t="shared" si="75"/>
        <v>Under 1.25</v>
      </c>
      <c r="N792" s="2" t="str">
        <f t="shared" si="76"/>
        <v>Under 90</v>
      </c>
      <c r="O792" s="2">
        <f t="shared" si="77"/>
        <v>1</v>
      </c>
      <c r="P792" s="2">
        <f>1</f>
        <v>1</v>
      </c>
    </row>
    <row r="793" spans="1:16" x14ac:dyDescent="0.25">
      <c r="A793" s="1">
        <v>44108</v>
      </c>
      <c r="B793">
        <v>1725000</v>
      </c>
      <c r="C793">
        <v>90.37</v>
      </c>
      <c r="D793">
        <v>89.58</v>
      </c>
      <c r="E793">
        <v>2.0299999999999998</v>
      </c>
      <c r="F793" t="s">
        <v>9</v>
      </c>
      <c r="G793" t="s">
        <v>17</v>
      </c>
      <c r="H793" t="s">
        <v>18</v>
      </c>
      <c r="I793">
        <v>78</v>
      </c>
      <c r="J793">
        <f t="shared" si="72"/>
        <v>2020</v>
      </c>
      <c r="K793" t="str">
        <f t="shared" si="73"/>
        <v>50-100</v>
      </c>
      <c r="L793" t="str">
        <f t="shared" si="74"/>
        <v>Over 80</v>
      </c>
      <c r="M793" s="2" t="str">
        <f t="shared" si="75"/>
        <v>Over 2.00</v>
      </c>
      <c r="N793" s="2" t="str">
        <f t="shared" si="76"/>
        <v>90-94.99</v>
      </c>
      <c r="O793" s="2">
        <f t="shared" si="77"/>
        <v>0</v>
      </c>
      <c r="P793" s="2">
        <f>1</f>
        <v>1</v>
      </c>
    </row>
    <row r="794" spans="1:16" x14ac:dyDescent="0.25">
      <c r="A794" s="1">
        <v>45744</v>
      </c>
      <c r="B794">
        <v>6956000</v>
      </c>
      <c r="C794">
        <v>86.15</v>
      </c>
      <c r="D794">
        <v>50.17</v>
      </c>
      <c r="E794">
        <v>2.0099999999999998</v>
      </c>
      <c r="F794" t="s">
        <v>9</v>
      </c>
      <c r="G794" t="s">
        <v>29</v>
      </c>
      <c r="H794" t="s">
        <v>26</v>
      </c>
      <c r="I794">
        <v>11</v>
      </c>
      <c r="J794">
        <f t="shared" si="72"/>
        <v>2025</v>
      </c>
      <c r="K794" t="str">
        <f t="shared" si="73"/>
        <v>Less than 50</v>
      </c>
      <c r="L794" t="str">
        <f t="shared" si="74"/>
        <v>Under 65</v>
      </c>
      <c r="M794" s="2" t="str">
        <f t="shared" si="75"/>
        <v>Over 2.00</v>
      </c>
      <c r="N794" s="2" t="str">
        <f t="shared" si="76"/>
        <v>Under 90</v>
      </c>
      <c r="O794" s="2">
        <f t="shared" si="77"/>
        <v>0</v>
      </c>
      <c r="P794" s="2">
        <f>1</f>
        <v>1</v>
      </c>
    </row>
    <row r="795" spans="1:16" x14ac:dyDescent="0.25">
      <c r="A795" s="1">
        <v>42585</v>
      </c>
      <c r="B795">
        <v>2773000</v>
      </c>
      <c r="C795">
        <v>92.34</v>
      </c>
      <c r="D795">
        <v>66.62</v>
      </c>
      <c r="E795">
        <v>1.04</v>
      </c>
      <c r="F795" t="s">
        <v>9</v>
      </c>
      <c r="G795" t="s">
        <v>24</v>
      </c>
      <c r="H795" t="s">
        <v>15</v>
      </c>
      <c r="I795">
        <v>128</v>
      </c>
      <c r="J795">
        <f t="shared" si="72"/>
        <v>2016</v>
      </c>
      <c r="K795" t="str">
        <f t="shared" si="73"/>
        <v>More than 100</v>
      </c>
      <c r="L795" t="str">
        <f t="shared" si="74"/>
        <v>65-79.99</v>
      </c>
      <c r="M795" s="2" t="str">
        <f t="shared" si="75"/>
        <v>Under 1.25</v>
      </c>
      <c r="N795" s="2" t="str">
        <f t="shared" si="76"/>
        <v>90-94.99</v>
      </c>
      <c r="O795" s="2">
        <f t="shared" si="77"/>
        <v>0</v>
      </c>
      <c r="P795" s="2">
        <f>1</f>
        <v>1</v>
      </c>
    </row>
    <row r="796" spans="1:16" x14ac:dyDescent="0.25">
      <c r="A796" s="1">
        <v>42827</v>
      </c>
      <c r="B796">
        <v>2979000</v>
      </c>
      <c r="C796">
        <v>86.48</v>
      </c>
      <c r="D796">
        <v>88.27</v>
      </c>
      <c r="E796">
        <v>1.9</v>
      </c>
      <c r="F796" t="s">
        <v>9</v>
      </c>
      <c r="G796" t="s">
        <v>42</v>
      </c>
      <c r="H796" t="s">
        <v>26</v>
      </c>
      <c r="I796">
        <v>59</v>
      </c>
      <c r="J796">
        <f t="shared" si="72"/>
        <v>2017</v>
      </c>
      <c r="K796" t="str">
        <f t="shared" si="73"/>
        <v>50-100</v>
      </c>
      <c r="L796" t="str">
        <f t="shared" si="74"/>
        <v>Over 80</v>
      </c>
      <c r="M796" s="2" t="str">
        <f t="shared" si="75"/>
        <v>1.50-1.99</v>
      </c>
      <c r="N796" s="2" t="str">
        <f t="shared" si="76"/>
        <v>Under 90</v>
      </c>
      <c r="O796" s="2">
        <f t="shared" si="77"/>
        <v>0</v>
      </c>
      <c r="P796" s="2">
        <f>1</f>
        <v>1</v>
      </c>
    </row>
    <row r="797" spans="1:16" x14ac:dyDescent="0.25">
      <c r="A797" s="1">
        <v>43502</v>
      </c>
      <c r="B797">
        <v>3168000</v>
      </c>
      <c r="C797">
        <v>90.9</v>
      </c>
      <c r="D797">
        <v>59.48</v>
      </c>
      <c r="E797">
        <v>1.1499999999999999</v>
      </c>
      <c r="F797" t="s">
        <v>9</v>
      </c>
      <c r="G797" t="s">
        <v>29</v>
      </c>
      <c r="H797" t="s">
        <v>26</v>
      </c>
      <c r="I797">
        <v>109</v>
      </c>
      <c r="J797">
        <f t="shared" si="72"/>
        <v>2019</v>
      </c>
      <c r="K797" t="str">
        <f t="shared" si="73"/>
        <v>More than 100</v>
      </c>
      <c r="L797" t="str">
        <f t="shared" si="74"/>
        <v>Under 65</v>
      </c>
      <c r="M797" s="2" t="str">
        <f t="shared" si="75"/>
        <v>Under 1.25</v>
      </c>
      <c r="N797" s="2" t="str">
        <f t="shared" si="76"/>
        <v>90-94.99</v>
      </c>
      <c r="O797" s="2">
        <f t="shared" si="77"/>
        <v>0</v>
      </c>
      <c r="P797" s="2">
        <f>1</f>
        <v>1</v>
      </c>
    </row>
    <row r="798" spans="1:16" x14ac:dyDescent="0.25">
      <c r="A798" s="1">
        <v>43522</v>
      </c>
      <c r="B798">
        <v>5992000</v>
      </c>
      <c r="C798">
        <v>95.16</v>
      </c>
      <c r="D798">
        <v>71.88</v>
      </c>
      <c r="E798">
        <v>1.71</v>
      </c>
      <c r="F798" t="s">
        <v>9</v>
      </c>
      <c r="G798" t="s">
        <v>49</v>
      </c>
      <c r="H798" t="s">
        <v>18</v>
      </c>
      <c r="I798">
        <v>58</v>
      </c>
      <c r="J798">
        <f t="shared" si="72"/>
        <v>2019</v>
      </c>
      <c r="K798" t="str">
        <f t="shared" si="73"/>
        <v>50-100</v>
      </c>
      <c r="L798" t="str">
        <f t="shared" si="74"/>
        <v>65-79.99</v>
      </c>
      <c r="M798" s="2" t="str">
        <f t="shared" si="75"/>
        <v>1.50-1.99</v>
      </c>
      <c r="N798" s="2" t="str">
        <f t="shared" si="76"/>
        <v>95-97.99</v>
      </c>
      <c r="O798" s="2">
        <f t="shared" si="77"/>
        <v>0</v>
      </c>
      <c r="P798" s="2">
        <f>1</f>
        <v>1</v>
      </c>
    </row>
    <row r="799" spans="1:16" x14ac:dyDescent="0.25">
      <c r="A799" s="1">
        <v>43855</v>
      </c>
      <c r="B799">
        <v>3205000</v>
      </c>
      <c r="C799">
        <v>96.74</v>
      </c>
      <c r="D799">
        <v>89.7</v>
      </c>
      <c r="E799">
        <v>1.36</v>
      </c>
      <c r="F799" t="s">
        <v>19</v>
      </c>
      <c r="G799" t="s">
        <v>44</v>
      </c>
      <c r="H799" t="s">
        <v>37</v>
      </c>
      <c r="I799">
        <v>35</v>
      </c>
      <c r="J799">
        <f t="shared" si="72"/>
        <v>2020</v>
      </c>
      <c r="K799" t="str">
        <f t="shared" si="73"/>
        <v>Less than 50</v>
      </c>
      <c r="L799" t="str">
        <f t="shared" si="74"/>
        <v>Over 80</v>
      </c>
      <c r="M799" s="2" t="str">
        <f t="shared" si="75"/>
        <v>1.25-1.49</v>
      </c>
      <c r="N799" s="2" t="str">
        <f t="shared" si="76"/>
        <v>95-97.99</v>
      </c>
      <c r="O799" s="2">
        <f t="shared" si="77"/>
        <v>1</v>
      </c>
      <c r="P799" s="2">
        <f>1</f>
        <v>1</v>
      </c>
    </row>
    <row r="800" spans="1:16" x14ac:dyDescent="0.25">
      <c r="A800" s="1">
        <v>42715</v>
      </c>
      <c r="B800">
        <v>5090000</v>
      </c>
      <c r="C800">
        <v>88.37</v>
      </c>
      <c r="D800">
        <v>65.97</v>
      </c>
      <c r="E800">
        <v>1.61</v>
      </c>
      <c r="F800" t="s">
        <v>9</v>
      </c>
      <c r="G800" t="s">
        <v>27</v>
      </c>
      <c r="H800" t="s">
        <v>28</v>
      </c>
      <c r="I800">
        <v>76</v>
      </c>
      <c r="J800">
        <f t="shared" si="72"/>
        <v>2016</v>
      </c>
      <c r="K800" t="str">
        <f t="shared" si="73"/>
        <v>50-100</v>
      </c>
      <c r="L800" t="str">
        <f t="shared" si="74"/>
        <v>65-79.99</v>
      </c>
      <c r="M800" s="2" t="str">
        <f t="shared" si="75"/>
        <v>1.50-1.99</v>
      </c>
      <c r="N800" s="2" t="str">
        <f t="shared" si="76"/>
        <v>Under 90</v>
      </c>
      <c r="O800" s="2">
        <f t="shared" si="77"/>
        <v>0</v>
      </c>
      <c r="P800" s="2">
        <f>1</f>
        <v>1</v>
      </c>
    </row>
    <row r="801" spans="1:16" x14ac:dyDescent="0.25">
      <c r="A801" s="1">
        <v>43186</v>
      </c>
      <c r="B801">
        <v>3805000</v>
      </c>
      <c r="C801">
        <v>95.96</v>
      </c>
      <c r="D801">
        <v>66.8</v>
      </c>
      <c r="E801">
        <v>1.87</v>
      </c>
      <c r="F801" t="s">
        <v>9</v>
      </c>
      <c r="G801" t="s">
        <v>32</v>
      </c>
      <c r="H801" t="s">
        <v>33</v>
      </c>
      <c r="I801">
        <v>107</v>
      </c>
      <c r="J801">
        <f t="shared" si="72"/>
        <v>2018</v>
      </c>
      <c r="K801" t="str">
        <f t="shared" si="73"/>
        <v>More than 100</v>
      </c>
      <c r="L801" t="str">
        <f t="shared" si="74"/>
        <v>65-79.99</v>
      </c>
      <c r="M801" s="2" t="str">
        <f t="shared" si="75"/>
        <v>1.50-1.99</v>
      </c>
      <c r="N801" s="2" t="str">
        <f t="shared" si="76"/>
        <v>95-97.99</v>
      </c>
      <c r="O801" s="2">
        <f t="shared" si="77"/>
        <v>0</v>
      </c>
      <c r="P801" s="2">
        <f>1</f>
        <v>1</v>
      </c>
    </row>
    <row r="802" spans="1:16" x14ac:dyDescent="0.25">
      <c r="A802" s="1">
        <v>43701</v>
      </c>
      <c r="B802">
        <v>5870000</v>
      </c>
      <c r="C802">
        <v>98</v>
      </c>
      <c r="D802">
        <v>52.38</v>
      </c>
      <c r="E802">
        <v>2.04</v>
      </c>
      <c r="F802" t="s">
        <v>9</v>
      </c>
      <c r="G802" t="s">
        <v>16</v>
      </c>
      <c r="H802" t="s">
        <v>11</v>
      </c>
      <c r="I802">
        <v>89</v>
      </c>
      <c r="J802">
        <f t="shared" si="72"/>
        <v>2019</v>
      </c>
      <c r="K802" t="str">
        <f t="shared" si="73"/>
        <v>50-100</v>
      </c>
      <c r="L802" t="str">
        <f t="shared" si="74"/>
        <v>Under 65</v>
      </c>
      <c r="M802" s="2" t="str">
        <f t="shared" si="75"/>
        <v>Over 2.00</v>
      </c>
      <c r="N802" s="2" t="str">
        <f t="shared" si="76"/>
        <v>Over 98</v>
      </c>
      <c r="O802" s="2">
        <f t="shared" si="77"/>
        <v>0</v>
      </c>
      <c r="P802" s="2">
        <f>1</f>
        <v>1</v>
      </c>
    </row>
    <row r="803" spans="1:16" x14ac:dyDescent="0.25">
      <c r="A803" s="1">
        <v>43291</v>
      </c>
      <c r="B803">
        <v>4500000</v>
      </c>
      <c r="C803">
        <v>93.23</v>
      </c>
      <c r="D803">
        <v>66.11</v>
      </c>
      <c r="E803">
        <v>1.78</v>
      </c>
      <c r="F803" t="s">
        <v>9</v>
      </c>
      <c r="G803" t="s">
        <v>38</v>
      </c>
      <c r="H803" t="s">
        <v>23</v>
      </c>
      <c r="I803">
        <v>42</v>
      </c>
      <c r="J803">
        <f t="shared" si="72"/>
        <v>2018</v>
      </c>
      <c r="K803" t="str">
        <f t="shared" si="73"/>
        <v>Less than 50</v>
      </c>
      <c r="L803" t="str">
        <f t="shared" si="74"/>
        <v>65-79.99</v>
      </c>
      <c r="M803" s="2" t="str">
        <f t="shared" si="75"/>
        <v>1.50-1.99</v>
      </c>
      <c r="N803" s="2" t="str">
        <f t="shared" si="76"/>
        <v>90-94.99</v>
      </c>
      <c r="O803" s="2">
        <f t="shared" si="77"/>
        <v>0</v>
      </c>
      <c r="P803" s="2">
        <f>1</f>
        <v>1</v>
      </c>
    </row>
    <row r="804" spans="1:16" x14ac:dyDescent="0.25">
      <c r="A804" s="1">
        <v>45640</v>
      </c>
      <c r="B804">
        <v>3069000</v>
      </c>
      <c r="C804">
        <v>87</v>
      </c>
      <c r="D804">
        <v>56.35</v>
      </c>
      <c r="E804">
        <v>2.42</v>
      </c>
      <c r="F804" t="s">
        <v>9</v>
      </c>
      <c r="G804" t="s">
        <v>27</v>
      </c>
      <c r="H804" t="s">
        <v>28</v>
      </c>
      <c r="I804">
        <v>123</v>
      </c>
      <c r="J804">
        <f t="shared" si="72"/>
        <v>2024</v>
      </c>
      <c r="K804" t="str">
        <f t="shared" si="73"/>
        <v>More than 100</v>
      </c>
      <c r="L804" t="str">
        <f t="shared" si="74"/>
        <v>Under 65</v>
      </c>
      <c r="M804" s="2" t="str">
        <f t="shared" si="75"/>
        <v>Over 2.00</v>
      </c>
      <c r="N804" s="2" t="str">
        <f t="shared" si="76"/>
        <v>Under 90</v>
      </c>
      <c r="O804" s="2">
        <f t="shared" si="77"/>
        <v>0</v>
      </c>
      <c r="P804" s="2">
        <f>1</f>
        <v>1</v>
      </c>
    </row>
    <row r="805" spans="1:16" x14ac:dyDescent="0.25">
      <c r="A805" s="1">
        <v>42677</v>
      </c>
      <c r="B805">
        <v>7736000</v>
      </c>
      <c r="C805">
        <v>92.26</v>
      </c>
      <c r="D805">
        <v>66.739999999999995</v>
      </c>
      <c r="E805">
        <v>1.54</v>
      </c>
      <c r="F805" t="s">
        <v>9</v>
      </c>
      <c r="G805" t="s">
        <v>16</v>
      </c>
      <c r="H805" t="s">
        <v>11</v>
      </c>
      <c r="I805">
        <v>39</v>
      </c>
      <c r="J805">
        <f t="shared" si="72"/>
        <v>2016</v>
      </c>
      <c r="K805" t="str">
        <f t="shared" si="73"/>
        <v>Less than 50</v>
      </c>
      <c r="L805" t="str">
        <f t="shared" si="74"/>
        <v>65-79.99</v>
      </c>
      <c r="M805" s="2" t="str">
        <f t="shared" si="75"/>
        <v>1.50-1.99</v>
      </c>
      <c r="N805" s="2" t="str">
        <f t="shared" si="76"/>
        <v>90-94.99</v>
      </c>
      <c r="O805" s="2">
        <f t="shared" si="77"/>
        <v>0</v>
      </c>
      <c r="P805" s="2">
        <f>1</f>
        <v>1</v>
      </c>
    </row>
    <row r="806" spans="1:16" x14ac:dyDescent="0.25">
      <c r="A806" s="1">
        <v>43183</v>
      </c>
      <c r="B806">
        <v>7995000</v>
      </c>
      <c r="C806">
        <v>87.42</v>
      </c>
      <c r="D806">
        <v>68.87</v>
      </c>
      <c r="E806">
        <v>1.83</v>
      </c>
      <c r="F806" t="s">
        <v>9</v>
      </c>
      <c r="G806" t="s">
        <v>49</v>
      </c>
      <c r="H806" t="s">
        <v>18</v>
      </c>
      <c r="I806">
        <v>130</v>
      </c>
      <c r="J806">
        <f t="shared" si="72"/>
        <v>2018</v>
      </c>
      <c r="K806" t="str">
        <f t="shared" si="73"/>
        <v>More than 100</v>
      </c>
      <c r="L806" t="str">
        <f t="shared" si="74"/>
        <v>65-79.99</v>
      </c>
      <c r="M806" s="2" t="str">
        <f t="shared" si="75"/>
        <v>1.50-1.99</v>
      </c>
      <c r="N806" s="2" t="str">
        <f t="shared" si="76"/>
        <v>Under 90</v>
      </c>
      <c r="O806" s="2">
        <f t="shared" si="77"/>
        <v>0</v>
      </c>
      <c r="P806" s="2">
        <f>1</f>
        <v>1</v>
      </c>
    </row>
    <row r="807" spans="1:16" x14ac:dyDescent="0.25">
      <c r="A807" s="1">
        <v>42227</v>
      </c>
      <c r="B807">
        <v>2206000</v>
      </c>
      <c r="C807">
        <v>96.13</v>
      </c>
      <c r="D807">
        <v>51.01</v>
      </c>
      <c r="E807">
        <v>1.53</v>
      </c>
      <c r="F807" t="s">
        <v>9</v>
      </c>
      <c r="G807" t="s">
        <v>12</v>
      </c>
      <c r="H807" t="s">
        <v>13</v>
      </c>
      <c r="I807">
        <v>85</v>
      </c>
      <c r="J807">
        <f t="shared" si="72"/>
        <v>2015</v>
      </c>
      <c r="K807" t="str">
        <f t="shared" si="73"/>
        <v>50-100</v>
      </c>
      <c r="L807" t="str">
        <f t="shared" si="74"/>
        <v>Under 65</v>
      </c>
      <c r="M807" s="2" t="str">
        <f t="shared" si="75"/>
        <v>1.50-1.99</v>
      </c>
      <c r="N807" s="2" t="str">
        <f t="shared" si="76"/>
        <v>95-97.99</v>
      </c>
      <c r="O807" s="2">
        <f t="shared" si="77"/>
        <v>0</v>
      </c>
      <c r="P807" s="2">
        <f>1</f>
        <v>1</v>
      </c>
    </row>
    <row r="808" spans="1:16" x14ac:dyDescent="0.25">
      <c r="A808" s="1">
        <v>44749</v>
      </c>
      <c r="B808">
        <v>5662000</v>
      </c>
      <c r="C808">
        <v>88.92</v>
      </c>
      <c r="D808">
        <v>77.8</v>
      </c>
      <c r="E808">
        <v>1.85</v>
      </c>
      <c r="F808" t="s">
        <v>9</v>
      </c>
      <c r="G808" t="s">
        <v>35</v>
      </c>
      <c r="H808" t="s">
        <v>11</v>
      </c>
      <c r="I808">
        <v>118</v>
      </c>
      <c r="J808">
        <f t="shared" si="72"/>
        <v>2022</v>
      </c>
      <c r="K808" t="str">
        <f t="shared" si="73"/>
        <v>More than 100</v>
      </c>
      <c r="L808" t="str">
        <f t="shared" si="74"/>
        <v>65-79.99</v>
      </c>
      <c r="M808" s="2" t="str">
        <f t="shared" si="75"/>
        <v>1.50-1.99</v>
      </c>
      <c r="N808" s="2" t="str">
        <f t="shared" si="76"/>
        <v>Under 90</v>
      </c>
      <c r="O808" s="2">
        <f t="shared" si="77"/>
        <v>0</v>
      </c>
      <c r="P808" s="2">
        <f>1</f>
        <v>1</v>
      </c>
    </row>
    <row r="809" spans="1:16" x14ac:dyDescent="0.25">
      <c r="A809" s="1">
        <v>45010</v>
      </c>
      <c r="B809">
        <v>6314000</v>
      </c>
      <c r="C809">
        <v>94.15</v>
      </c>
      <c r="D809">
        <v>69.53</v>
      </c>
      <c r="E809">
        <v>1.2</v>
      </c>
      <c r="F809" t="s">
        <v>9</v>
      </c>
      <c r="G809" t="s">
        <v>17</v>
      </c>
      <c r="H809" t="s">
        <v>18</v>
      </c>
      <c r="I809">
        <v>99</v>
      </c>
      <c r="J809">
        <f t="shared" si="72"/>
        <v>2023</v>
      </c>
      <c r="K809" t="str">
        <f t="shared" si="73"/>
        <v>50-100</v>
      </c>
      <c r="L809" t="str">
        <f t="shared" si="74"/>
        <v>65-79.99</v>
      </c>
      <c r="M809" s="2" t="str">
        <f t="shared" si="75"/>
        <v>Under 1.25</v>
      </c>
      <c r="N809" s="2" t="str">
        <f t="shared" si="76"/>
        <v>90-94.99</v>
      </c>
      <c r="O809" s="2">
        <f t="shared" si="77"/>
        <v>0</v>
      </c>
      <c r="P809" s="2">
        <f>1</f>
        <v>1</v>
      </c>
    </row>
    <row r="810" spans="1:16" x14ac:dyDescent="0.25">
      <c r="A810" s="1">
        <v>45130</v>
      </c>
      <c r="B810">
        <v>3937000</v>
      </c>
      <c r="C810">
        <v>93.99</v>
      </c>
      <c r="D810">
        <v>70.55</v>
      </c>
      <c r="E810">
        <v>1.43</v>
      </c>
      <c r="F810" t="s">
        <v>9</v>
      </c>
      <c r="G810" t="s">
        <v>12</v>
      </c>
      <c r="H810" t="s">
        <v>13</v>
      </c>
      <c r="I810">
        <v>27</v>
      </c>
      <c r="J810">
        <f t="shared" si="72"/>
        <v>2023</v>
      </c>
      <c r="K810" t="str">
        <f t="shared" si="73"/>
        <v>Less than 50</v>
      </c>
      <c r="L810" t="str">
        <f t="shared" si="74"/>
        <v>65-79.99</v>
      </c>
      <c r="M810" s="2" t="str">
        <f t="shared" si="75"/>
        <v>1.25-1.49</v>
      </c>
      <c r="N810" s="2" t="str">
        <f t="shared" si="76"/>
        <v>90-94.99</v>
      </c>
      <c r="O810" s="2">
        <f t="shared" si="77"/>
        <v>0</v>
      </c>
      <c r="P810" s="2">
        <f>1</f>
        <v>1</v>
      </c>
    </row>
    <row r="811" spans="1:16" x14ac:dyDescent="0.25">
      <c r="A811" s="1">
        <v>44020</v>
      </c>
      <c r="B811">
        <v>4997000</v>
      </c>
      <c r="C811">
        <v>89.28</v>
      </c>
      <c r="D811">
        <v>79.38</v>
      </c>
      <c r="E811">
        <v>1.04</v>
      </c>
      <c r="F811" t="s">
        <v>9</v>
      </c>
      <c r="G811" t="s">
        <v>22</v>
      </c>
      <c r="H811" t="s">
        <v>23</v>
      </c>
      <c r="I811">
        <v>68</v>
      </c>
      <c r="J811">
        <f t="shared" si="72"/>
        <v>2020</v>
      </c>
      <c r="K811" t="str">
        <f t="shared" si="73"/>
        <v>50-100</v>
      </c>
      <c r="L811" t="str">
        <f t="shared" si="74"/>
        <v>65-79.99</v>
      </c>
      <c r="M811" s="2" t="str">
        <f t="shared" si="75"/>
        <v>Under 1.25</v>
      </c>
      <c r="N811" s="2" t="str">
        <f t="shared" si="76"/>
        <v>Under 90</v>
      </c>
      <c r="O811" s="2">
        <f t="shared" si="77"/>
        <v>0</v>
      </c>
      <c r="P811" s="2">
        <f>1</f>
        <v>1</v>
      </c>
    </row>
    <row r="812" spans="1:16" x14ac:dyDescent="0.25">
      <c r="A812" s="1">
        <v>42413</v>
      </c>
      <c r="B812">
        <v>6281000</v>
      </c>
      <c r="C812">
        <v>87.62</v>
      </c>
      <c r="D812">
        <v>68.87</v>
      </c>
      <c r="E812">
        <v>1.1399999999999999</v>
      </c>
      <c r="F812" t="s">
        <v>9</v>
      </c>
      <c r="G812" t="s">
        <v>45</v>
      </c>
      <c r="H812" t="s">
        <v>33</v>
      </c>
      <c r="I812">
        <v>78</v>
      </c>
      <c r="J812">
        <f t="shared" si="72"/>
        <v>2016</v>
      </c>
      <c r="K812" t="str">
        <f t="shared" si="73"/>
        <v>50-100</v>
      </c>
      <c r="L812" t="str">
        <f t="shared" si="74"/>
        <v>65-79.99</v>
      </c>
      <c r="M812" s="2" t="str">
        <f t="shared" si="75"/>
        <v>Under 1.25</v>
      </c>
      <c r="N812" s="2" t="str">
        <f t="shared" si="76"/>
        <v>Under 90</v>
      </c>
      <c r="O812" s="2">
        <f t="shared" si="77"/>
        <v>0</v>
      </c>
      <c r="P812" s="2">
        <f>1</f>
        <v>1</v>
      </c>
    </row>
    <row r="813" spans="1:16" x14ac:dyDescent="0.25">
      <c r="A813" s="1">
        <v>43649</v>
      </c>
      <c r="B813">
        <v>6705000</v>
      </c>
      <c r="C813">
        <v>91.11</v>
      </c>
      <c r="D813">
        <v>70.86</v>
      </c>
      <c r="E813">
        <v>2.34</v>
      </c>
      <c r="F813" t="s">
        <v>40</v>
      </c>
      <c r="G813" t="s">
        <v>12</v>
      </c>
      <c r="H813" t="s">
        <v>13</v>
      </c>
      <c r="I813">
        <v>138</v>
      </c>
      <c r="J813">
        <f t="shared" si="72"/>
        <v>2019</v>
      </c>
      <c r="K813" t="str">
        <f t="shared" si="73"/>
        <v>More than 100</v>
      </c>
      <c r="L813" t="str">
        <f t="shared" si="74"/>
        <v>65-79.99</v>
      </c>
      <c r="M813" s="2" t="str">
        <f t="shared" si="75"/>
        <v>Over 2.00</v>
      </c>
      <c r="N813" s="2" t="str">
        <f t="shared" si="76"/>
        <v>90-94.99</v>
      </c>
      <c r="O813" s="2">
        <f t="shared" si="77"/>
        <v>1</v>
      </c>
      <c r="P813" s="2">
        <f>1</f>
        <v>1</v>
      </c>
    </row>
    <row r="814" spans="1:16" x14ac:dyDescent="0.25">
      <c r="A814" s="1">
        <v>44001</v>
      </c>
      <c r="B814">
        <v>5458000</v>
      </c>
      <c r="C814">
        <v>98.36</v>
      </c>
      <c r="D814">
        <v>73.88</v>
      </c>
      <c r="E814">
        <v>2.2200000000000002</v>
      </c>
      <c r="F814" t="s">
        <v>9</v>
      </c>
      <c r="G814" t="s">
        <v>43</v>
      </c>
      <c r="H814" t="s">
        <v>15</v>
      </c>
      <c r="I814">
        <v>107</v>
      </c>
      <c r="J814">
        <f t="shared" si="72"/>
        <v>2020</v>
      </c>
      <c r="K814" t="str">
        <f t="shared" si="73"/>
        <v>More than 100</v>
      </c>
      <c r="L814" t="str">
        <f t="shared" si="74"/>
        <v>65-79.99</v>
      </c>
      <c r="M814" s="2" t="str">
        <f t="shared" si="75"/>
        <v>Over 2.00</v>
      </c>
      <c r="N814" s="2" t="str">
        <f t="shared" si="76"/>
        <v>Over 98</v>
      </c>
      <c r="O814" s="2">
        <f t="shared" si="77"/>
        <v>0</v>
      </c>
      <c r="P814" s="2">
        <f>1</f>
        <v>1</v>
      </c>
    </row>
    <row r="815" spans="1:16" x14ac:dyDescent="0.25">
      <c r="A815" s="1">
        <v>43967</v>
      </c>
      <c r="B815">
        <v>8118000</v>
      </c>
      <c r="C815">
        <v>98.7</v>
      </c>
      <c r="D815">
        <v>72.88</v>
      </c>
      <c r="E815">
        <v>1.27</v>
      </c>
      <c r="F815" t="s">
        <v>9</v>
      </c>
      <c r="G815" t="s">
        <v>20</v>
      </c>
      <c r="H815" t="s">
        <v>21</v>
      </c>
      <c r="I815">
        <v>61</v>
      </c>
      <c r="J815">
        <f t="shared" si="72"/>
        <v>2020</v>
      </c>
      <c r="K815" t="str">
        <f t="shared" si="73"/>
        <v>50-100</v>
      </c>
      <c r="L815" t="str">
        <f t="shared" si="74"/>
        <v>65-79.99</v>
      </c>
      <c r="M815" s="2" t="str">
        <f t="shared" si="75"/>
        <v>1.25-1.49</v>
      </c>
      <c r="N815" s="2" t="str">
        <f t="shared" si="76"/>
        <v>Over 98</v>
      </c>
      <c r="O815" s="2">
        <f t="shared" si="77"/>
        <v>0</v>
      </c>
      <c r="P815" s="2">
        <f>1</f>
        <v>1</v>
      </c>
    </row>
    <row r="816" spans="1:16" x14ac:dyDescent="0.25">
      <c r="A816" s="1">
        <v>45032</v>
      </c>
      <c r="B816">
        <v>3336000</v>
      </c>
      <c r="C816">
        <v>88.7</v>
      </c>
      <c r="D816">
        <v>62.26</v>
      </c>
      <c r="E816">
        <v>1.83</v>
      </c>
      <c r="F816" t="s">
        <v>40</v>
      </c>
      <c r="G816" t="s">
        <v>25</v>
      </c>
      <c r="H816" t="s">
        <v>26</v>
      </c>
      <c r="I816">
        <v>55</v>
      </c>
      <c r="J816">
        <f t="shared" si="72"/>
        <v>2023</v>
      </c>
      <c r="K816" t="str">
        <f t="shared" si="73"/>
        <v>50-100</v>
      </c>
      <c r="L816" t="str">
        <f t="shared" si="74"/>
        <v>Under 65</v>
      </c>
      <c r="M816" s="2" t="str">
        <f t="shared" si="75"/>
        <v>1.50-1.99</v>
      </c>
      <c r="N816" s="2" t="str">
        <f t="shared" si="76"/>
        <v>Under 90</v>
      </c>
      <c r="O816" s="2">
        <f t="shared" si="77"/>
        <v>1</v>
      </c>
      <c r="P816" s="2">
        <f>1</f>
        <v>1</v>
      </c>
    </row>
    <row r="817" spans="1:16" x14ac:dyDescent="0.25">
      <c r="A817" s="1">
        <v>42653</v>
      </c>
      <c r="B817">
        <v>1888000</v>
      </c>
      <c r="C817">
        <v>94.23</v>
      </c>
      <c r="D817">
        <v>53.26</v>
      </c>
      <c r="E817">
        <v>1.1299999999999999</v>
      </c>
      <c r="F817" t="s">
        <v>9</v>
      </c>
      <c r="G817" t="s">
        <v>31</v>
      </c>
      <c r="H817" t="s">
        <v>21</v>
      </c>
      <c r="I817">
        <v>130</v>
      </c>
      <c r="J817">
        <f t="shared" si="72"/>
        <v>2016</v>
      </c>
      <c r="K817" t="str">
        <f t="shared" si="73"/>
        <v>More than 100</v>
      </c>
      <c r="L817" t="str">
        <f t="shared" si="74"/>
        <v>Under 65</v>
      </c>
      <c r="M817" s="2" t="str">
        <f t="shared" si="75"/>
        <v>Under 1.25</v>
      </c>
      <c r="N817" s="2" t="str">
        <f t="shared" si="76"/>
        <v>90-94.99</v>
      </c>
      <c r="O817" s="2">
        <f t="shared" si="77"/>
        <v>0</v>
      </c>
      <c r="P817" s="2">
        <f>1</f>
        <v>1</v>
      </c>
    </row>
    <row r="818" spans="1:16" x14ac:dyDescent="0.25">
      <c r="A818" s="1">
        <v>43661</v>
      </c>
      <c r="B818">
        <v>5143000</v>
      </c>
      <c r="C818">
        <v>88.21</v>
      </c>
      <c r="D818">
        <v>61.33</v>
      </c>
      <c r="E818">
        <v>1.6</v>
      </c>
      <c r="F818" t="s">
        <v>9</v>
      </c>
      <c r="G818" t="s">
        <v>46</v>
      </c>
      <c r="H818" t="s">
        <v>37</v>
      </c>
      <c r="I818">
        <v>36</v>
      </c>
      <c r="J818">
        <f t="shared" si="72"/>
        <v>2019</v>
      </c>
      <c r="K818" t="str">
        <f t="shared" si="73"/>
        <v>Less than 50</v>
      </c>
      <c r="L818" t="str">
        <f t="shared" si="74"/>
        <v>Under 65</v>
      </c>
      <c r="M818" s="2" t="str">
        <f t="shared" si="75"/>
        <v>1.50-1.99</v>
      </c>
      <c r="N818" s="2" t="str">
        <f t="shared" si="76"/>
        <v>Under 90</v>
      </c>
      <c r="O818" s="2">
        <f t="shared" si="77"/>
        <v>0</v>
      </c>
      <c r="P818" s="2">
        <f>1</f>
        <v>1</v>
      </c>
    </row>
    <row r="819" spans="1:16" x14ac:dyDescent="0.25">
      <c r="A819" s="1">
        <v>43854</v>
      </c>
      <c r="B819">
        <v>7674000</v>
      </c>
      <c r="C819">
        <v>96.98</v>
      </c>
      <c r="D819">
        <v>87.31</v>
      </c>
      <c r="E819">
        <v>1.03</v>
      </c>
      <c r="F819" t="s">
        <v>40</v>
      </c>
      <c r="G819" t="s">
        <v>29</v>
      </c>
      <c r="H819" t="s">
        <v>26</v>
      </c>
      <c r="I819">
        <v>110</v>
      </c>
      <c r="J819">
        <f t="shared" si="72"/>
        <v>2020</v>
      </c>
      <c r="K819" t="str">
        <f t="shared" si="73"/>
        <v>More than 100</v>
      </c>
      <c r="L819" t="str">
        <f t="shared" si="74"/>
        <v>Over 80</v>
      </c>
      <c r="M819" s="2" t="str">
        <f t="shared" si="75"/>
        <v>Under 1.25</v>
      </c>
      <c r="N819" s="2" t="str">
        <f t="shared" si="76"/>
        <v>95-97.99</v>
      </c>
      <c r="O819" s="2">
        <f t="shared" si="77"/>
        <v>1</v>
      </c>
      <c r="P819" s="2">
        <f>1</f>
        <v>1</v>
      </c>
    </row>
    <row r="820" spans="1:16" x14ac:dyDescent="0.25">
      <c r="A820" s="1">
        <v>43440</v>
      </c>
      <c r="B820">
        <v>9607000</v>
      </c>
      <c r="C820">
        <v>94.95</v>
      </c>
      <c r="D820">
        <v>77.16</v>
      </c>
      <c r="E820">
        <v>2.4</v>
      </c>
      <c r="F820" t="s">
        <v>9</v>
      </c>
      <c r="G820" t="s">
        <v>29</v>
      </c>
      <c r="H820" t="s">
        <v>26</v>
      </c>
      <c r="I820">
        <v>30</v>
      </c>
      <c r="J820">
        <f t="shared" si="72"/>
        <v>2018</v>
      </c>
      <c r="K820" t="str">
        <f t="shared" si="73"/>
        <v>Less than 50</v>
      </c>
      <c r="L820" t="str">
        <f t="shared" si="74"/>
        <v>65-79.99</v>
      </c>
      <c r="M820" s="2" t="str">
        <f t="shared" si="75"/>
        <v>Over 2.00</v>
      </c>
      <c r="N820" s="2" t="str">
        <f t="shared" si="76"/>
        <v>90-94.99</v>
      </c>
      <c r="O820" s="2">
        <f t="shared" si="77"/>
        <v>0</v>
      </c>
      <c r="P820" s="2">
        <f>1</f>
        <v>1</v>
      </c>
    </row>
    <row r="821" spans="1:16" x14ac:dyDescent="0.25">
      <c r="A821" s="1">
        <v>44852</v>
      </c>
      <c r="B821">
        <v>6299000</v>
      </c>
      <c r="C821">
        <v>85.74</v>
      </c>
      <c r="D821">
        <v>59.24</v>
      </c>
      <c r="E821">
        <v>2.35</v>
      </c>
      <c r="F821" t="s">
        <v>9</v>
      </c>
      <c r="G821" t="s">
        <v>17</v>
      </c>
      <c r="H821" t="s">
        <v>18</v>
      </c>
      <c r="I821">
        <v>64</v>
      </c>
      <c r="J821">
        <f t="shared" si="72"/>
        <v>2022</v>
      </c>
      <c r="K821" t="str">
        <f t="shared" si="73"/>
        <v>50-100</v>
      </c>
      <c r="L821" t="str">
        <f t="shared" si="74"/>
        <v>Under 65</v>
      </c>
      <c r="M821" s="2" t="str">
        <f t="shared" si="75"/>
        <v>Over 2.00</v>
      </c>
      <c r="N821" s="2" t="str">
        <f t="shared" si="76"/>
        <v>Under 90</v>
      </c>
      <c r="O821" s="2">
        <f t="shared" si="77"/>
        <v>0</v>
      </c>
      <c r="P821" s="2">
        <f>1</f>
        <v>1</v>
      </c>
    </row>
    <row r="822" spans="1:16" x14ac:dyDescent="0.25">
      <c r="A822" s="1">
        <v>42924</v>
      </c>
      <c r="B822">
        <v>3352000</v>
      </c>
      <c r="C822">
        <v>87.07</v>
      </c>
      <c r="D822">
        <v>84.36</v>
      </c>
      <c r="E822">
        <v>1.75</v>
      </c>
      <c r="F822" t="s">
        <v>9</v>
      </c>
      <c r="G822" t="s">
        <v>49</v>
      </c>
      <c r="H822" t="s">
        <v>18</v>
      </c>
      <c r="I822">
        <v>53</v>
      </c>
      <c r="J822">
        <f t="shared" si="72"/>
        <v>2017</v>
      </c>
      <c r="K822" t="str">
        <f t="shared" si="73"/>
        <v>50-100</v>
      </c>
      <c r="L822" t="str">
        <f t="shared" si="74"/>
        <v>Over 80</v>
      </c>
      <c r="M822" s="2" t="str">
        <f t="shared" si="75"/>
        <v>1.50-1.99</v>
      </c>
      <c r="N822" s="2" t="str">
        <f t="shared" si="76"/>
        <v>Under 90</v>
      </c>
      <c r="O822" s="2">
        <f t="shared" si="77"/>
        <v>0</v>
      </c>
      <c r="P822" s="2">
        <f>1</f>
        <v>1</v>
      </c>
    </row>
    <row r="823" spans="1:16" x14ac:dyDescent="0.25">
      <c r="A823" s="1">
        <v>45594</v>
      </c>
      <c r="B823">
        <v>2735000</v>
      </c>
      <c r="C823">
        <v>96.37</v>
      </c>
      <c r="D823">
        <v>80.400000000000006</v>
      </c>
      <c r="E823">
        <v>1.47</v>
      </c>
      <c r="F823" t="s">
        <v>9</v>
      </c>
      <c r="G823" t="s">
        <v>12</v>
      </c>
      <c r="H823" t="s">
        <v>13</v>
      </c>
      <c r="I823">
        <v>97</v>
      </c>
      <c r="J823">
        <f t="shared" si="72"/>
        <v>2024</v>
      </c>
      <c r="K823" t="str">
        <f t="shared" si="73"/>
        <v>50-100</v>
      </c>
      <c r="L823" t="str">
        <f t="shared" si="74"/>
        <v>Over 80</v>
      </c>
      <c r="M823" s="2" t="str">
        <f t="shared" si="75"/>
        <v>1.25-1.49</v>
      </c>
      <c r="N823" s="2" t="str">
        <f t="shared" si="76"/>
        <v>95-97.99</v>
      </c>
      <c r="O823" s="2">
        <f t="shared" si="77"/>
        <v>0</v>
      </c>
      <c r="P823" s="2">
        <f>1</f>
        <v>1</v>
      </c>
    </row>
    <row r="824" spans="1:16" x14ac:dyDescent="0.25">
      <c r="A824" s="1">
        <v>43607</v>
      </c>
      <c r="B824">
        <v>2301000</v>
      </c>
      <c r="C824">
        <v>99.65</v>
      </c>
      <c r="D824">
        <v>75.819999999999993</v>
      </c>
      <c r="E824">
        <v>2.4</v>
      </c>
      <c r="F824" t="s">
        <v>40</v>
      </c>
      <c r="G824" t="s">
        <v>22</v>
      </c>
      <c r="H824" t="s">
        <v>23</v>
      </c>
      <c r="I824">
        <v>62</v>
      </c>
      <c r="J824">
        <f t="shared" si="72"/>
        <v>2019</v>
      </c>
      <c r="K824" t="str">
        <f t="shared" si="73"/>
        <v>50-100</v>
      </c>
      <c r="L824" t="str">
        <f t="shared" si="74"/>
        <v>65-79.99</v>
      </c>
      <c r="M824" s="2" t="str">
        <f t="shared" si="75"/>
        <v>Over 2.00</v>
      </c>
      <c r="N824" s="2" t="str">
        <f t="shared" si="76"/>
        <v>Over 98</v>
      </c>
      <c r="O824" s="2">
        <f t="shared" si="77"/>
        <v>1</v>
      </c>
      <c r="P824" s="2">
        <f>1</f>
        <v>1</v>
      </c>
    </row>
    <row r="825" spans="1:16" x14ac:dyDescent="0.25">
      <c r="A825" s="1">
        <v>43136</v>
      </c>
      <c r="B825">
        <v>7009000</v>
      </c>
      <c r="C825">
        <v>96.49</v>
      </c>
      <c r="D825">
        <v>77.67</v>
      </c>
      <c r="E825">
        <v>2.4500000000000002</v>
      </c>
      <c r="F825" t="s">
        <v>19</v>
      </c>
      <c r="G825" t="s">
        <v>12</v>
      </c>
      <c r="H825" t="s">
        <v>13</v>
      </c>
      <c r="I825">
        <v>53</v>
      </c>
      <c r="J825">
        <f t="shared" si="72"/>
        <v>2018</v>
      </c>
      <c r="K825" t="str">
        <f t="shared" si="73"/>
        <v>50-100</v>
      </c>
      <c r="L825" t="str">
        <f t="shared" si="74"/>
        <v>65-79.99</v>
      </c>
      <c r="M825" s="2" t="str">
        <f t="shared" si="75"/>
        <v>Over 2.00</v>
      </c>
      <c r="N825" s="2" t="str">
        <f t="shared" si="76"/>
        <v>95-97.99</v>
      </c>
      <c r="O825" s="2">
        <f t="shared" si="77"/>
        <v>1</v>
      </c>
      <c r="P825" s="2">
        <f>1</f>
        <v>1</v>
      </c>
    </row>
    <row r="826" spans="1:16" x14ac:dyDescent="0.25">
      <c r="A826" s="1">
        <v>43861</v>
      </c>
      <c r="B826">
        <v>3028000</v>
      </c>
      <c r="C826">
        <v>95.08</v>
      </c>
      <c r="D826">
        <v>79.17</v>
      </c>
      <c r="E826">
        <v>1.86</v>
      </c>
      <c r="F826" t="s">
        <v>9</v>
      </c>
      <c r="G826" t="s">
        <v>14</v>
      </c>
      <c r="H826" t="s">
        <v>15</v>
      </c>
      <c r="I826">
        <v>66</v>
      </c>
      <c r="J826">
        <f t="shared" si="72"/>
        <v>2020</v>
      </c>
      <c r="K826" t="str">
        <f t="shared" si="73"/>
        <v>50-100</v>
      </c>
      <c r="L826" t="str">
        <f t="shared" si="74"/>
        <v>65-79.99</v>
      </c>
      <c r="M826" s="2" t="str">
        <f t="shared" si="75"/>
        <v>1.50-1.99</v>
      </c>
      <c r="N826" s="2" t="str">
        <f t="shared" si="76"/>
        <v>95-97.99</v>
      </c>
      <c r="O826" s="2">
        <f t="shared" si="77"/>
        <v>0</v>
      </c>
      <c r="P826" s="2">
        <f>1</f>
        <v>1</v>
      </c>
    </row>
    <row r="827" spans="1:16" x14ac:dyDescent="0.25">
      <c r="A827" s="1">
        <v>43094</v>
      </c>
      <c r="B827">
        <v>5044000</v>
      </c>
      <c r="C827">
        <v>89.68</v>
      </c>
      <c r="D827">
        <v>67.099999999999994</v>
      </c>
      <c r="E827">
        <v>1.97</v>
      </c>
      <c r="F827" t="s">
        <v>9</v>
      </c>
      <c r="G827" t="s">
        <v>47</v>
      </c>
      <c r="H827" t="s">
        <v>18</v>
      </c>
      <c r="I827">
        <v>31</v>
      </c>
      <c r="J827">
        <f t="shared" si="72"/>
        <v>2017</v>
      </c>
      <c r="K827" t="str">
        <f t="shared" si="73"/>
        <v>Less than 50</v>
      </c>
      <c r="L827" t="str">
        <f t="shared" si="74"/>
        <v>65-79.99</v>
      </c>
      <c r="M827" s="2" t="str">
        <f t="shared" si="75"/>
        <v>1.50-1.99</v>
      </c>
      <c r="N827" s="2" t="str">
        <f t="shared" si="76"/>
        <v>Under 90</v>
      </c>
      <c r="O827" s="2">
        <f t="shared" si="77"/>
        <v>0</v>
      </c>
      <c r="P827" s="2">
        <f>1</f>
        <v>1</v>
      </c>
    </row>
    <row r="828" spans="1:16" x14ac:dyDescent="0.25">
      <c r="A828" s="1">
        <v>42654</v>
      </c>
      <c r="B828">
        <v>3331000</v>
      </c>
      <c r="C828">
        <v>91.08</v>
      </c>
      <c r="D828">
        <v>60.77</v>
      </c>
      <c r="E828">
        <v>1.3</v>
      </c>
      <c r="F828" t="s">
        <v>19</v>
      </c>
      <c r="G828" t="s">
        <v>45</v>
      </c>
      <c r="H828" t="s">
        <v>33</v>
      </c>
      <c r="I828">
        <v>97</v>
      </c>
      <c r="J828">
        <f t="shared" si="72"/>
        <v>2016</v>
      </c>
      <c r="K828" t="str">
        <f t="shared" si="73"/>
        <v>50-100</v>
      </c>
      <c r="L828" t="str">
        <f t="shared" si="74"/>
        <v>Under 65</v>
      </c>
      <c r="M828" s="2" t="str">
        <f t="shared" si="75"/>
        <v>1.25-1.49</v>
      </c>
      <c r="N828" s="2" t="str">
        <f t="shared" si="76"/>
        <v>90-94.99</v>
      </c>
      <c r="O828" s="2">
        <f t="shared" si="77"/>
        <v>1</v>
      </c>
      <c r="P828" s="2">
        <f>1</f>
        <v>1</v>
      </c>
    </row>
    <row r="829" spans="1:16" x14ac:dyDescent="0.25">
      <c r="A829" s="1">
        <v>42581</v>
      </c>
      <c r="B829">
        <v>5219000</v>
      </c>
      <c r="C829">
        <v>90.55</v>
      </c>
      <c r="D829">
        <v>80.05</v>
      </c>
      <c r="E829">
        <v>2.35</v>
      </c>
      <c r="F829" t="s">
        <v>9</v>
      </c>
      <c r="G829" t="s">
        <v>51</v>
      </c>
      <c r="H829" t="s">
        <v>28</v>
      </c>
      <c r="I829">
        <v>77</v>
      </c>
      <c r="J829">
        <f t="shared" si="72"/>
        <v>2016</v>
      </c>
      <c r="K829" t="str">
        <f t="shared" si="73"/>
        <v>50-100</v>
      </c>
      <c r="L829" t="str">
        <f t="shared" si="74"/>
        <v>Over 80</v>
      </c>
      <c r="M829" s="2" t="str">
        <f t="shared" si="75"/>
        <v>Over 2.00</v>
      </c>
      <c r="N829" s="2" t="str">
        <f t="shared" si="76"/>
        <v>90-94.99</v>
      </c>
      <c r="O829" s="2">
        <f t="shared" si="77"/>
        <v>0</v>
      </c>
      <c r="P829" s="2">
        <f>1</f>
        <v>1</v>
      </c>
    </row>
    <row r="830" spans="1:16" x14ac:dyDescent="0.25">
      <c r="A830" s="1">
        <v>43242</v>
      </c>
      <c r="B830">
        <v>4322000</v>
      </c>
      <c r="C830">
        <v>99.34</v>
      </c>
      <c r="D830">
        <v>65.069999999999993</v>
      </c>
      <c r="E830">
        <v>1.51</v>
      </c>
      <c r="F830" t="s">
        <v>9</v>
      </c>
      <c r="G830" t="s">
        <v>45</v>
      </c>
      <c r="H830" t="s">
        <v>33</v>
      </c>
      <c r="I830">
        <v>86</v>
      </c>
      <c r="J830">
        <f t="shared" si="72"/>
        <v>2018</v>
      </c>
      <c r="K830" t="str">
        <f t="shared" si="73"/>
        <v>50-100</v>
      </c>
      <c r="L830" t="str">
        <f t="shared" si="74"/>
        <v>65-79.99</v>
      </c>
      <c r="M830" s="2" t="str">
        <f t="shared" si="75"/>
        <v>1.50-1.99</v>
      </c>
      <c r="N830" s="2" t="str">
        <f t="shared" si="76"/>
        <v>Over 98</v>
      </c>
      <c r="O830" s="2">
        <f t="shared" si="77"/>
        <v>0</v>
      </c>
      <c r="P830" s="2">
        <f>1</f>
        <v>1</v>
      </c>
    </row>
    <row r="831" spans="1:16" x14ac:dyDescent="0.25">
      <c r="A831" s="1">
        <v>44122</v>
      </c>
      <c r="B831">
        <v>4954000</v>
      </c>
      <c r="C831">
        <v>86.64</v>
      </c>
      <c r="D831">
        <v>59.94</v>
      </c>
      <c r="E831">
        <v>1.48</v>
      </c>
      <c r="F831" t="s">
        <v>9</v>
      </c>
      <c r="G831" t="s">
        <v>38</v>
      </c>
      <c r="H831" t="s">
        <v>23</v>
      </c>
      <c r="I831">
        <v>53</v>
      </c>
      <c r="J831">
        <f t="shared" si="72"/>
        <v>2020</v>
      </c>
      <c r="K831" t="str">
        <f t="shared" si="73"/>
        <v>50-100</v>
      </c>
      <c r="L831" t="str">
        <f t="shared" si="74"/>
        <v>Under 65</v>
      </c>
      <c r="M831" s="2" t="str">
        <f t="shared" si="75"/>
        <v>1.25-1.49</v>
      </c>
      <c r="N831" s="2" t="str">
        <f t="shared" si="76"/>
        <v>Under 90</v>
      </c>
      <c r="O831" s="2">
        <f t="shared" si="77"/>
        <v>0</v>
      </c>
      <c r="P831" s="2">
        <f>1</f>
        <v>1</v>
      </c>
    </row>
    <row r="832" spans="1:16" x14ac:dyDescent="0.25">
      <c r="A832" s="1">
        <v>45747</v>
      </c>
      <c r="B832">
        <v>5517000</v>
      </c>
      <c r="C832">
        <v>89.54</v>
      </c>
      <c r="D832">
        <v>84.35</v>
      </c>
      <c r="E832">
        <v>2.29</v>
      </c>
      <c r="F832" t="s">
        <v>40</v>
      </c>
      <c r="G832" t="s">
        <v>31</v>
      </c>
      <c r="H832" t="s">
        <v>21</v>
      </c>
      <c r="I832">
        <v>81</v>
      </c>
      <c r="J832">
        <f t="shared" si="72"/>
        <v>2025</v>
      </c>
      <c r="K832" t="str">
        <f t="shared" si="73"/>
        <v>50-100</v>
      </c>
      <c r="L832" t="str">
        <f t="shared" si="74"/>
        <v>Over 80</v>
      </c>
      <c r="M832" s="2" t="str">
        <f t="shared" si="75"/>
        <v>Over 2.00</v>
      </c>
      <c r="N832" s="2" t="str">
        <f t="shared" si="76"/>
        <v>Under 90</v>
      </c>
      <c r="O832" s="2">
        <f t="shared" si="77"/>
        <v>1</v>
      </c>
      <c r="P832" s="2">
        <f>1</f>
        <v>1</v>
      </c>
    </row>
    <row r="833" spans="1:16" x14ac:dyDescent="0.25">
      <c r="A833" s="1">
        <v>44004</v>
      </c>
      <c r="B833">
        <v>3870000</v>
      </c>
      <c r="C833">
        <v>95.35</v>
      </c>
      <c r="D833">
        <v>87.8</v>
      </c>
      <c r="E833">
        <v>2.02</v>
      </c>
      <c r="F833" t="s">
        <v>19</v>
      </c>
      <c r="G833" t="s">
        <v>36</v>
      </c>
      <c r="H833" t="s">
        <v>37</v>
      </c>
      <c r="I833">
        <v>87</v>
      </c>
      <c r="J833">
        <f t="shared" si="72"/>
        <v>2020</v>
      </c>
      <c r="K833" t="str">
        <f t="shared" si="73"/>
        <v>50-100</v>
      </c>
      <c r="L833" t="str">
        <f t="shared" si="74"/>
        <v>Over 80</v>
      </c>
      <c r="M833" s="2" t="str">
        <f t="shared" si="75"/>
        <v>Over 2.00</v>
      </c>
      <c r="N833" s="2" t="str">
        <f t="shared" si="76"/>
        <v>95-97.99</v>
      </c>
      <c r="O833" s="2">
        <f t="shared" si="77"/>
        <v>1</v>
      </c>
      <c r="P833" s="2">
        <f>1</f>
        <v>1</v>
      </c>
    </row>
    <row r="834" spans="1:16" x14ac:dyDescent="0.25">
      <c r="A834" s="1">
        <v>44939</v>
      </c>
      <c r="B834">
        <v>5014000</v>
      </c>
      <c r="C834">
        <v>94.69</v>
      </c>
      <c r="D834">
        <v>70.42</v>
      </c>
      <c r="E834">
        <v>1.18</v>
      </c>
      <c r="F834" t="s">
        <v>9</v>
      </c>
      <c r="G834" t="s">
        <v>22</v>
      </c>
      <c r="H834" t="s">
        <v>23</v>
      </c>
      <c r="I834">
        <v>12</v>
      </c>
      <c r="J834">
        <f t="shared" ref="J834:J897" si="78">YEAR(A834)</f>
        <v>2023</v>
      </c>
      <c r="K834" t="str">
        <f t="shared" ref="K834:K897" si="79">IF(I834&lt;50,"Less than 50",IF(I834&lt;100,"50-100","More than 100"))</f>
        <v>Less than 50</v>
      </c>
      <c r="L834" t="str">
        <f t="shared" ref="L834:L897" si="80">IF(D834&lt;65,"Under 65",IF(D834&lt;80,"65-79.99","Over 80"))</f>
        <v>65-79.99</v>
      </c>
      <c r="M834" s="2" t="str">
        <f t="shared" ref="M834:M897" si="81">IF(E834&lt;1.25,"Under 1.25",IF(E834&lt;1.5,"1.25-1.49",IF(E834&lt;2,"1.50-1.99","Over 2.00")))</f>
        <v>Under 1.25</v>
      </c>
      <c r="N834" s="2" t="str">
        <f t="shared" ref="N834:N897" si="82">IF(C834&lt;90,"Under 90",IF(C834&lt;95,"90-94.99",IF(C834&lt;98,"95-97.99","Over 98")))</f>
        <v>90-94.99</v>
      </c>
      <c r="O834" s="2">
        <f t="shared" ref="O834:O897" si="83">IF(OR(F834="30 Days Late", F834="60 Days Late", F834="90+ Days Late"),1,0)</f>
        <v>0</v>
      </c>
      <c r="P834" s="2">
        <f>1</f>
        <v>1</v>
      </c>
    </row>
    <row r="835" spans="1:16" x14ac:dyDescent="0.25">
      <c r="A835" s="1">
        <v>42983</v>
      </c>
      <c r="B835">
        <v>6980000</v>
      </c>
      <c r="C835">
        <v>97.92</v>
      </c>
      <c r="D835">
        <v>55.49</v>
      </c>
      <c r="E835">
        <v>2.4300000000000002</v>
      </c>
      <c r="F835" t="s">
        <v>9</v>
      </c>
      <c r="G835" t="s">
        <v>32</v>
      </c>
      <c r="H835" t="s">
        <v>33</v>
      </c>
      <c r="I835">
        <v>56</v>
      </c>
      <c r="J835">
        <f t="shared" si="78"/>
        <v>2017</v>
      </c>
      <c r="K835" t="str">
        <f t="shared" si="79"/>
        <v>50-100</v>
      </c>
      <c r="L835" t="str">
        <f t="shared" si="80"/>
        <v>Under 65</v>
      </c>
      <c r="M835" s="2" t="str">
        <f t="shared" si="81"/>
        <v>Over 2.00</v>
      </c>
      <c r="N835" s="2" t="str">
        <f t="shared" si="82"/>
        <v>95-97.99</v>
      </c>
      <c r="O835" s="2">
        <f t="shared" si="83"/>
        <v>0</v>
      </c>
      <c r="P835" s="2">
        <f>1</f>
        <v>1</v>
      </c>
    </row>
    <row r="836" spans="1:16" x14ac:dyDescent="0.25">
      <c r="A836" s="1">
        <v>45123</v>
      </c>
      <c r="B836">
        <v>7385000</v>
      </c>
      <c r="C836">
        <v>96.28</v>
      </c>
      <c r="D836">
        <v>82.48</v>
      </c>
      <c r="E836">
        <v>2.42</v>
      </c>
      <c r="F836" t="s">
        <v>9</v>
      </c>
      <c r="G836" t="s">
        <v>47</v>
      </c>
      <c r="H836" t="s">
        <v>18</v>
      </c>
      <c r="I836">
        <v>37</v>
      </c>
      <c r="J836">
        <f t="shared" si="78"/>
        <v>2023</v>
      </c>
      <c r="K836" t="str">
        <f t="shared" si="79"/>
        <v>Less than 50</v>
      </c>
      <c r="L836" t="str">
        <f t="shared" si="80"/>
        <v>Over 80</v>
      </c>
      <c r="M836" s="2" t="str">
        <f t="shared" si="81"/>
        <v>Over 2.00</v>
      </c>
      <c r="N836" s="2" t="str">
        <f t="shared" si="82"/>
        <v>95-97.99</v>
      </c>
      <c r="O836" s="2">
        <f t="shared" si="83"/>
        <v>0</v>
      </c>
      <c r="P836" s="2">
        <f>1</f>
        <v>1</v>
      </c>
    </row>
    <row r="837" spans="1:16" x14ac:dyDescent="0.25">
      <c r="A837" s="1">
        <v>44100</v>
      </c>
      <c r="B837">
        <v>6634000</v>
      </c>
      <c r="C837">
        <v>86.98</v>
      </c>
      <c r="D837">
        <v>78.2</v>
      </c>
      <c r="E837">
        <v>2.11</v>
      </c>
      <c r="F837" t="s">
        <v>9</v>
      </c>
      <c r="G837" t="s">
        <v>43</v>
      </c>
      <c r="H837" t="s">
        <v>15</v>
      </c>
      <c r="I837">
        <v>62</v>
      </c>
      <c r="J837">
        <f t="shared" si="78"/>
        <v>2020</v>
      </c>
      <c r="K837" t="str">
        <f t="shared" si="79"/>
        <v>50-100</v>
      </c>
      <c r="L837" t="str">
        <f t="shared" si="80"/>
        <v>65-79.99</v>
      </c>
      <c r="M837" s="2" t="str">
        <f t="shared" si="81"/>
        <v>Over 2.00</v>
      </c>
      <c r="N837" s="2" t="str">
        <f t="shared" si="82"/>
        <v>Under 90</v>
      </c>
      <c r="O837" s="2">
        <f t="shared" si="83"/>
        <v>0</v>
      </c>
      <c r="P837" s="2">
        <f>1</f>
        <v>1</v>
      </c>
    </row>
    <row r="838" spans="1:16" x14ac:dyDescent="0.25">
      <c r="A838" s="1">
        <v>44712</v>
      </c>
      <c r="B838">
        <v>2714000</v>
      </c>
      <c r="C838">
        <v>98.1</v>
      </c>
      <c r="D838">
        <v>56.75</v>
      </c>
      <c r="E838">
        <v>1.08</v>
      </c>
      <c r="F838" t="s">
        <v>9</v>
      </c>
      <c r="G838" t="s">
        <v>51</v>
      </c>
      <c r="H838" t="s">
        <v>28</v>
      </c>
      <c r="I838">
        <v>99</v>
      </c>
      <c r="J838">
        <f t="shared" si="78"/>
        <v>2022</v>
      </c>
      <c r="K838" t="str">
        <f t="shared" si="79"/>
        <v>50-100</v>
      </c>
      <c r="L838" t="str">
        <f t="shared" si="80"/>
        <v>Under 65</v>
      </c>
      <c r="M838" s="2" t="str">
        <f t="shared" si="81"/>
        <v>Under 1.25</v>
      </c>
      <c r="N838" s="2" t="str">
        <f t="shared" si="82"/>
        <v>Over 98</v>
      </c>
      <c r="O838" s="2">
        <f t="shared" si="83"/>
        <v>0</v>
      </c>
      <c r="P838" s="2">
        <f>1</f>
        <v>1</v>
      </c>
    </row>
    <row r="839" spans="1:16" x14ac:dyDescent="0.25">
      <c r="A839" s="1">
        <v>43902</v>
      </c>
      <c r="B839">
        <v>4593000</v>
      </c>
      <c r="C839">
        <v>97.74</v>
      </c>
      <c r="D839">
        <v>65.34</v>
      </c>
      <c r="E839">
        <v>1.25</v>
      </c>
      <c r="F839" t="s">
        <v>52</v>
      </c>
      <c r="G839" t="s">
        <v>43</v>
      </c>
      <c r="H839" t="s">
        <v>15</v>
      </c>
      <c r="I839">
        <v>129</v>
      </c>
      <c r="J839">
        <f t="shared" si="78"/>
        <v>2020</v>
      </c>
      <c r="K839" t="str">
        <f t="shared" si="79"/>
        <v>More than 100</v>
      </c>
      <c r="L839" t="str">
        <f t="shared" si="80"/>
        <v>65-79.99</v>
      </c>
      <c r="M839" s="2" t="str">
        <f t="shared" si="81"/>
        <v>1.25-1.49</v>
      </c>
      <c r="N839" s="2" t="str">
        <f t="shared" si="82"/>
        <v>95-97.99</v>
      </c>
      <c r="O839" s="2">
        <f t="shared" si="83"/>
        <v>1</v>
      </c>
      <c r="P839" s="2">
        <f>1</f>
        <v>1</v>
      </c>
    </row>
    <row r="840" spans="1:16" x14ac:dyDescent="0.25">
      <c r="A840" s="1">
        <v>45320</v>
      </c>
      <c r="B840">
        <v>5357000</v>
      </c>
      <c r="C840">
        <v>87.84</v>
      </c>
      <c r="D840">
        <v>78.819999999999993</v>
      </c>
      <c r="E840">
        <v>1.77</v>
      </c>
      <c r="F840" t="s">
        <v>9</v>
      </c>
      <c r="G840" t="s">
        <v>27</v>
      </c>
      <c r="H840" t="s">
        <v>28</v>
      </c>
      <c r="I840">
        <v>111</v>
      </c>
      <c r="J840">
        <f t="shared" si="78"/>
        <v>2024</v>
      </c>
      <c r="K840" t="str">
        <f t="shared" si="79"/>
        <v>More than 100</v>
      </c>
      <c r="L840" t="str">
        <f t="shared" si="80"/>
        <v>65-79.99</v>
      </c>
      <c r="M840" s="2" t="str">
        <f t="shared" si="81"/>
        <v>1.50-1.99</v>
      </c>
      <c r="N840" s="2" t="str">
        <f t="shared" si="82"/>
        <v>Under 90</v>
      </c>
      <c r="O840" s="2">
        <f t="shared" si="83"/>
        <v>0</v>
      </c>
      <c r="P840" s="2">
        <f>1</f>
        <v>1</v>
      </c>
    </row>
    <row r="841" spans="1:16" x14ac:dyDescent="0.25">
      <c r="A841" s="1">
        <v>45566</v>
      </c>
      <c r="B841">
        <v>3280000</v>
      </c>
      <c r="C841">
        <v>97.43</v>
      </c>
      <c r="D841">
        <v>83.18</v>
      </c>
      <c r="E841">
        <v>2.06</v>
      </c>
      <c r="F841" t="s">
        <v>9</v>
      </c>
      <c r="G841" t="s">
        <v>29</v>
      </c>
      <c r="H841" t="s">
        <v>26</v>
      </c>
      <c r="I841">
        <v>143</v>
      </c>
      <c r="J841">
        <f t="shared" si="78"/>
        <v>2024</v>
      </c>
      <c r="K841" t="str">
        <f t="shared" si="79"/>
        <v>More than 100</v>
      </c>
      <c r="L841" t="str">
        <f t="shared" si="80"/>
        <v>Over 80</v>
      </c>
      <c r="M841" s="2" t="str">
        <f t="shared" si="81"/>
        <v>Over 2.00</v>
      </c>
      <c r="N841" s="2" t="str">
        <f t="shared" si="82"/>
        <v>95-97.99</v>
      </c>
      <c r="O841" s="2">
        <f t="shared" si="83"/>
        <v>0</v>
      </c>
      <c r="P841" s="2">
        <f>1</f>
        <v>1</v>
      </c>
    </row>
    <row r="842" spans="1:16" x14ac:dyDescent="0.25">
      <c r="A842" s="1">
        <v>45279</v>
      </c>
      <c r="B842">
        <v>7436000</v>
      </c>
      <c r="C842">
        <v>90.44</v>
      </c>
      <c r="D842">
        <v>85.17</v>
      </c>
      <c r="E842">
        <v>2.09</v>
      </c>
      <c r="F842" t="s">
        <v>40</v>
      </c>
      <c r="G842" t="s">
        <v>12</v>
      </c>
      <c r="H842" t="s">
        <v>13</v>
      </c>
      <c r="I842">
        <v>106</v>
      </c>
      <c r="J842">
        <f t="shared" si="78"/>
        <v>2023</v>
      </c>
      <c r="K842" t="str">
        <f t="shared" si="79"/>
        <v>More than 100</v>
      </c>
      <c r="L842" t="str">
        <f t="shared" si="80"/>
        <v>Over 80</v>
      </c>
      <c r="M842" s="2" t="str">
        <f t="shared" si="81"/>
        <v>Over 2.00</v>
      </c>
      <c r="N842" s="2" t="str">
        <f t="shared" si="82"/>
        <v>90-94.99</v>
      </c>
      <c r="O842" s="2">
        <f t="shared" si="83"/>
        <v>1</v>
      </c>
      <c r="P842" s="2">
        <f>1</f>
        <v>1</v>
      </c>
    </row>
    <row r="843" spans="1:16" x14ac:dyDescent="0.25">
      <c r="A843" s="1">
        <v>44931</v>
      </c>
      <c r="B843">
        <v>4558000</v>
      </c>
      <c r="C843">
        <v>98.3</v>
      </c>
      <c r="D843">
        <v>51.89</v>
      </c>
      <c r="E843">
        <v>2.44</v>
      </c>
      <c r="F843" t="s">
        <v>9</v>
      </c>
      <c r="G843" t="s">
        <v>25</v>
      </c>
      <c r="H843" t="s">
        <v>26</v>
      </c>
      <c r="I843">
        <v>47</v>
      </c>
      <c r="J843">
        <f t="shared" si="78"/>
        <v>2023</v>
      </c>
      <c r="K843" t="str">
        <f t="shared" si="79"/>
        <v>Less than 50</v>
      </c>
      <c r="L843" t="str">
        <f t="shared" si="80"/>
        <v>Under 65</v>
      </c>
      <c r="M843" s="2" t="str">
        <f t="shared" si="81"/>
        <v>Over 2.00</v>
      </c>
      <c r="N843" s="2" t="str">
        <f t="shared" si="82"/>
        <v>Over 98</v>
      </c>
      <c r="O843" s="2">
        <f t="shared" si="83"/>
        <v>0</v>
      </c>
      <c r="P843" s="2">
        <f>1</f>
        <v>1</v>
      </c>
    </row>
    <row r="844" spans="1:16" x14ac:dyDescent="0.25">
      <c r="A844" s="1">
        <v>42710</v>
      </c>
      <c r="B844">
        <v>7130000</v>
      </c>
      <c r="C844">
        <v>89.06</v>
      </c>
      <c r="D844">
        <v>59.95</v>
      </c>
      <c r="E844">
        <v>2.41</v>
      </c>
      <c r="F844" t="s">
        <v>19</v>
      </c>
      <c r="G844" t="s">
        <v>49</v>
      </c>
      <c r="H844" t="s">
        <v>18</v>
      </c>
      <c r="I844">
        <v>118</v>
      </c>
      <c r="J844">
        <f t="shared" si="78"/>
        <v>2016</v>
      </c>
      <c r="K844" t="str">
        <f t="shared" si="79"/>
        <v>More than 100</v>
      </c>
      <c r="L844" t="str">
        <f t="shared" si="80"/>
        <v>Under 65</v>
      </c>
      <c r="M844" s="2" t="str">
        <f t="shared" si="81"/>
        <v>Over 2.00</v>
      </c>
      <c r="N844" s="2" t="str">
        <f t="shared" si="82"/>
        <v>Under 90</v>
      </c>
      <c r="O844" s="2">
        <f t="shared" si="83"/>
        <v>1</v>
      </c>
      <c r="P844" s="2">
        <f>1</f>
        <v>1</v>
      </c>
    </row>
    <row r="845" spans="1:16" x14ac:dyDescent="0.25">
      <c r="A845" s="1">
        <v>42458</v>
      </c>
      <c r="B845">
        <v>6993000</v>
      </c>
      <c r="C845">
        <v>90.9</v>
      </c>
      <c r="D845">
        <v>55.57</v>
      </c>
      <c r="E845">
        <v>1.02</v>
      </c>
      <c r="F845" t="s">
        <v>9</v>
      </c>
      <c r="G845" t="s">
        <v>38</v>
      </c>
      <c r="H845" t="s">
        <v>23</v>
      </c>
      <c r="I845">
        <v>53</v>
      </c>
      <c r="J845">
        <f t="shared" si="78"/>
        <v>2016</v>
      </c>
      <c r="K845" t="str">
        <f t="shared" si="79"/>
        <v>50-100</v>
      </c>
      <c r="L845" t="str">
        <f t="shared" si="80"/>
        <v>Under 65</v>
      </c>
      <c r="M845" s="2" t="str">
        <f t="shared" si="81"/>
        <v>Under 1.25</v>
      </c>
      <c r="N845" s="2" t="str">
        <f t="shared" si="82"/>
        <v>90-94.99</v>
      </c>
      <c r="O845" s="2">
        <f t="shared" si="83"/>
        <v>0</v>
      </c>
      <c r="P845" s="2">
        <f>1</f>
        <v>1</v>
      </c>
    </row>
    <row r="846" spans="1:16" x14ac:dyDescent="0.25">
      <c r="A846" s="1">
        <v>44895</v>
      </c>
      <c r="B846">
        <v>5848000</v>
      </c>
      <c r="C846">
        <v>90.54</v>
      </c>
      <c r="D846">
        <v>64.290000000000006</v>
      </c>
      <c r="E846">
        <v>1.52</v>
      </c>
      <c r="F846" t="s">
        <v>9</v>
      </c>
      <c r="G846" t="s">
        <v>27</v>
      </c>
      <c r="H846" t="s">
        <v>28</v>
      </c>
      <c r="I846">
        <v>76</v>
      </c>
      <c r="J846">
        <f t="shared" si="78"/>
        <v>2022</v>
      </c>
      <c r="K846" t="str">
        <f t="shared" si="79"/>
        <v>50-100</v>
      </c>
      <c r="L846" t="str">
        <f t="shared" si="80"/>
        <v>Under 65</v>
      </c>
      <c r="M846" s="2" t="str">
        <f t="shared" si="81"/>
        <v>1.50-1.99</v>
      </c>
      <c r="N846" s="2" t="str">
        <f t="shared" si="82"/>
        <v>90-94.99</v>
      </c>
      <c r="O846" s="2">
        <f t="shared" si="83"/>
        <v>0</v>
      </c>
      <c r="P846" s="2">
        <f>1</f>
        <v>1</v>
      </c>
    </row>
    <row r="847" spans="1:16" x14ac:dyDescent="0.25">
      <c r="A847" s="1">
        <v>44213</v>
      </c>
      <c r="B847">
        <v>500000</v>
      </c>
      <c r="C847">
        <v>98.2</v>
      </c>
      <c r="D847">
        <v>70.22</v>
      </c>
      <c r="E847">
        <v>1.76</v>
      </c>
      <c r="F847" t="s">
        <v>19</v>
      </c>
      <c r="G847" t="s">
        <v>46</v>
      </c>
      <c r="H847" t="s">
        <v>37</v>
      </c>
      <c r="I847">
        <v>103</v>
      </c>
      <c r="J847">
        <f t="shared" si="78"/>
        <v>2021</v>
      </c>
      <c r="K847" t="str">
        <f t="shared" si="79"/>
        <v>More than 100</v>
      </c>
      <c r="L847" t="str">
        <f t="shared" si="80"/>
        <v>65-79.99</v>
      </c>
      <c r="M847" s="2" t="str">
        <f t="shared" si="81"/>
        <v>1.50-1.99</v>
      </c>
      <c r="N847" s="2" t="str">
        <f t="shared" si="82"/>
        <v>Over 98</v>
      </c>
      <c r="O847" s="2">
        <f t="shared" si="83"/>
        <v>1</v>
      </c>
      <c r="P847" s="2">
        <f>1</f>
        <v>1</v>
      </c>
    </row>
    <row r="848" spans="1:16" x14ac:dyDescent="0.25">
      <c r="A848" s="1">
        <v>43766</v>
      </c>
      <c r="B848">
        <v>4637000</v>
      </c>
      <c r="C848">
        <v>94.95</v>
      </c>
      <c r="D848">
        <v>73.81</v>
      </c>
      <c r="E848">
        <v>1.62</v>
      </c>
      <c r="F848" t="s">
        <v>40</v>
      </c>
      <c r="G848" t="s">
        <v>22</v>
      </c>
      <c r="H848" t="s">
        <v>23</v>
      </c>
      <c r="I848">
        <v>71</v>
      </c>
      <c r="J848">
        <f t="shared" si="78"/>
        <v>2019</v>
      </c>
      <c r="K848" t="str">
        <f t="shared" si="79"/>
        <v>50-100</v>
      </c>
      <c r="L848" t="str">
        <f t="shared" si="80"/>
        <v>65-79.99</v>
      </c>
      <c r="M848" s="2" t="str">
        <f t="shared" si="81"/>
        <v>1.50-1.99</v>
      </c>
      <c r="N848" s="2" t="str">
        <f t="shared" si="82"/>
        <v>90-94.99</v>
      </c>
      <c r="O848" s="2">
        <f t="shared" si="83"/>
        <v>1</v>
      </c>
      <c r="P848" s="2">
        <f>1</f>
        <v>1</v>
      </c>
    </row>
    <row r="849" spans="1:16" x14ac:dyDescent="0.25">
      <c r="A849" s="1">
        <v>42371</v>
      </c>
      <c r="B849">
        <v>7799000</v>
      </c>
      <c r="C849">
        <v>87.94</v>
      </c>
      <c r="D849">
        <v>82.81</v>
      </c>
      <c r="E849">
        <v>1.97</v>
      </c>
      <c r="F849" t="s">
        <v>19</v>
      </c>
      <c r="G849" t="s">
        <v>48</v>
      </c>
      <c r="H849" t="s">
        <v>13</v>
      </c>
      <c r="I849">
        <v>63</v>
      </c>
      <c r="J849">
        <f t="shared" si="78"/>
        <v>2016</v>
      </c>
      <c r="K849" t="str">
        <f t="shared" si="79"/>
        <v>50-100</v>
      </c>
      <c r="L849" t="str">
        <f t="shared" si="80"/>
        <v>Over 80</v>
      </c>
      <c r="M849" s="2" t="str">
        <f t="shared" si="81"/>
        <v>1.50-1.99</v>
      </c>
      <c r="N849" s="2" t="str">
        <f t="shared" si="82"/>
        <v>Under 90</v>
      </c>
      <c r="O849" s="2">
        <f t="shared" si="83"/>
        <v>1</v>
      </c>
      <c r="P849" s="2">
        <f>1</f>
        <v>1</v>
      </c>
    </row>
    <row r="850" spans="1:16" x14ac:dyDescent="0.25">
      <c r="A850" s="1">
        <v>42778</v>
      </c>
      <c r="B850">
        <v>2601000</v>
      </c>
      <c r="C850">
        <v>88.85</v>
      </c>
      <c r="D850">
        <v>80.08</v>
      </c>
      <c r="E850">
        <v>1.77</v>
      </c>
      <c r="F850" t="s">
        <v>9</v>
      </c>
      <c r="G850" t="s">
        <v>14</v>
      </c>
      <c r="H850" t="s">
        <v>15</v>
      </c>
      <c r="I850">
        <v>5</v>
      </c>
      <c r="J850">
        <f t="shared" si="78"/>
        <v>2017</v>
      </c>
      <c r="K850" t="str">
        <f t="shared" si="79"/>
        <v>Less than 50</v>
      </c>
      <c r="L850" t="str">
        <f t="shared" si="80"/>
        <v>Over 80</v>
      </c>
      <c r="M850" s="2" t="str">
        <f t="shared" si="81"/>
        <v>1.50-1.99</v>
      </c>
      <c r="N850" s="2" t="str">
        <f t="shared" si="82"/>
        <v>Under 90</v>
      </c>
      <c r="O850" s="2">
        <f t="shared" si="83"/>
        <v>0</v>
      </c>
      <c r="P850" s="2">
        <f>1</f>
        <v>1</v>
      </c>
    </row>
    <row r="851" spans="1:16" x14ac:dyDescent="0.25">
      <c r="A851" s="1">
        <v>43633</v>
      </c>
      <c r="B851">
        <v>6793000</v>
      </c>
      <c r="C851">
        <v>99.94</v>
      </c>
      <c r="D851">
        <v>67.41</v>
      </c>
      <c r="E851">
        <v>2.38</v>
      </c>
      <c r="F851" t="s">
        <v>19</v>
      </c>
      <c r="G851" t="s">
        <v>50</v>
      </c>
      <c r="H851" t="s">
        <v>21</v>
      </c>
      <c r="I851">
        <v>24</v>
      </c>
      <c r="J851">
        <f t="shared" si="78"/>
        <v>2019</v>
      </c>
      <c r="K851" t="str">
        <f t="shared" si="79"/>
        <v>Less than 50</v>
      </c>
      <c r="L851" t="str">
        <f t="shared" si="80"/>
        <v>65-79.99</v>
      </c>
      <c r="M851" s="2" t="str">
        <f t="shared" si="81"/>
        <v>Over 2.00</v>
      </c>
      <c r="N851" s="2" t="str">
        <f t="shared" si="82"/>
        <v>Over 98</v>
      </c>
      <c r="O851" s="2">
        <f t="shared" si="83"/>
        <v>1</v>
      </c>
      <c r="P851" s="2">
        <f>1</f>
        <v>1</v>
      </c>
    </row>
    <row r="852" spans="1:16" x14ac:dyDescent="0.25">
      <c r="A852" s="1">
        <v>45785</v>
      </c>
      <c r="B852">
        <v>4084000</v>
      </c>
      <c r="C852">
        <v>88.06</v>
      </c>
      <c r="D852">
        <v>66.75</v>
      </c>
      <c r="E852">
        <v>1.33</v>
      </c>
      <c r="F852" t="s">
        <v>9</v>
      </c>
      <c r="G852" t="s">
        <v>46</v>
      </c>
      <c r="H852" t="s">
        <v>37</v>
      </c>
      <c r="I852">
        <v>70</v>
      </c>
      <c r="J852">
        <f t="shared" si="78"/>
        <v>2025</v>
      </c>
      <c r="K852" t="str">
        <f t="shared" si="79"/>
        <v>50-100</v>
      </c>
      <c r="L852" t="str">
        <f t="shared" si="80"/>
        <v>65-79.99</v>
      </c>
      <c r="M852" s="2" t="str">
        <f t="shared" si="81"/>
        <v>1.25-1.49</v>
      </c>
      <c r="N852" s="2" t="str">
        <f t="shared" si="82"/>
        <v>Under 90</v>
      </c>
      <c r="O852" s="2">
        <f t="shared" si="83"/>
        <v>0</v>
      </c>
      <c r="P852" s="2">
        <f>1</f>
        <v>1</v>
      </c>
    </row>
    <row r="853" spans="1:16" x14ac:dyDescent="0.25">
      <c r="A853" s="1">
        <v>45859</v>
      </c>
      <c r="B853">
        <v>5958000</v>
      </c>
      <c r="C853">
        <v>87.52</v>
      </c>
      <c r="D853">
        <v>54.81</v>
      </c>
      <c r="E853">
        <v>1.1000000000000001</v>
      </c>
      <c r="F853" t="s">
        <v>9</v>
      </c>
      <c r="G853" t="s">
        <v>49</v>
      </c>
      <c r="H853" t="s">
        <v>18</v>
      </c>
      <c r="I853">
        <v>95</v>
      </c>
      <c r="J853">
        <f t="shared" si="78"/>
        <v>2025</v>
      </c>
      <c r="K853" t="str">
        <f t="shared" si="79"/>
        <v>50-100</v>
      </c>
      <c r="L853" t="str">
        <f t="shared" si="80"/>
        <v>Under 65</v>
      </c>
      <c r="M853" s="2" t="str">
        <f t="shared" si="81"/>
        <v>Under 1.25</v>
      </c>
      <c r="N853" s="2" t="str">
        <f t="shared" si="82"/>
        <v>Under 90</v>
      </c>
      <c r="O853" s="2">
        <f t="shared" si="83"/>
        <v>0</v>
      </c>
      <c r="P853" s="2">
        <f>1</f>
        <v>1</v>
      </c>
    </row>
    <row r="854" spans="1:16" x14ac:dyDescent="0.25">
      <c r="A854" s="1">
        <v>42339</v>
      </c>
      <c r="B854">
        <v>5643000</v>
      </c>
      <c r="C854">
        <v>91.46</v>
      </c>
      <c r="D854">
        <v>54.77</v>
      </c>
      <c r="E854">
        <v>1.77</v>
      </c>
      <c r="F854" t="s">
        <v>9</v>
      </c>
      <c r="G854" t="s">
        <v>48</v>
      </c>
      <c r="H854" t="s">
        <v>13</v>
      </c>
      <c r="I854">
        <v>80</v>
      </c>
      <c r="J854">
        <f t="shared" si="78"/>
        <v>2015</v>
      </c>
      <c r="K854" t="str">
        <f t="shared" si="79"/>
        <v>50-100</v>
      </c>
      <c r="L854" t="str">
        <f t="shared" si="80"/>
        <v>Under 65</v>
      </c>
      <c r="M854" s="2" t="str">
        <f t="shared" si="81"/>
        <v>1.50-1.99</v>
      </c>
      <c r="N854" s="2" t="str">
        <f t="shared" si="82"/>
        <v>90-94.99</v>
      </c>
      <c r="O854" s="2">
        <f t="shared" si="83"/>
        <v>0</v>
      </c>
      <c r="P854" s="2">
        <f>1</f>
        <v>1</v>
      </c>
    </row>
    <row r="855" spans="1:16" x14ac:dyDescent="0.25">
      <c r="A855" s="1">
        <v>43885</v>
      </c>
      <c r="B855">
        <v>2533000</v>
      </c>
      <c r="C855">
        <v>94.32</v>
      </c>
      <c r="D855">
        <v>78.75</v>
      </c>
      <c r="E855">
        <v>1.17</v>
      </c>
      <c r="F855" t="s">
        <v>9</v>
      </c>
      <c r="G855" t="s">
        <v>30</v>
      </c>
      <c r="H855" t="s">
        <v>28</v>
      </c>
      <c r="I855">
        <v>30</v>
      </c>
      <c r="J855">
        <f t="shared" si="78"/>
        <v>2020</v>
      </c>
      <c r="K855" t="str">
        <f t="shared" si="79"/>
        <v>Less than 50</v>
      </c>
      <c r="L855" t="str">
        <f t="shared" si="80"/>
        <v>65-79.99</v>
      </c>
      <c r="M855" s="2" t="str">
        <f t="shared" si="81"/>
        <v>Under 1.25</v>
      </c>
      <c r="N855" s="2" t="str">
        <f t="shared" si="82"/>
        <v>90-94.99</v>
      </c>
      <c r="O855" s="2">
        <f t="shared" si="83"/>
        <v>0</v>
      </c>
      <c r="P855" s="2">
        <f>1</f>
        <v>1</v>
      </c>
    </row>
    <row r="856" spans="1:16" x14ac:dyDescent="0.25">
      <c r="A856" s="1">
        <v>45791</v>
      </c>
      <c r="B856">
        <v>7506000</v>
      </c>
      <c r="C856">
        <v>90.12</v>
      </c>
      <c r="D856">
        <v>67.77</v>
      </c>
      <c r="E856">
        <v>2.0099999999999998</v>
      </c>
      <c r="F856" t="s">
        <v>40</v>
      </c>
      <c r="G856" t="s">
        <v>42</v>
      </c>
      <c r="H856" t="s">
        <v>26</v>
      </c>
      <c r="I856">
        <v>61</v>
      </c>
      <c r="J856">
        <f t="shared" si="78"/>
        <v>2025</v>
      </c>
      <c r="K856" t="str">
        <f t="shared" si="79"/>
        <v>50-100</v>
      </c>
      <c r="L856" t="str">
        <f t="shared" si="80"/>
        <v>65-79.99</v>
      </c>
      <c r="M856" s="2" t="str">
        <f t="shared" si="81"/>
        <v>Over 2.00</v>
      </c>
      <c r="N856" s="2" t="str">
        <f t="shared" si="82"/>
        <v>90-94.99</v>
      </c>
      <c r="O856" s="2">
        <f t="shared" si="83"/>
        <v>1</v>
      </c>
      <c r="P856" s="2">
        <f>1</f>
        <v>1</v>
      </c>
    </row>
    <row r="857" spans="1:16" x14ac:dyDescent="0.25">
      <c r="A857" s="1">
        <v>42460</v>
      </c>
      <c r="B857">
        <v>7277000</v>
      </c>
      <c r="C857">
        <v>97.99</v>
      </c>
      <c r="D857">
        <v>50.4</v>
      </c>
      <c r="E857">
        <v>2.17</v>
      </c>
      <c r="F857" t="s">
        <v>9</v>
      </c>
      <c r="G857" t="s">
        <v>46</v>
      </c>
      <c r="H857" t="s">
        <v>37</v>
      </c>
      <c r="I857">
        <v>75</v>
      </c>
      <c r="J857">
        <f t="shared" si="78"/>
        <v>2016</v>
      </c>
      <c r="K857" t="str">
        <f t="shared" si="79"/>
        <v>50-100</v>
      </c>
      <c r="L857" t="str">
        <f t="shared" si="80"/>
        <v>Under 65</v>
      </c>
      <c r="M857" s="2" t="str">
        <f t="shared" si="81"/>
        <v>Over 2.00</v>
      </c>
      <c r="N857" s="2" t="str">
        <f t="shared" si="82"/>
        <v>95-97.99</v>
      </c>
      <c r="O857" s="2">
        <f t="shared" si="83"/>
        <v>0</v>
      </c>
      <c r="P857" s="2">
        <f>1</f>
        <v>1</v>
      </c>
    </row>
    <row r="858" spans="1:16" x14ac:dyDescent="0.25">
      <c r="A858" s="1">
        <v>43299</v>
      </c>
      <c r="B858">
        <v>5555000</v>
      </c>
      <c r="C858">
        <v>92.25</v>
      </c>
      <c r="D858">
        <v>89.48</v>
      </c>
      <c r="E858">
        <v>2.13</v>
      </c>
      <c r="F858" t="s">
        <v>19</v>
      </c>
      <c r="G858" t="s">
        <v>25</v>
      </c>
      <c r="H858" t="s">
        <v>26</v>
      </c>
      <c r="I858">
        <v>74</v>
      </c>
      <c r="J858">
        <f t="shared" si="78"/>
        <v>2018</v>
      </c>
      <c r="K858" t="str">
        <f t="shared" si="79"/>
        <v>50-100</v>
      </c>
      <c r="L858" t="str">
        <f t="shared" si="80"/>
        <v>Over 80</v>
      </c>
      <c r="M858" s="2" t="str">
        <f t="shared" si="81"/>
        <v>Over 2.00</v>
      </c>
      <c r="N858" s="2" t="str">
        <f t="shared" si="82"/>
        <v>90-94.99</v>
      </c>
      <c r="O858" s="2">
        <f t="shared" si="83"/>
        <v>1</v>
      </c>
      <c r="P858" s="2">
        <f>1</f>
        <v>1</v>
      </c>
    </row>
    <row r="859" spans="1:16" x14ac:dyDescent="0.25">
      <c r="A859" s="1">
        <v>45134</v>
      </c>
      <c r="B859">
        <v>5497000</v>
      </c>
      <c r="C859">
        <v>99.88</v>
      </c>
      <c r="D859">
        <v>84.3</v>
      </c>
      <c r="E859">
        <v>1.1499999999999999</v>
      </c>
      <c r="F859" t="s">
        <v>52</v>
      </c>
      <c r="G859" t="s">
        <v>43</v>
      </c>
      <c r="H859" t="s">
        <v>15</v>
      </c>
      <c r="I859">
        <v>26</v>
      </c>
      <c r="J859">
        <f t="shared" si="78"/>
        <v>2023</v>
      </c>
      <c r="K859" t="str">
        <f t="shared" si="79"/>
        <v>Less than 50</v>
      </c>
      <c r="L859" t="str">
        <f t="shared" si="80"/>
        <v>Over 80</v>
      </c>
      <c r="M859" s="2" t="str">
        <f t="shared" si="81"/>
        <v>Under 1.25</v>
      </c>
      <c r="N859" s="2" t="str">
        <f t="shared" si="82"/>
        <v>Over 98</v>
      </c>
      <c r="O859" s="2">
        <f t="shared" si="83"/>
        <v>1</v>
      </c>
      <c r="P859" s="2">
        <f>1</f>
        <v>1</v>
      </c>
    </row>
    <row r="860" spans="1:16" x14ac:dyDescent="0.25">
      <c r="A860" s="1">
        <v>45435</v>
      </c>
      <c r="B860">
        <v>3049000</v>
      </c>
      <c r="C860">
        <v>85.1</v>
      </c>
      <c r="D860">
        <v>66.14</v>
      </c>
      <c r="E860">
        <v>1.35</v>
      </c>
      <c r="F860" t="s">
        <v>9</v>
      </c>
      <c r="G860" t="s">
        <v>47</v>
      </c>
      <c r="H860" t="s">
        <v>18</v>
      </c>
      <c r="I860">
        <v>114</v>
      </c>
      <c r="J860">
        <f t="shared" si="78"/>
        <v>2024</v>
      </c>
      <c r="K860" t="str">
        <f t="shared" si="79"/>
        <v>More than 100</v>
      </c>
      <c r="L860" t="str">
        <f t="shared" si="80"/>
        <v>65-79.99</v>
      </c>
      <c r="M860" s="2" t="str">
        <f t="shared" si="81"/>
        <v>1.25-1.49</v>
      </c>
      <c r="N860" s="2" t="str">
        <f t="shared" si="82"/>
        <v>Under 90</v>
      </c>
      <c r="O860" s="2">
        <f t="shared" si="83"/>
        <v>0</v>
      </c>
      <c r="P860" s="2">
        <f>1</f>
        <v>1</v>
      </c>
    </row>
    <row r="861" spans="1:16" x14ac:dyDescent="0.25">
      <c r="A861" s="1">
        <v>44958</v>
      </c>
      <c r="B861">
        <v>3949000</v>
      </c>
      <c r="C861">
        <v>97.41</v>
      </c>
      <c r="D861">
        <v>50.02</v>
      </c>
      <c r="E861">
        <v>1.46</v>
      </c>
      <c r="F861" t="s">
        <v>9</v>
      </c>
      <c r="G861" t="s">
        <v>29</v>
      </c>
      <c r="H861" t="s">
        <v>26</v>
      </c>
      <c r="I861">
        <v>105</v>
      </c>
      <c r="J861">
        <f t="shared" si="78"/>
        <v>2023</v>
      </c>
      <c r="K861" t="str">
        <f t="shared" si="79"/>
        <v>More than 100</v>
      </c>
      <c r="L861" t="str">
        <f t="shared" si="80"/>
        <v>Under 65</v>
      </c>
      <c r="M861" s="2" t="str">
        <f t="shared" si="81"/>
        <v>1.25-1.49</v>
      </c>
      <c r="N861" s="2" t="str">
        <f t="shared" si="82"/>
        <v>95-97.99</v>
      </c>
      <c r="O861" s="2">
        <f t="shared" si="83"/>
        <v>0</v>
      </c>
      <c r="P861" s="2">
        <f>1</f>
        <v>1</v>
      </c>
    </row>
    <row r="862" spans="1:16" x14ac:dyDescent="0.25">
      <c r="A862" s="1">
        <v>43939</v>
      </c>
      <c r="B862">
        <v>3436000</v>
      </c>
      <c r="C862">
        <v>86.02</v>
      </c>
      <c r="D862">
        <v>57.48</v>
      </c>
      <c r="E862">
        <v>1.83</v>
      </c>
      <c r="F862" t="s">
        <v>40</v>
      </c>
      <c r="G862" t="s">
        <v>22</v>
      </c>
      <c r="H862" t="s">
        <v>23</v>
      </c>
      <c r="I862">
        <v>52</v>
      </c>
      <c r="J862">
        <f t="shared" si="78"/>
        <v>2020</v>
      </c>
      <c r="K862" t="str">
        <f t="shared" si="79"/>
        <v>50-100</v>
      </c>
      <c r="L862" t="str">
        <f t="shared" si="80"/>
        <v>Under 65</v>
      </c>
      <c r="M862" s="2" t="str">
        <f t="shared" si="81"/>
        <v>1.50-1.99</v>
      </c>
      <c r="N862" s="2" t="str">
        <f t="shared" si="82"/>
        <v>Under 90</v>
      </c>
      <c r="O862" s="2">
        <f t="shared" si="83"/>
        <v>1</v>
      </c>
      <c r="P862" s="2">
        <f>1</f>
        <v>1</v>
      </c>
    </row>
    <row r="863" spans="1:16" x14ac:dyDescent="0.25">
      <c r="A863" s="1">
        <v>43338</v>
      </c>
      <c r="B863">
        <v>3682000</v>
      </c>
      <c r="C863">
        <v>90.65</v>
      </c>
      <c r="D863">
        <v>85.04</v>
      </c>
      <c r="E863">
        <v>2.36</v>
      </c>
      <c r="F863" t="s">
        <v>9</v>
      </c>
      <c r="G863" t="s">
        <v>32</v>
      </c>
      <c r="H863" t="s">
        <v>33</v>
      </c>
      <c r="I863">
        <v>25</v>
      </c>
      <c r="J863">
        <f t="shared" si="78"/>
        <v>2018</v>
      </c>
      <c r="K863" t="str">
        <f t="shared" si="79"/>
        <v>Less than 50</v>
      </c>
      <c r="L863" t="str">
        <f t="shared" si="80"/>
        <v>Over 80</v>
      </c>
      <c r="M863" s="2" t="str">
        <f t="shared" si="81"/>
        <v>Over 2.00</v>
      </c>
      <c r="N863" s="2" t="str">
        <f t="shared" si="82"/>
        <v>90-94.99</v>
      </c>
      <c r="O863" s="2">
        <f t="shared" si="83"/>
        <v>0</v>
      </c>
      <c r="P863" s="2">
        <f>1</f>
        <v>1</v>
      </c>
    </row>
    <row r="864" spans="1:16" x14ac:dyDescent="0.25">
      <c r="A864" s="1">
        <v>45848</v>
      </c>
      <c r="B864">
        <v>849000</v>
      </c>
      <c r="C864">
        <v>86.6</v>
      </c>
      <c r="D864">
        <v>88.14</v>
      </c>
      <c r="E864">
        <v>1.0900000000000001</v>
      </c>
      <c r="F864" t="s">
        <v>40</v>
      </c>
      <c r="G864" t="s">
        <v>16</v>
      </c>
      <c r="H864" t="s">
        <v>11</v>
      </c>
      <c r="I864">
        <v>72</v>
      </c>
      <c r="J864">
        <f t="shared" si="78"/>
        <v>2025</v>
      </c>
      <c r="K864" t="str">
        <f t="shared" si="79"/>
        <v>50-100</v>
      </c>
      <c r="L864" t="str">
        <f t="shared" si="80"/>
        <v>Over 80</v>
      </c>
      <c r="M864" s="2" t="str">
        <f t="shared" si="81"/>
        <v>Under 1.25</v>
      </c>
      <c r="N864" s="2" t="str">
        <f t="shared" si="82"/>
        <v>Under 90</v>
      </c>
      <c r="O864" s="2">
        <f t="shared" si="83"/>
        <v>1</v>
      </c>
      <c r="P864" s="2">
        <f>1</f>
        <v>1</v>
      </c>
    </row>
    <row r="865" spans="1:16" x14ac:dyDescent="0.25">
      <c r="A865" s="1">
        <v>44919</v>
      </c>
      <c r="B865">
        <v>2887000</v>
      </c>
      <c r="C865">
        <v>89.81</v>
      </c>
      <c r="D865">
        <v>56.57</v>
      </c>
      <c r="E865">
        <v>2.17</v>
      </c>
      <c r="F865" t="s">
        <v>9</v>
      </c>
      <c r="G865" t="s">
        <v>45</v>
      </c>
      <c r="H865" t="s">
        <v>33</v>
      </c>
      <c r="I865">
        <v>43</v>
      </c>
      <c r="J865">
        <f t="shared" si="78"/>
        <v>2022</v>
      </c>
      <c r="K865" t="str">
        <f t="shared" si="79"/>
        <v>Less than 50</v>
      </c>
      <c r="L865" t="str">
        <f t="shared" si="80"/>
        <v>Under 65</v>
      </c>
      <c r="M865" s="2" t="str">
        <f t="shared" si="81"/>
        <v>Over 2.00</v>
      </c>
      <c r="N865" s="2" t="str">
        <f t="shared" si="82"/>
        <v>Under 90</v>
      </c>
      <c r="O865" s="2">
        <f t="shared" si="83"/>
        <v>0</v>
      </c>
      <c r="P865" s="2">
        <f>1</f>
        <v>1</v>
      </c>
    </row>
    <row r="866" spans="1:16" x14ac:dyDescent="0.25">
      <c r="A866" s="1">
        <v>45266</v>
      </c>
      <c r="B866">
        <v>5633000</v>
      </c>
      <c r="C866">
        <v>86.86</v>
      </c>
      <c r="D866">
        <v>52.82</v>
      </c>
      <c r="E866">
        <v>2.36</v>
      </c>
      <c r="F866" t="s">
        <v>9</v>
      </c>
      <c r="G866" t="s">
        <v>31</v>
      </c>
      <c r="H866" t="s">
        <v>21</v>
      </c>
      <c r="I866">
        <v>48</v>
      </c>
      <c r="J866">
        <f t="shared" si="78"/>
        <v>2023</v>
      </c>
      <c r="K866" t="str">
        <f t="shared" si="79"/>
        <v>Less than 50</v>
      </c>
      <c r="L866" t="str">
        <f t="shared" si="80"/>
        <v>Under 65</v>
      </c>
      <c r="M866" s="2" t="str">
        <f t="shared" si="81"/>
        <v>Over 2.00</v>
      </c>
      <c r="N866" s="2" t="str">
        <f t="shared" si="82"/>
        <v>Under 90</v>
      </c>
      <c r="O866" s="2">
        <f t="shared" si="83"/>
        <v>0</v>
      </c>
      <c r="P866" s="2">
        <f>1</f>
        <v>1</v>
      </c>
    </row>
    <row r="867" spans="1:16" x14ac:dyDescent="0.25">
      <c r="A867" s="1">
        <v>42777</v>
      </c>
      <c r="B867">
        <v>5970000</v>
      </c>
      <c r="C867">
        <v>93.17</v>
      </c>
      <c r="D867">
        <v>53.11</v>
      </c>
      <c r="E867">
        <v>2.4300000000000002</v>
      </c>
      <c r="F867" t="s">
        <v>9</v>
      </c>
      <c r="G867" t="s">
        <v>38</v>
      </c>
      <c r="H867" t="s">
        <v>23</v>
      </c>
      <c r="I867">
        <v>60</v>
      </c>
      <c r="J867">
        <f t="shared" si="78"/>
        <v>2017</v>
      </c>
      <c r="K867" t="str">
        <f t="shared" si="79"/>
        <v>50-100</v>
      </c>
      <c r="L867" t="str">
        <f t="shared" si="80"/>
        <v>Under 65</v>
      </c>
      <c r="M867" s="2" t="str">
        <f t="shared" si="81"/>
        <v>Over 2.00</v>
      </c>
      <c r="N867" s="2" t="str">
        <f t="shared" si="82"/>
        <v>90-94.99</v>
      </c>
      <c r="O867" s="2">
        <f t="shared" si="83"/>
        <v>0</v>
      </c>
      <c r="P867" s="2">
        <f>1</f>
        <v>1</v>
      </c>
    </row>
    <row r="868" spans="1:16" x14ac:dyDescent="0.25">
      <c r="A868" s="1">
        <v>45131</v>
      </c>
      <c r="B868">
        <v>6172000</v>
      </c>
      <c r="C868">
        <v>87.53</v>
      </c>
      <c r="D868">
        <v>84.16</v>
      </c>
      <c r="E868">
        <v>1.02</v>
      </c>
      <c r="F868" t="s">
        <v>19</v>
      </c>
      <c r="G868" t="s">
        <v>47</v>
      </c>
      <c r="H868" t="s">
        <v>18</v>
      </c>
      <c r="I868">
        <v>62</v>
      </c>
      <c r="J868">
        <f t="shared" si="78"/>
        <v>2023</v>
      </c>
      <c r="K868" t="str">
        <f t="shared" si="79"/>
        <v>50-100</v>
      </c>
      <c r="L868" t="str">
        <f t="shared" si="80"/>
        <v>Over 80</v>
      </c>
      <c r="M868" s="2" t="str">
        <f t="shared" si="81"/>
        <v>Under 1.25</v>
      </c>
      <c r="N868" s="2" t="str">
        <f t="shared" si="82"/>
        <v>Under 90</v>
      </c>
      <c r="O868" s="2">
        <f t="shared" si="83"/>
        <v>1</v>
      </c>
      <c r="P868" s="2">
        <f>1</f>
        <v>1</v>
      </c>
    </row>
    <row r="869" spans="1:16" x14ac:dyDescent="0.25">
      <c r="A869" s="1">
        <v>44373</v>
      </c>
      <c r="B869">
        <v>8140000</v>
      </c>
      <c r="C869">
        <v>99.02</v>
      </c>
      <c r="D869">
        <v>86.37</v>
      </c>
      <c r="E869">
        <v>2.23</v>
      </c>
      <c r="F869" t="s">
        <v>9</v>
      </c>
      <c r="G869" t="s">
        <v>49</v>
      </c>
      <c r="H869" t="s">
        <v>18</v>
      </c>
      <c r="I869">
        <v>77</v>
      </c>
      <c r="J869">
        <f t="shared" si="78"/>
        <v>2021</v>
      </c>
      <c r="K869" t="str">
        <f t="shared" si="79"/>
        <v>50-100</v>
      </c>
      <c r="L869" t="str">
        <f t="shared" si="80"/>
        <v>Over 80</v>
      </c>
      <c r="M869" s="2" t="str">
        <f t="shared" si="81"/>
        <v>Over 2.00</v>
      </c>
      <c r="N869" s="2" t="str">
        <f t="shared" si="82"/>
        <v>Over 98</v>
      </c>
      <c r="O869" s="2">
        <f t="shared" si="83"/>
        <v>0</v>
      </c>
      <c r="P869" s="2">
        <f>1</f>
        <v>1</v>
      </c>
    </row>
    <row r="870" spans="1:16" x14ac:dyDescent="0.25">
      <c r="A870" s="1">
        <v>44748</v>
      </c>
      <c r="B870">
        <v>4671000</v>
      </c>
      <c r="C870">
        <v>89.26</v>
      </c>
      <c r="D870">
        <v>61.56</v>
      </c>
      <c r="E870">
        <v>1.57</v>
      </c>
      <c r="F870" t="s">
        <v>9</v>
      </c>
      <c r="G870" t="s">
        <v>44</v>
      </c>
      <c r="H870" t="s">
        <v>37</v>
      </c>
      <c r="I870">
        <v>81</v>
      </c>
      <c r="J870">
        <f t="shared" si="78"/>
        <v>2022</v>
      </c>
      <c r="K870" t="str">
        <f t="shared" si="79"/>
        <v>50-100</v>
      </c>
      <c r="L870" t="str">
        <f t="shared" si="80"/>
        <v>Under 65</v>
      </c>
      <c r="M870" s="2" t="str">
        <f t="shared" si="81"/>
        <v>1.50-1.99</v>
      </c>
      <c r="N870" s="2" t="str">
        <f t="shared" si="82"/>
        <v>Under 90</v>
      </c>
      <c r="O870" s="2">
        <f t="shared" si="83"/>
        <v>0</v>
      </c>
      <c r="P870" s="2">
        <f>1</f>
        <v>1</v>
      </c>
    </row>
    <row r="871" spans="1:16" x14ac:dyDescent="0.25">
      <c r="A871" s="1">
        <v>44282</v>
      </c>
      <c r="B871">
        <v>6865000</v>
      </c>
      <c r="C871">
        <v>87.4</v>
      </c>
      <c r="D871">
        <v>77.650000000000006</v>
      </c>
      <c r="E871">
        <v>1.25</v>
      </c>
      <c r="F871" t="s">
        <v>9</v>
      </c>
      <c r="G871" t="s">
        <v>39</v>
      </c>
      <c r="H871" t="s">
        <v>23</v>
      </c>
      <c r="I871">
        <v>8</v>
      </c>
      <c r="J871">
        <f t="shared" si="78"/>
        <v>2021</v>
      </c>
      <c r="K871" t="str">
        <f t="shared" si="79"/>
        <v>Less than 50</v>
      </c>
      <c r="L871" t="str">
        <f t="shared" si="80"/>
        <v>65-79.99</v>
      </c>
      <c r="M871" s="2" t="str">
        <f t="shared" si="81"/>
        <v>1.25-1.49</v>
      </c>
      <c r="N871" s="2" t="str">
        <f t="shared" si="82"/>
        <v>Under 90</v>
      </c>
      <c r="O871" s="2">
        <f t="shared" si="83"/>
        <v>0</v>
      </c>
      <c r="P871" s="2">
        <f>1</f>
        <v>1</v>
      </c>
    </row>
    <row r="872" spans="1:16" x14ac:dyDescent="0.25">
      <c r="A872" s="1">
        <v>44205</v>
      </c>
      <c r="B872">
        <v>5069000</v>
      </c>
      <c r="C872">
        <v>96.95</v>
      </c>
      <c r="D872">
        <v>79.58</v>
      </c>
      <c r="E872">
        <v>1.97</v>
      </c>
      <c r="F872" t="s">
        <v>9</v>
      </c>
      <c r="G872" t="s">
        <v>48</v>
      </c>
      <c r="H872" t="s">
        <v>13</v>
      </c>
      <c r="I872">
        <v>15</v>
      </c>
      <c r="J872">
        <f t="shared" si="78"/>
        <v>2021</v>
      </c>
      <c r="K872" t="str">
        <f t="shared" si="79"/>
        <v>Less than 50</v>
      </c>
      <c r="L872" t="str">
        <f t="shared" si="80"/>
        <v>65-79.99</v>
      </c>
      <c r="M872" s="2" t="str">
        <f t="shared" si="81"/>
        <v>1.50-1.99</v>
      </c>
      <c r="N872" s="2" t="str">
        <f t="shared" si="82"/>
        <v>95-97.99</v>
      </c>
      <c r="O872" s="2">
        <f t="shared" si="83"/>
        <v>0</v>
      </c>
      <c r="P872" s="2">
        <f>1</f>
        <v>1</v>
      </c>
    </row>
    <row r="873" spans="1:16" x14ac:dyDescent="0.25">
      <c r="A873" s="1">
        <v>42860</v>
      </c>
      <c r="B873">
        <v>5327000</v>
      </c>
      <c r="C873">
        <v>86.31</v>
      </c>
      <c r="D873">
        <v>65.09</v>
      </c>
      <c r="E873">
        <v>1.62</v>
      </c>
      <c r="F873" t="s">
        <v>9</v>
      </c>
      <c r="G873" t="s">
        <v>27</v>
      </c>
      <c r="H873" t="s">
        <v>28</v>
      </c>
      <c r="I873">
        <v>39</v>
      </c>
      <c r="J873">
        <f t="shared" si="78"/>
        <v>2017</v>
      </c>
      <c r="K873" t="str">
        <f t="shared" si="79"/>
        <v>Less than 50</v>
      </c>
      <c r="L873" t="str">
        <f t="shared" si="80"/>
        <v>65-79.99</v>
      </c>
      <c r="M873" s="2" t="str">
        <f t="shared" si="81"/>
        <v>1.50-1.99</v>
      </c>
      <c r="N873" s="2" t="str">
        <f t="shared" si="82"/>
        <v>Under 90</v>
      </c>
      <c r="O873" s="2">
        <f t="shared" si="83"/>
        <v>0</v>
      </c>
      <c r="P873" s="2">
        <f>1</f>
        <v>1</v>
      </c>
    </row>
    <row r="874" spans="1:16" x14ac:dyDescent="0.25">
      <c r="A874" s="1">
        <v>43210</v>
      </c>
      <c r="B874">
        <v>4234000</v>
      </c>
      <c r="C874">
        <v>87.69</v>
      </c>
      <c r="D874">
        <v>65.69</v>
      </c>
      <c r="E874">
        <v>2.42</v>
      </c>
      <c r="F874" t="s">
        <v>9</v>
      </c>
      <c r="G874" t="s">
        <v>50</v>
      </c>
      <c r="H874" t="s">
        <v>21</v>
      </c>
      <c r="I874">
        <v>71</v>
      </c>
      <c r="J874">
        <f t="shared" si="78"/>
        <v>2018</v>
      </c>
      <c r="K874" t="str">
        <f t="shared" si="79"/>
        <v>50-100</v>
      </c>
      <c r="L874" t="str">
        <f t="shared" si="80"/>
        <v>65-79.99</v>
      </c>
      <c r="M874" s="2" t="str">
        <f t="shared" si="81"/>
        <v>Over 2.00</v>
      </c>
      <c r="N874" s="2" t="str">
        <f t="shared" si="82"/>
        <v>Under 90</v>
      </c>
      <c r="O874" s="2">
        <f t="shared" si="83"/>
        <v>0</v>
      </c>
      <c r="P874" s="2">
        <f>1</f>
        <v>1</v>
      </c>
    </row>
    <row r="875" spans="1:16" x14ac:dyDescent="0.25">
      <c r="A875" s="1">
        <v>44260</v>
      </c>
      <c r="B875">
        <v>5807000</v>
      </c>
      <c r="C875">
        <v>86.63</v>
      </c>
      <c r="D875">
        <v>89.25</v>
      </c>
      <c r="E875">
        <v>1.57</v>
      </c>
      <c r="F875" t="s">
        <v>9</v>
      </c>
      <c r="G875" t="s">
        <v>38</v>
      </c>
      <c r="H875" t="s">
        <v>23</v>
      </c>
      <c r="I875">
        <v>58</v>
      </c>
      <c r="J875">
        <f t="shared" si="78"/>
        <v>2021</v>
      </c>
      <c r="K875" t="str">
        <f t="shared" si="79"/>
        <v>50-100</v>
      </c>
      <c r="L875" t="str">
        <f t="shared" si="80"/>
        <v>Over 80</v>
      </c>
      <c r="M875" s="2" t="str">
        <f t="shared" si="81"/>
        <v>1.50-1.99</v>
      </c>
      <c r="N875" s="2" t="str">
        <f t="shared" si="82"/>
        <v>Under 90</v>
      </c>
      <c r="O875" s="2">
        <f t="shared" si="83"/>
        <v>0</v>
      </c>
      <c r="P875" s="2">
        <f>1</f>
        <v>1</v>
      </c>
    </row>
    <row r="876" spans="1:16" x14ac:dyDescent="0.25">
      <c r="A876" s="1">
        <v>44768</v>
      </c>
      <c r="B876">
        <v>3660000</v>
      </c>
      <c r="C876">
        <v>94.42</v>
      </c>
      <c r="D876">
        <v>57.68</v>
      </c>
      <c r="E876">
        <v>1.22</v>
      </c>
      <c r="F876" t="s">
        <v>19</v>
      </c>
      <c r="G876" t="s">
        <v>31</v>
      </c>
      <c r="H876" t="s">
        <v>21</v>
      </c>
      <c r="I876">
        <v>110</v>
      </c>
      <c r="J876">
        <f t="shared" si="78"/>
        <v>2022</v>
      </c>
      <c r="K876" t="str">
        <f t="shared" si="79"/>
        <v>More than 100</v>
      </c>
      <c r="L876" t="str">
        <f t="shared" si="80"/>
        <v>Under 65</v>
      </c>
      <c r="M876" s="2" t="str">
        <f t="shared" si="81"/>
        <v>Under 1.25</v>
      </c>
      <c r="N876" s="2" t="str">
        <f t="shared" si="82"/>
        <v>90-94.99</v>
      </c>
      <c r="O876" s="2">
        <f t="shared" si="83"/>
        <v>1</v>
      </c>
      <c r="P876" s="2">
        <f>1</f>
        <v>1</v>
      </c>
    </row>
    <row r="877" spans="1:16" x14ac:dyDescent="0.25">
      <c r="A877" s="1">
        <v>45289</v>
      </c>
      <c r="B877">
        <v>5558000</v>
      </c>
      <c r="C877">
        <v>97.12</v>
      </c>
      <c r="D877">
        <v>52.76</v>
      </c>
      <c r="E877">
        <v>1.5</v>
      </c>
      <c r="F877" t="s">
        <v>9</v>
      </c>
      <c r="G877" t="s">
        <v>16</v>
      </c>
      <c r="H877" t="s">
        <v>11</v>
      </c>
      <c r="I877">
        <v>100</v>
      </c>
      <c r="J877">
        <f t="shared" si="78"/>
        <v>2023</v>
      </c>
      <c r="K877" t="str">
        <f t="shared" si="79"/>
        <v>More than 100</v>
      </c>
      <c r="L877" t="str">
        <f t="shared" si="80"/>
        <v>Under 65</v>
      </c>
      <c r="M877" s="2" t="str">
        <f t="shared" si="81"/>
        <v>1.50-1.99</v>
      </c>
      <c r="N877" s="2" t="str">
        <f t="shared" si="82"/>
        <v>95-97.99</v>
      </c>
      <c r="O877" s="2">
        <f t="shared" si="83"/>
        <v>0</v>
      </c>
      <c r="P877" s="2">
        <f>1</f>
        <v>1</v>
      </c>
    </row>
    <row r="878" spans="1:16" x14ac:dyDescent="0.25">
      <c r="A878" s="1">
        <v>44001</v>
      </c>
      <c r="B878">
        <v>7072000</v>
      </c>
      <c r="C878">
        <v>90.34</v>
      </c>
      <c r="D878">
        <v>55.94</v>
      </c>
      <c r="E878">
        <v>1.89</v>
      </c>
      <c r="F878" t="s">
        <v>9</v>
      </c>
      <c r="G878" t="s">
        <v>46</v>
      </c>
      <c r="H878" t="s">
        <v>37</v>
      </c>
      <c r="I878">
        <v>32</v>
      </c>
      <c r="J878">
        <f t="shared" si="78"/>
        <v>2020</v>
      </c>
      <c r="K878" t="str">
        <f t="shared" si="79"/>
        <v>Less than 50</v>
      </c>
      <c r="L878" t="str">
        <f t="shared" si="80"/>
        <v>Under 65</v>
      </c>
      <c r="M878" s="2" t="str">
        <f t="shared" si="81"/>
        <v>1.50-1.99</v>
      </c>
      <c r="N878" s="2" t="str">
        <f t="shared" si="82"/>
        <v>90-94.99</v>
      </c>
      <c r="O878" s="2">
        <f t="shared" si="83"/>
        <v>0</v>
      </c>
      <c r="P878" s="2">
        <f>1</f>
        <v>1</v>
      </c>
    </row>
    <row r="879" spans="1:16" x14ac:dyDescent="0.25">
      <c r="A879" s="1">
        <v>44699</v>
      </c>
      <c r="B879">
        <v>4114000</v>
      </c>
      <c r="C879">
        <v>86.98</v>
      </c>
      <c r="D879">
        <v>57.87</v>
      </c>
      <c r="E879">
        <v>1.36</v>
      </c>
      <c r="F879" t="s">
        <v>9</v>
      </c>
      <c r="G879" t="s">
        <v>49</v>
      </c>
      <c r="H879" t="s">
        <v>18</v>
      </c>
      <c r="I879">
        <v>110</v>
      </c>
      <c r="J879">
        <f t="shared" si="78"/>
        <v>2022</v>
      </c>
      <c r="K879" t="str">
        <f t="shared" si="79"/>
        <v>More than 100</v>
      </c>
      <c r="L879" t="str">
        <f t="shared" si="80"/>
        <v>Under 65</v>
      </c>
      <c r="M879" s="2" t="str">
        <f t="shared" si="81"/>
        <v>1.25-1.49</v>
      </c>
      <c r="N879" s="2" t="str">
        <f t="shared" si="82"/>
        <v>Under 90</v>
      </c>
      <c r="O879" s="2">
        <f t="shared" si="83"/>
        <v>0</v>
      </c>
      <c r="P879" s="2">
        <f>1</f>
        <v>1</v>
      </c>
    </row>
    <row r="880" spans="1:16" x14ac:dyDescent="0.25">
      <c r="A880" s="1">
        <v>45629</v>
      </c>
      <c r="B880">
        <v>6958000</v>
      </c>
      <c r="C880">
        <v>94.01</v>
      </c>
      <c r="D880">
        <v>77.84</v>
      </c>
      <c r="E880">
        <v>1.54</v>
      </c>
      <c r="F880" t="s">
        <v>9</v>
      </c>
      <c r="G880" t="s">
        <v>49</v>
      </c>
      <c r="H880" t="s">
        <v>18</v>
      </c>
      <c r="I880">
        <v>33</v>
      </c>
      <c r="J880">
        <f t="shared" si="78"/>
        <v>2024</v>
      </c>
      <c r="K880" t="str">
        <f t="shared" si="79"/>
        <v>Less than 50</v>
      </c>
      <c r="L880" t="str">
        <f t="shared" si="80"/>
        <v>65-79.99</v>
      </c>
      <c r="M880" s="2" t="str">
        <f t="shared" si="81"/>
        <v>1.50-1.99</v>
      </c>
      <c r="N880" s="2" t="str">
        <f t="shared" si="82"/>
        <v>90-94.99</v>
      </c>
      <c r="O880" s="2">
        <f t="shared" si="83"/>
        <v>0</v>
      </c>
      <c r="P880" s="2">
        <f>1</f>
        <v>1</v>
      </c>
    </row>
    <row r="881" spans="1:16" x14ac:dyDescent="0.25">
      <c r="A881" s="1">
        <v>42439</v>
      </c>
      <c r="B881">
        <v>4025000</v>
      </c>
      <c r="C881">
        <v>92.04</v>
      </c>
      <c r="D881">
        <v>82.04</v>
      </c>
      <c r="E881">
        <v>1.27</v>
      </c>
      <c r="F881" t="s">
        <v>9</v>
      </c>
      <c r="G881" t="s">
        <v>47</v>
      </c>
      <c r="H881" t="s">
        <v>18</v>
      </c>
      <c r="I881">
        <v>91</v>
      </c>
      <c r="J881">
        <f t="shared" si="78"/>
        <v>2016</v>
      </c>
      <c r="K881" t="str">
        <f t="shared" si="79"/>
        <v>50-100</v>
      </c>
      <c r="L881" t="str">
        <f t="shared" si="80"/>
        <v>Over 80</v>
      </c>
      <c r="M881" s="2" t="str">
        <f t="shared" si="81"/>
        <v>1.25-1.49</v>
      </c>
      <c r="N881" s="2" t="str">
        <f t="shared" si="82"/>
        <v>90-94.99</v>
      </c>
      <c r="O881" s="2">
        <f t="shared" si="83"/>
        <v>0</v>
      </c>
      <c r="P881" s="2">
        <f>1</f>
        <v>1</v>
      </c>
    </row>
    <row r="882" spans="1:16" x14ac:dyDescent="0.25">
      <c r="A882" s="1">
        <v>45037</v>
      </c>
      <c r="B882">
        <v>7592000</v>
      </c>
      <c r="C882">
        <v>85.38</v>
      </c>
      <c r="D882">
        <v>77.599999999999994</v>
      </c>
      <c r="E882">
        <v>1.47</v>
      </c>
      <c r="F882" t="s">
        <v>19</v>
      </c>
      <c r="G882" t="s">
        <v>45</v>
      </c>
      <c r="H882" t="s">
        <v>33</v>
      </c>
      <c r="I882">
        <v>41</v>
      </c>
      <c r="J882">
        <f t="shared" si="78"/>
        <v>2023</v>
      </c>
      <c r="K882" t="str">
        <f t="shared" si="79"/>
        <v>Less than 50</v>
      </c>
      <c r="L882" t="str">
        <f t="shared" si="80"/>
        <v>65-79.99</v>
      </c>
      <c r="M882" s="2" t="str">
        <f t="shared" si="81"/>
        <v>1.25-1.49</v>
      </c>
      <c r="N882" s="2" t="str">
        <f t="shared" si="82"/>
        <v>Under 90</v>
      </c>
      <c r="O882" s="2">
        <f t="shared" si="83"/>
        <v>1</v>
      </c>
      <c r="P882" s="2">
        <f>1</f>
        <v>1</v>
      </c>
    </row>
    <row r="883" spans="1:16" x14ac:dyDescent="0.25">
      <c r="A883" s="1">
        <v>42758</v>
      </c>
      <c r="B883">
        <v>5286000</v>
      </c>
      <c r="C883">
        <v>88.61</v>
      </c>
      <c r="D883">
        <v>65.47</v>
      </c>
      <c r="E883">
        <v>1.1200000000000001</v>
      </c>
      <c r="F883" t="s">
        <v>19</v>
      </c>
      <c r="G883" t="s">
        <v>10</v>
      </c>
      <c r="H883" t="s">
        <v>11</v>
      </c>
      <c r="I883">
        <v>57</v>
      </c>
      <c r="J883">
        <f t="shared" si="78"/>
        <v>2017</v>
      </c>
      <c r="K883" t="str">
        <f t="shared" si="79"/>
        <v>50-100</v>
      </c>
      <c r="L883" t="str">
        <f t="shared" si="80"/>
        <v>65-79.99</v>
      </c>
      <c r="M883" s="2" t="str">
        <f t="shared" si="81"/>
        <v>Under 1.25</v>
      </c>
      <c r="N883" s="2" t="str">
        <f t="shared" si="82"/>
        <v>Under 90</v>
      </c>
      <c r="O883" s="2">
        <f t="shared" si="83"/>
        <v>1</v>
      </c>
      <c r="P883" s="2">
        <f>1</f>
        <v>1</v>
      </c>
    </row>
    <row r="884" spans="1:16" x14ac:dyDescent="0.25">
      <c r="A884" s="1">
        <v>44165</v>
      </c>
      <c r="B884">
        <v>4096000</v>
      </c>
      <c r="C884">
        <v>86.35</v>
      </c>
      <c r="D884">
        <v>86.43</v>
      </c>
      <c r="E884">
        <v>1.01</v>
      </c>
      <c r="F884" t="s">
        <v>9</v>
      </c>
      <c r="G884" t="s">
        <v>43</v>
      </c>
      <c r="H884" t="s">
        <v>15</v>
      </c>
      <c r="I884">
        <v>51</v>
      </c>
      <c r="J884">
        <f t="shared" si="78"/>
        <v>2020</v>
      </c>
      <c r="K884" t="str">
        <f t="shared" si="79"/>
        <v>50-100</v>
      </c>
      <c r="L884" t="str">
        <f t="shared" si="80"/>
        <v>Over 80</v>
      </c>
      <c r="M884" s="2" t="str">
        <f t="shared" si="81"/>
        <v>Under 1.25</v>
      </c>
      <c r="N884" s="2" t="str">
        <f t="shared" si="82"/>
        <v>Under 90</v>
      </c>
      <c r="O884" s="2">
        <f t="shared" si="83"/>
        <v>0</v>
      </c>
      <c r="P884" s="2">
        <f>1</f>
        <v>1</v>
      </c>
    </row>
    <row r="885" spans="1:16" x14ac:dyDescent="0.25">
      <c r="A885" s="1">
        <v>43779</v>
      </c>
      <c r="B885">
        <v>2877000</v>
      </c>
      <c r="C885">
        <v>89.62</v>
      </c>
      <c r="D885">
        <v>87.04</v>
      </c>
      <c r="E885">
        <v>1.24</v>
      </c>
      <c r="F885" t="s">
        <v>40</v>
      </c>
      <c r="G885" t="s">
        <v>35</v>
      </c>
      <c r="H885" t="s">
        <v>11</v>
      </c>
      <c r="I885">
        <v>73</v>
      </c>
      <c r="J885">
        <f t="shared" si="78"/>
        <v>2019</v>
      </c>
      <c r="K885" t="str">
        <f t="shared" si="79"/>
        <v>50-100</v>
      </c>
      <c r="L885" t="str">
        <f t="shared" si="80"/>
        <v>Over 80</v>
      </c>
      <c r="M885" s="2" t="str">
        <f t="shared" si="81"/>
        <v>Under 1.25</v>
      </c>
      <c r="N885" s="2" t="str">
        <f t="shared" si="82"/>
        <v>Under 90</v>
      </c>
      <c r="O885" s="2">
        <f t="shared" si="83"/>
        <v>1</v>
      </c>
      <c r="P885" s="2">
        <f>1</f>
        <v>1</v>
      </c>
    </row>
    <row r="886" spans="1:16" x14ac:dyDescent="0.25">
      <c r="A886" s="1">
        <v>44219</v>
      </c>
      <c r="B886">
        <v>5639000</v>
      </c>
      <c r="C886">
        <v>98.27</v>
      </c>
      <c r="D886">
        <v>72.16</v>
      </c>
      <c r="E886">
        <v>1.8</v>
      </c>
      <c r="F886" t="s">
        <v>9</v>
      </c>
      <c r="G886" t="s">
        <v>45</v>
      </c>
      <c r="H886" t="s">
        <v>33</v>
      </c>
      <c r="I886">
        <v>124</v>
      </c>
      <c r="J886">
        <f t="shared" si="78"/>
        <v>2021</v>
      </c>
      <c r="K886" t="str">
        <f t="shared" si="79"/>
        <v>More than 100</v>
      </c>
      <c r="L886" t="str">
        <f t="shared" si="80"/>
        <v>65-79.99</v>
      </c>
      <c r="M886" s="2" t="str">
        <f t="shared" si="81"/>
        <v>1.50-1.99</v>
      </c>
      <c r="N886" s="2" t="str">
        <f t="shared" si="82"/>
        <v>Over 98</v>
      </c>
      <c r="O886" s="2">
        <f t="shared" si="83"/>
        <v>0</v>
      </c>
      <c r="P886" s="2">
        <f>1</f>
        <v>1</v>
      </c>
    </row>
    <row r="887" spans="1:16" x14ac:dyDescent="0.25">
      <c r="A887" s="1">
        <v>42931</v>
      </c>
      <c r="B887">
        <v>4060000</v>
      </c>
      <c r="C887">
        <v>98.75</v>
      </c>
      <c r="D887">
        <v>63.11</v>
      </c>
      <c r="E887">
        <v>1.56</v>
      </c>
      <c r="F887" t="s">
        <v>40</v>
      </c>
      <c r="G887" t="s">
        <v>34</v>
      </c>
      <c r="H887" t="s">
        <v>13</v>
      </c>
      <c r="I887">
        <v>62</v>
      </c>
      <c r="J887">
        <f t="shared" si="78"/>
        <v>2017</v>
      </c>
      <c r="K887" t="str">
        <f t="shared" si="79"/>
        <v>50-100</v>
      </c>
      <c r="L887" t="str">
        <f t="shared" si="80"/>
        <v>Under 65</v>
      </c>
      <c r="M887" s="2" t="str">
        <f t="shared" si="81"/>
        <v>1.50-1.99</v>
      </c>
      <c r="N887" s="2" t="str">
        <f t="shared" si="82"/>
        <v>Over 98</v>
      </c>
      <c r="O887" s="2">
        <f t="shared" si="83"/>
        <v>1</v>
      </c>
      <c r="P887" s="2">
        <f>1</f>
        <v>1</v>
      </c>
    </row>
    <row r="888" spans="1:16" x14ac:dyDescent="0.25">
      <c r="A888" s="1">
        <v>44722</v>
      </c>
      <c r="B888">
        <v>3521000</v>
      </c>
      <c r="C888">
        <v>99.28</v>
      </c>
      <c r="D888">
        <v>79.52</v>
      </c>
      <c r="E888">
        <v>1.9</v>
      </c>
      <c r="F888" t="s">
        <v>40</v>
      </c>
      <c r="G888" t="s">
        <v>31</v>
      </c>
      <c r="H888" t="s">
        <v>21</v>
      </c>
      <c r="I888">
        <v>110</v>
      </c>
      <c r="J888">
        <f t="shared" si="78"/>
        <v>2022</v>
      </c>
      <c r="K888" t="str">
        <f t="shared" si="79"/>
        <v>More than 100</v>
      </c>
      <c r="L888" t="str">
        <f t="shared" si="80"/>
        <v>65-79.99</v>
      </c>
      <c r="M888" s="2" t="str">
        <f t="shared" si="81"/>
        <v>1.50-1.99</v>
      </c>
      <c r="N888" s="2" t="str">
        <f t="shared" si="82"/>
        <v>Over 98</v>
      </c>
      <c r="O888" s="2">
        <f t="shared" si="83"/>
        <v>1</v>
      </c>
      <c r="P888" s="2">
        <f>1</f>
        <v>1</v>
      </c>
    </row>
    <row r="889" spans="1:16" x14ac:dyDescent="0.25">
      <c r="A889" s="1">
        <v>45408</v>
      </c>
      <c r="B889">
        <v>4519000</v>
      </c>
      <c r="C889">
        <v>88.4</v>
      </c>
      <c r="D889">
        <v>79.760000000000005</v>
      </c>
      <c r="E889">
        <v>2.38</v>
      </c>
      <c r="F889" t="s">
        <v>9</v>
      </c>
      <c r="G889" t="s">
        <v>10</v>
      </c>
      <c r="H889" t="s">
        <v>11</v>
      </c>
      <c r="I889">
        <v>24</v>
      </c>
      <c r="J889">
        <f t="shared" si="78"/>
        <v>2024</v>
      </c>
      <c r="K889" t="str">
        <f t="shared" si="79"/>
        <v>Less than 50</v>
      </c>
      <c r="L889" t="str">
        <f t="shared" si="80"/>
        <v>65-79.99</v>
      </c>
      <c r="M889" s="2" t="str">
        <f t="shared" si="81"/>
        <v>Over 2.00</v>
      </c>
      <c r="N889" s="2" t="str">
        <f t="shared" si="82"/>
        <v>Under 90</v>
      </c>
      <c r="O889" s="2">
        <f t="shared" si="83"/>
        <v>0</v>
      </c>
      <c r="P889" s="2">
        <f>1</f>
        <v>1</v>
      </c>
    </row>
    <row r="890" spans="1:16" x14ac:dyDescent="0.25">
      <c r="A890" s="1">
        <v>42218</v>
      </c>
      <c r="B890">
        <v>1312000</v>
      </c>
      <c r="C890">
        <v>99.42</v>
      </c>
      <c r="D890">
        <v>67.790000000000006</v>
      </c>
      <c r="E890">
        <v>1.73</v>
      </c>
      <c r="F890" t="s">
        <v>19</v>
      </c>
      <c r="G890" t="s">
        <v>32</v>
      </c>
      <c r="H890" t="s">
        <v>33</v>
      </c>
      <c r="I890">
        <v>48</v>
      </c>
      <c r="J890">
        <f t="shared" si="78"/>
        <v>2015</v>
      </c>
      <c r="K890" t="str">
        <f t="shared" si="79"/>
        <v>Less than 50</v>
      </c>
      <c r="L890" t="str">
        <f t="shared" si="80"/>
        <v>65-79.99</v>
      </c>
      <c r="M890" s="2" t="str">
        <f t="shared" si="81"/>
        <v>1.50-1.99</v>
      </c>
      <c r="N890" s="2" t="str">
        <f t="shared" si="82"/>
        <v>Over 98</v>
      </c>
      <c r="O890" s="2">
        <f t="shared" si="83"/>
        <v>1</v>
      </c>
      <c r="P890" s="2">
        <f>1</f>
        <v>1</v>
      </c>
    </row>
    <row r="891" spans="1:16" x14ac:dyDescent="0.25">
      <c r="A891" s="1">
        <v>45582</v>
      </c>
      <c r="B891">
        <v>6397000</v>
      </c>
      <c r="C891">
        <v>93.53</v>
      </c>
      <c r="D891">
        <v>80.489999999999995</v>
      </c>
      <c r="E891">
        <v>2.2200000000000002</v>
      </c>
      <c r="F891" t="s">
        <v>9</v>
      </c>
      <c r="G891" t="s">
        <v>31</v>
      </c>
      <c r="H891" t="s">
        <v>21</v>
      </c>
      <c r="I891">
        <v>67</v>
      </c>
      <c r="J891">
        <f t="shared" si="78"/>
        <v>2024</v>
      </c>
      <c r="K891" t="str">
        <f t="shared" si="79"/>
        <v>50-100</v>
      </c>
      <c r="L891" t="str">
        <f t="shared" si="80"/>
        <v>Over 80</v>
      </c>
      <c r="M891" s="2" t="str">
        <f t="shared" si="81"/>
        <v>Over 2.00</v>
      </c>
      <c r="N891" s="2" t="str">
        <f t="shared" si="82"/>
        <v>90-94.99</v>
      </c>
      <c r="O891" s="2">
        <f t="shared" si="83"/>
        <v>0</v>
      </c>
      <c r="P891" s="2">
        <f>1</f>
        <v>1</v>
      </c>
    </row>
    <row r="892" spans="1:16" x14ac:dyDescent="0.25">
      <c r="A892" s="1">
        <v>45081</v>
      </c>
      <c r="B892">
        <v>3400000</v>
      </c>
      <c r="C892">
        <v>97.73</v>
      </c>
      <c r="D892">
        <v>64.53</v>
      </c>
      <c r="E892">
        <v>2.19</v>
      </c>
      <c r="F892" t="s">
        <v>40</v>
      </c>
      <c r="G892" t="s">
        <v>34</v>
      </c>
      <c r="H892" t="s">
        <v>13</v>
      </c>
      <c r="I892">
        <v>17</v>
      </c>
      <c r="J892">
        <f t="shared" si="78"/>
        <v>2023</v>
      </c>
      <c r="K892" t="str">
        <f t="shared" si="79"/>
        <v>Less than 50</v>
      </c>
      <c r="L892" t="str">
        <f t="shared" si="80"/>
        <v>Under 65</v>
      </c>
      <c r="M892" s="2" t="str">
        <f t="shared" si="81"/>
        <v>Over 2.00</v>
      </c>
      <c r="N892" s="2" t="str">
        <f t="shared" si="82"/>
        <v>95-97.99</v>
      </c>
      <c r="O892" s="2">
        <f t="shared" si="83"/>
        <v>1</v>
      </c>
      <c r="P892" s="2">
        <f>1</f>
        <v>1</v>
      </c>
    </row>
    <row r="893" spans="1:16" x14ac:dyDescent="0.25">
      <c r="A893" s="1">
        <v>44778</v>
      </c>
      <c r="B893">
        <v>5319000</v>
      </c>
      <c r="C893">
        <v>96.12</v>
      </c>
      <c r="D893">
        <v>82.2</v>
      </c>
      <c r="E893">
        <v>2.27</v>
      </c>
      <c r="F893" t="s">
        <v>9</v>
      </c>
      <c r="G893" t="s">
        <v>41</v>
      </c>
      <c r="H893" t="s">
        <v>33</v>
      </c>
      <c r="I893">
        <v>92</v>
      </c>
      <c r="J893">
        <f t="shared" si="78"/>
        <v>2022</v>
      </c>
      <c r="K893" t="str">
        <f t="shared" si="79"/>
        <v>50-100</v>
      </c>
      <c r="L893" t="str">
        <f t="shared" si="80"/>
        <v>Over 80</v>
      </c>
      <c r="M893" s="2" t="str">
        <f t="shared" si="81"/>
        <v>Over 2.00</v>
      </c>
      <c r="N893" s="2" t="str">
        <f t="shared" si="82"/>
        <v>95-97.99</v>
      </c>
      <c r="O893" s="2">
        <f t="shared" si="83"/>
        <v>0</v>
      </c>
      <c r="P893" s="2">
        <f>1</f>
        <v>1</v>
      </c>
    </row>
    <row r="894" spans="1:16" x14ac:dyDescent="0.25">
      <c r="A894" s="1">
        <v>42547</v>
      </c>
      <c r="B894">
        <v>3888000</v>
      </c>
      <c r="C894">
        <v>91.03</v>
      </c>
      <c r="D894">
        <v>76.95</v>
      </c>
      <c r="E894">
        <v>1.68</v>
      </c>
      <c r="F894" t="s">
        <v>9</v>
      </c>
      <c r="G894" t="s">
        <v>20</v>
      </c>
      <c r="H894" t="s">
        <v>21</v>
      </c>
      <c r="I894">
        <v>71</v>
      </c>
      <c r="J894">
        <f t="shared" si="78"/>
        <v>2016</v>
      </c>
      <c r="K894" t="str">
        <f t="shared" si="79"/>
        <v>50-100</v>
      </c>
      <c r="L894" t="str">
        <f t="shared" si="80"/>
        <v>65-79.99</v>
      </c>
      <c r="M894" s="2" t="str">
        <f t="shared" si="81"/>
        <v>1.50-1.99</v>
      </c>
      <c r="N894" s="2" t="str">
        <f t="shared" si="82"/>
        <v>90-94.99</v>
      </c>
      <c r="O894" s="2">
        <f t="shared" si="83"/>
        <v>0</v>
      </c>
      <c r="P894" s="2">
        <f>1</f>
        <v>1</v>
      </c>
    </row>
    <row r="895" spans="1:16" x14ac:dyDescent="0.25">
      <c r="A895" s="1">
        <v>43376</v>
      </c>
      <c r="B895">
        <v>3516000</v>
      </c>
      <c r="C895">
        <v>94.52</v>
      </c>
      <c r="D895">
        <v>57.46</v>
      </c>
      <c r="E895">
        <v>2.12</v>
      </c>
      <c r="F895" t="s">
        <v>9</v>
      </c>
      <c r="G895" t="s">
        <v>29</v>
      </c>
      <c r="H895" t="s">
        <v>26</v>
      </c>
      <c r="I895">
        <v>113</v>
      </c>
      <c r="J895">
        <f t="shared" si="78"/>
        <v>2018</v>
      </c>
      <c r="K895" t="str">
        <f t="shared" si="79"/>
        <v>More than 100</v>
      </c>
      <c r="L895" t="str">
        <f t="shared" si="80"/>
        <v>Under 65</v>
      </c>
      <c r="M895" s="2" t="str">
        <f t="shared" si="81"/>
        <v>Over 2.00</v>
      </c>
      <c r="N895" s="2" t="str">
        <f t="shared" si="82"/>
        <v>90-94.99</v>
      </c>
      <c r="O895" s="2">
        <f t="shared" si="83"/>
        <v>0</v>
      </c>
      <c r="P895" s="2">
        <f>1</f>
        <v>1</v>
      </c>
    </row>
    <row r="896" spans="1:16" x14ac:dyDescent="0.25">
      <c r="A896" s="1">
        <v>45432</v>
      </c>
      <c r="B896">
        <v>2169000</v>
      </c>
      <c r="C896">
        <v>89.38</v>
      </c>
      <c r="D896">
        <v>79.94</v>
      </c>
      <c r="E896">
        <v>1.72</v>
      </c>
      <c r="F896" t="s">
        <v>40</v>
      </c>
      <c r="G896" t="s">
        <v>39</v>
      </c>
      <c r="H896" t="s">
        <v>23</v>
      </c>
      <c r="I896">
        <v>81</v>
      </c>
      <c r="J896">
        <f t="shared" si="78"/>
        <v>2024</v>
      </c>
      <c r="K896" t="str">
        <f t="shared" si="79"/>
        <v>50-100</v>
      </c>
      <c r="L896" t="str">
        <f t="shared" si="80"/>
        <v>65-79.99</v>
      </c>
      <c r="M896" s="2" t="str">
        <f t="shared" si="81"/>
        <v>1.50-1.99</v>
      </c>
      <c r="N896" s="2" t="str">
        <f t="shared" si="82"/>
        <v>Under 90</v>
      </c>
      <c r="O896" s="2">
        <f t="shared" si="83"/>
        <v>1</v>
      </c>
      <c r="P896" s="2">
        <f>1</f>
        <v>1</v>
      </c>
    </row>
    <row r="897" spans="1:16" x14ac:dyDescent="0.25">
      <c r="A897" s="1">
        <v>44459</v>
      </c>
      <c r="B897">
        <v>3232000</v>
      </c>
      <c r="C897">
        <v>98.47</v>
      </c>
      <c r="D897">
        <v>71</v>
      </c>
      <c r="E897">
        <v>2.06</v>
      </c>
      <c r="F897" t="s">
        <v>19</v>
      </c>
      <c r="G897" t="s">
        <v>17</v>
      </c>
      <c r="H897" t="s">
        <v>18</v>
      </c>
      <c r="I897">
        <v>5</v>
      </c>
      <c r="J897">
        <f t="shared" si="78"/>
        <v>2021</v>
      </c>
      <c r="K897" t="str">
        <f t="shared" si="79"/>
        <v>Less than 50</v>
      </c>
      <c r="L897" t="str">
        <f t="shared" si="80"/>
        <v>65-79.99</v>
      </c>
      <c r="M897" s="2" t="str">
        <f t="shared" si="81"/>
        <v>Over 2.00</v>
      </c>
      <c r="N897" s="2" t="str">
        <f t="shared" si="82"/>
        <v>Over 98</v>
      </c>
      <c r="O897" s="2">
        <f t="shared" si="83"/>
        <v>1</v>
      </c>
      <c r="P897" s="2">
        <f>1</f>
        <v>1</v>
      </c>
    </row>
    <row r="898" spans="1:16" x14ac:dyDescent="0.25">
      <c r="A898" s="1">
        <v>45308</v>
      </c>
      <c r="B898">
        <v>4307000</v>
      </c>
      <c r="C898">
        <v>86.85</v>
      </c>
      <c r="D898">
        <v>58.24</v>
      </c>
      <c r="E898">
        <v>1</v>
      </c>
      <c r="F898" t="s">
        <v>9</v>
      </c>
      <c r="G898" t="s">
        <v>46</v>
      </c>
      <c r="H898" t="s">
        <v>37</v>
      </c>
      <c r="I898">
        <v>26</v>
      </c>
      <c r="J898">
        <f t="shared" ref="J898:J961" si="84">YEAR(A898)</f>
        <v>2024</v>
      </c>
      <c r="K898" t="str">
        <f t="shared" ref="K898:K961" si="85">IF(I898&lt;50,"Less than 50",IF(I898&lt;100,"50-100","More than 100"))</f>
        <v>Less than 50</v>
      </c>
      <c r="L898" t="str">
        <f t="shared" ref="L898:L961" si="86">IF(D898&lt;65,"Under 65",IF(D898&lt;80,"65-79.99","Over 80"))</f>
        <v>Under 65</v>
      </c>
      <c r="M898" s="2" t="str">
        <f t="shared" ref="M898:M961" si="87">IF(E898&lt;1.25,"Under 1.25",IF(E898&lt;1.5,"1.25-1.49",IF(E898&lt;2,"1.50-1.99","Over 2.00")))</f>
        <v>Under 1.25</v>
      </c>
      <c r="N898" s="2" t="str">
        <f t="shared" ref="N898:N961" si="88">IF(C898&lt;90,"Under 90",IF(C898&lt;95,"90-94.99",IF(C898&lt;98,"95-97.99","Over 98")))</f>
        <v>Under 90</v>
      </c>
      <c r="O898" s="2">
        <f t="shared" ref="O898:O961" si="89">IF(OR(F898="30 Days Late", F898="60 Days Late", F898="90+ Days Late"),1,0)</f>
        <v>0</v>
      </c>
      <c r="P898" s="2">
        <f>1</f>
        <v>1</v>
      </c>
    </row>
    <row r="899" spans="1:16" x14ac:dyDescent="0.25">
      <c r="A899" s="1">
        <v>44957</v>
      </c>
      <c r="B899">
        <v>6505000</v>
      </c>
      <c r="C899">
        <v>97.59</v>
      </c>
      <c r="D899">
        <v>72.03</v>
      </c>
      <c r="E899">
        <v>1.23</v>
      </c>
      <c r="F899" t="s">
        <v>9</v>
      </c>
      <c r="G899" t="s">
        <v>42</v>
      </c>
      <c r="H899" t="s">
        <v>26</v>
      </c>
      <c r="I899">
        <v>39</v>
      </c>
      <c r="J899">
        <f t="shared" si="84"/>
        <v>2023</v>
      </c>
      <c r="K899" t="str">
        <f t="shared" si="85"/>
        <v>Less than 50</v>
      </c>
      <c r="L899" t="str">
        <f t="shared" si="86"/>
        <v>65-79.99</v>
      </c>
      <c r="M899" s="2" t="str">
        <f t="shared" si="87"/>
        <v>Under 1.25</v>
      </c>
      <c r="N899" s="2" t="str">
        <f t="shared" si="88"/>
        <v>95-97.99</v>
      </c>
      <c r="O899" s="2">
        <f t="shared" si="89"/>
        <v>0</v>
      </c>
      <c r="P899" s="2">
        <f>1</f>
        <v>1</v>
      </c>
    </row>
    <row r="900" spans="1:16" x14ac:dyDescent="0.25">
      <c r="A900" s="1">
        <v>42531</v>
      </c>
      <c r="B900">
        <v>6343000</v>
      </c>
      <c r="C900">
        <v>95.97</v>
      </c>
      <c r="D900">
        <v>80.790000000000006</v>
      </c>
      <c r="E900">
        <v>2.46</v>
      </c>
      <c r="F900" t="s">
        <v>19</v>
      </c>
      <c r="G900" t="s">
        <v>10</v>
      </c>
      <c r="H900" t="s">
        <v>11</v>
      </c>
      <c r="I900">
        <v>120</v>
      </c>
      <c r="J900">
        <f t="shared" si="84"/>
        <v>2016</v>
      </c>
      <c r="K900" t="str">
        <f t="shared" si="85"/>
        <v>More than 100</v>
      </c>
      <c r="L900" t="str">
        <f t="shared" si="86"/>
        <v>Over 80</v>
      </c>
      <c r="M900" s="2" t="str">
        <f t="shared" si="87"/>
        <v>Over 2.00</v>
      </c>
      <c r="N900" s="2" t="str">
        <f t="shared" si="88"/>
        <v>95-97.99</v>
      </c>
      <c r="O900" s="2">
        <f t="shared" si="89"/>
        <v>1</v>
      </c>
      <c r="P900" s="2">
        <f>1</f>
        <v>1</v>
      </c>
    </row>
    <row r="901" spans="1:16" x14ac:dyDescent="0.25">
      <c r="A901" s="1">
        <v>43475</v>
      </c>
      <c r="B901">
        <v>1279000</v>
      </c>
      <c r="C901">
        <v>94.73</v>
      </c>
      <c r="D901">
        <v>52.74</v>
      </c>
      <c r="E901">
        <v>2.35</v>
      </c>
      <c r="F901" t="s">
        <v>9</v>
      </c>
      <c r="G901" t="s">
        <v>49</v>
      </c>
      <c r="H901" t="s">
        <v>18</v>
      </c>
      <c r="I901">
        <v>100</v>
      </c>
      <c r="J901">
        <f t="shared" si="84"/>
        <v>2019</v>
      </c>
      <c r="K901" t="str">
        <f t="shared" si="85"/>
        <v>More than 100</v>
      </c>
      <c r="L901" t="str">
        <f t="shared" si="86"/>
        <v>Under 65</v>
      </c>
      <c r="M901" s="2" t="str">
        <f t="shared" si="87"/>
        <v>Over 2.00</v>
      </c>
      <c r="N901" s="2" t="str">
        <f t="shared" si="88"/>
        <v>90-94.99</v>
      </c>
      <c r="O901" s="2">
        <f t="shared" si="89"/>
        <v>0</v>
      </c>
      <c r="P901" s="2">
        <f>1</f>
        <v>1</v>
      </c>
    </row>
    <row r="902" spans="1:16" x14ac:dyDescent="0.25">
      <c r="A902" s="1">
        <v>43870</v>
      </c>
      <c r="B902">
        <v>4301000</v>
      </c>
      <c r="C902">
        <v>97.24</v>
      </c>
      <c r="D902">
        <v>73.89</v>
      </c>
      <c r="E902">
        <v>1.59</v>
      </c>
      <c r="F902" t="s">
        <v>9</v>
      </c>
      <c r="G902" t="s">
        <v>32</v>
      </c>
      <c r="H902" t="s">
        <v>33</v>
      </c>
      <c r="I902">
        <v>51</v>
      </c>
      <c r="J902">
        <f t="shared" si="84"/>
        <v>2020</v>
      </c>
      <c r="K902" t="str">
        <f t="shared" si="85"/>
        <v>50-100</v>
      </c>
      <c r="L902" t="str">
        <f t="shared" si="86"/>
        <v>65-79.99</v>
      </c>
      <c r="M902" s="2" t="str">
        <f t="shared" si="87"/>
        <v>1.50-1.99</v>
      </c>
      <c r="N902" s="2" t="str">
        <f t="shared" si="88"/>
        <v>95-97.99</v>
      </c>
      <c r="O902" s="2">
        <f t="shared" si="89"/>
        <v>0</v>
      </c>
      <c r="P902" s="2">
        <f>1</f>
        <v>1</v>
      </c>
    </row>
    <row r="903" spans="1:16" x14ac:dyDescent="0.25">
      <c r="A903" s="1">
        <v>45623</v>
      </c>
      <c r="B903">
        <v>7329000</v>
      </c>
      <c r="C903">
        <v>90.1</v>
      </c>
      <c r="D903">
        <v>84.79</v>
      </c>
      <c r="E903">
        <v>1.1299999999999999</v>
      </c>
      <c r="F903" t="s">
        <v>9</v>
      </c>
      <c r="G903" t="s">
        <v>38</v>
      </c>
      <c r="H903" t="s">
        <v>23</v>
      </c>
      <c r="I903">
        <v>72</v>
      </c>
      <c r="J903">
        <f t="shared" si="84"/>
        <v>2024</v>
      </c>
      <c r="K903" t="str">
        <f t="shared" si="85"/>
        <v>50-100</v>
      </c>
      <c r="L903" t="str">
        <f t="shared" si="86"/>
        <v>Over 80</v>
      </c>
      <c r="M903" s="2" t="str">
        <f t="shared" si="87"/>
        <v>Under 1.25</v>
      </c>
      <c r="N903" s="2" t="str">
        <f t="shared" si="88"/>
        <v>90-94.99</v>
      </c>
      <c r="O903" s="2">
        <f t="shared" si="89"/>
        <v>0</v>
      </c>
      <c r="P903" s="2">
        <f>1</f>
        <v>1</v>
      </c>
    </row>
    <row r="904" spans="1:16" x14ac:dyDescent="0.25">
      <c r="A904" s="1">
        <v>43025</v>
      </c>
      <c r="B904">
        <v>6075000</v>
      </c>
      <c r="C904">
        <v>87.73</v>
      </c>
      <c r="D904">
        <v>67.209999999999994</v>
      </c>
      <c r="E904">
        <v>1.25</v>
      </c>
      <c r="F904" t="s">
        <v>9</v>
      </c>
      <c r="G904" t="s">
        <v>22</v>
      </c>
      <c r="H904" t="s">
        <v>23</v>
      </c>
      <c r="I904">
        <v>87</v>
      </c>
      <c r="J904">
        <f t="shared" si="84"/>
        <v>2017</v>
      </c>
      <c r="K904" t="str">
        <f t="shared" si="85"/>
        <v>50-100</v>
      </c>
      <c r="L904" t="str">
        <f t="shared" si="86"/>
        <v>65-79.99</v>
      </c>
      <c r="M904" s="2" t="str">
        <f t="shared" si="87"/>
        <v>1.25-1.49</v>
      </c>
      <c r="N904" s="2" t="str">
        <f t="shared" si="88"/>
        <v>Under 90</v>
      </c>
      <c r="O904" s="2">
        <f t="shared" si="89"/>
        <v>0</v>
      </c>
      <c r="P904" s="2">
        <f>1</f>
        <v>1</v>
      </c>
    </row>
    <row r="905" spans="1:16" x14ac:dyDescent="0.25">
      <c r="A905" s="1">
        <v>44000</v>
      </c>
      <c r="B905">
        <v>5629000</v>
      </c>
      <c r="C905">
        <v>94.53</v>
      </c>
      <c r="D905">
        <v>57.86</v>
      </c>
      <c r="E905">
        <v>1.32</v>
      </c>
      <c r="F905" t="s">
        <v>19</v>
      </c>
      <c r="G905" t="s">
        <v>44</v>
      </c>
      <c r="H905" t="s">
        <v>37</v>
      </c>
      <c r="I905">
        <v>130</v>
      </c>
      <c r="J905">
        <f t="shared" si="84"/>
        <v>2020</v>
      </c>
      <c r="K905" t="str">
        <f t="shared" si="85"/>
        <v>More than 100</v>
      </c>
      <c r="L905" t="str">
        <f t="shared" si="86"/>
        <v>Under 65</v>
      </c>
      <c r="M905" s="2" t="str">
        <f t="shared" si="87"/>
        <v>1.25-1.49</v>
      </c>
      <c r="N905" s="2" t="str">
        <f t="shared" si="88"/>
        <v>90-94.99</v>
      </c>
      <c r="O905" s="2">
        <f t="shared" si="89"/>
        <v>1</v>
      </c>
      <c r="P905" s="2">
        <f>1</f>
        <v>1</v>
      </c>
    </row>
    <row r="906" spans="1:16" x14ac:dyDescent="0.25">
      <c r="A906" s="1">
        <v>44933</v>
      </c>
      <c r="B906">
        <v>4814000</v>
      </c>
      <c r="C906">
        <v>93.4</v>
      </c>
      <c r="D906">
        <v>84.32</v>
      </c>
      <c r="E906">
        <v>2</v>
      </c>
      <c r="F906" t="s">
        <v>40</v>
      </c>
      <c r="G906" t="s">
        <v>10</v>
      </c>
      <c r="H906" t="s">
        <v>11</v>
      </c>
      <c r="I906">
        <v>67</v>
      </c>
      <c r="J906">
        <f t="shared" si="84"/>
        <v>2023</v>
      </c>
      <c r="K906" t="str">
        <f t="shared" si="85"/>
        <v>50-100</v>
      </c>
      <c r="L906" t="str">
        <f t="shared" si="86"/>
        <v>Over 80</v>
      </c>
      <c r="M906" s="2" t="str">
        <f t="shared" si="87"/>
        <v>Over 2.00</v>
      </c>
      <c r="N906" s="2" t="str">
        <f t="shared" si="88"/>
        <v>90-94.99</v>
      </c>
      <c r="O906" s="2">
        <f t="shared" si="89"/>
        <v>1</v>
      </c>
      <c r="P906" s="2">
        <f>1</f>
        <v>1</v>
      </c>
    </row>
    <row r="907" spans="1:16" x14ac:dyDescent="0.25">
      <c r="A907" s="1">
        <v>45222</v>
      </c>
      <c r="B907">
        <v>6177000</v>
      </c>
      <c r="C907">
        <v>95.79</v>
      </c>
      <c r="D907">
        <v>87.21</v>
      </c>
      <c r="E907">
        <v>1.79</v>
      </c>
      <c r="F907" t="s">
        <v>9</v>
      </c>
      <c r="G907" t="s">
        <v>31</v>
      </c>
      <c r="H907" t="s">
        <v>21</v>
      </c>
      <c r="I907">
        <v>72</v>
      </c>
      <c r="J907">
        <f t="shared" si="84"/>
        <v>2023</v>
      </c>
      <c r="K907" t="str">
        <f t="shared" si="85"/>
        <v>50-100</v>
      </c>
      <c r="L907" t="str">
        <f t="shared" si="86"/>
        <v>Over 80</v>
      </c>
      <c r="M907" s="2" t="str">
        <f t="shared" si="87"/>
        <v>1.50-1.99</v>
      </c>
      <c r="N907" s="2" t="str">
        <f t="shared" si="88"/>
        <v>95-97.99</v>
      </c>
      <c r="O907" s="2">
        <f t="shared" si="89"/>
        <v>0</v>
      </c>
      <c r="P907" s="2">
        <f>1</f>
        <v>1</v>
      </c>
    </row>
    <row r="908" spans="1:16" x14ac:dyDescent="0.25">
      <c r="A908" s="1">
        <v>42965</v>
      </c>
      <c r="B908">
        <v>3784000</v>
      </c>
      <c r="C908">
        <v>89.54</v>
      </c>
      <c r="D908">
        <v>71.3</v>
      </c>
      <c r="E908">
        <v>1.85</v>
      </c>
      <c r="F908" t="s">
        <v>40</v>
      </c>
      <c r="G908" t="s">
        <v>20</v>
      </c>
      <c r="H908" t="s">
        <v>21</v>
      </c>
      <c r="I908">
        <v>85</v>
      </c>
      <c r="J908">
        <f t="shared" si="84"/>
        <v>2017</v>
      </c>
      <c r="K908" t="str">
        <f t="shared" si="85"/>
        <v>50-100</v>
      </c>
      <c r="L908" t="str">
        <f t="shared" si="86"/>
        <v>65-79.99</v>
      </c>
      <c r="M908" s="2" t="str">
        <f t="shared" si="87"/>
        <v>1.50-1.99</v>
      </c>
      <c r="N908" s="2" t="str">
        <f t="shared" si="88"/>
        <v>Under 90</v>
      </c>
      <c r="O908" s="2">
        <f t="shared" si="89"/>
        <v>1</v>
      </c>
      <c r="P908" s="2">
        <f>1</f>
        <v>1</v>
      </c>
    </row>
    <row r="909" spans="1:16" x14ac:dyDescent="0.25">
      <c r="A909" s="1">
        <v>42390</v>
      </c>
      <c r="B909">
        <v>2700000</v>
      </c>
      <c r="C909">
        <v>90.7</v>
      </c>
      <c r="D909">
        <v>74.69</v>
      </c>
      <c r="E909">
        <v>2.4500000000000002</v>
      </c>
      <c r="F909" t="s">
        <v>9</v>
      </c>
      <c r="G909" t="s">
        <v>17</v>
      </c>
      <c r="H909" t="s">
        <v>18</v>
      </c>
      <c r="I909">
        <v>85</v>
      </c>
      <c r="J909">
        <f t="shared" si="84"/>
        <v>2016</v>
      </c>
      <c r="K909" t="str">
        <f t="shared" si="85"/>
        <v>50-100</v>
      </c>
      <c r="L909" t="str">
        <f t="shared" si="86"/>
        <v>65-79.99</v>
      </c>
      <c r="M909" s="2" t="str">
        <f t="shared" si="87"/>
        <v>Over 2.00</v>
      </c>
      <c r="N909" s="2" t="str">
        <f t="shared" si="88"/>
        <v>90-94.99</v>
      </c>
      <c r="O909" s="2">
        <f t="shared" si="89"/>
        <v>0</v>
      </c>
      <c r="P909" s="2">
        <f>1</f>
        <v>1</v>
      </c>
    </row>
    <row r="910" spans="1:16" x14ac:dyDescent="0.25">
      <c r="A910" s="1">
        <v>43697</v>
      </c>
      <c r="B910">
        <v>5711000</v>
      </c>
      <c r="C910">
        <v>96.43</v>
      </c>
      <c r="D910">
        <v>73.67</v>
      </c>
      <c r="E910">
        <v>1.29</v>
      </c>
      <c r="F910" t="s">
        <v>9</v>
      </c>
      <c r="G910" t="s">
        <v>14</v>
      </c>
      <c r="H910" t="s">
        <v>15</v>
      </c>
      <c r="I910">
        <v>80</v>
      </c>
      <c r="J910">
        <f t="shared" si="84"/>
        <v>2019</v>
      </c>
      <c r="K910" t="str">
        <f t="shared" si="85"/>
        <v>50-100</v>
      </c>
      <c r="L910" t="str">
        <f t="shared" si="86"/>
        <v>65-79.99</v>
      </c>
      <c r="M910" s="2" t="str">
        <f t="shared" si="87"/>
        <v>1.25-1.49</v>
      </c>
      <c r="N910" s="2" t="str">
        <f t="shared" si="88"/>
        <v>95-97.99</v>
      </c>
      <c r="O910" s="2">
        <f t="shared" si="89"/>
        <v>0</v>
      </c>
      <c r="P910" s="2">
        <f>1</f>
        <v>1</v>
      </c>
    </row>
    <row r="911" spans="1:16" x14ac:dyDescent="0.25">
      <c r="A911" s="1">
        <v>43195</v>
      </c>
      <c r="B911">
        <v>7232000</v>
      </c>
      <c r="C911">
        <v>94.04</v>
      </c>
      <c r="D911">
        <v>69.59</v>
      </c>
      <c r="E911">
        <v>1.79</v>
      </c>
      <c r="F911" t="s">
        <v>9</v>
      </c>
      <c r="G911" t="s">
        <v>35</v>
      </c>
      <c r="H911" t="s">
        <v>11</v>
      </c>
      <c r="I911">
        <v>120</v>
      </c>
      <c r="J911">
        <f t="shared" si="84"/>
        <v>2018</v>
      </c>
      <c r="K911" t="str">
        <f t="shared" si="85"/>
        <v>More than 100</v>
      </c>
      <c r="L911" t="str">
        <f t="shared" si="86"/>
        <v>65-79.99</v>
      </c>
      <c r="M911" s="2" t="str">
        <f t="shared" si="87"/>
        <v>1.50-1.99</v>
      </c>
      <c r="N911" s="2" t="str">
        <f t="shared" si="88"/>
        <v>90-94.99</v>
      </c>
      <c r="O911" s="2">
        <f t="shared" si="89"/>
        <v>0</v>
      </c>
      <c r="P911" s="2">
        <f>1</f>
        <v>1</v>
      </c>
    </row>
    <row r="912" spans="1:16" x14ac:dyDescent="0.25">
      <c r="A912" s="1">
        <v>44141</v>
      </c>
      <c r="B912">
        <v>5486000</v>
      </c>
      <c r="C912">
        <v>87.96</v>
      </c>
      <c r="D912">
        <v>82.21</v>
      </c>
      <c r="E912">
        <v>1.28</v>
      </c>
      <c r="F912" t="s">
        <v>9</v>
      </c>
      <c r="G912" t="s">
        <v>38</v>
      </c>
      <c r="H912" t="s">
        <v>23</v>
      </c>
      <c r="I912">
        <v>12</v>
      </c>
      <c r="J912">
        <f t="shared" si="84"/>
        <v>2020</v>
      </c>
      <c r="K912" t="str">
        <f t="shared" si="85"/>
        <v>Less than 50</v>
      </c>
      <c r="L912" t="str">
        <f t="shared" si="86"/>
        <v>Over 80</v>
      </c>
      <c r="M912" s="2" t="str">
        <f t="shared" si="87"/>
        <v>1.25-1.49</v>
      </c>
      <c r="N912" s="2" t="str">
        <f t="shared" si="88"/>
        <v>Under 90</v>
      </c>
      <c r="O912" s="2">
        <f t="shared" si="89"/>
        <v>0</v>
      </c>
      <c r="P912" s="2">
        <f>1</f>
        <v>1</v>
      </c>
    </row>
    <row r="913" spans="1:16" x14ac:dyDescent="0.25">
      <c r="A913" s="1">
        <v>45633</v>
      </c>
      <c r="B913">
        <v>4746000</v>
      </c>
      <c r="C913">
        <v>94.87</v>
      </c>
      <c r="D913">
        <v>67.510000000000005</v>
      </c>
      <c r="E913">
        <v>1.42</v>
      </c>
      <c r="F913" t="s">
        <v>9</v>
      </c>
      <c r="G913" t="s">
        <v>24</v>
      </c>
      <c r="H913" t="s">
        <v>15</v>
      </c>
      <c r="I913">
        <v>50</v>
      </c>
      <c r="J913">
        <f t="shared" si="84"/>
        <v>2024</v>
      </c>
      <c r="K913" t="str">
        <f t="shared" si="85"/>
        <v>50-100</v>
      </c>
      <c r="L913" t="str">
        <f t="shared" si="86"/>
        <v>65-79.99</v>
      </c>
      <c r="M913" s="2" t="str">
        <f t="shared" si="87"/>
        <v>1.25-1.49</v>
      </c>
      <c r="N913" s="2" t="str">
        <f t="shared" si="88"/>
        <v>90-94.99</v>
      </c>
      <c r="O913" s="2">
        <f t="shared" si="89"/>
        <v>0</v>
      </c>
      <c r="P913" s="2">
        <f>1</f>
        <v>1</v>
      </c>
    </row>
    <row r="914" spans="1:16" x14ac:dyDescent="0.25">
      <c r="A914" s="1">
        <v>42295</v>
      </c>
      <c r="B914">
        <v>1049000</v>
      </c>
      <c r="C914">
        <v>98.99</v>
      </c>
      <c r="D914">
        <v>86.91</v>
      </c>
      <c r="E914">
        <v>1.75</v>
      </c>
      <c r="F914" t="s">
        <v>9</v>
      </c>
      <c r="G914" t="s">
        <v>34</v>
      </c>
      <c r="H914" t="s">
        <v>13</v>
      </c>
      <c r="I914">
        <v>97</v>
      </c>
      <c r="J914">
        <f t="shared" si="84"/>
        <v>2015</v>
      </c>
      <c r="K914" t="str">
        <f t="shared" si="85"/>
        <v>50-100</v>
      </c>
      <c r="L914" t="str">
        <f t="shared" si="86"/>
        <v>Over 80</v>
      </c>
      <c r="M914" s="2" t="str">
        <f t="shared" si="87"/>
        <v>1.50-1.99</v>
      </c>
      <c r="N914" s="2" t="str">
        <f t="shared" si="88"/>
        <v>Over 98</v>
      </c>
      <c r="O914" s="2">
        <f t="shared" si="89"/>
        <v>0</v>
      </c>
      <c r="P914" s="2">
        <f>1</f>
        <v>1</v>
      </c>
    </row>
    <row r="915" spans="1:16" x14ac:dyDescent="0.25">
      <c r="A915" s="1">
        <v>45642</v>
      </c>
      <c r="B915">
        <v>7366000</v>
      </c>
      <c r="C915">
        <v>85.55</v>
      </c>
      <c r="D915">
        <v>68.989999999999995</v>
      </c>
      <c r="E915">
        <v>1.5</v>
      </c>
      <c r="F915" t="s">
        <v>9</v>
      </c>
      <c r="G915" t="s">
        <v>25</v>
      </c>
      <c r="H915" t="s">
        <v>26</v>
      </c>
      <c r="I915">
        <v>49</v>
      </c>
      <c r="J915">
        <f t="shared" si="84"/>
        <v>2024</v>
      </c>
      <c r="K915" t="str">
        <f t="shared" si="85"/>
        <v>Less than 50</v>
      </c>
      <c r="L915" t="str">
        <f t="shared" si="86"/>
        <v>65-79.99</v>
      </c>
      <c r="M915" s="2" t="str">
        <f t="shared" si="87"/>
        <v>1.50-1.99</v>
      </c>
      <c r="N915" s="2" t="str">
        <f t="shared" si="88"/>
        <v>Under 90</v>
      </c>
      <c r="O915" s="2">
        <f t="shared" si="89"/>
        <v>0</v>
      </c>
      <c r="P915" s="2">
        <f>1</f>
        <v>1</v>
      </c>
    </row>
    <row r="916" spans="1:16" x14ac:dyDescent="0.25">
      <c r="A916" s="1">
        <v>44746</v>
      </c>
      <c r="B916">
        <v>8287000</v>
      </c>
      <c r="C916">
        <v>92.28</v>
      </c>
      <c r="D916">
        <v>53.42</v>
      </c>
      <c r="E916">
        <v>2.46</v>
      </c>
      <c r="F916" t="s">
        <v>19</v>
      </c>
      <c r="G916" t="s">
        <v>22</v>
      </c>
      <c r="H916" t="s">
        <v>23</v>
      </c>
      <c r="I916">
        <v>85</v>
      </c>
      <c r="J916">
        <f t="shared" si="84"/>
        <v>2022</v>
      </c>
      <c r="K916" t="str">
        <f t="shared" si="85"/>
        <v>50-100</v>
      </c>
      <c r="L916" t="str">
        <f t="shared" si="86"/>
        <v>Under 65</v>
      </c>
      <c r="M916" s="2" t="str">
        <f t="shared" si="87"/>
        <v>Over 2.00</v>
      </c>
      <c r="N916" s="2" t="str">
        <f t="shared" si="88"/>
        <v>90-94.99</v>
      </c>
      <c r="O916" s="2">
        <f t="shared" si="89"/>
        <v>1</v>
      </c>
      <c r="P916" s="2">
        <f>1</f>
        <v>1</v>
      </c>
    </row>
    <row r="917" spans="1:16" x14ac:dyDescent="0.25">
      <c r="A917" s="1">
        <v>42790</v>
      </c>
      <c r="B917">
        <v>9782000</v>
      </c>
      <c r="C917">
        <v>88.55</v>
      </c>
      <c r="D917">
        <v>69.34</v>
      </c>
      <c r="E917">
        <v>1.64</v>
      </c>
      <c r="F917" t="s">
        <v>52</v>
      </c>
      <c r="G917" t="s">
        <v>22</v>
      </c>
      <c r="H917" t="s">
        <v>23</v>
      </c>
      <c r="I917">
        <v>86</v>
      </c>
      <c r="J917">
        <f t="shared" si="84"/>
        <v>2017</v>
      </c>
      <c r="K917" t="str">
        <f t="shared" si="85"/>
        <v>50-100</v>
      </c>
      <c r="L917" t="str">
        <f t="shared" si="86"/>
        <v>65-79.99</v>
      </c>
      <c r="M917" s="2" t="str">
        <f t="shared" si="87"/>
        <v>1.50-1.99</v>
      </c>
      <c r="N917" s="2" t="str">
        <f t="shared" si="88"/>
        <v>Under 90</v>
      </c>
      <c r="O917" s="2">
        <f t="shared" si="89"/>
        <v>1</v>
      </c>
      <c r="P917" s="2">
        <f>1</f>
        <v>1</v>
      </c>
    </row>
    <row r="918" spans="1:16" x14ac:dyDescent="0.25">
      <c r="A918" s="1">
        <v>43607</v>
      </c>
      <c r="B918">
        <v>4023000</v>
      </c>
      <c r="C918">
        <v>87.92</v>
      </c>
      <c r="D918">
        <v>70.2</v>
      </c>
      <c r="E918">
        <v>2.15</v>
      </c>
      <c r="F918" t="s">
        <v>19</v>
      </c>
      <c r="G918" t="s">
        <v>34</v>
      </c>
      <c r="H918" t="s">
        <v>13</v>
      </c>
      <c r="I918">
        <v>93</v>
      </c>
      <c r="J918">
        <f t="shared" si="84"/>
        <v>2019</v>
      </c>
      <c r="K918" t="str">
        <f t="shared" si="85"/>
        <v>50-100</v>
      </c>
      <c r="L918" t="str">
        <f t="shared" si="86"/>
        <v>65-79.99</v>
      </c>
      <c r="M918" s="2" t="str">
        <f t="shared" si="87"/>
        <v>Over 2.00</v>
      </c>
      <c r="N918" s="2" t="str">
        <f t="shared" si="88"/>
        <v>Under 90</v>
      </c>
      <c r="O918" s="2">
        <f t="shared" si="89"/>
        <v>1</v>
      </c>
      <c r="P918" s="2">
        <f>1</f>
        <v>1</v>
      </c>
    </row>
    <row r="919" spans="1:16" x14ac:dyDescent="0.25">
      <c r="A919" s="1">
        <v>42916</v>
      </c>
      <c r="B919">
        <v>5236000</v>
      </c>
      <c r="C919">
        <v>86.79</v>
      </c>
      <c r="D919">
        <v>51.46</v>
      </c>
      <c r="E919">
        <v>1.08</v>
      </c>
      <c r="F919" t="s">
        <v>9</v>
      </c>
      <c r="G919" t="s">
        <v>39</v>
      </c>
      <c r="H919" t="s">
        <v>23</v>
      </c>
      <c r="I919">
        <v>54</v>
      </c>
      <c r="J919">
        <f t="shared" si="84"/>
        <v>2017</v>
      </c>
      <c r="K919" t="str">
        <f t="shared" si="85"/>
        <v>50-100</v>
      </c>
      <c r="L919" t="str">
        <f t="shared" si="86"/>
        <v>Under 65</v>
      </c>
      <c r="M919" s="2" t="str">
        <f t="shared" si="87"/>
        <v>Under 1.25</v>
      </c>
      <c r="N919" s="2" t="str">
        <f t="shared" si="88"/>
        <v>Under 90</v>
      </c>
      <c r="O919" s="2">
        <f t="shared" si="89"/>
        <v>0</v>
      </c>
      <c r="P919" s="2">
        <f>1</f>
        <v>1</v>
      </c>
    </row>
    <row r="920" spans="1:16" x14ac:dyDescent="0.25">
      <c r="A920" s="1">
        <v>45078</v>
      </c>
      <c r="B920">
        <v>4842000</v>
      </c>
      <c r="C920">
        <v>97.66</v>
      </c>
      <c r="D920">
        <v>60.5</v>
      </c>
      <c r="E920">
        <v>1.63</v>
      </c>
      <c r="F920" t="s">
        <v>9</v>
      </c>
      <c r="G920" t="s">
        <v>22</v>
      </c>
      <c r="H920" t="s">
        <v>23</v>
      </c>
      <c r="I920">
        <v>57</v>
      </c>
      <c r="J920">
        <f t="shared" si="84"/>
        <v>2023</v>
      </c>
      <c r="K920" t="str">
        <f t="shared" si="85"/>
        <v>50-100</v>
      </c>
      <c r="L920" t="str">
        <f t="shared" si="86"/>
        <v>Under 65</v>
      </c>
      <c r="M920" s="2" t="str">
        <f t="shared" si="87"/>
        <v>1.50-1.99</v>
      </c>
      <c r="N920" s="2" t="str">
        <f t="shared" si="88"/>
        <v>95-97.99</v>
      </c>
      <c r="O920" s="2">
        <f t="shared" si="89"/>
        <v>0</v>
      </c>
      <c r="P920" s="2">
        <f>1</f>
        <v>1</v>
      </c>
    </row>
    <row r="921" spans="1:16" x14ac:dyDescent="0.25">
      <c r="A921" s="1">
        <v>42940</v>
      </c>
      <c r="B921">
        <v>4878000</v>
      </c>
      <c r="C921">
        <v>93.66</v>
      </c>
      <c r="D921">
        <v>72.84</v>
      </c>
      <c r="E921">
        <v>1.5</v>
      </c>
      <c r="F921" t="s">
        <v>9</v>
      </c>
      <c r="G921" t="s">
        <v>47</v>
      </c>
      <c r="H921" t="s">
        <v>18</v>
      </c>
      <c r="I921">
        <v>58</v>
      </c>
      <c r="J921">
        <f t="shared" si="84"/>
        <v>2017</v>
      </c>
      <c r="K921" t="str">
        <f t="shared" si="85"/>
        <v>50-100</v>
      </c>
      <c r="L921" t="str">
        <f t="shared" si="86"/>
        <v>65-79.99</v>
      </c>
      <c r="M921" s="2" t="str">
        <f t="shared" si="87"/>
        <v>1.50-1.99</v>
      </c>
      <c r="N921" s="2" t="str">
        <f t="shared" si="88"/>
        <v>90-94.99</v>
      </c>
      <c r="O921" s="2">
        <f t="shared" si="89"/>
        <v>0</v>
      </c>
      <c r="P921" s="2">
        <f>1</f>
        <v>1</v>
      </c>
    </row>
    <row r="922" spans="1:16" x14ac:dyDescent="0.25">
      <c r="A922" s="1">
        <v>43167</v>
      </c>
      <c r="B922">
        <v>3643000</v>
      </c>
      <c r="C922">
        <v>90.5</v>
      </c>
      <c r="D922">
        <v>53.98</v>
      </c>
      <c r="E922">
        <v>2.15</v>
      </c>
      <c r="F922" t="s">
        <v>9</v>
      </c>
      <c r="G922" t="s">
        <v>24</v>
      </c>
      <c r="H922" t="s">
        <v>15</v>
      </c>
      <c r="I922">
        <v>65</v>
      </c>
      <c r="J922">
        <f t="shared" si="84"/>
        <v>2018</v>
      </c>
      <c r="K922" t="str">
        <f t="shared" si="85"/>
        <v>50-100</v>
      </c>
      <c r="L922" t="str">
        <f t="shared" si="86"/>
        <v>Under 65</v>
      </c>
      <c r="M922" s="2" t="str">
        <f t="shared" si="87"/>
        <v>Over 2.00</v>
      </c>
      <c r="N922" s="2" t="str">
        <f t="shared" si="88"/>
        <v>90-94.99</v>
      </c>
      <c r="O922" s="2">
        <f t="shared" si="89"/>
        <v>0</v>
      </c>
      <c r="P922" s="2">
        <f>1</f>
        <v>1</v>
      </c>
    </row>
    <row r="923" spans="1:16" x14ac:dyDescent="0.25">
      <c r="A923" s="1">
        <v>45307</v>
      </c>
      <c r="B923">
        <v>5561000</v>
      </c>
      <c r="C923">
        <v>95.51</v>
      </c>
      <c r="D923">
        <v>61.41</v>
      </c>
      <c r="E923">
        <v>1.95</v>
      </c>
      <c r="F923" t="s">
        <v>9</v>
      </c>
      <c r="G923" t="s">
        <v>45</v>
      </c>
      <c r="H923" t="s">
        <v>33</v>
      </c>
      <c r="I923">
        <v>105</v>
      </c>
      <c r="J923">
        <f t="shared" si="84"/>
        <v>2024</v>
      </c>
      <c r="K923" t="str">
        <f t="shared" si="85"/>
        <v>More than 100</v>
      </c>
      <c r="L923" t="str">
        <f t="shared" si="86"/>
        <v>Under 65</v>
      </c>
      <c r="M923" s="2" t="str">
        <f t="shared" si="87"/>
        <v>1.50-1.99</v>
      </c>
      <c r="N923" s="2" t="str">
        <f t="shared" si="88"/>
        <v>95-97.99</v>
      </c>
      <c r="O923" s="2">
        <f t="shared" si="89"/>
        <v>0</v>
      </c>
      <c r="P923" s="2">
        <f>1</f>
        <v>1</v>
      </c>
    </row>
    <row r="924" spans="1:16" x14ac:dyDescent="0.25">
      <c r="A924" s="1">
        <v>44024</v>
      </c>
      <c r="B924">
        <v>2698000</v>
      </c>
      <c r="C924">
        <v>96.37</v>
      </c>
      <c r="D924">
        <v>61.28</v>
      </c>
      <c r="E924">
        <v>1.48</v>
      </c>
      <c r="F924" t="s">
        <v>40</v>
      </c>
      <c r="G924" t="s">
        <v>50</v>
      </c>
      <c r="H924" t="s">
        <v>21</v>
      </c>
      <c r="I924">
        <v>5</v>
      </c>
      <c r="J924">
        <f t="shared" si="84"/>
        <v>2020</v>
      </c>
      <c r="K924" t="str">
        <f t="shared" si="85"/>
        <v>Less than 50</v>
      </c>
      <c r="L924" t="str">
        <f t="shared" si="86"/>
        <v>Under 65</v>
      </c>
      <c r="M924" s="2" t="str">
        <f t="shared" si="87"/>
        <v>1.25-1.49</v>
      </c>
      <c r="N924" s="2" t="str">
        <f t="shared" si="88"/>
        <v>95-97.99</v>
      </c>
      <c r="O924" s="2">
        <f t="shared" si="89"/>
        <v>1</v>
      </c>
      <c r="P924" s="2">
        <f>1</f>
        <v>1</v>
      </c>
    </row>
    <row r="925" spans="1:16" x14ac:dyDescent="0.25">
      <c r="A925" s="1">
        <v>45373</v>
      </c>
      <c r="B925">
        <v>6747000</v>
      </c>
      <c r="C925">
        <v>94.16</v>
      </c>
      <c r="D925">
        <v>71.86</v>
      </c>
      <c r="E925">
        <v>1.37</v>
      </c>
      <c r="F925" t="s">
        <v>9</v>
      </c>
      <c r="G925" t="s">
        <v>50</v>
      </c>
      <c r="H925" t="s">
        <v>21</v>
      </c>
      <c r="I925">
        <v>74</v>
      </c>
      <c r="J925">
        <f t="shared" si="84"/>
        <v>2024</v>
      </c>
      <c r="K925" t="str">
        <f t="shared" si="85"/>
        <v>50-100</v>
      </c>
      <c r="L925" t="str">
        <f t="shared" si="86"/>
        <v>65-79.99</v>
      </c>
      <c r="M925" s="2" t="str">
        <f t="shared" si="87"/>
        <v>1.25-1.49</v>
      </c>
      <c r="N925" s="2" t="str">
        <f t="shared" si="88"/>
        <v>90-94.99</v>
      </c>
      <c r="O925" s="2">
        <f t="shared" si="89"/>
        <v>0</v>
      </c>
      <c r="P925" s="2">
        <f>1</f>
        <v>1</v>
      </c>
    </row>
    <row r="926" spans="1:16" x14ac:dyDescent="0.25">
      <c r="A926" s="1">
        <v>43910</v>
      </c>
      <c r="B926">
        <v>6865000</v>
      </c>
      <c r="C926">
        <v>93.39</v>
      </c>
      <c r="D926">
        <v>70.59</v>
      </c>
      <c r="E926">
        <v>1.1499999999999999</v>
      </c>
      <c r="F926" t="s">
        <v>9</v>
      </c>
      <c r="G926" t="s">
        <v>50</v>
      </c>
      <c r="H926" t="s">
        <v>21</v>
      </c>
      <c r="I926">
        <v>62</v>
      </c>
      <c r="J926">
        <f t="shared" si="84"/>
        <v>2020</v>
      </c>
      <c r="K926" t="str">
        <f t="shared" si="85"/>
        <v>50-100</v>
      </c>
      <c r="L926" t="str">
        <f t="shared" si="86"/>
        <v>65-79.99</v>
      </c>
      <c r="M926" s="2" t="str">
        <f t="shared" si="87"/>
        <v>Under 1.25</v>
      </c>
      <c r="N926" s="2" t="str">
        <f t="shared" si="88"/>
        <v>90-94.99</v>
      </c>
      <c r="O926" s="2">
        <f t="shared" si="89"/>
        <v>0</v>
      </c>
      <c r="P926" s="2">
        <f>1</f>
        <v>1</v>
      </c>
    </row>
    <row r="927" spans="1:16" x14ac:dyDescent="0.25">
      <c r="A927" s="1">
        <v>44792</v>
      </c>
      <c r="B927">
        <v>7740000</v>
      </c>
      <c r="C927">
        <v>86.2</v>
      </c>
      <c r="D927">
        <v>77.319999999999993</v>
      </c>
      <c r="E927">
        <v>2.4</v>
      </c>
      <c r="F927" t="s">
        <v>9</v>
      </c>
      <c r="G927" t="s">
        <v>25</v>
      </c>
      <c r="H927" t="s">
        <v>26</v>
      </c>
      <c r="I927">
        <v>26</v>
      </c>
      <c r="J927">
        <f t="shared" si="84"/>
        <v>2022</v>
      </c>
      <c r="K927" t="str">
        <f t="shared" si="85"/>
        <v>Less than 50</v>
      </c>
      <c r="L927" t="str">
        <f t="shared" si="86"/>
        <v>65-79.99</v>
      </c>
      <c r="M927" s="2" t="str">
        <f t="shared" si="87"/>
        <v>Over 2.00</v>
      </c>
      <c r="N927" s="2" t="str">
        <f t="shared" si="88"/>
        <v>Under 90</v>
      </c>
      <c r="O927" s="2">
        <f t="shared" si="89"/>
        <v>0</v>
      </c>
      <c r="P927" s="2">
        <f>1</f>
        <v>1</v>
      </c>
    </row>
    <row r="928" spans="1:16" x14ac:dyDescent="0.25">
      <c r="A928" s="1">
        <v>45209</v>
      </c>
      <c r="B928">
        <v>2961000</v>
      </c>
      <c r="C928">
        <v>93.73</v>
      </c>
      <c r="D928">
        <v>80.650000000000006</v>
      </c>
      <c r="E928">
        <v>1.61</v>
      </c>
      <c r="F928" t="s">
        <v>40</v>
      </c>
      <c r="G928" t="s">
        <v>24</v>
      </c>
      <c r="H928" t="s">
        <v>15</v>
      </c>
      <c r="I928">
        <v>81</v>
      </c>
      <c r="J928">
        <f t="shared" si="84"/>
        <v>2023</v>
      </c>
      <c r="K928" t="str">
        <f t="shared" si="85"/>
        <v>50-100</v>
      </c>
      <c r="L928" t="str">
        <f t="shared" si="86"/>
        <v>Over 80</v>
      </c>
      <c r="M928" s="2" t="str">
        <f t="shared" si="87"/>
        <v>1.50-1.99</v>
      </c>
      <c r="N928" s="2" t="str">
        <f t="shared" si="88"/>
        <v>90-94.99</v>
      </c>
      <c r="O928" s="2">
        <f t="shared" si="89"/>
        <v>1</v>
      </c>
      <c r="P928" s="2">
        <f>1</f>
        <v>1</v>
      </c>
    </row>
    <row r="929" spans="1:16" x14ac:dyDescent="0.25">
      <c r="A929" s="1">
        <v>45145</v>
      </c>
      <c r="B929">
        <v>5658000</v>
      </c>
      <c r="C929">
        <v>98.49</v>
      </c>
      <c r="D929">
        <v>74.94</v>
      </c>
      <c r="E929">
        <v>1.2</v>
      </c>
      <c r="F929" t="s">
        <v>52</v>
      </c>
      <c r="G929" t="s">
        <v>48</v>
      </c>
      <c r="H929" t="s">
        <v>13</v>
      </c>
      <c r="I929">
        <v>100</v>
      </c>
      <c r="J929">
        <f t="shared" si="84"/>
        <v>2023</v>
      </c>
      <c r="K929" t="str">
        <f t="shared" si="85"/>
        <v>More than 100</v>
      </c>
      <c r="L929" t="str">
        <f t="shared" si="86"/>
        <v>65-79.99</v>
      </c>
      <c r="M929" s="2" t="str">
        <f t="shared" si="87"/>
        <v>Under 1.25</v>
      </c>
      <c r="N929" s="2" t="str">
        <f t="shared" si="88"/>
        <v>Over 98</v>
      </c>
      <c r="O929" s="2">
        <f t="shared" si="89"/>
        <v>1</v>
      </c>
      <c r="P929" s="2">
        <f>1</f>
        <v>1</v>
      </c>
    </row>
    <row r="930" spans="1:16" x14ac:dyDescent="0.25">
      <c r="A930" s="1">
        <v>43725</v>
      </c>
      <c r="B930">
        <v>3017000</v>
      </c>
      <c r="C930">
        <v>98.63</v>
      </c>
      <c r="D930">
        <v>80.42</v>
      </c>
      <c r="E930">
        <v>2.0099999999999998</v>
      </c>
      <c r="F930" t="s">
        <v>9</v>
      </c>
      <c r="G930" t="s">
        <v>51</v>
      </c>
      <c r="H930" t="s">
        <v>28</v>
      </c>
      <c r="I930">
        <v>56</v>
      </c>
      <c r="J930">
        <f t="shared" si="84"/>
        <v>2019</v>
      </c>
      <c r="K930" t="str">
        <f t="shared" si="85"/>
        <v>50-100</v>
      </c>
      <c r="L930" t="str">
        <f t="shared" si="86"/>
        <v>Over 80</v>
      </c>
      <c r="M930" s="2" t="str">
        <f t="shared" si="87"/>
        <v>Over 2.00</v>
      </c>
      <c r="N930" s="2" t="str">
        <f t="shared" si="88"/>
        <v>Over 98</v>
      </c>
      <c r="O930" s="2">
        <f t="shared" si="89"/>
        <v>0</v>
      </c>
      <c r="P930" s="2">
        <f>1</f>
        <v>1</v>
      </c>
    </row>
    <row r="931" spans="1:16" x14ac:dyDescent="0.25">
      <c r="A931" s="1">
        <v>45049</v>
      </c>
      <c r="B931">
        <v>3171000</v>
      </c>
      <c r="C931">
        <v>96.35</v>
      </c>
      <c r="D931">
        <v>68.97</v>
      </c>
      <c r="E931">
        <v>1.34</v>
      </c>
      <c r="F931" t="s">
        <v>9</v>
      </c>
      <c r="G931" t="s">
        <v>36</v>
      </c>
      <c r="H931" t="s">
        <v>37</v>
      </c>
      <c r="I931">
        <v>57</v>
      </c>
      <c r="J931">
        <f t="shared" si="84"/>
        <v>2023</v>
      </c>
      <c r="K931" t="str">
        <f t="shared" si="85"/>
        <v>50-100</v>
      </c>
      <c r="L931" t="str">
        <f t="shared" si="86"/>
        <v>65-79.99</v>
      </c>
      <c r="M931" s="2" t="str">
        <f t="shared" si="87"/>
        <v>1.25-1.49</v>
      </c>
      <c r="N931" s="2" t="str">
        <f t="shared" si="88"/>
        <v>95-97.99</v>
      </c>
      <c r="O931" s="2">
        <f t="shared" si="89"/>
        <v>0</v>
      </c>
      <c r="P931" s="2">
        <f>1</f>
        <v>1</v>
      </c>
    </row>
    <row r="932" spans="1:16" x14ac:dyDescent="0.25">
      <c r="A932" s="1">
        <v>45636</v>
      </c>
      <c r="B932">
        <v>4108000</v>
      </c>
      <c r="C932">
        <v>89.89</v>
      </c>
      <c r="D932">
        <v>68.739999999999995</v>
      </c>
      <c r="E932">
        <v>1.22</v>
      </c>
      <c r="F932" t="s">
        <v>9</v>
      </c>
      <c r="G932" t="s">
        <v>14</v>
      </c>
      <c r="H932" t="s">
        <v>15</v>
      </c>
      <c r="I932">
        <v>78</v>
      </c>
      <c r="J932">
        <f t="shared" si="84"/>
        <v>2024</v>
      </c>
      <c r="K932" t="str">
        <f t="shared" si="85"/>
        <v>50-100</v>
      </c>
      <c r="L932" t="str">
        <f t="shared" si="86"/>
        <v>65-79.99</v>
      </c>
      <c r="M932" s="2" t="str">
        <f t="shared" si="87"/>
        <v>Under 1.25</v>
      </c>
      <c r="N932" s="2" t="str">
        <f t="shared" si="88"/>
        <v>Under 90</v>
      </c>
      <c r="O932" s="2">
        <f t="shared" si="89"/>
        <v>0</v>
      </c>
      <c r="P932" s="2">
        <f>1</f>
        <v>1</v>
      </c>
    </row>
    <row r="933" spans="1:16" x14ac:dyDescent="0.25">
      <c r="A933" s="1">
        <v>43109</v>
      </c>
      <c r="B933">
        <v>4420000</v>
      </c>
      <c r="C933">
        <v>96.54</v>
      </c>
      <c r="D933">
        <v>67.02</v>
      </c>
      <c r="E933">
        <v>1.85</v>
      </c>
      <c r="F933" t="s">
        <v>9</v>
      </c>
      <c r="G933" t="s">
        <v>27</v>
      </c>
      <c r="H933" t="s">
        <v>28</v>
      </c>
      <c r="I933">
        <v>64</v>
      </c>
      <c r="J933">
        <f t="shared" si="84"/>
        <v>2018</v>
      </c>
      <c r="K933" t="str">
        <f t="shared" si="85"/>
        <v>50-100</v>
      </c>
      <c r="L933" t="str">
        <f t="shared" si="86"/>
        <v>65-79.99</v>
      </c>
      <c r="M933" s="2" t="str">
        <f t="shared" si="87"/>
        <v>1.50-1.99</v>
      </c>
      <c r="N933" s="2" t="str">
        <f t="shared" si="88"/>
        <v>95-97.99</v>
      </c>
      <c r="O933" s="2">
        <f t="shared" si="89"/>
        <v>0</v>
      </c>
      <c r="P933" s="2">
        <f>1</f>
        <v>1</v>
      </c>
    </row>
    <row r="934" spans="1:16" x14ac:dyDescent="0.25">
      <c r="A934" s="1">
        <v>44594</v>
      </c>
      <c r="B934">
        <v>7622000</v>
      </c>
      <c r="C934">
        <v>98.28</v>
      </c>
      <c r="D934">
        <v>53.47</v>
      </c>
      <c r="E934">
        <v>1.81</v>
      </c>
      <c r="F934" t="s">
        <v>9</v>
      </c>
      <c r="G934" t="s">
        <v>42</v>
      </c>
      <c r="H934" t="s">
        <v>26</v>
      </c>
      <c r="I934">
        <v>68</v>
      </c>
      <c r="J934">
        <f t="shared" si="84"/>
        <v>2022</v>
      </c>
      <c r="K934" t="str">
        <f t="shared" si="85"/>
        <v>50-100</v>
      </c>
      <c r="L934" t="str">
        <f t="shared" si="86"/>
        <v>Under 65</v>
      </c>
      <c r="M934" s="2" t="str">
        <f t="shared" si="87"/>
        <v>1.50-1.99</v>
      </c>
      <c r="N934" s="2" t="str">
        <f t="shared" si="88"/>
        <v>Over 98</v>
      </c>
      <c r="O934" s="2">
        <f t="shared" si="89"/>
        <v>0</v>
      </c>
      <c r="P934" s="2">
        <f>1</f>
        <v>1</v>
      </c>
    </row>
    <row r="935" spans="1:16" x14ac:dyDescent="0.25">
      <c r="A935" s="1">
        <v>43395</v>
      </c>
      <c r="B935">
        <v>4588000</v>
      </c>
      <c r="C935">
        <v>97.44</v>
      </c>
      <c r="D935">
        <v>55.35</v>
      </c>
      <c r="E935">
        <v>2.4</v>
      </c>
      <c r="F935" t="s">
        <v>19</v>
      </c>
      <c r="G935" t="s">
        <v>12</v>
      </c>
      <c r="H935" t="s">
        <v>13</v>
      </c>
      <c r="I935">
        <v>97</v>
      </c>
      <c r="J935">
        <f t="shared" si="84"/>
        <v>2018</v>
      </c>
      <c r="K935" t="str">
        <f t="shared" si="85"/>
        <v>50-100</v>
      </c>
      <c r="L935" t="str">
        <f t="shared" si="86"/>
        <v>Under 65</v>
      </c>
      <c r="M935" s="2" t="str">
        <f t="shared" si="87"/>
        <v>Over 2.00</v>
      </c>
      <c r="N935" s="2" t="str">
        <f t="shared" si="88"/>
        <v>95-97.99</v>
      </c>
      <c r="O935" s="2">
        <f t="shared" si="89"/>
        <v>1</v>
      </c>
      <c r="P935" s="2">
        <f>1</f>
        <v>1</v>
      </c>
    </row>
    <row r="936" spans="1:16" x14ac:dyDescent="0.25">
      <c r="A936" s="1">
        <v>45369</v>
      </c>
      <c r="B936">
        <v>2803000</v>
      </c>
      <c r="C936">
        <v>99.07</v>
      </c>
      <c r="D936">
        <v>61.02</v>
      </c>
      <c r="E936">
        <v>1.5</v>
      </c>
      <c r="F936" t="s">
        <v>9</v>
      </c>
      <c r="G936" t="s">
        <v>36</v>
      </c>
      <c r="H936" t="s">
        <v>37</v>
      </c>
      <c r="I936">
        <v>117</v>
      </c>
      <c r="J936">
        <f t="shared" si="84"/>
        <v>2024</v>
      </c>
      <c r="K936" t="str">
        <f t="shared" si="85"/>
        <v>More than 100</v>
      </c>
      <c r="L936" t="str">
        <f t="shared" si="86"/>
        <v>Under 65</v>
      </c>
      <c r="M936" s="2" t="str">
        <f t="shared" si="87"/>
        <v>1.50-1.99</v>
      </c>
      <c r="N936" s="2" t="str">
        <f t="shared" si="88"/>
        <v>Over 98</v>
      </c>
      <c r="O936" s="2">
        <f t="shared" si="89"/>
        <v>0</v>
      </c>
      <c r="P936" s="2">
        <f>1</f>
        <v>1</v>
      </c>
    </row>
    <row r="937" spans="1:16" x14ac:dyDescent="0.25">
      <c r="A937" s="1">
        <v>43059</v>
      </c>
      <c r="B937">
        <v>7035000</v>
      </c>
      <c r="C937">
        <v>98.94</v>
      </c>
      <c r="D937">
        <v>58.19</v>
      </c>
      <c r="E937">
        <v>2.2000000000000002</v>
      </c>
      <c r="F937" t="s">
        <v>9</v>
      </c>
      <c r="G937" t="s">
        <v>41</v>
      </c>
      <c r="H937" t="s">
        <v>33</v>
      </c>
      <c r="I937">
        <v>98</v>
      </c>
      <c r="J937">
        <f t="shared" si="84"/>
        <v>2017</v>
      </c>
      <c r="K937" t="str">
        <f t="shared" si="85"/>
        <v>50-100</v>
      </c>
      <c r="L937" t="str">
        <f t="shared" si="86"/>
        <v>Under 65</v>
      </c>
      <c r="M937" s="2" t="str">
        <f t="shared" si="87"/>
        <v>Over 2.00</v>
      </c>
      <c r="N937" s="2" t="str">
        <f t="shared" si="88"/>
        <v>Over 98</v>
      </c>
      <c r="O937" s="2">
        <f t="shared" si="89"/>
        <v>0</v>
      </c>
      <c r="P937" s="2">
        <f>1</f>
        <v>1</v>
      </c>
    </row>
    <row r="938" spans="1:16" x14ac:dyDescent="0.25">
      <c r="A938" s="1">
        <v>42644</v>
      </c>
      <c r="B938">
        <v>4736000</v>
      </c>
      <c r="C938">
        <v>90.81</v>
      </c>
      <c r="D938">
        <v>61.31</v>
      </c>
      <c r="E938">
        <v>1.46</v>
      </c>
      <c r="F938" t="s">
        <v>9</v>
      </c>
      <c r="G938" t="s">
        <v>27</v>
      </c>
      <c r="H938" t="s">
        <v>28</v>
      </c>
      <c r="I938">
        <v>77</v>
      </c>
      <c r="J938">
        <f t="shared" si="84"/>
        <v>2016</v>
      </c>
      <c r="K938" t="str">
        <f t="shared" si="85"/>
        <v>50-100</v>
      </c>
      <c r="L938" t="str">
        <f t="shared" si="86"/>
        <v>Under 65</v>
      </c>
      <c r="M938" s="2" t="str">
        <f t="shared" si="87"/>
        <v>1.25-1.49</v>
      </c>
      <c r="N938" s="2" t="str">
        <f t="shared" si="88"/>
        <v>90-94.99</v>
      </c>
      <c r="O938" s="2">
        <f t="shared" si="89"/>
        <v>0</v>
      </c>
      <c r="P938" s="2">
        <f>1</f>
        <v>1</v>
      </c>
    </row>
    <row r="939" spans="1:16" x14ac:dyDescent="0.25">
      <c r="A939" s="1">
        <v>43927</v>
      </c>
      <c r="B939">
        <v>7424000</v>
      </c>
      <c r="C939">
        <v>91.52</v>
      </c>
      <c r="D939">
        <v>84.78</v>
      </c>
      <c r="E939">
        <v>1.27</v>
      </c>
      <c r="F939" t="s">
        <v>9</v>
      </c>
      <c r="G939" t="s">
        <v>39</v>
      </c>
      <c r="H939" t="s">
        <v>23</v>
      </c>
      <c r="I939">
        <v>60</v>
      </c>
      <c r="J939">
        <f t="shared" si="84"/>
        <v>2020</v>
      </c>
      <c r="K939" t="str">
        <f t="shared" si="85"/>
        <v>50-100</v>
      </c>
      <c r="L939" t="str">
        <f t="shared" si="86"/>
        <v>Over 80</v>
      </c>
      <c r="M939" s="2" t="str">
        <f t="shared" si="87"/>
        <v>1.25-1.49</v>
      </c>
      <c r="N939" s="2" t="str">
        <f t="shared" si="88"/>
        <v>90-94.99</v>
      </c>
      <c r="O939" s="2">
        <f t="shared" si="89"/>
        <v>0</v>
      </c>
      <c r="P939" s="2">
        <f>1</f>
        <v>1</v>
      </c>
    </row>
    <row r="940" spans="1:16" x14ac:dyDescent="0.25">
      <c r="A940" s="1">
        <v>44789</v>
      </c>
      <c r="B940">
        <v>7292000</v>
      </c>
      <c r="C940">
        <v>90.91</v>
      </c>
      <c r="D940">
        <v>74.33</v>
      </c>
      <c r="E940">
        <v>1.67</v>
      </c>
      <c r="F940" t="s">
        <v>9</v>
      </c>
      <c r="G940" t="s">
        <v>10</v>
      </c>
      <c r="H940" t="s">
        <v>11</v>
      </c>
      <c r="I940">
        <v>51</v>
      </c>
      <c r="J940">
        <f t="shared" si="84"/>
        <v>2022</v>
      </c>
      <c r="K940" t="str">
        <f t="shared" si="85"/>
        <v>50-100</v>
      </c>
      <c r="L940" t="str">
        <f t="shared" si="86"/>
        <v>65-79.99</v>
      </c>
      <c r="M940" s="2" t="str">
        <f t="shared" si="87"/>
        <v>1.50-1.99</v>
      </c>
      <c r="N940" s="2" t="str">
        <f t="shared" si="88"/>
        <v>90-94.99</v>
      </c>
      <c r="O940" s="2">
        <f t="shared" si="89"/>
        <v>0</v>
      </c>
      <c r="P940" s="2">
        <f>1</f>
        <v>1</v>
      </c>
    </row>
    <row r="941" spans="1:16" x14ac:dyDescent="0.25">
      <c r="A941" s="1">
        <v>44322</v>
      </c>
      <c r="B941">
        <v>3319000</v>
      </c>
      <c r="C941">
        <v>85.88</v>
      </c>
      <c r="D941">
        <v>62</v>
      </c>
      <c r="E941">
        <v>1.71</v>
      </c>
      <c r="F941" t="s">
        <v>9</v>
      </c>
      <c r="G941" t="s">
        <v>51</v>
      </c>
      <c r="H941" t="s">
        <v>28</v>
      </c>
      <c r="I941">
        <v>97</v>
      </c>
      <c r="J941">
        <f t="shared" si="84"/>
        <v>2021</v>
      </c>
      <c r="K941" t="str">
        <f t="shared" si="85"/>
        <v>50-100</v>
      </c>
      <c r="L941" t="str">
        <f t="shared" si="86"/>
        <v>Under 65</v>
      </c>
      <c r="M941" s="2" t="str">
        <f t="shared" si="87"/>
        <v>1.50-1.99</v>
      </c>
      <c r="N941" s="2" t="str">
        <f t="shared" si="88"/>
        <v>Under 90</v>
      </c>
      <c r="O941" s="2">
        <f t="shared" si="89"/>
        <v>0</v>
      </c>
      <c r="P941" s="2">
        <f>1</f>
        <v>1</v>
      </c>
    </row>
    <row r="942" spans="1:16" x14ac:dyDescent="0.25">
      <c r="A942" s="1">
        <v>45365</v>
      </c>
      <c r="B942">
        <v>4090000</v>
      </c>
      <c r="C942">
        <v>91</v>
      </c>
      <c r="D942">
        <v>52.3</v>
      </c>
      <c r="E942">
        <v>1.87</v>
      </c>
      <c r="F942" t="s">
        <v>9</v>
      </c>
      <c r="G942" t="s">
        <v>27</v>
      </c>
      <c r="H942" t="s">
        <v>28</v>
      </c>
      <c r="I942">
        <v>43</v>
      </c>
      <c r="J942">
        <f t="shared" si="84"/>
        <v>2024</v>
      </c>
      <c r="K942" t="str">
        <f t="shared" si="85"/>
        <v>Less than 50</v>
      </c>
      <c r="L942" t="str">
        <f t="shared" si="86"/>
        <v>Under 65</v>
      </c>
      <c r="M942" s="2" t="str">
        <f t="shared" si="87"/>
        <v>1.50-1.99</v>
      </c>
      <c r="N942" s="2" t="str">
        <f t="shared" si="88"/>
        <v>90-94.99</v>
      </c>
      <c r="O942" s="2">
        <f t="shared" si="89"/>
        <v>0</v>
      </c>
      <c r="P942" s="2">
        <f>1</f>
        <v>1</v>
      </c>
    </row>
    <row r="943" spans="1:16" x14ac:dyDescent="0.25">
      <c r="A943" s="1">
        <v>43871</v>
      </c>
      <c r="B943">
        <v>8369000</v>
      </c>
      <c r="C943">
        <v>91.29</v>
      </c>
      <c r="D943">
        <v>78.040000000000006</v>
      </c>
      <c r="E943">
        <v>1.62</v>
      </c>
      <c r="F943" t="s">
        <v>9</v>
      </c>
      <c r="G943" t="s">
        <v>49</v>
      </c>
      <c r="H943" t="s">
        <v>18</v>
      </c>
      <c r="I943">
        <v>105</v>
      </c>
      <c r="J943">
        <f t="shared" si="84"/>
        <v>2020</v>
      </c>
      <c r="K943" t="str">
        <f t="shared" si="85"/>
        <v>More than 100</v>
      </c>
      <c r="L943" t="str">
        <f t="shared" si="86"/>
        <v>65-79.99</v>
      </c>
      <c r="M943" s="2" t="str">
        <f t="shared" si="87"/>
        <v>1.50-1.99</v>
      </c>
      <c r="N943" s="2" t="str">
        <f t="shared" si="88"/>
        <v>90-94.99</v>
      </c>
      <c r="O943" s="2">
        <f t="shared" si="89"/>
        <v>0</v>
      </c>
      <c r="P943" s="2">
        <f>1</f>
        <v>1</v>
      </c>
    </row>
    <row r="944" spans="1:16" x14ac:dyDescent="0.25">
      <c r="A944" s="1">
        <v>42226</v>
      </c>
      <c r="B944">
        <v>4514000</v>
      </c>
      <c r="C944">
        <v>95.38</v>
      </c>
      <c r="D944">
        <v>76.45</v>
      </c>
      <c r="E944">
        <v>1.06</v>
      </c>
      <c r="F944" t="s">
        <v>40</v>
      </c>
      <c r="G944" t="s">
        <v>50</v>
      </c>
      <c r="H944" t="s">
        <v>21</v>
      </c>
      <c r="I944">
        <v>75</v>
      </c>
      <c r="J944">
        <f t="shared" si="84"/>
        <v>2015</v>
      </c>
      <c r="K944" t="str">
        <f t="shared" si="85"/>
        <v>50-100</v>
      </c>
      <c r="L944" t="str">
        <f t="shared" si="86"/>
        <v>65-79.99</v>
      </c>
      <c r="M944" s="2" t="str">
        <f t="shared" si="87"/>
        <v>Under 1.25</v>
      </c>
      <c r="N944" s="2" t="str">
        <f t="shared" si="88"/>
        <v>95-97.99</v>
      </c>
      <c r="O944" s="2">
        <f t="shared" si="89"/>
        <v>1</v>
      </c>
      <c r="P944" s="2">
        <f>1</f>
        <v>1</v>
      </c>
    </row>
    <row r="945" spans="1:16" x14ac:dyDescent="0.25">
      <c r="A945" s="1">
        <v>43968</v>
      </c>
      <c r="B945">
        <v>5308000</v>
      </c>
      <c r="C945">
        <v>91.31</v>
      </c>
      <c r="D945">
        <v>70.08</v>
      </c>
      <c r="E945">
        <v>2.36</v>
      </c>
      <c r="F945" t="s">
        <v>9</v>
      </c>
      <c r="G945" t="s">
        <v>16</v>
      </c>
      <c r="H945" t="s">
        <v>11</v>
      </c>
      <c r="I945">
        <v>73</v>
      </c>
      <c r="J945">
        <f t="shared" si="84"/>
        <v>2020</v>
      </c>
      <c r="K945" t="str">
        <f t="shared" si="85"/>
        <v>50-100</v>
      </c>
      <c r="L945" t="str">
        <f t="shared" si="86"/>
        <v>65-79.99</v>
      </c>
      <c r="M945" s="2" t="str">
        <f t="shared" si="87"/>
        <v>Over 2.00</v>
      </c>
      <c r="N945" s="2" t="str">
        <f t="shared" si="88"/>
        <v>90-94.99</v>
      </c>
      <c r="O945" s="2">
        <f t="shared" si="89"/>
        <v>0</v>
      </c>
      <c r="P945" s="2">
        <f>1</f>
        <v>1</v>
      </c>
    </row>
    <row r="946" spans="1:16" x14ac:dyDescent="0.25">
      <c r="A946" s="1">
        <v>44066</v>
      </c>
      <c r="B946">
        <v>6238000</v>
      </c>
      <c r="C946">
        <v>96.97</v>
      </c>
      <c r="D946">
        <v>84.57</v>
      </c>
      <c r="E946">
        <v>1.69</v>
      </c>
      <c r="F946" t="s">
        <v>9</v>
      </c>
      <c r="G946" t="s">
        <v>30</v>
      </c>
      <c r="H946" t="s">
        <v>28</v>
      </c>
      <c r="I946">
        <v>124</v>
      </c>
      <c r="J946">
        <f t="shared" si="84"/>
        <v>2020</v>
      </c>
      <c r="K946" t="str">
        <f t="shared" si="85"/>
        <v>More than 100</v>
      </c>
      <c r="L946" t="str">
        <f t="shared" si="86"/>
        <v>Over 80</v>
      </c>
      <c r="M946" s="2" t="str">
        <f t="shared" si="87"/>
        <v>1.50-1.99</v>
      </c>
      <c r="N946" s="2" t="str">
        <f t="shared" si="88"/>
        <v>95-97.99</v>
      </c>
      <c r="O946" s="2">
        <f t="shared" si="89"/>
        <v>0</v>
      </c>
      <c r="P946" s="2">
        <f>1</f>
        <v>1</v>
      </c>
    </row>
    <row r="947" spans="1:16" x14ac:dyDescent="0.25">
      <c r="A947" s="1">
        <v>45858</v>
      </c>
      <c r="B947">
        <v>500000</v>
      </c>
      <c r="C947">
        <v>99.5</v>
      </c>
      <c r="D947">
        <v>77.89</v>
      </c>
      <c r="E947">
        <v>1.1200000000000001</v>
      </c>
      <c r="F947" t="s">
        <v>9</v>
      </c>
      <c r="G947" t="s">
        <v>34</v>
      </c>
      <c r="H947" t="s">
        <v>13</v>
      </c>
      <c r="I947">
        <v>59</v>
      </c>
      <c r="J947">
        <f t="shared" si="84"/>
        <v>2025</v>
      </c>
      <c r="K947" t="str">
        <f t="shared" si="85"/>
        <v>50-100</v>
      </c>
      <c r="L947" t="str">
        <f t="shared" si="86"/>
        <v>65-79.99</v>
      </c>
      <c r="M947" s="2" t="str">
        <f t="shared" si="87"/>
        <v>Under 1.25</v>
      </c>
      <c r="N947" s="2" t="str">
        <f t="shared" si="88"/>
        <v>Over 98</v>
      </c>
      <c r="O947" s="2">
        <f t="shared" si="89"/>
        <v>0</v>
      </c>
      <c r="P947" s="2">
        <f>1</f>
        <v>1</v>
      </c>
    </row>
    <row r="948" spans="1:16" x14ac:dyDescent="0.25">
      <c r="A948" s="1">
        <v>45814</v>
      </c>
      <c r="B948">
        <v>4879000</v>
      </c>
      <c r="C948">
        <v>86.03</v>
      </c>
      <c r="D948">
        <v>71.989999999999995</v>
      </c>
      <c r="E948">
        <v>1.63</v>
      </c>
      <c r="F948" t="s">
        <v>19</v>
      </c>
      <c r="G948" t="s">
        <v>48</v>
      </c>
      <c r="H948" t="s">
        <v>13</v>
      </c>
      <c r="I948">
        <v>108</v>
      </c>
      <c r="J948">
        <f t="shared" si="84"/>
        <v>2025</v>
      </c>
      <c r="K948" t="str">
        <f t="shared" si="85"/>
        <v>More than 100</v>
      </c>
      <c r="L948" t="str">
        <f t="shared" si="86"/>
        <v>65-79.99</v>
      </c>
      <c r="M948" s="2" t="str">
        <f t="shared" si="87"/>
        <v>1.50-1.99</v>
      </c>
      <c r="N948" s="2" t="str">
        <f t="shared" si="88"/>
        <v>Under 90</v>
      </c>
      <c r="O948" s="2">
        <f t="shared" si="89"/>
        <v>1</v>
      </c>
      <c r="P948" s="2">
        <f>1</f>
        <v>1</v>
      </c>
    </row>
    <row r="949" spans="1:16" x14ac:dyDescent="0.25">
      <c r="A949" s="1">
        <v>45253</v>
      </c>
      <c r="B949">
        <v>4500000</v>
      </c>
      <c r="C949">
        <v>97.4</v>
      </c>
      <c r="D949">
        <v>72.31</v>
      </c>
      <c r="E949">
        <v>1.08</v>
      </c>
      <c r="F949" t="s">
        <v>9</v>
      </c>
      <c r="G949" t="s">
        <v>47</v>
      </c>
      <c r="H949" t="s">
        <v>18</v>
      </c>
      <c r="I949">
        <v>84</v>
      </c>
      <c r="J949">
        <f t="shared" si="84"/>
        <v>2023</v>
      </c>
      <c r="K949" t="str">
        <f t="shared" si="85"/>
        <v>50-100</v>
      </c>
      <c r="L949" t="str">
        <f t="shared" si="86"/>
        <v>65-79.99</v>
      </c>
      <c r="M949" s="2" t="str">
        <f t="shared" si="87"/>
        <v>Under 1.25</v>
      </c>
      <c r="N949" s="2" t="str">
        <f t="shared" si="88"/>
        <v>95-97.99</v>
      </c>
      <c r="O949" s="2">
        <f t="shared" si="89"/>
        <v>0</v>
      </c>
      <c r="P949" s="2">
        <f>1</f>
        <v>1</v>
      </c>
    </row>
    <row r="950" spans="1:16" x14ac:dyDescent="0.25">
      <c r="A950" s="1">
        <v>43134</v>
      </c>
      <c r="B950">
        <v>5026000</v>
      </c>
      <c r="C950">
        <v>89.36</v>
      </c>
      <c r="D950">
        <v>68.78</v>
      </c>
      <c r="E950">
        <v>2.29</v>
      </c>
      <c r="F950" t="s">
        <v>9</v>
      </c>
      <c r="G950" t="s">
        <v>47</v>
      </c>
      <c r="H950" t="s">
        <v>18</v>
      </c>
      <c r="I950">
        <v>89</v>
      </c>
      <c r="J950">
        <f t="shared" si="84"/>
        <v>2018</v>
      </c>
      <c r="K950" t="str">
        <f t="shared" si="85"/>
        <v>50-100</v>
      </c>
      <c r="L950" t="str">
        <f t="shared" si="86"/>
        <v>65-79.99</v>
      </c>
      <c r="M950" s="2" t="str">
        <f t="shared" si="87"/>
        <v>Over 2.00</v>
      </c>
      <c r="N950" s="2" t="str">
        <f t="shared" si="88"/>
        <v>Under 90</v>
      </c>
      <c r="O950" s="2">
        <f t="shared" si="89"/>
        <v>0</v>
      </c>
      <c r="P950" s="2">
        <f>1</f>
        <v>1</v>
      </c>
    </row>
    <row r="951" spans="1:16" x14ac:dyDescent="0.25">
      <c r="A951" s="1">
        <v>44985</v>
      </c>
      <c r="B951">
        <v>3097000</v>
      </c>
      <c r="C951">
        <v>86.94</v>
      </c>
      <c r="D951">
        <v>61.91</v>
      </c>
      <c r="E951">
        <v>2.17</v>
      </c>
      <c r="F951" t="s">
        <v>9</v>
      </c>
      <c r="G951" t="s">
        <v>29</v>
      </c>
      <c r="H951" t="s">
        <v>26</v>
      </c>
      <c r="I951">
        <v>56</v>
      </c>
      <c r="J951">
        <f t="shared" si="84"/>
        <v>2023</v>
      </c>
      <c r="K951" t="str">
        <f t="shared" si="85"/>
        <v>50-100</v>
      </c>
      <c r="L951" t="str">
        <f t="shared" si="86"/>
        <v>Under 65</v>
      </c>
      <c r="M951" s="2" t="str">
        <f t="shared" si="87"/>
        <v>Over 2.00</v>
      </c>
      <c r="N951" s="2" t="str">
        <f t="shared" si="88"/>
        <v>Under 90</v>
      </c>
      <c r="O951" s="2">
        <f t="shared" si="89"/>
        <v>0</v>
      </c>
      <c r="P951" s="2">
        <f>1</f>
        <v>1</v>
      </c>
    </row>
    <row r="952" spans="1:16" x14ac:dyDescent="0.25">
      <c r="A952" s="1">
        <v>45557</v>
      </c>
      <c r="B952">
        <v>1914000</v>
      </c>
      <c r="C952">
        <v>87.49</v>
      </c>
      <c r="D952">
        <v>63.31</v>
      </c>
      <c r="E952">
        <v>2.41</v>
      </c>
      <c r="F952" t="s">
        <v>9</v>
      </c>
      <c r="G952" t="s">
        <v>12</v>
      </c>
      <c r="H952" t="s">
        <v>13</v>
      </c>
      <c r="I952">
        <v>70</v>
      </c>
      <c r="J952">
        <f t="shared" si="84"/>
        <v>2024</v>
      </c>
      <c r="K952" t="str">
        <f t="shared" si="85"/>
        <v>50-100</v>
      </c>
      <c r="L952" t="str">
        <f t="shared" si="86"/>
        <v>Under 65</v>
      </c>
      <c r="M952" s="2" t="str">
        <f t="shared" si="87"/>
        <v>Over 2.00</v>
      </c>
      <c r="N952" s="2" t="str">
        <f t="shared" si="88"/>
        <v>Under 90</v>
      </c>
      <c r="O952" s="2">
        <f t="shared" si="89"/>
        <v>0</v>
      </c>
      <c r="P952" s="2">
        <f>1</f>
        <v>1</v>
      </c>
    </row>
    <row r="953" spans="1:16" x14ac:dyDescent="0.25">
      <c r="A953" s="1">
        <v>45220</v>
      </c>
      <c r="B953">
        <v>2342000</v>
      </c>
      <c r="C953">
        <v>98.37</v>
      </c>
      <c r="D953">
        <v>68.41</v>
      </c>
      <c r="E953">
        <v>2.06</v>
      </c>
      <c r="F953" t="s">
        <v>9</v>
      </c>
      <c r="G953" t="s">
        <v>45</v>
      </c>
      <c r="H953" t="s">
        <v>33</v>
      </c>
      <c r="I953">
        <v>73</v>
      </c>
      <c r="J953">
        <f t="shared" si="84"/>
        <v>2023</v>
      </c>
      <c r="K953" t="str">
        <f t="shared" si="85"/>
        <v>50-100</v>
      </c>
      <c r="L953" t="str">
        <f t="shared" si="86"/>
        <v>65-79.99</v>
      </c>
      <c r="M953" s="2" t="str">
        <f t="shared" si="87"/>
        <v>Over 2.00</v>
      </c>
      <c r="N953" s="2" t="str">
        <f t="shared" si="88"/>
        <v>Over 98</v>
      </c>
      <c r="O953" s="2">
        <f t="shared" si="89"/>
        <v>0</v>
      </c>
      <c r="P953" s="2">
        <f>1</f>
        <v>1</v>
      </c>
    </row>
    <row r="954" spans="1:16" x14ac:dyDescent="0.25">
      <c r="A954" s="1">
        <v>44355</v>
      </c>
      <c r="B954">
        <v>5557000</v>
      </c>
      <c r="C954">
        <v>89.23</v>
      </c>
      <c r="D954">
        <v>57.37</v>
      </c>
      <c r="E954">
        <v>1.06</v>
      </c>
      <c r="F954" t="s">
        <v>9</v>
      </c>
      <c r="G954" t="s">
        <v>45</v>
      </c>
      <c r="H954" t="s">
        <v>33</v>
      </c>
      <c r="I954">
        <v>59</v>
      </c>
      <c r="J954">
        <f t="shared" si="84"/>
        <v>2021</v>
      </c>
      <c r="K954" t="str">
        <f t="shared" si="85"/>
        <v>50-100</v>
      </c>
      <c r="L954" t="str">
        <f t="shared" si="86"/>
        <v>Under 65</v>
      </c>
      <c r="M954" s="2" t="str">
        <f t="shared" si="87"/>
        <v>Under 1.25</v>
      </c>
      <c r="N954" s="2" t="str">
        <f t="shared" si="88"/>
        <v>Under 90</v>
      </c>
      <c r="O954" s="2">
        <f t="shared" si="89"/>
        <v>0</v>
      </c>
      <c r="P954" s="2">
        <f>1</f>
        <v>1</v>
      </c>
    </row>
    <row r="955" spans="1:16" x14ac:dyDescent="0.25">
      <c r="A955" s="1">
        <v>44276</v>
      </c>
      <c r="B955">
        <v>4804000</v>
      </c>
      <c r="C955">
        <v>94.09</v>
      </c>
      <c r="D955">
        <v>67.13</v>
      </c>
      <c r="E955">
        <v>1.04</v>
      </c>
      <c r="F955" t="s">
        <v>9</v>
      </c>
      <c r="G955" t="s">
        <v>24</v>
      </c>
      <c r="H955" t="s">
        <v>15</v>
      </c>
      <c r="I955">
        <v>41</v>
      </c>
      <c r="J955">
        <f t="shared" si="84"/>
        <v>2021</v>
      </c>
      <c r="K955" t="str">
        <f t="shared" si="85"/>
        <v>Less than 50</v>
      </c>
      <c r="L955" t="str">
        <f t="shared" si="86"/>
        <v>65-79.99</v>
      </c>
      <c r="M955" s="2" t="str">
        <f t="shared" si="87"/>
        <v>Under 1.25</v>
      </c>
      <c r="N955" s="2" t="str">
        <f t="shared" si="88"/>
        <v>90-94.99</v>
      </c>
      <c r="O955" s="2">
        <f t="shared" si="89"/>
        <v>0</v>
      </c>
      <c r="P955" s="2">
        <f>1</f>
        <v>1</v>
      </c>
    </row>
    <row r="956" spans="1:16" x14ac:dyDescent="0.25">
      <c r="A956" s="1">
        <v>45640</v>
      </c>
      <c r="B956">
        <v>5792000</v>
      </c>
      <c r="C956">
        <v>91.49</v>
      </c>
      <c r="D956">
        <v>71.42</v>
      </c>
      <c r="E956">
        <v>1.72</v>
      </c>
      <c r="F956" t="s">
        <v>9</v>
      </c>
      <c r="G956" t="s">
        <v>34</v>
      </c>
      <c r="H956" t="s">
        <v>13</v>
      </c>
      <c r="I956">
        <v>82</v>
      </c>
      <c r="J956">
        <f t="shared" si="84"/>
        <v>2024</v>
      </c>
      <c r="K956" t="str">
        <f t="shared" si="85"/>
        <v>50-100</v>
      </c>
      <c r="L956" t="str">
        <f t="shared" si="86"/>
        <v>65-79.99</v>
      </c>
      <c r="M956" s="2" t="str">
        <f t="shared" si="87"/>
        <v>1.50-1.99</v>
      </c>
      <c r="N956" s="2" t="str">
        <f t="shared" si="88"/>
        <v>90-94.99</v>
      </c>
      <c r="O956" s="2">
        <f t="shared" si="89"/>
        <v>0</v>
      </c>
      <c r="P956" s="2">
        <f>1</f>
        <v>1</v>
      </c>
    </row>
    <row r="957" spans="1:16" x14ac:dyDescent="0.25">
      <c r="A957" s="1">
        <v>45587</v>
      </c>
      <c r="B957">
        <v>6786000</v>
      </c>
      <c r="C957">
        <v>98.41</v>
      </c>
      <c r="D957">
        <v>63.43</v>
      </c>
      <c r="E957">
        <v>1.92</v>
      </c>
      <c r="F957" t="s">
        <v>9</v>
      </c>
      <c r="G957" t="s">
        <v>38</v>
      </c>
      <c r="H957" t="s">
        <v>23</v>
      </c>
      <c r="I957">
        <v>67</v>
      </c>
      <c r="J957">
        <f t="shared" si="84"/>
        <v>2024</v>
      </c>
      <c r="K957" t="str">
        <f t="shared" si="85"/>
        <v>50-100</v>
      </c>
      <c r="L957" t="str">
        <f t="shared" si="86"/>
        <v>Under 65</v>
      </c>
      <c r="M957" s="2" t="str">
        <f t="shared" si="87"/>
        <v>1.50-1.99</v>
      </c>
      <c r="N957" s="2" t="str">
        <f t="shared" si="88"/>
        <v>Over 98</v>
      </c>
      <c r="O957" s="2">
        <f t="shared" si="89"/>
        <v>0</v>
      </c>
      <c r="P957" s="2">
        <f>1</f>
        <v>1</v>
      </c>
    </row>
    <row r="958" spans="1:16" x14ac:dyDescent="0.25">
      <c r="A958" s="1">
        <v>44554</v>
      </c>
      <c r="B958">
        <v>500000</v>
      </c>
      <c r="C958">
        <v>89.18</v>
      </c>
      <c r="D958">
        <v>88.35</v>
      </c>
      <c r="E958">
        <v>1.21</v>
      </c>
      <c r="F958" t="s">
        <v>9</v>
      </c>
      <c r="G958" t="s">
        <v>17</v>
      </c>
      <c r="H958" t="s">
        <v>18</v>
      </c>
      <c r="I958">
        <v>92</v>
      </c>
      <c r="J958">
        <f t="shared" si="84"/>
        <v>2021</v>
      </c>
      <c r="K958" t="str">
        <f t="shared" si="85"/>
        <v>50-100</v>
      </c>
      <c r="L958" t="str">
        <f t="shared" si="86"/>
        <v>Over 80</v>
      </c>
      <c r="M958" s="2" t="str">
        <f t="shared" si="87"/>
        <v>Under 1.25</v>
      </c>
      <c r="N958" s="2" t="str">
        <f t="shared" si="88"/>
        <v>Under 90</v>
      </c>
      <c r="O958" s="2">
        <f t="shared" si="89"/>
        <v>0</v>
      </c>
      <c r="P958" s="2">
        <f>1</f>
        <v>1</v>
      </c>
    </row>
    <row r="959" spans="1:16" x14ac:dyDescent="0.25">
      <c r="A959" s="1">
        <v>45040</v>
      </c>
      <c r="B959">
        <v>1706000</v>
      </c>
      <c r="C959">
        <v>89.19</v>
      </c>
      <c r="D959">
        <v>66.2</v>
      </c>
      <c r="E959">
        <v>2.5</v>
      </c>
      <c r="F959" t="s">
        <v>9</v>
      </c>
      <c r="G959" t="s">
        <v>50</v>
      </c>
      <c r="H959" t="s">
        <v>21</v>
      </c>
      <c r="I959">
        <v>93</v>
      </c>
      <c r="J959">
        <f t="shared" si="84"/>
        <v>2023</v>
      </c>
      <c r="K959" t="str">
        <f t="shared" si="85"/>
        <v>50-100</v>
      </c>
      <c r="L959" t="str">
        <f t="shared" si="86"/>
        <v>65-79.99</v>
      </c>
      <c r="M959" s="2" t="str">
        <f t="shared" si="87"/>
        <v>Over 2.00</v>
      </c>
      <c r="N959" s="2" t="str">
        <f t="shared" si="88"/>
        <v>Under 90</v>
      </c>
      <c r="O959" s="2">
        <f t="shared" si="89"/>
        <v>0</v>
      </c>
      <c r="P959" s="2">
        <f>1</f>
        <v>1</v>
      </c>
    </row>
    <row r="960" spans="1:16" x14ac:dyDescent="0.25">
      <c r="A960" s="1">
        <v>44210</v>
      </c>
      <c r="B960">
        <v>5221000</v>
      </c>
      <c r="C960">
        <v>86.24</v>
      </c>
      <c r="D960">
        <v>56.18</v>
      </c>
      <c r="E960">
        <v>1.66</v>
      </c>
      <c r="F960" t="s">
        <v>9</v>
      </c>
      <c r="G960" t="s">
        <v>44</v>
      </c>
      <c r="H960" t="s">
        <v>37</v>
      </c>
      <c r="I960">
        <v>56</v>
      </c>
      <c r="J960">
        <f t="shared" si="84"/>
        <v>2021</v>
      </c>
      <c r="K960" t="str">
        <f t="shared" si="85"/>
        <v>50-100</v>
      </c>
      <c r="L960" t="str">
        <f t="shared" si="86"/>
        <v>Under 65</v>
      </c>
      <c r="M960" s="2" t="str">
        <f t="shared" si="87"/>
        <v>1.50-1.99</v>
      </c>
      <c r="N960" s="2" t="str">
        <f t="shared" si="88"/>
        <v>Under 90</v>
      </c>
      <c r="O960" s="2">
        <f t="shared" si="89"/>
        <v>0</v>
      </c>
      <c r="P960" s="2">
        <f>1</f>
        <v>1</v>
      </c>
    </row>
    <row r="961" spans="1:16" x14ac:dyDescent="0.25">
      <c r="A961" s="1">
        <v>43383</v>
      </c>
      <c r="B961">
        <v>1590000</v>
      </c>
      <c r="C961">
        <v>89.75</v>
      </c>
      <c r="D961">
        <v>53.48</v>
      </c>
      <c r="E961">
        <v>1.45</v>
      </c>
      <c r="F961" t="s">
        <v>19</v>
      </c>
      <c r="G961" t="s">
        <v>31</v>
      </c>
      <c r="H961" t="s">
        <v>21</v>
      </c>
      <c r="I961">
        <v>77</v>
      </c>
      <c r="J961">
        <f t="shared" si="84"/>
        <v>2018</v>
      </c>
      <c r="K961" t="str">
        <f t="shared" si="85"/>
        <v>50-100</v>
      </c>
      <c r="L961" t="str">
        <f t="shared" si="86"/>
        <v>Under 65</v>
      </c>
      <c r="M961" s="2" t="str">
        <f t="shared" si="87"/>
        <v>1.25-1.49</v>
      </c>
      <c r="N961" s="2" t="str">
        <f t="shared" si="88"/>
        <v>Under 90</v>
      </c>
      <c r="O961" s="2">
        <f t="shared" si="89"/>
        <v>1</v>
      </c>
      <c r="P961" s="2">
        <f>1</f>
        <v>1</v>
      </c>
    </row>
    <row r="962" spans="1:16" x14ac:dyDescent="0.25">
      <c r="A962" s="1">
        <v>43694</v>
      </c>
      <c r="B962">
        <v>6596000</v>
      </c>
      <c r="C962">
        <v>98.64</v>
      </c>
      <c r="D962">
        <v>50.25</v>
      </c>
      <c r="E962">
        <v>2.2200000000000002</v>
      </c>
      <c r="F962" t="s">
        <v>9</v>
      </c>
      <c r="G962" t="s">
        <v>41</v>
      </c>
      <c r="H962" t="s">
        <v>33</v>
      </c>
      <c r="I962">
        <v>19</v>
      </c>
      <c r="J962">
        <f t="shared" ref="J962:J1025" si="90">YEAR(A962)</f>
        <v>2019</v>
      </c>
      <c r="K962" t="str">
        <f t="shared" ref="K962:K1025" si="91">IF(I962&lt;50,"Less than 50",IF(I962&lt;100,"50-100","More than 100"))</f>
        <v>Less than 50</v>
      </c>
      <c r="L962" t="str">
        <f t="shared" ref="L962:L1025" si="92">IF(D962&lt;65,"Under 65",IF(D962&lt;80,"65-79.99","Over 80"))</f>
        <v>Under 65</v>
      </c>
      <c r="M962" s="2" t="str">
        <f t="shared" ref="M962:M1025" si="93">IF(E962&lt;1.25,"Under 1.25",IF(E962&lt;1.5,"1.25-1.49",IF(E962&lt;2,"1.50-1.99","Over 2.00")))</f>
        <v>Over 2.00</v>
      </c>
      <c r="N962" s="2" t="str">
        <f t="shared" ref="N962:N1025" si="94">IF(C962&lt;90,"Under 90",IF(C962&lt;95,"90-94.99",IF(C962&lt;98,"95-97.99","Over 98")))</f>
        <v>Over 98</v>
      </c>
      <c r="O962" s="2">
        <f t="shared" ref="O962:O1025" si="95">IF(OR(F962="30 Days Late", F962="60 Days Late", F962="90+ Days Late"),1,0)</f>
        <v>0</v>
      </c>
      <c r="P962" s="2">
        <f>1</f>
        <v>1</v>
      </c>
    </row>
    <row r="963" spans="1:16" x14ac:dyDescent="0.25">
      <c r="A963" s="1">
        <v>45764</v>
      </c>
      <c r="B963">
        <v>4359000</v>
      </c>
      <c r="C963">
        <v>88.86</v>
      </c>
      <c r="D963">
        <v>68</v>
      </c>
      <c r="E963">
        <v>2.04</v>
      </c>
      <c r="F963" t="s">
        <v>9</v>
      </c>
      <c r="G963" t="s">
        <v>51</v>
      </c>
      <c r="H963" t="s">
        <v>28</v>
      </c>
      <c r="I963">
        <v>75</v>
      </c>
      <c r="J963">
        <f t="shared" si="90"/>
        <v>2025</v>
      </c>
      <c r="K963" t="str">
        <f t="shared" si="91"/>
        <v>50-100</v>
      </c>
      <c r="L963" t="str">
        <f t="shared" si="92"/>
        <v>65-79.99</v>
      </c>
      <c r="M963" s="2" t="str">
        <f t="shared" si="93"/>
        <v>Over 2.00</v>
      </c>
      <c r="N963" s="2" t="str">
        <f t="shared" si="94"/>
        <v>Under 90</v>
      </c>
      <c r="O963" s="2">
        <f t="shared" si="95"/>
        <v>0</v>
      </c>
      <c r="P963" s="2">
        <f>1</f>
        <v>1</v>
      </c>
    </row>
    <row r="964" spans="1:16" x14ac:dyDescent="0.25">
      <c r="A964" s="1">
        <v>44590</v>
      </c>
      <c r="B964">
        <v>5649000</v>
      </c>
      <c r="C964">
        <v>93</v>
      </c>
      <c r="D964">
        <v>66.23</v>
      </c>
      <c r="E964">
        <v>1.25</v>
      </c>
      <c r="F964" t="s">
        <v>19</v>
      </c>
      <c r="G964" t="s">
        <v>31</v>
      </c>
      <c r="H964" t="s">
        <v>21</v>
      </c>
      <c r="I964">
        <v>20</v>
      </c>
      <c r="J964">
        <f t="shared" si="90"/>
        <v>2022</v>
      </c>
      <c r="K964" t="str">
        <f t="shared" si="91"/>
        <v>Less than 50</v>
      </c>
      <c r="L964" t="str">
        <f t="shared" si="92"/>
        <v>65-79.99</v>
      </c>
      <c r="M964" s="2" t="str">
        <f t="shared" si="93"/>
        <v>1.25-1.49</v>
      </c>
      <c r="N964" s="2" t="str">
        <f t="shared" si="94"/>
        <v>90-94.99</v>
      </c>
      <c r="O964" s="2">
        <f t="shared" si="95"/>
        <v>1</v>
      </c>
      <c r="P964" s="2">
        <f>1</f>
        <v>1</v>
      </c>
    </row>
    <row r="965" spans="1:16" x14ac:dyDescent="0.25">
      <c r="A965" s="1">
        <v>43662</v>
      </c>
      <c r="B965">
        <v>10023000</v>
      </c>
      <c r="C965">
        <v>88.41</v>
      </c>
      <c r="D965">
        <v>71.75</v>
      </c>
      <c r="E965">
        <v>2.04</v>
      </c>
      <c r="F965" t="s">
        <v>9</v>
      </c>
      <c r="G965" t="s">
        <v>14</v>
      </c>
      <c r="H965" t="s">
        <v>15</v>
      </c>
      <c r="I965">
        <v>73</v>
      </c>
      <c r="J965">
        <f t="shared" si="90"/>
        <v>2019</v>
      </c>
      <c r="K965" t="str">
        <f t="shared" si="91"/>
        <v>50-100</v>
      </c>
      <c r="L965" t="str">
        <f t="shared" si="92"/>
        <v>65-79.99</v>
      </c>
      <c r="M965" s="2" t="str">
        <f t="shared" si="93"/>
        <v>Over 2.00</v>
      </c>
      <c r="N965" s="2" t="str">
        <f t="shared" si="94"/>
        <v>Under 90</v>
      </c>
      <c r="O965" s="2">
        <f t="shared" si="95"/>
        <v>0</v>
      </c>
      <c r="P965" s="2">
        <f>1</f>
        <v>1</v>
      </c>
    </row>
    <row r="966" spans="1:16" x14ac:dyDescent="0.25">
      <c r="A966" s="1">
        <v>44763</v>
      </c>
      <c r="B966">
        <v>5553000</v>
      </c>
      <c r="C966">
        <v>94.17</v>
      </c>
      <c r="D966">
        <v>64.84</v>
      </c>
      <c r="E966">
        <v>2.16</v>
      </c>
      <c r="F966" t="s">
        <v>9</v>
      </c>
      <c r="G966" t="s">
        <v>38</v>
      </c>
      <c r="H966" t="s">
        <v>23</v>
      </c>
      <c r="I966">
        <v>75</v>
      </c>
      <c r="J966">
        <f t="shared" si="90"/>
        <v>2022</v>
      </c>
      <c r="K966" t="str">
        <f t="shared" si="91"/>
        <v>50-100</v>
      </c>
      <c r="L966" t="str">
        <f t="shared" si="92"/>
        <v>Under 65</v>
      </c>
      <c r="M966" s="2" t="str">
        <f t="shared" si="93"/>
        <v>Over 2.00</v>
      </c>
      <c r="N966" s="2" t="str">
        <f t="shared" si="94"/>
        <v>90-94.99</v>
      </c>
      <c r="O966" s="2">
        <f t="shared" si="95"/>
        <v>0</v>
      </c>
      <c r="P966" s="2">
        <f>1</f>
        <v>1</v>
      </c>
    </row>
    <row r="967" spans="1:16" x14ac:dyDescent="0.25">
      <c r="A967" s="1">
        <v>42482</v>
      </c>
      <c r="B967">
        <v>4207000</v>
      </c>
      <c r="C967">
        <v>90.2</v>
      </c>
      <c r="D967">
        <v>67.27</v>
      </c>
      <c r="E967">
        <v>2.17</v>
      </c>
      <c r="F967" t="s">
        <v>9</v>
      </c>
      <c r="G967" t="s">
        <v>47</v>
      </c>
      <c r="H967" t="s">
        <v>18</v>
      </c>
      <c r="I967">
        <v>41</v>
      </c>
      <c r="J967">
        <f t="shared" si="90"/>
        <v>2016</v>
      </c>
      <c r="K967" t="str">
        <f t="shared" si="91"/>
        <v>Less than 50</v>
      </c>
      <c r="L967" t="str">
        <f t="shared" si="92"/>
        <v>65-79.99</v>
      </c>
      <c r="M967" s="2" t="str">
        <f t="shared" si="93"/>
        <v>Over 2.00</v>
      </c>
      <c r="N967" s="2" t="str">
        <f t="shared" si="94"/>
        <v>90-94.99</v>
      </c>
      <c r="O967" s="2">
        <f t="shared" si="95"/>
        <v>0</v>
      </c>
      <c r="P967" s="2">
        <f>1</f>
        <v>1</v>
      </c>
    </row>
    <row r="968" spans="1:16" x14ac:dyDescent="0.25">
      <c r="A968" s="1">
        <v>44188</v>
      </c>
      <c r="B968">
        <v>7907000</v>
      </c>
      <c r="C968">
        <v>93.65</v>
      </c>
      <c r="D968">
        <v>63.68</v>
      </c>
      <c r="E968">
        <v>2.21</v>
      </c>
      <c r="F968" t="s">
        <v>19</v>
      </c>
      <c r="G968" t="s">
        <v>45</v>
      </c>
      <c r="H968" t="s">
        <v>33</v>
      </c>
      <c r="I968">
        <v>72</v>
      </c>
      <c r="J968">
        <f t="shared" si="90"/>
        <v>2020</v>
      </c>
      <c r="K968" t="str">
        <f t="shared" si="91"/>
        <v>50-100</v>
      </c>
      <c r="L968" t="str">
        <f t="shared" si="92"/>
        <v>Under 65</v>
      </c>
      <c r="M968" s="2" t="str">
        <f t="shared" si="93"/>
        <v>Over 2.00</v>
      </c>
      <c r="N968" s="2" t="str">
        <f t="shared" si="94"/>
        <v>90-94.99</v>
      </c>
      <c r="O968" s="2">
        <f t="shared" si="95"/>
        <v>1</v>
      </c>
      <c r="P968" s="2">
        <f>1</f>
        <v>1</v>
      </c>
    </row>
    <row r="969" spans="1:16" x14ac:dyDescent="0.25">
      <c r="A969" s="1">
        <v>45149</v>
      </c>
      <c r="B969">
        <v>3481000</v>
      </c>
      <c r="C969">
        <v>92.57</v>
      </c>
      <c r="D969">
        <v>60.43</v>
      </c>
      <c r="E969">
        <v>1.01</v>
      </c>
      <c r="F969" t="s">
        <v>9</v>
      </c>
      <c r="G969" t="s">
        <v>47</v>
      </c>
      <c r="H969" t="s">
        <v>18</v>
      </c>
      <c r="I969">
        <v>53</v>
      </c>
      <c r="J969">
        <f t="shared" si="90"/>
        <v>2023</v>
      </c>
      <c r="K969" t="str">
        <f t="shared" si="91"/>
        <v>50-100</v>
      </c>
      <c r="L969" t="str">
        <f t="shared" si="92"/>
        <v>Under 65</v>
      </c>
      <c r="M969" s="2" t="str">
        <f t="shared" si="93"/>
        <v>Under 1.25</v>
      </c>
      <c r="N969" s="2" t="str">
        <f t="shared" si="94"/>
        <v>90-94.99</v>
      </c>
      <c r="O969" s="2">
        <f t="shared" si="95"/>
        <v>0</v>
      </c>
      <c r="P969" s="2">
        <f>1</f>
        <v>1</v>
      </c>
    </row>
    <row r="970" spans="1:16" x14ac:dyDescent="0.25">
      <c r="A970" s="1">
        <v>44579</v>
      </c>
      <c r="B970">
        <v>5329000</v>
      </c>
      <c r="C970">
        <v>91.68</v>
      </c>
      <c r="D970">
        <v>88.68</v>
      </c>
      <c r="E970">
        <v>1.86</v>
      </c>
      <c r="F970" t="s">
        <v>9</v>
      </c>
      <c r="G970" t="s">
        <v>14</v>
      </c>
      <c r="H970" t="s">
        <v>15</v>
      </c>
      <c r="I970">
        <v>140</v>
      </c>
      <c r="J970">
        <f t="shared" si="90"/>
        <v>2022</v>
      </c>
      <c r="K970" t="str">
        <f t="shared" si="91"/>
        <v>More than 100</v>
      </c>
      <c r="L970" t="str">
        <f t="shared" si="92"/>
        <v>Over 80</v>
      </c>
      <c r="M970" s="2" t="str">
        <f t="shared" si="93"/>
        <v>1.50-1.99</v>
      </c>
      <c r="N970" s="2" t="str">
        <f t="shared" si="94"/>
        <v>90-94.99</v>
      </c>
      <c r="O970" s="2">
        <f t="shared" si="95"/>
        <v>0</v>
      </c>
      <c r="P970" s="2">
        <f>1</f>
        <v>1</v>
      </c>
    </row>
    <row r="971" spans="1:16" x14ac:dyDescent="0.25">
      <c r="A971" s="1">
        <v>44610</v>
      </c>
      <c r="B971">
        <v>7114000</v>
      </c>
      <c r="C971">
        <v>93.75</v>
      </c>
      <c r="D971">
        <v>78.72</v>
      </c>
      <c r="E971">
        <v>1.56</v>
      </c>
      <c r="F971" t="s">
        <v>19</v>
      </c>
      <c r="G971" t="s">
        <v>17</v>
      </c>
      <c r="H971" t="s">
        <v>18</v>
      </c>
      <c r="I971">
        <v>80</v>
      </c>
      <c r="J971">
        <f t="shared" si="90"/>
        <v>2022</v>
      </c>
      <c r="K971" t="str">
        <f t="shared" si="91"/>
        <v>50-100</v>
      </c>
      <c r="L971" t="str">
        <f t="shared" si="92"/>
        <v>65-79.99</v>
      </c>
      <c r="M971" s="2" t="str">
        <f t="shared" si="93"/>
        <v>1.50-1.99</v>
      </c>
      <c r="N971" s="2" t="str">
        <f t="shared" si="94"/>
        <v>90-94.99</v>
      </c>
      <c r="O971" s="2">
        <f t="shared" si="95"/>
        <v>1</v>
      </c>
      <c r="P971" s="2">
        <f>1</f>
        <v>1</v>
      </c>
    </row>
    <row r="972" spans="1:16" x14ac:dyDescent="0.25">
      <c r="A972" s="1">
        <v>43156</v>
      </c>
      <c r="B972">
        <v>4817000</v>
      </c>
      <c r="C972">
        <v>90.92</v>
      </c>
      <c r="D972">
        <v>84.68</v>
      </c>
      <c r="E972">
        <v>1.37</v>
      </c>
      <c r="F972" t="s">
        <v>9</v>
      </c>
      <c r="G972" t="s">
        <v>10</v>
      </c>
      <c r="H972" t="s">
        <v>11</v>
      </c>
      <c r="I972">
        <v>48</v>
      </c>
      <c r="J972">
        <f t="shared" si="90"/>
        <v>2018</v>
      </c>
      <c r="K972" t="str">
        <f t="shared" si="91"/>
        <v>Less than 50</v>
      </c>
      <c r="L972" t="str">
        <f t="shared" si="92"/>
        <v>Over 80</v>
      </c>
      <c r="M972" s="2" t="str">
        <f t="shared" si="93"/>
        <v>1.25-1.49</v>
      </c>
      <c r="N972" s="2" t="str">
        <f t="shared" si="94"/>
        <v>90-94.99</v>
      </c>
      <c r="O972" s="2">
        <f t="shared" si="95"/>
        <v>0</v>
      </c>
      <c r="P972" s="2">
        <f>1</f>
        <v>1</v>
      </c>
    </row>
    <row r="973" spans="1:16" x14ac:dyDescent="0.25">
      <c r="A973" s="1">
        <v>45288</v>
      </c>
      <c r="B973">
        <v>3499000</v>
      </c>
      <c r="C973">
        <v>98.43</v>
      </c>
      <c r="D973">
        <v>88.66</v>
      </c>
      <c r="E973">
        <v>1.67</v>
      </c>
      <c r="F973" t="s">
        <v>9</v>
      </c>
      <c r="G973" t="s">
        <v>10</v>
      </c>
      <c r="H973" t="s">
        <v>11</v>
      </c>
      <c r="I973">
        <v>37</v>
      </c>
      <c r="J973">
        <f t="shared" si="90"/>
        <v>2023</v>
      </c>
      <c r="K973" t="str">
        <f t="shared" si="91"/>
        <v>Less than 50</v>
      </c>
      <c r="L973" t="str">
        <f t="shared" si="92"/>
        <v>Over 80</v>
      </c>
      <c r="M973" s="2" t="str">
        <f t="shared" si="93"/>
        <v>1.50-1.99</v>
      </c>
      <c r="N973" s="2" t="str">
        <f t="shared" si="94"/>
        <v>Over 98</v>
      </c>
      <c r="O973" s="2">
        <f t="shared" si="95"/>
        <v>0</v>
      </c>
      <c r="P973" s="2">
        <f>1</f>
        <v>1</v>
      </c>
    </row>
    <row r="974" spans="1:16" x14ac:dyDescent="0.25">
      <c r="A974" s="1">
        <v>42441</v>
      </c>
      <c r="B974">
        <v>5582000</v>
      </c>
      <c r="C974">
        <v>95.32</v>
      </c>
      <c r="D974">
        <v>60.94</v>
      </c>
      <c r="E974">
        <v>2.1</v>
      </c>
      <c r="F974" t="s">
        <v>9</v>
      </c>
      <c r="G974" t="s">
        <v>12</v>
      </c>
      <c r="H974" t="s">
        <v>13</v>
      </c>
      <c r="I974">
        <v>15</v>
      </c>
      <c r="J974">
        <f t="shared" si="90"/>
        <v>2016</v>
      </c>
      <c r="K974" t="str">
        <f t="shared" si="91"/>
        <v>Less than 50</v>
      </c>
      <c r="L974" t="str">
        <f t="shared" si="92"/>
        <v>Under 65</v>
      </c>
      <c r="M974" s="2" t="str">
        <f t="shared" si="93"/>
        <v>Over 2.00</v>
      </c>
      <c r="N974" s="2" t="str">
        <f t="shared" si="94"/>
        <v>95-97.99</v>
      </c>
      <c r="O974" s="2">
        <f t="shared" si="95"/>
        <v>0</v>
      </c>
      <c r="P974" s="2">
        <f>1</f>
        <v>1</v>
      </c>
    </row>
    <row r="975" spans="1:16" x14ac:dyDescent="0.25">
      <c r="A975" s="1">
        <v>42995</v>
      </c>
      <c r="B975">
        <v>1853000</v>
      </c>
      <c r="C975">
        <v>89.73</v>
      </c>
      <c r="D975">
        <v>69.64</v>
      </c>
      <c r="E975">
        <v>1.48</v>
      </c>
      <c r="F975" t="s">
        <v>19</v>
      </c>
      <c r="G975" t="s">
        <v>46</v>
      </c>
      <c r="H975" t="s">
        <v>37</v>
      </c>
      <c r="I975">
        <v>38</v>
      </c>
      <c r="J975">
        <f t="shared" si="90"/>
        <v>2017</v>
      </c>
      <c r="K975" t="str">
        <f t="shared" si="91"/>
        <v>Less than 50</v>
      </c>
      <c r="L975" t="str">
        <f t="shared" si="92"/>
        <v>65-79.99</v>
      </c>
      <c r="M975" s="2" t="str">
        <f t="shared" si="93"/>
        <v>1.25-1.49</v>
      </c>
      <c r="N975" s="2" t="str">
        <f t="shared" si="94"/>
        <v>Under 90</v>
      </c>
      <c r="O975" s="2">
        <f t="shared" si="95"/>
        <v>1</v>
      </c>
      <c r="P975" s="2">
        <f>1</f>
        <v>1</v>
      </c>
    </row>
    <row r="976" spans="1:16" x14ac:dyDescent="0.25">
      <c r="A976" s="1">
        <v>45332</v>
      </c>
      <c r="B976">
        <v>3803000</v>
      </c>
      <c r="C976">
        <v>99.62</v>
      </c>
      <c r="D976">
        <v>66.44</v>
      </c>
      <c r="E976">
        <v>1.67</v>
      </c>
      <c r="F976" t="s">
        <v>19</v>
      </c>
      <c r="G976" t="s">
        <v>12</v>
      </c>
      <c r="H976" t="s">
        <v>13</v>
      </c>
      <c r="I976">
        <v>46</v>
      </c>
      <c r="J976">
        <f t="shared" si="90"/>
        <v>2024</v>
      </c>
      <c r="K976" t="str">
        <f t="shared" si="91"/>
        <v>Less than 50</v>
      </c>
      <c r="L976" t="str">
        <f t="shared" si="92"/>
        <v>65-79.99</v>
      </c>
      <c r="M976" s="2" t="str">
        <f t="shared" si="93"/>
        <v>1.50-1.99</v>
      </c>
      <c r="N976" s="2" t="str">
        <f t="shared" si="94"/>
        <v>Over 98</v>
      </c>
      <c r="O976" s="2">
        <f t="shared" si="95"/>
        <v>1</v>
      </c>
      <c r="P976" s="2">
        <f>1</f>
        <v>1</v>
      </c>
    </row>
    <row r="977" spans="1:16" x14ac:dyDescent="0.25">
      <c r="A977" s="1">
        <v>44273</v>
      </c>
      <c r="B977">
        <v>5579000</v>
      </c>
      <c r="C977">
        <v>88.62</v>
      </c>
      <c r="D977">
        <v>77.25</v>
      </c>
      <c r="E977">
        <v>2.0699999999999998</v>
      </c>
      <c r="F977" t="s">
        <v>19</v>
      </c>
      <c r="G977" t="s">
        <v>36</v>
      </c>
      <c r="H977" t="s">
        <v>37</v>
      </c>
      <c r="I977">
        <v>76</v>
      </c>
      <c r="J977">
        <f t="shared" si="90"/>
        <v>2021</v>
      </c>
      <c r="K977" t="str">
        <f t="shared" si="91"/>
        <v>50-100</v>
      </c>
      <c r="L977" t="str">
        <f t="shared" si="92"/>
        <v>65-79.99</v>
      </c>
      <c r="M977" s="2" t="str">
        <f t="shared" si="93"/>
        <v>Over 2.00</v>
      </c>
      <c r="N977" s="2" t="str">
        <f t="shared" si="94"/>
        <v>Under 90</v>
      </c>
      <c r="O977" s="2">
        <f t="shared" si="95"/>
        <v>1</v>
      </c>
      <c r="P977" s="2">
        <f>1</f>
        <v>1</v>
      </c>
    </row>
    <row r="978" spans="1:16" x14ac:dyDescent="0.25">
      <c r="A978" s="1">
        <v>42834</v>
      </c>
      <c r="B978">
        <v>3442000</v>
      </c>
      <c r="C978">
        <v>95.15</v>
      </c>
      <c r="D978">
        <v>52.56</v>
      </c>
      <c r="E978">
        <v>1.89</v>
      </c>
      <c r="F978" t="s">
        <v>9</v>
      </c>
      <c r="G978" t="s">
        <v>31</v>
      </c>
      <c r="H978" t="s">
        <v>21</v>
      </c>
      <c r="I978">
        <v>81</v>
      </c>
      <c r="J978">
        <f t="shared" si="90"/>
        <v>2017</v>
      </c>
      <c r="K978" t="str">
        <f t="shared" si="91"/>
        <v>50-100</v>
      </c>
      <c r="L978" t="str">
        <f t="shared" si="92"/>
        <v>Under 65</v>
      </c>
      <c r="M978" s="2" t="str">
        <f t="shared" si="93"/>
        <v>1.50-1.99</v>
      </c>
      <c r="N978" s="2" t="str">
        <f t="shared" si="94"/>
        <v>95-97.99</v>
      </c>
      <c r="O978" s="2">
        <f t="shared" si="95"/>
        <v>0</v>
      </c>
      <c r="P978" s="2">
        <f>1</f>
        <v>1</v>
      </c>
    </row>
    <row r="979" spans="1:16" x14ac:dyDescent="0.25">
      <c r="A979" s="1">
        <v>44946</v>
      </c>
      <c r="B979">
        <v>3351000</v>
      </c>
      <c r="C979">
        <v>97.62</v>
      </c>
      <c r="D979">
        <v>51.21</v>
      </c>
      <c r="E979">
        <v>2.27</v>
      </c>
      <c r="F979" t="s">
        <v>9</v>
      </c>
      <c r="G979" t="s">
        <v>31</v>
      </c>
      <c r="H979" t="s">
        <v>21</v>
      </c>
      <c r="I979">
        <v>95</v>
      </c>
      <c r="J979">
        <f t="shared" si="90"/>
        <v>2023</v>
      </c>
      <c r="K979" t="str">
        <f t="shared" si="91"/>
        <v>50-100</v>
      </c>
      <c r="L979" t="str">
        <f t="shared" si="92"/>
        <v>Under 65</v>
      </c>
      <c r="M979" s="2" t="str">
        <f t="shared" si="93"/>
        <v>Over 2.00</v>
      </c>
      <c r="N979" s="2" t="str">
        <f t="shared" si="94"/>
        <v>95-97.99</v>
      </c>
      <c r="O979" s="2">
        <f t="shared" si="95"/>
        <v>0</v>
      </c>
      <c r="P979" s="2">
        <f>1</f>
        <v>1</v>
      </c>
    </row>
    <row r="980" spans="1:16" x14ac:dyDescent="0.25">
      <c r="A980" s="1">
        <v>42830</v>
      </c>
      <c r="B980">
        <v>2032000</v>
      </c>
      <c r="C980">
        <v>87.01</v>
      </c>
      <c r="D980">
        <v>88.13</v>
      </c>
      <c r="E980">
        <v>1.1100000000000001</v>
      </c>
      <c r="F980" t="s">
        <v>19</v>
      </c>
      <c r="G980" t="s">
        <v>14</v>
      </c>
      <c r="H980" t="s">
        <v>15</v>
      </c>
      <c r="I980">
        <v>68</v>
      </c>
      <c r="J980">
        <f t="shared" si="90"/>
        <v>2017</v>
      </c>
      <c r="K980" t="str">
        <f t="shared" si="91"/>
        <v>50-100</v>
      </c>
      <c r="L980" t="str">
        <f t="shared" si="92"/>
        <v>Over 80</v>
      </c>
      <c r="M980" s="2" t="str">
        <f t="shared" si="93"/>
        <v>Under 1.25</v>
      </c>
      <c r="N980" s="2" t="str">
        <f t="shared" si="94"/>
        <v>Under 90</v>
      </c>
      <c r="O980" s="2">
        <f t="shared" si="95"/>
        <v>1</v>
      </c>
      <c r="P980" s="2">
        <f>1</f>
        <v>1</v>
      </c>
    </row>
    <row r="981" spans="1:16" x14ac:dyDescent="0.25">
      <c r="A981" s="1">
        <v>45479</v>
      </c>
      <c r="B981">
        <v>3867000</v>
      </c>
      <c r="C981">
        <v>94.3</v>
      </c>
      <c r="D981">
        <v>71.790000000000006</v>
      </c>
      <c r="E981">
        <v>1.19</v>
      </c>
      <c r="F981" t="s">
        <v>9</v>
      </c>
      <c r="G981" t="s">
        <v>42</v>
      </c>
      <c r="H981" t="s">
        <v>26</v>
      </c>
      <c r="I981">
        <v>41</v>
      </c>
      <c r="J981">
        <f t="shared" si="90"/>
        <v>2024</v>
      </c>
      <c r="K981" t="str">
        <f t="shared" si="91"/>
        <v>Less than 50</v>
      </c>
      <c r="L981" t="str">
        <f t="shared" si="92"/>
        <v>65-79.99</v>
      </c>
      <c r="M981" s="2" t="str">
        <f t="shared" si="93"/>
        <v>Under 1.25</v>
      </c>
      <c r="N981" s="2" t="str">
        <f t="shared" si="94"/>
        <v>90-94.99</v>
      </c>
      <c r="O981" s="2">
        <f t="shared" si="95"/>
        <v>0</v>
      </c>
      <c r="P981" s="2">
        <f>1</f>
        <v>1</v>
      </c>
    </row>
    <row r="982" spans="1:16" x14ac:dyDescent="0.25">
      <c r="A982" s="1">
        <v>45050</v>
      </c>
      <c r="B982">
        <v>3031000</v>
      </c>
      <c r="C982">
        <v>88.2</v>
      </c>
      <c r="D982">
        <v>66.45</v>
      </c>
      <c r="E982">
        <v>2.06</v>
      </c>
      <c r="F982" t="s">
        <v>9</v>
      </c>
      <c r="G982" t="s">
        <v>38</v>
      </c>
      <c r="H982" t="s">
        <v>23</v>
      </c>
      <c r="I982">
        <v>51</v>
      </c>
      <c r="J982">
        <f t="shared" si="90"/>
        <v>2023</v>
      </c>
      <c r="K982" t="str">
        <f t="shared" si="91"/>
        <v>50-100</v>
      </c>
      <c r="L982" t="str">
        <f t="shared" si="92"/>
        <v>65-79.99</v>
      </c>
      <c r="M982" s="2" t="str">
        <f t="shared" si="93"/>
        <v>Over 2.00</v>
      </c>
      <c r="N982" s="2" t="str">
        <f t="shared" si="94"/>
        <v>Under 90</v>
      </c>
      <c r="O982" s="2">
        <f t="shared" si="95"/>
        <v>0</v>
      </c>
      <c r="P982" s="2">
        <f>1</f>
        <v>1</v>
      </c>
    </row>
    <row r="983" spans="1:16" x14ac:dyDescent="0.25">
      <c r="A983" s="1">
        <v>42306</v>
      </c>
      <c r="B983">
        <v>3829000</v>
      </c>
      <c r="C983">
        <v>90.86</v>
      </c>
      <c r="D983">
        <v>89.06</v>
      </c>
      <c r="E983">
        <v>2.4300000000000002</v>
      </c>
      <c r="F983" t="s">
        <v>9</v>
      </c>
      <c r="G983" t="s">
        <v>17</v>
      </c>
      <c r="H983" t="s">
        <v>18</v>
      </c>
      <c r="I983">
        <v>37</v>
      </c>
      <c r="J983">
        <f t="shared" si="90"/>
        <v>2015</v>
      </c>
      <c r="K983" t="str">
        <f t="shared" si="91"/>
        <v>Less than 50</v>
      </c>
      <c r="L983" t="str">
        <f t="shared" si="92"/>
        <v>Over 80</v>
      </c>
      <c r="M983" s="2" t="str">
        <f t="shared" si="93"/>
        <v>Over 2.00</v>
      </c>
      <c r="N983" s="2" t="str">
        <f t="shared" si="94"/>
        <v>90-94.99</v>
      </c>
      <c r="O983" s="2">
        <f t="shared" si="95"/>
        <v>0</v>
      </c>
      <c r="P983" s="2">
        <f>1</f>
        <v>1</v>
      </c>
    </row>
    <row r="984" spans="1:16" x14ac:dyDescent="0.25">
      <c r="A984" s="1">
        <v>43106</v>
      </c>
      <c r="B984">
        <v>3740000</v>
      </c>
      <c r="C984">
        <v>86.02</v>
      </c>
      <c r="D984">
        <v>62.68</v>
      </c>
      <c r="E984">
        <v>1.4</v>
      </c>
      <c r="F984" t="s">
        <v>9</v>
      </c>
      <c r="G984" t="s">
        <v>17</v>
      </c>
      <c r="H984" t="s">
        <v>18</v>
      </c>
      <c r="I984">
        <v>96</v>
      </c>
      <c r="J984">
        <f t="shared" si="90"/>
        <v>2018</v>
      </c>
      <c r="K984" t="str">
        <f t="shared" si="91"/>
        <v>50-100</v>
      </c>
      <c r="L984" t="str">
        <f t="shared" si="92"/>
        <v>Under 65</v>
      </c>
      <c r="M984" s="2" t="str">
        <f t="shared" si="93"/>
        <v>1.25-1.49</v>
      </c>
      <c r="N984" s="2" t="str">
        <f t="shared" si="94"/>
        <v>Under 90</v>
      </c>
      <c r="O984" s="2">
        <f t="shared" si="95"/>
        <v>0</v>
      </c>
      <c r="P984" s="2">
        <f>1</f>
        <v>1</v>
      </c>
    </row>
    <row r="985" spans="1:16" x14ac:dyDescent="0.25">
      <c r="A985" s="1">
        <v>44758</v>
      </c>
      <c r="B985">
        <v>8066000</v>
      </c>
      <c r="C985">
        <v>97.87</v>
      </c>
      <c r="D985">
        <v>83.79</v>
      </c>
      <c r="E985">
        <v>1.54</v>
      </c>
      <c r="F985" t="s">
        <v>9</v>
      </c>
      <c r="G985" t="s">
        <v>31</v>
      </c>
      <c r="H985" t="s">
        <v>21</v>
      </c>
      <c r="I985">
        <v>75</v>
      </c>
      <c r="J985">
        <f t="shared" si="90"/>
        <v>2022</v>
      </c>
      <c r="K985" t="str">
        <f t="shared" si="91"/>
        <v>50-100</v>
      </c>
      <c r="L985" t="str">
        <f t="shared" si="92"/>
        <v>Over 80</v>
      </c>
      <c r="M985" s="2" t="str">
        <f t="shared" si="93"/>
        <v>1.50-1.99</v>
      </c>
      <c r="N985" s="2" t="str">
        <f t="shared" si="94"/>
        <v>95-97.99</v>
      </c>
      <c r="O985" s="2">
        <f t="shared" si="95"/>
        <v>0</v>
      </c>
      <c r="P985" s="2">
        <f>1</f>
        <v>1</v>
      </c>
    </row>
    <row r="986" spans="1:16" x14ac:dyDescent="0.25">
      <c r="A986" s="1">
        <v>43170</v>
      </c>
      <c r="B986">
        <v>2745000</v>
      </c>
      <c r="C986">
        <v>85.91</v>
      </c>
      <c r="D986">
        <v>78.06</v>
      </c>
      <c r="E986">
        <v>1.01</v>
      </c>
      <c r="F986" t="s">
        <v>9</v>
      </c>
      <c r="G986" t="s">
        <v>30</v>
      </c>
      <c r="H986" t="s">
        <v>28</v>
      </c>
      <c r="I986">
        <v>108</v>
      </c>
      <c r="J986">
        <f t="shared" si="90"/>
        <v>2018</v>
      </c>
      <c r="K986" t="str">
        <f t="shared" si="91"/>
        <v>More than 100</v>
      </c>
      <c r="L986" t="str">
        <f t="shared" si="92"/>
        <v>65-79.99</v>
      </c>
      <c r="M986" s="2" t="str">
        <f t="shared" si="93"/>
        <v>Under 1.25</v>
      </c>
      <c r="N986" s="2" t="str">
        <f t="shared" si="94"/>
        <v>Under 90</v>
      </c>
      <c r="O986" s="2">
        <f t="shared" si="95"/>
        <v>0</v>
      </c>
      <c r="P986" s="2">
        <f>1</f>
        <v>1</v>
      </c>
    </row>
    <row r="987" spans="1:16" x14ac:dyDescent="0.25">
      <c r="A987" s="1">
        <v>42675</v>
      </c>
      <c r="B987">
        <v>1558000</v>
      </c>
      <c r="C987">
        <v>95.4</v>
      </c>
      <c r="D987">
        <v>80.650000000000006</v>
      </c>
      <c r="E987">
        <v>1.46</v>
      </c>
      <c r="F987" t="s">
        <v>9</v>
      </c>
      <c r="G987" t="s">
        <v>47</v>
      </c>
      <c r="H987" t="s">
        <v>18</v>
      </c>
      <c r="I987">
        <v>47</v>
      </c>
      <c r="J987">
        <f t="shared" si="90"/>
        <v>2016</v>
      </c>
      <c r="K987" t="str">
        <f t="shared" si="91"/>
        <v>Less than 50</v>
      </c>
      <c r="L987" t="str">
        <f t="shared" si="92"/>
        <v>Over 80</v>
      </c>
      <c r="M987" s="2" t="str">
        <f t="shared" si="93"/>
        <v>1.25-1.49</v>
      </c>
      <c r="N987" s="2" t="str">
        <f t="shared" si="94"/>
        <v>95-97.99</v>
      </c>
      <c r="O987" s="2">
        <f t="shared" si="95"/>
        <v>0</v>
      </c>
      <c r="P987" s="2">
        <f>1</f>
        <v>1</v>
      </c>
    </row>
    <row r="988" spans="1:16" x14ac:dyDescent="0.25">
      <c r="A988" s="1">
        <v>45128</v>
      </c>
      <c r="B988">
        <v>3809000</v>
      </c>
      <c r="C988">
        <v>91.69</v>
      </c>
      <c r="D988">
        <v>79.08</v>
      </c>
      <c r="E988">
        <v>2.04</v>
      </c>
      <c r="F988" t="s">
        <v>40</v>
      </c>
      <c r="G988" t="s">
        <v>35</v>
      </c>
      <c r="H988" t="s">
        <v>11</v>
      </c>
      <c r="I988">
        <v>102</v>
      </c>
      <c r="J988">
        <f t="shared" si="90"/>
        <v>2023</v>
      </c>
      <c r="K988" t="str">
        <f t="shared" si="91"/>
        <v>More than 100</v>
      </c>
      <c r="L988" t="str">
        <f t="shared" si="92"/>
        <v>65-79.99</v>
      </c>
      <c r="M988" s="2" t="str">
        <f t="shared" si="93"/>
        <v>Over 2.00</v>
      </c>
      <c r="N988" s="2" t="str">
        <f t="shared" si="94"/>
        <v>90-94.99</v>
      </c>
      <c r="O988" s="2">
        <f t="shared" si="95"/>
        <v>1</v>
      </c>
      <c r="P988" s="2">
        <f>1</f>
        <v>1</v>
      </c>
    </row>
    <row r="989" spans="1:16" x14ac:dyDescent="0.25">
      <c r="A989" s="1">
        <v>43857</v>
      </c>
      <c r="B989">
        <v>7168000</v>
      </c>
      <c r="C989">
        <v>98.73</v>
      </c>
      <c r="D989">
        <v>56.25</v>
      </c>
      <c r="E989">
        <v>2.13</v>
      </c>
      <c r="F989" t="s">
        <v>19</v>
      </c>
      <c r="G989" t="s">
        <v>36</v>
      </c>
      <c r="H989" t="s">
        <v>37</v>
      </c>
      <c r="I989">
        <v>123</v>
      </c>
      <c r="J989">
        <f t="shared" si="90"/>
        <v>2020</v>
      </c>
      <c r="K989" t="str">
        <f t="shared" si="91"/>
        <v>More than 100</v>
      </c>
      <c r="L989" t="str">
        <f t="shared" si="92"/>
        <v>Under 65</v>
      </c>
      <c r="M989" s="2" t="str">
        <f t="shared" si="93"/>
        <v>Over 2.00</v>
      </c>
      <c r="N989" s="2" t="str">
        <f t="shared" si="94"/>
        <v>Over 98</v>
      </c>
      <c r="O989" s="2">
        <f t="shared" si="95"/>
        <v>1</v>
      </c>
      <c r="P989" s="2">
        <f>1</f>
        <v>1</v>
      </c>
    </row>
    <row r="990" spans="1:16" x14ac:dyDescent="0.25">
      <c r="A990" s="1">
        <v>44314</v>
      </c>
      <c r="B990">
        <v>1678000</v>
      </c>
      <c r="C990">
        <v>92.12</v>
      </c>
      <c r="D990">
        <v>63.35</v>
      </c>
      <c r="E990">
        <v>1.87</v>
      </c>
      <c r="F990" t="s">
        <v>9</v>
      </c>
      <c r="G990" t="s">
        <v>48</v>
      </c>
      <c r="H990" t="s">
        <v>13</v>
      </c>
      <c r="I990">
        <v>90</v>
      </c>
      <c r="J990">
        <f t="shared" si="90"/>
        <v>2021</v>
      </c>
      <c r="K990" t="str">
        <f t="shared" si="91"/>
        <v>50-100</v>
      </c>
      <c r="L990" t="str">
        <f t="shared" si="92"/>
        <v>Under 65</v>
      </c>
      <c r="M990" s="2" t="str">
        <f t="shared" si="93"/>
        <v>1.50-1.99</v>
      </c>
      <c r="N990" s="2" t="str">
        <f t="shared" si="94"/>
        <v>90-94.99</v>
      </c>
      <c r="O990" s="2">
        <f t="shared" si="95"/>
        <v>0</v>
      </c>
      <c r="P990" s="2">
        <f>1</f>
        <v>1</v>
      </c>
    </row>
    <row r="991" spans="1:16" x14ac:dyDescent="0.25">
      <c r="A991" s="1">
        <v>44680</v>
      </c>
      <c r="B991">
        <v>5340000</v>
      </c>
      <c r="C991">
        <v>94.48</v>
      </c>
      <c r="D991">
        <v>70.75</v>
      </c>
      <c r="E991">
        <v>1.08</v>
      </c>
      <c r="F991" t="s">
        <v>9</v>
      </c>
      <c r="G991" t="s">
        <v>46</v>
      </c>
      <c r="H991" t="s">
        <v>37</v>
      </c>
      <c r="I991">
        <v>103</v>
      </c>
      <c r="J991">
        <f t="shared" si="90"/>
        <v>2022</v>
      </c>
      <c r="K991" t="str">
        <f t="shared" si="91"/>
        <v>More than 100</v>
      </c>
      <c r="L991" t="str">
        <f t="shared" si="92"/>
        <v>65-79.99</v>
      </c>
      <c r="M991" s="2" t="str">
        <f t="shared" si="93"/>
        <v>Under 1.25</v>
      </c>
      <c r="N991" s="2" t="str">
        <f t="shared" si="94"/>
        <v>90-94.99</v>
      </c>
      <c r="O991" s="2">
        <f t="shared" si="95"/>
        <v>0</v>
      </c>
      <c r="P991" s="2">
        <f>1</f>
        <v>1</v>
      </c>
    </row>
    <row r="992" spans="1:16" x14ac:dyDescent="0.25">
      <c r="A992" s="1">
        <v>42710</v>
      </c>
      <c r="B992">
        <v>4905000</v>
      </c>
      <c r="C992">
        <v>89.65</v>
      </c>
      <c r="D992">
        <v>57.27</v>
      </c>
      <c r="E992">
        <v>1.76</v>
      </c>
      <c r="F992" t="s">
        <v>9</v>
      </c>
      <c r="G992" t="s">
        <v>29</v>
      </c>
      <c r="H992" t="s">
        <v>26</v>
      </c>
      <c r="I992">
        <v>27</v>
      </c>
      <c r="J992">
        <f t="shared" si="90"/>
        <v>2016</v>
      </c>
      <c r="K992" t="str">
        <f t="shared" si="91"/>
        <v>Less than 50</v>
      </c>
      <c r="L992" t="str">
        <f t="shared" si="92"/>
        <v>Under 65</v>
      </c>
      <c r="M992" s="2" t="str">
        <f t="shared" si="93"/>
        <v>1.50-1.99</v>
      </c>
      <c r="N992" s="2" t="str">
        <f t="shared" si="94"/>
        <v>Under 90</v>
      </c>
      <c r="O992" s="2">
        <f t="shared" si="95"/>
        <v>0</v>
      </c>
      <c r="P992" s="2">
        <f>1</f>
        <v>1</v>
      </c>
    </row>
    <row r="993" spans="1:16" x14ac:dyDescent="0.25">
      <c r="A993" s="1">
        <v>44252</v>
      </c>
      <c r="B993">
        <v>2693000</v>
      </c>
      <c r="C993">
        <v>91.96</v>
      </c>
      <c r="D993">
        <v>55.33</v>
      </c>
      <c r="E993">
        <v>2.39</v>
      </c>
      <c r="F993" t="s">
        <v>52</v>
      </c>
      <c r="G993" t="s">
        <v>38</v>
      </c>
      <c r="H993" t="s">
        <v>23</v>
      </c>
      <c r="I993">
        <v>49</v>
      </c>
      <c r="J993">
        <f t="shared" si="90"/>
        <v>2021</v>
      </c>
      <c r="K993" t="str">
        <f t="shared" si="91"/>
        <v>Less than 50</v>
      </c>
      <c r="L993" t="str">
        <f t="shared" si="92"/>
        <v>Under 65</v>
      </c>
      <c r="M993" s="2" t="str">
        <f t="shared" si="93"/>
        <v>Over 2.00</v>
      </c>
      <c r="N993" s="2" t="str">
        <f t="shared" si="94"/>
        <v>90-94.99</v>
      </c>
      <c r="O993" s="2">
        <f t="shared" si="95"/>
        <v>1</v>
      </c>
      <c r="P993" s="2">
        <f>1</f>
        <v>1</v>
      </c>
    </row>
    <row r="994" spans="1:16" x14ac:dyDescent="0.25">
      <c r="A994" s="1">
        <v>45526</v>
      </c>
      <c r="B994">
        <v>5808000</v>
      </c>
      <c r="C994">
        <v>86.59</v>
      </c>
      <c r="D994">
        <v>81.040000000000006</v>
      </c>
      <c r="E994">
        <v>2.21</v>
      </c>
      <c r="F994" t="s">
        <v>9</v>
      </c>
      <c r="G994" t="s">
        <v>16</v>
      </c>
      <c r="H994" t="s">
        <v>11</v>
      </c>
      <c r="I994">
        <v>96</v>
      </c>
      <c r="J994">
        <f t="shared" si="90"/>
        <v>2024</v>
      </c>
      <c r="K994" t="str">
        <f t="shared" si="91"/>
        <v>50-100</v>
      </c>
      <c r="L994" t="str">
        <f t="shared" si="92"/>
        <v>Over 80</v>
      </c>
      <c r="M994" s="2" t="str">
        <f t="shared" si="93"/>
        <v>Over 2.00</v>
      </c>
      <c r="N994" s="2" t="str">
        <f t="shared" si="94"/>
        <v>Under 90</v>
      </c>
      <c r="O994" s="2">
        <f t="shared" si="95"/>
        <v>0</v>
      </c>
      <c r="P994" s="2">
        <f>1</f>
        <v>1</v>
      </c>
    </row>
    <row r="995" spans="1:16" x14ac:dyDescent="0.25">
      <c r="A995" s="1">
        <v>44572</v>
      </c>
      <c r="B995">
        <v>4180000</v>
      </c>
      <c r="C995">
        <v>94.66</v>
      </c>
      <c r="D995">
        <v>83.37</v>
      </c>
      <c r="E995">
        <v>1.87</v>
      </c>
      <c r="F995" t="s">
        <v>9</v>
      </c>
      <c r="G995" t="s">
        <v>43</v>
      </c>
      <c r="H995" t="s">
        <v>15</v>
      </c>
      <c r="I995">
        <v>83</v>
      </c>
      <c r="J995">
        <f t="shared" si="90"/>
        <v>2022</v>
      </c>
      <c r="K995" t="str">
        <f t="shared" si="91"/>
        <v>50-100</v>
      </c>
      <c r="L995" t="str">
        <f t="shared" si="92"/>
        <v>Over 80</v>
      </c>
      <c r="M995" s="2" t="str">
        <f t="shared" si="93"/>
        <v>1.50-1.99</v>
      </c>
      <c r="N995" s="2" t="str">
        <f t="shared" si="94"/>
        <v>90-94.99</v>
      </c>
      <c r="O995" s="2">
        <f t="shared" si="95"/>
        <v>0</v>
      </c>
      <c r="P995" s="2">
        <f>1</f>
        <v>1</v>
      </c>
    </row>
    <row r="996" spans="1:16" x14ac:dyDescent="0.25">
      <c r="A996" s="1">
        <v>44178</v>
      </c>
      <c r="B996">
        <v>3807000</v>
      </c>
      <c r="C996">
        <v>92.93</v>
      </c>
      <c r="D996">
        <v>51.38</v>
      </c>
      <c r="E996">
        <v>1.96</v>
      </c>
      <c r="F996" t="s">
        <v>9</v>
      </c>
      <c r="G996" t="s">
        <v>38</v>
      </c>
      <c r="H996" t="s">
        <v>23</v>
      </c>
      <c r="I996">
        <v>137</v>
      </c>
      <c r="J996">
        <f t="shared" si="90"/>
        <v>2020</v>
      </c>
      <c r="K996" t="str">
        <f t="shared" si="91"/>
        <v>More than 100</v>
      </c>
      <c r="L996" t="str">
        <f t="shared" si="92"/>
        <v>Under 65</v>
      </c>
      <c r="M996" s="2" t="str">
        <f t="shared" si="93"/>
        <v>1.50-1.99</v>
      </c>
      <c r="N996" s="2" t="str">
        <f t="shared" si="94"/>
        <v>90-94.99</v>
      </c>
      <c r="O996" s="2">
        <f t="shared" si="95"/>
        <v>0</v>
      </c>
      <c r="P996" s="2">
        <f>1</f>
        <v>1</v>
      </c>
    </row>
    <row r="997" spans="1:16" x14ac:dyDescent="0.25">
      <c r="A997" s="1">
        <v>45243</v>
      </c>
      <c r="B997">
        <v>4750000</v>
      </c>
      <c r="C997">
        <v>89.39</v>
      </c>
      <c r="D997">
        <v>71.819999999999993</v>
      </c>
      <c r="E997">
        <v>1.2</v>
      </c>
      <c r="F997" t="s">
        <v>19</v>
      </c>
      <c r="G997" t="s">
        <v>29</v>
      </c>
      <c r="H997" t="s">
        <v>26</v>
      </c>
      <c r="I997">
        <v>50</v>
      </c>
      <c r="J997">
        <f t="shared" si="90"/>
        <v>2023</v>
      </c>
      <c r="K997" t="str">
        <f t="shared" si="91"/>
        <v>50-100</v>
      </c>
      <c r="L997" t="str">
        <f t="shared" si="92"/>
        <v>65-79.99</v>
      </c>
      <c r="M997" s="2" t="str">
        <f t="shared" si="93"/>
        <v>Under 1.25</v>
      </c>
      <c r="N997" s="2" t="str">
        <f t="shared" si="94"/>
        <v>Under 90</v>
      </c>
      <c r="O997" s="2">
        <f t="shared" si="95"/>
        <v>1</v>
      </c>
      <c r="P997" s="2">
        <f>1</f>
        <v>1</v>
      </c>
    </row>
    <row r="998" spans="1:16" x14ac:dyDescent="0.25">
      <c r="A998" s="1">
        <v>45572</v>
      </c>
      <c r="B998">
        <v>6989000</v>
      </c>
      <c r="C998">
        <v>87.45</v>
      </c>
      <c r="D998">
        <v>54.17</v>
      </c>
      <c r="E998">
        <v>1.22</v>
      </c>
      <c r="F998" t="s">
        <v>9</v>
      </c>
      <c r="G998" t="s">
        <v>48</v>
      </c>
      <c r="H998" t="s">
        <v>13</v>
      </c>
      <c r="I998">
        <v>94</v>
      </c>
      <c r="J998">
        <f t="shared" si="90"/>
        <v>2024</v>
      </c>
      <c r="K998" t="str">
        <f t="shared" si="91"/>
        <v>50-100</v>
      </c>
      <c r="L998" t="str">
        <f t="shared" si="92"/>
        <v>Under 65</v>
      </c>
      <c r="M998" s="2" t="str">
        <f t="shared" si="93"/>
        <v>Under 1.25</v>
      </c>
      <c r="N998" s="2" t="str">
        <f t="shared" si="94"/>
        <v>Under 90</v>
      </c>
      <c r="O998" s="2">
        <f t="shared" si="95"/>
        <v>0</v>
      </c>
      <c r="P998" s="2">
        <f>1</f>
        <v>1</v>
      </c>
    </row>
    <row r="999" spans="1:16" x14ac:dyDescent="0.25">
      <c r="A999" s="1">
        <v>42434</v>
      </c>
      <c r="B999">
        <v>5158000</v>
      </c>
      <c r="C999">
        <v>92.01</v>
      </c>
      <c r="D999">
        <v>54.27</v>
      </c>
      <c r="E999">
        <v>1.97</v>
      </c>
      <c r="F999" t="s">
        <v>9</v>
      </c>
      <c r="G999" t="s">
        <v>14</v>
      </c>
      <c r="H999" t="s">
        <v>15</v>
      </c>
      <c r="I999">
        <v>106</v>
      </c>
      <c r="J999">
        <f t="shared" si="90"/>
        <v>2016</v>
      </c>
      <c r="K999" t="str">
        <f t="shared" si="91"/>
        <v>More than 100</v>
      </c>
      <c r="L999" t="str">
        <f t="shared" si="92"/>
        <v>Under 65</v>
      </c>
      <c r="M999" s="2" t="str">
        <f t="shared" si="93"/>
        <v>1.50-1.99</v>
      </c>
      <c r="N999" s="2" t="str">
        <f t="shared" si="94"/>
        <v>90-94.99</v>
      </c>
      <c r="O999" s="2">
        <f t="shared" si="95"/>
        <v>0</v>
      </c>
      <c r="P999" s="2">
        <f>1</f>
        <v>1</v>
      </c>
    </row>
    <row r="1000" spans="1:16" x14ac:dyDescent="0.25">
      <c r="A1000" s="1">
        <v>42636</v>
      </c>
      <c r="B1000">
        <v>5314000</v>
      </c>
      <c r="C1000">
        <v>94.39</v>
      </c>
      <c r="D1000">
        <v>53.01</v>
      </c>
      <c r="E1000">
        <v>1.17</v>
      </c>
      <c r="F1000" t="s">
        <v>9</v>
      </c>
      <c r="G1000" t="s">
        <v>22</v>
      </c>
      <c r="H1000" t="s">
        <v>23</v>
      </c>
      <c r="I1000">
        <v>80</v>
      </c>
      <c r="J1000">
        <f t="shared" si="90"/>
        <v>2016</v>
      </c>
      <c r="K1000" t="str">
        <f t="shared" si="91"/>
        <v>50-100</v>
      </c>
      <c r="L1000" t="str">
        <f t="shared" si="92"/>
        <v>Under 65</v>
      </c>
      <c r="M1000" s="2" t="str">
        <f t="shared" si="93"/>
        <v>Under 1.25</v>
      </c>
      <c r="N1000" s="2" t="str">
        <f t="shared" si="94"/>
        <v>90-94.99</v>
      </c>
      <c r="O1000" s="2">
        <f t="shared" si="95"/>
        <v>0</v>
      </c>
      <c r="P1000" s="2">
        <f>1</f>
        <v>1</v>
      </c>
    </row>
    <row r="1001" spans="1:16" x14ac:dyDescent="0.25">
      <c r="A1001" s="1">
        <v>43669</v>
      </c>
      <c r="B1001">
        <v>4188000</v>
      </c>
      <c r="C1001">
        <v>90.78</v>
      </c>
      <c r="D1001">
        <v>87.72</v>
      </c>
      <c r="E1001">
        <v>1.92</v>
      </c>
      <c r="F1001" t="s">
        <v>9</v>
      </c>
      <c r="G1001" t="s">
        <v>43</v>
      </c>
      <c r="H1001" t="s">
        <v>15</v>
      </c>
      <c r="I1001">
        <v>56</v>
      </c>
      <c r="J1001">
        <f t="shared" si="90"/>
        <v>2019</v>
      </c>
      <c r="K1001" t="str">
        <f t="shared" si="91"/>
        <v>50-100</v>
      </c>
      <c r="L1001" t="str">
        <f t="shared" si="92"/>
        <v>Over 80</v>
      </c>
      <c r="M1001" s="2" t="str">
        <f t="shared" si="93"/>
        <v>1.50-1.99</v>
      </c>
      <c r="N1001" s="2" t="str">
        <f t="shared" si="94"/>
        <v>90-94.99</v>
      </c>
      <c r="O1001" s="2">
        <f t="shared" si="95"/>
        <v>0</v>
      </c>
      <c r="P1001" s="2">
        <f>1</f>
        <v>1</v>
      </c>
    </row>
    <row r="1002" spans="1:16" x14ac:dyDescent="0.25">
      <c r="A1002" s="1">
        <v>43996</v>
      </c>
      <c r="B1002">
        <v>6030000</v>
      </c>
      <c r="C1002">
        <v>86.69</v>
      </c>
      <c r="D1002">
        <v>79.44</v>
      </c>
      <c r="E1002">
        <v>1.41</v>
      </c>
      <c r="F1002" t="s">
        <v>19</v>
      </c>
      <c r="G1002" t="s">
        <v>30</v>
      </c>
      <c r="H1002" t="s">
        <v>28</v>
      </c>
      <c r="I1002">
        <v>99</v>
      </c>
      <c r="J1002">
        <f t="shared" si="90"/>
        <v>2020</v>
      </c>
      <c r="K1002" t="str">
        <f t="shared" si="91"/>
        <v>50-100</v>
      </c>
      <c r="L1002" t="str">
        <f t="shared" si="92"/>
        <v>65-79.99</v>
      </c>
      <c r="M1002" s="2" t="str">
        <f t="shared" si="93"/>
        <v>1.25-1.49</v>
      </c>
      <c r="N1002" s="2" t="str">
        <f t="shared" si="94"/>
        <v>Under 90</v>
      </c>
      <c r="O1002" s="2">
        <f t="shared" si="95"/>
        <v>1</v>
      </c>
      <c r="P1002" s="2">
        <f>1</f>
        <v>1</v>
      </c>
    </row>
    <row r="1003" spans="1:16" x14ac:dyDescent="0.25">
      <c r="A1003" s="1">
        <v>43624</v>
      </c>
      <c r="B1003">
        <v>2206000</v>
      </c>
      <c r="C1003">
        <v>99.97</v>
      </c>
      <c r="D1003">
        <v>60.54</v>
      </c>
      <c r="E1003">
        <v>1.42</v>
      </c>
      <c r="F1003" t="s">
        <v>40</v>
      </c>
      <c r="G1003" t="s">
        <v>16</v>
      </c>
      <c r="H1003" t="s">
        <v>11</v>
      </c>
      <c r="I1003">
        <v>111</v>
      </c>
      <c r="J1003">
        <f t="shared" si="90"/>
        <v>2019</v>
      </c>
      <c r="K1003" t="str">
        <f t="shared" si="91"/>
        <v>More than 100</v>
      </c>
      <c r="L1003" t="str">
        <f t="shared" si="92"/>
        <v>Under 65</v>
      </c>
      <c r="M1003" s="2" t="str">
        <f t="shared" si="93"/>
        <v>1.25-1.49</v>
      </c>
      <c r="N1003" s="2" t="str">
        <f t="shared" si="94"/>
        <v>Over 98</v>
      </c>
      <c r="O1003" s="2">
        <f t="shared" si="95"/>
        <v>1</v>
      </c>
      <c r="P1003" s="2">
        <f>1</f>
        <v>1</v>
      </c>
    </row>
    <row r="1004" spans="1:16" x14ac:dyDescent="0.25">
      <c r="A1004" s="1">
        <v>42772</v>
      </c>
      <c r="B1004">
        <v>7160000</v>
      </c>
      <c r="C1004">
        <v>97.55</v>
      </c>
      <c r="D1004">
        <v>88.98</v>
      </c>
      <c r="E1004">
        <v>2.46</v>
      </c>
      <c r="F1004" t="s">
        <v>9</v>
      </c>
      <c r="G1004" t="s">
        <v>38</v>
      </c>
      <c r="H1004" t="s">
        <v>23</v>
      </c>
      <c r="I1004">
        <v>103</v>
      </c>
      <c r="J1004">
        <f t="shared" si="90"/>
        <v>2017</v>
      </c>
      <c r="K1004" t="str">
        <f t="shared" si="91"/>
        <v>More than 100</v>
      </c>
      <c r="L1004" t="str">
        <f t="shared" si="92"/>
        <v>Over 80</v>
      </c>
      <c r="M1004" s="2" t="str">
        <f t="shared" si="93"/>
        <v>Over 2.00</v>
      </c>
      <c r="N1004" s="2" t="str">
        <f t="shared" si="94"/>
        <v>95-97.99</v>
      </c>
      <c r="O1004" s="2">
        <f t="shared" si="95"/>
        <v>0</v>
      </c>
      <c r="P1004" s="2">
        <f>1</f>
        <v>1</v>
      </c>
    </row>
    <row r="1005" spans="1:16" x14ac:dyDescent="0.25">
      <c r="A1005" s="1">
        <v>44907</v>
      </c>
      <c r="B1005">
        <v>7661000</v>
      </c>
      <c r="C1005">
        <v>86.93</v>
      </c>
      <c r="D1005">
        <v>76.010000000000005</v>
      </c>
      <c r="E1005">
        <v>2.4700000000000002</v>
      </c>
      <c r="F1005" t="s">
        <v>9</v>
      </c>
      <c r="G1005" t="s">
        <v>20</v>
      </c>
      <c r="H1005" t="s">
        <v>21</v>
      </c>
      <c r="I1005">
        <v>114</v>
      </c>
      <c r="J1005">
        <f t="shared" si="90"/>
        <v>2022</v>
      </c>
      <c r="K1005" t="str">
        <f t="shared" si="91"/>
        <v>More than 100</v>
      </c>
      <c r="L1005" t="str">
        <f t="shared" si="92"/>
        <v>65-79.99</v>
      </c>
      <c r="M1005" s="2" t="str">
        <f t="shared" si="93"/>
        <v>Over 2.00</v>
      </c>
      <c r="N1005" s="2" t="str">
        <f t="shared" si="94"/>
        <v>Under 90</v>
      </c>
      <c r="O1005" s="2">
        <f t="shared" si="95"/>
        <v>0</v>
      </c>
      <c r="P1005" s="2">
        <f>1</f>
        <v>1</v>
      </c>
    </row>
    <row r="1006" spans="1:16" x14ac:dyDescent="0.25">
      <c r="A1006" s="1">
        <v>42822</v>
      </c>
      <c r="B1006">
        <v>4750000</v>
      </c>
      <c r="C1006">
        <v>85.6</v>
      </c>
      <c r="D1006">
        <v>64.489999999999995</v>
      </c>
      <c r="E1006">
        <v>2.2400000000000002</v>
      </c>
      <c r="F1006" t="s">
        <v>19</v>
      </c>
      <c r="G1006" t="s">
        <v>43</v>
      </c>
      <c r="H1006" t="s">
        <v>15</v>
      </c>
      <c r="I1006">
        <v>100</v>
      </c>
      <c r="J1006">
        <f t="shared" si="90"/>
        <v>2017</v>
      </c>
      <c r="K1006" t="str">
        <f t="shared" si="91"/>
        <v>More than 100</v>
      </c>
      <c r="L1006" t="str">
        <f t="shared" si="92"/>
        <v>Under 65</v>
      </c>
      <c r="M1006" s="2" t="str">
        <f t="shared" si="93"/>
        <v>Over 2.00</v>
      </c>
      <c r="N1006" s="2" t="str">
        <f t="shared" si="94"/>
        <v>Under 90</v>
      </c>
      <c r="O1006" s="2">
        <f t="shared" si="95"/>
        <v>1</v>
      </c>
      <c r="P1006" s="2">
        <f>1</f>
        <v>1</v>
      </c>
    </row>
    <row r="1007" spans="1:16" x14ac:dyDescent="0.25">
      <c r="A1007" s="1">
        <v>42835</v>
      </c>
      <c r="B1007">
        <v>4254000</v>
      </c>
      <c r="C1007">
        <v>85.83</v>
      </c>
      <c r="D1007">
        <v>67.08</v>
      </c>
      <c r="E1007">
        <v>1.7</v>
      </c>
      <c r="F1007" t="s">
        <v>9</v>
      </c>
      <c r="G1007" t="s">
        <v>35</v>
      </c>
      <c r="H1007" t="s">
        <v>11</v>
      </c>
      <c r="I1007">
        <v>130</v>
      </c>
      <c r="J1007">
        <f t="shared" si="90"/>
        <v>2017</v>
      </c>
      <c r="K1007" t="str">
        <f t="shared" si="91"/>
        <v>More than 100</v>
      </c>
      <c r="L1007" t="str">
        <f t="shared" si="92"/>
        <v>65-79.99</v>
      </c>
      <c r="M1007" s="2" t="str">
        <f t="shared" si="93"/>
        <v>1.50-1.99</v>
      </c>
      <c r="N1007" s="2" t="str">
        <f t="shared" si="94"/>
        <v>Under 90</v>
      </c>
      <c r="O1007" s="2">
        <f t="shared" si="95"/>
        <v>0</v>
      </c>
      <c r="P1007" s="2">
        <f>1</f>
        <v>1</v>
      </c>
    </row>
    <row r="1008" spans="1:16" x14ac:dyDescent="0.25">
      <c r="A1008" s="1">
        <v>44967</v>
      </c>
      <c r="B1008">
        <v>5401000</v>
      </c>
      <c r="C1008">
        <v>89.67</v>
      </c>
      <c r="D1008">
        <v>71.010000000000005</v>
      </c>
      <c r="E1008">
        <v>1.1000000000000001</v>
      </c>
      <c r="F1008" t="s">
        <v>9</v>
      </c>
      <c r="G1008" t="s">
        <v>39</v>
      </c>
      <c r="H1008" t="s">
        <v>23</v>
      </c>
      <c r="I1008">
        <v>93</v>
      </c>
      <c r="J1008">
        <f t="shared" si="90"/>
        <v>2023</v>
      </c>
      <c r="K1008" t="str">
        <f t="shared" si="91"/>
        <v>50-100</v>
      </c>
      <c r="L1008" t="str">
        <f t="shared" si="92"/>
        <v>65-79.99</v>
      </c>
      <c r="M1008" s="2" t="str">
        <f t="shared" si="93"/>
        <v>Under 1.25</v>
      </c>
      <c r="N1008" s="2" t="str">
        <f t="shared" si="94"/>
        <v>Under 90</v>
      </c>
      <c r="O1008" s="2">
        <f t="shared" si="95"/>
        <v>0</v>
      </c>
      <c r="P1008" s="2">
        <f>1</f>
        <v>1</v>
      </c>
    </row>
    <row r="1009" spans="1:16" x14ac:dyDescent="0.25">
      <c r="A1009" s="1">
        <v>43244</v>
      </c>
      <c r="B1009">
        <v>4864000</v>
      </c>
      <c r="C1009">
        <v>92.17</v>
      </c>
      <c r="D1009">
        <v>64.209999999999994</v>
      </c>
      <c r="E1009">
        <v>2.02</v>
      </c>
      <c r="F1009" t="s">
        <v>9</v>
      </c>
      <c r="G1009" t="s">
        <v>16</v>
      </c>
      <c r="H1009" t="s">
        <v>11</v>
      </c>
      <c r="I1009">
        <v>81</v>
      </c>
      <c r="J1009">
        <f t="shared" si="90"/>
        <v>2018</v>
      </c>
      <c r="K1009" t="str">
        <f t="shared" si="91"/>
        <v>50-100</v>
      </c>
      <c r="L1009" t="str">
        <f t="shared" si="92"/>
        <v>Under 65</v>
      </c>
      <c r="M1009" s="2" t="str">
        <f t="shared" si="93"/>
        <v>Over 2.00</v>
      </c>
      <c r="N1009" s="2" t="str">
        <f t="shared" si="94"/>
        <v>90-94.99</v>
      </c>
      <c r="O1009" s="2">
        <f t="shared" si="95"/>
        <v>0</v>
      </c>
      <c r="P1009" s="2">
        <f>1</f>
        <v>1</v>
      </c>
    </row>
    <row r="1010" spans="1:16" x14ac:dyDescent="0.25">
      <c r="A1010" s="1">
        <v>44071</v>
      </c>
      <c r="B1010">
        <v>7511000</v>
      </c>
      <c r="C1010">
        <v>89.02</v>
      </c>
      <c r="D1010">
        <v>62.63</v>
      </c>
      <c r="E1010">
        <v>1.19</v>
      </c>
      <c r="F1010" t="s">
        <v>9</v>
      </c>
      <c r="G1010" t="s">
        <v>31</v>
      </c>
      <c r="H1010" t="s">
        <v>21</v>
      </c>
      <c r="I1010">
        <v>103</v>
      </c>
      <c r="J1010">
        <f t="shared" si="90"/>
        <v>2020</v>
      </c>
      <c r="K1010" t="str">
        <f t="shared" si="91"/>
        <v>More than 100</v>
      </c>
      <c r="L1010" t="str">
        <f t="shared" si="92"/>
        <v>Under 65</v>
      </c>
      <c r="M1010" s="2" t="str">
        <f t="shared" si="93"/>
        <v>Under 1.25</v>
      </c>
      <c r="N1010" s="2" t="str">
        <f t="shared" si="94"/>
        <v>Under 90</v>
      </c>
      <c r="O1010" s="2">
        <f t="shared" si="95"/>
        <v>0</v>
      </c>
      <c r="P1010" s="2">
        <f>1</f>
        <v>1</v>
      </c>
    </row>
    <row r="1011" spans="1:16" x14ac:dyDescent="0.25">
      <c r="A1011" s="1">
        <v>42390</v>
      </c>
      <c r="B1011">
        <v>4356000</v>
      </c>
      <c r="C1011">
        <v>93.97</v>
      </c>
      <c r="D1011">
        <v>84.79</v>
      </c>
      <c r="E1011">
        <v>2.34</v>
      </c>
      <c r="F1011" t="s">
        <v>9</v>
      </c>
      <c r="G1011" t="s">
        <v>49</v>
      </c>
      <c r="H1011" t="s">
        <v>18</v>
      </c>
      <c r="I1011">
        <v>78</v>
      </c>
      <c r="J1011">
        <f t="shared" si="90"/>
        <v>2016</v>
      </c>
      <c r="K1011" t="str">
        <f t="shared" si="91"/>
        <v>50-100</v>
      </c>
      <c r="L1011" t="str">
        <f t="shared" si="92"/>
        <v>Over 80</v>
      </c>
      <c r="M1011" s="2" t="str">
        <f t="shared" si="93"/>
        <v>Over 2.00</v>
      </c>
      <c r="N1011" s="2" t="str">
        <f t="shared" si="94"/>
        <v>90-94.99</v>
      </c>
      <c r="O1011" s="2">
        <f t="shared" si="95"/>
        <v>0</v>
      </c>
      <c r="P1011" s="2">
        <f>1</f>
        <v>1</v>
      </c>
    </row>
    <row r="1012" spans="1:16" x14ac:dyDescent="0.25">
      <c r="A1012" s="1">
        <v>42496</v>
      </c>
      <c r="B1012">
        <v>1438000</v>
      </c>
      <c r="C1012">
        <v>86.15</v>
      </c>
      <c r="D1012">
        <v>76.83</v>
      </c>
      <c r="E1012">
        <v>2.23</v>
      </c>
      <c r="F1012" t="s">
        <v>40</v>
      </c>
      <c r="G1012" t="s">
        <v>29</v>
      </c>
      <c r="H1012" t="s">
        <v>26</v>
      </c>
      <c r="I1012">
        <v>8</v>
      </c>
      <c r="J1012">
        <f t="shared" si="90"/>
        <v>2016</v>
      </c>
      <c r="K1012" t="str">
        <f t="shared" si="91"/>
        <v>Less than 50</v>
      </c>
      <c r="L1012" t="str">
        <f t="shared" si="92"/>
        <v>65-79.99</v>
      </c>
      <c r="M1012" s="2" t="str">
        <f t="shared" si="93"/>
        <v>Over 2.00</v>
      </c>
      <c r="N1012" s="2" t="str">
        <f t="shared" si="94"/>
        <v>Under 90</v>
      </c>
      <c r="O1012" s="2">
        <f t="shared" si="95"/>
        <v>1</v>
      </c>
      <c r="P1012" s="2">
        <f>1</f>
        <v>1</v>
      </c>
    </row>
    <row r="1013" spans="1:16" x14ac:dyDescent="0.25">
      <c r="A1013" s="1">
        <v>44226</v>
      </c>
      <c r="B1013">
        <v>4067000</v>
      </c>
      <c r="C1013">
        <v>97.58</v>
      </c>
      <c r="D1013">
        <v>85.08</v>
      </c>
      <c r="E1013">
        <v>1.36</v>
      </c>
      <c r="F1013" t="s">
        <v>9</v>
      </c>
      <c r="G1013" t="s">
        <v>38</v>
      </c>
      <c r="H1013" t="s">
        <v>23</v>
      </c>
      <c r="I1013">
        <v>29</v>
      </c>
      <c r="J1013">
        <f t="shared" si="90"/>
        <v>2021</v>
      </c>
      <c r="K1013" t="str">
        <f t="shared" si="91"/>
        <v>Less than 50</v>
      </c>
      <c r="L1013" t="str">
        <f t="shared" si="92"/>
        <v>Over 80</v>
      </c>
      <c r="M1013" s="2" t="str">
        <f t="shared" si="93"/>
        <v>1.25-1.49</v>
      </c>
      <c r="N1013" s="2" t="str">
        <f t="shared" si="94"/>
        <v>95-97.99</v>
      </c>
      <c r="O1013" s="2">
        <f t="shared" si="95"/>
        <v>0</v>
      </c>
      <c r="P1013" s="2">
        <f>1</f>
        <v>1</v>
      </c>
    </row>
    <row r="1014" spans="1:16" x14ac:dyDescent="0.25">
      <c r="A1014" s="1">
        <v>42559</v>
      </c>
      <c r="B1014">
        <v>2286000</v>
      </c>
      <c r="C1014">
        <v>86.53</v>
      </c>
      <c r="D1014">
        <v>86.44</v>
      </c>
      <c r="E1014">
        <v>2.23</v>
      </c>
      <c r="F1014" t="s">
        <v>9</v>
      </c>
      <c r="G1014" t="s">
        <v>24</v>
      </c>
      <c r="H1014" t="s">
        <v>15</v>
      </c>
      <c r="I1014">
        <v>81</v>
      </c>
      <c r="J1014">
        <f t="shared" si="90"/>
        <v>2016</v>
      </c>
      <c r="K1014" t="str">
        <f t="shared" si="91"/>
        <v>50-100</v>
      </c>
      <c r="L1014" t="str">
        <f t="shared" si="92"/>
        <v>Over 80</v>
      </c>
      <c r="M1014" s="2" t="str">
        <f t="shared" si="93"/>
        <v>Over 2.00</v>
      </c>
      <c r="N1014" s="2" t="str">
        <f t="shared" si="94"/>
        <v>Under 90</v>
      </c>
      <c r="O1014" s="2">
        <f t="shared" si="95"/>
        <v>0</v>
      </c>
      <c r="P1014" s="2">
        <f>1</f>
        <v>1</v>
      </c>
    </row>
    <row r="1015" spans="1:16" x14ac:dyDescent="0.25">
      <c r="A1015" s="1">
        <v>44033</v>
      </c>
      <c r="B1015">
        <v>4575000</v>
      </c>
      <c r="C1015">
        <v>90.14</v>
      </c>
      <c r="D1015">
        <v>71.86</v>
      </c>
      <c r="E1015">
        <v>1.1399999999999999</v>
      </c>
      <c r="F1015" t="s">
        <v>9</v>
      </c>
      <c r="G1015" t="s">
        <v>36</v>
      </c>
      <c r="H1015" t="s">
        <v>37</v>
      </c>
      <c r="I1015">
        <v>110</v>
      </c>
      <c r="J1015">
        <f t="shared" si="90"/>
        <v>2020</v>
      </c>
      <c r="K1015" t="str">
        <f t="shared" si="91"/>
        <v>More than 100</v>
      </c>
      <c r="L1015" t="str">
        <f t="shared" si="92"/>
        <v>65-79.99</v>
      </c>
      <c r="M1015" s="2" t="str">
        <f t="shared" si="93"/>
        <v>Under 1.25</v>
      </c>
      <c r="N1015" s="2" t="str">
        <f t="shared" si="94"/>
        <v>90-94.99</v>
      </c>
      <c r="O1015" s="2">
        <f t="shared" si="95"/>
        <v>0</v>
      </c>
      <c r="P1015" s="2">
        <f>1</f>
        <v>1</v>
      </c>
    </row>
    <row r="1016" spans="1:16" x14ac:dyDescent="0.25">
      <c r="A1016" s="1">
        <v>44438</v>
      </c>
      <c r="B1016">
        <v>5961000</v>
      </c>
      <c r="C1016">
        <v>87.8</v>
      </c>
      <c r="D1016">
        <v>57.53</v>
      </c>
      <c r="E1016">
        <v>1.28</v>
      </c>
      <c r="F1016" t="s">
        <v>9</v>
      </c>
      <c r="G1016" t="s">
        <v>39</v>
      </c>
      <c r="H1016" t="s">
        <v>23</v>
      </c>
      <c r="I1016">
        <v>119</v>
      </c>
      <c r="J1016">
        <f t="shared" si="90"/>
        <v>2021</v>
      </c>
      <c r="K1016" t="str">
        <f t="shared" si="91"/>
        <v>More than 100</v>
      </c>
      <c r="L1016" t="str">
        <f t="shared" si="92"/>
        <v>Under 65</v>
      </c>
      <c r="M1016" s="2" t="str">
        <f t="shared" si="93"/>
        <v>1.25-1.49</v>
      </c>
      <c r="N1016" s="2" t="str">
        <f t="shared" si="94"/>
        <v>Under 90</v>
      </c>
      <c r="O1016" s="2">
        <f t="shared" si="95"/>
        <v>0</v>
      </c>
      <c r="P1016" s="2">
        <f>1</f>
        <v>1</v>
      </c>
    </row>
    <row r="1017" spans="1:16" x14ac:dyDescent="0.25">
      <c r="A1017" s="1">
        <v>44540</v>
      </c>
      <c r="B1017">
        <v>5248000</v>
      </c>
      <c r="C1017">
        <v>97.61</v>
      </c>
      <c r="D1017">
        <v>50.7</v>
      </c>
      <c r="E1017">
        <v>1.07</v>
      </c>
      <c r="F1017" t="s">
        <v>9</v>
      </c>
      <c r="G1017" t="s">
        <v>17</v>
      </c>
      <c r="H1017" t="s">
        <v>18</v>
      </c>
      <c r="I1017">
        <v>56</v>
      </c>
      <c r="J1017">
        <f t="shared" si="90"/>
        <v>2021</v>
      </c>
      <c r="K1017" t="str">
        <f t="shared" si="91"/>
        <v>50-100</v>
      </c>
      <c r="L1017" t="str">
        <f t="shared" si="92"/>
        <v>Under 65</v>
      </c>
      <c r="M1017" s="2" t="str">
        <f t="shared" si="93"/>
        <v>Under 1.25</v>
      </c>
      <c r="N1017" s="2" t="str">
        <f t="shared" si="94"/>
        <v>95-97.99</v>
      </c>
      <c r="O1017" s="2">
        <f t="shared" si="95"/>
        <v>0</v>
      </c>
      <c r="P1017" s="2">
        <f>1</f>
        <v>1</v>
      </c>
    </row>
    <row r="1018" spans="1:16" x14ac:dyDescent="0.25">
      <c r="A1018" s="1">
        <v>44887</v>
      </c>
      <c r="B1018">
        <v>7535000</v>
      </c>
      <c r="C1018">
        <v>89.9</v>
      </c>
      <c r="D1018">
        <v>63.98</v>
      </c>
      <c r="E1018">
        <v>1.89</v>
      </c>
      <c r="F1018" t="s">
        <v>40</v>
      </c>
      <c r="G1018" t="s">
        <v>44</v>
      </c>
      <c r="H1018" t="s">
        <v>37</v>
      </c>
      <c r="I1018">
        <v>83</v>
      </c>
      <c r="J1018">
        <f t="shared" si="90"/>
        <v>2022</v>
      </c>
      <c r="K1018" t="str">
        <f t="shared" si="91"/>
        <v>50-100</v>
      </c>
      <c r="L1018" t="str">
        <f t="shared" si="92"/>
        <v>Under 65</v>
      </c>
      <c r="M1018" s="2" t="str">
        <f t="shared" si="93"/>
        <v>1.50-1.99</v>
      </c>
      <c r="N1018" s="2" t="str">
        <f t="shared" si="94"/>
        <v>Under 90</v>
      </c>
      <c r="O1018" s="2">
        <f t="shared" si="95"/>
        <v>1</v>
      </c>
      <c r="P1018" s="2">
        <f>1</f>
        <v>1</v>
      </c>
    </row>
    <row r="1019" spans="1:16" x14ac:dyDescent="0.25">
      <c r="A1019" s="1">
        <v>43115</v>
      </c>
      <c r="B1019">
        <v>6494000</v>
      </c>
      <c r="C1019">
        <v>93.71</v>
      </c>
      <c r="D1019">
        <v>79.67</v>
      </c>
      <c r="E1019">
        <v>2.0099999999999998</v>
      </c>
      <c r="F1019" t="s">
        <v>9</v>
      </c>
      <c r="G1019" t="s">
        <v>27</v>
      </c>
      <c r="H1019" t="s">
        <v>28</v>
      </c>
      <c r="I1019">
        <v>116</v>
      </c>
      <c r="J1019">
        <f t="shared" si="90"/>
        <v>2018</v>
      </c>
      <c r="K1019" t="str">
        <f t="shared" si="91"/>
        <v>More than 100</v>
      </c>
      <c r="L1019" t="str">
        <f t="shared" si="92"/>
        <v>65-79.99</v>
      </c>
      <c r="M1019" s="2" t="str">
        <f t="shared" si="93"/>
        <v>Over 2.00</v>
      </c>
      <c r="N1019" s="2" t="str">
        <f t="shared" si="94"/>
        <v>90-94.99</v>
      </c>
      <c r="O1019" s="2">
        <f t="shared" si="95"/>
        <v>0</v>
      </c>
      <c r="P1019" s="2">
        <f>1</f>
        <v>1</v>
      </c>
    </row>
    <row r="1020" spans="1:16" x14ac:dyDescent="0.25">
      <c r="A1020" s="1">
        <v>43728</v>
      </c>
      <c r="B1020">
        <v>3840000</v>
      </c>
      <c r="C1020">
        <v>86.89</v>
      </c>
      <c r="D1020">
        <v>55.19</v>
      </c>
      <c r="E1020">
        <v>2.0099999999999998</v>
      </c>
      <c r="F1020" t="s">
        <v>9</v>
      </c>
      <c r="G1020" t="s">
        <v>42</v>
      </c>
      <c r="H1020" t="s">
        <v>26</v>
      </c>
      <c r="I1020">
        <v>40</v>
      </c>
      <c r="J1020">
        <f t="shared" si="90"/>
        <v>2019</v>
      </c>
      <c r="K1020" t="str">
        <f t="shared" si="91"/>
        <v>Less than 50</v>
      </c>
      <c r="L1020" t="str">
        <f t="shared" si="92"/>
        <v>Under 65</v>
      </c>
      <c r="M1020" s="2" t="str">
        <f t="shared" si="93"/>
        <v>Over 2.00</v>
      </c>
      <c r="N1020" s="2" t="str">
        <f t="shared" si="94"/>
        <v>Under 90</v>
      </c>
      <c r="O1020" s="2">
        <f t="shared" si="95"/>
        <v>0</v>
      </c>
      <c r="P1020" s="2">
        <f>1</f>
        <v>1</v>
      </c>
    </row>
    <row r="1021" spans="1:16" x14ac:dyDescent="0.25">
      <c r="A1021" s="1">
        <v>45511</v>
      </c>
      <c r="B1021">
        <v>2707000</v>
      </c>
      <c r="C1021">
        <v>86.58</v>
      </c>
      <c r="D1021">
        <v>82.51</v>
      </c>
      <c r="E1021">
        <v>1.87</v>
      </c>
      <c r="F1021" t="s">
        <v>9</v>
      </c>
      <c r="G1021" t="s">
        <v>20</v>
      </c>
      <c r="H1021" t="s">
        <v>21</v>
      </c>
      <c r="I1021">
        <v>88</v>
      </c>
      <c r="J1021">
        <f t="shared" si="90"/>
        <v>2024</v>
      </c>
      <c r="K1021" t="str">
        <f t="shared" si="91"/>
        <v>50-100</v>
      </c>
      <c r="L1021" t="str">
        <f t="shared" si="92"/>
        <v>Over 80</v>
      </c>
      <c r="M1021" s="2" t="str">
        <f t="shared" si="93"/>
        <v>1.50-1.99</v>
      </c>
      <c r="N1021" s="2" t="str">
        <f t="shared" si="94"/>
        <v>Under 90</v>
      </c>
      <c r="O1021" s="2">
        <f t="shared" si="95"/>
        <v>0</v>
      </c>
      <c r="P1021" s="2">
        <f>1</f>
        <v>1</v>
      </c>
    </row>
    <row r="1022" spans="1:16" x14ac:dyDescent="0.25">
      <c r="A1022" s="1">
        <v>44771</v>
      </c>
      <c r="B1022">
        <v>7590000</v>
      </c>
      <c r="C1022">
        <v>95.55</v>
      </c>
      <c r="D1022">
        <v>83.38</v>
      </c>
      <c r="E1022">
        <v>1.08</v>
      </c>
      <c r="F1022" t="s">
        <v>9</v>
      </c>
      <c r="G1022" t="s">
        <v>51</v>
      </c>
      <c r="H1022" t="s">
        <v>28</v>
      </c>
      <c r="I1022">
        <v>91</v>
      </c>
      <c r="J1022">
        <f t="shared" si="90"/>
        <v>2022</v>
      </c>
      <c r="K1022" t="str">
        <f t="shared" si="91"/>
        <v>50-100</v>
      </c>
      <c r="L1022" t="str">
        <f t="shared" si="92"/>
        <v>Over 80</v>
      </c>
      <c r="M1022" s="2" t="str">
        <f t="shared" si="93"/>
        <v>Under 1.25</v>
      </c>
      <c r="N1022" s="2" t="str">
        <f t="shared" si="94"/>
        <v>95-97.99</v>
      </c>
      <c r="O1022" s="2">
        <f t="shared" si="95"/>
        <v>0</v>
      </c>
      <c r="P1022" s="2">
        <f>1</f>
        <v>1</v>
      </c>
    </row>
    <row r="1023" spans="1:16" x14ac:dyDescent="0.25">
      <c r="A1023" s="1">
        <v>45727</v>
      </c>
      <c r="B1023">
        <v>6275000</v>
      </c>
      <c r="C1023">
        <v>89.29</v>
      </c>
      <c r="D1023">
        <v>75.62</v>
      </c>
      <c r="E1023">
        <v>1.47</v>
      </c>
      <c r="F1023" t="s">
        <v>19</v>
      </c>
      <c r="G1023" t="s">
        <v>35</v>
      </c>
      <c r="H1023" t="s">
        <v>11</v>
      </c>
      <c r="I1023">
        <v>88</v>
      </c>
      <c r="J1023">
        <f t="shared" si="90"/>
        <v>2025</v>
      </c>
      <c r="K1023" t="str">
        <f t="shared" si="91"/>
        <v>50-100</v>
      </c>
      <c r="L1023" t="str">
        <f t="shared" si="92"/>
        <v>65-79.99</v>
      </c>
      <c r="M1023" s="2" t="str">
        <f t="shared" si="93"/>
        <v>1.25-1.49</v>
      </c>
      <c r="N1023" s="2" t="str">
        <f t="shared" si="94"/>
        <v>Under 90</v>
      </c>
      <c r="O1023" s="2">
        <f t="shared" si="95"/>
        <v>1</v>
      </c>
      <c r="P1023" s="2">
        <f>1</f>
        <v>1</v>
      </c>
    </row>
    <row r="1024" spans="1:16" x14ac:dyDescent="0.25">
      <c r="A1024" s="1">
        <v>43329</v>
      </c>
      <c r="B1024">
        <v>2611000</v>
      </c>
      <c r="C1024">
        <v>95.68</v>
      </c>
      <c r="D1024">
        <v>57.04</v>
      </c>
      <c r="E1024">
        <v>1.35</v>
      </c>
      <c r="F1024" t="s">
        <v>9</v>
      </c>
      <c r="G1024" t="s">
        <v>31</v>
      </c>
      <c r="H1024" t="s">
        <v>21</v>
      </c>
      <c r="I1024">
        <v>83</v>
      </c>
      <c r="J1024">
        <f t="shared" si="90"/>
        <v>2018</v>
      </c>
      <c r="K1024" t="str">
        <f t="shared" si="91"/>
        <v>50-100</v>
      </c>
      <c r="L1024" t="str">
        <f t="shared" si="92"/>
        <v>Under 65</v>
      </c>
      <c r="M1024" s="2" t="str">
        <f t="shared" si="93"/>
        <v>1.25-1.49</v>
      </c>
      <c r="N1024" s="2" t="str">
        <f t="shared" si="94"/>
        <v>95-97.99</v>
      </c>
      <c r="O1024" s="2">
        <f t="shared" si="95"/>
        <v>0</v>
      </c>
      <c r="P1024" s="2">
        <f>1</f>
        <v>1</v>
      </c>
    </row>
    <row r="1025" spans="1:16" x14ac:dyDescent="0.25">
      <c r="A1025" s="1">
        <v>43267</v>
      </c>
      <c r="B1025">
        <v>6728000</v>
      </c>
      <c r="C1025">
        <v>88.18</v>
      </c>
      <c r="D1025">
        <v>55.77</v>
      </c>
      <c r="E1025">
        <v>2.14</v>
      </c>
      <c r="F1025" t="s">
        <v>9</v>
      </c>
      <c r="G1025" t="s">
        <v>39</v>
      </c>
      <c r="H1025" t="s">
        <v>23</v>
      </c>
      <c r="I1025">
        <v>74</v>
      </c>
      <c r="J1025">
        <f t="shared" si="90"/>
        <v>2018</v>
      </c>
      <c r="K1025" t="str">
        <f t="shared" si="91"/>
        <v>50-100</v>
      </c>
      <c r="L1025" t="str">
        <f t="shared" si="92"/>
        <v>Under 65</v>
      </c>
      <c r="M1025" s="2" t="str">
        <f t="shared" si="93"/>
        <v>Over 2.00</v>
      </c>
      <c r="N1025" s="2" t="str">
        <f t="shared" si="94"/>
        <v>Under 90</v>
      </c>
      <c r="O1025" s="2">
        <f t="shared" si="95"/>
        <v>0</v>
      </c>
      <c r="P1025" s="2">
        <f>1</f>
        <v>1</v>
      </c>
    </row>
    <row r="1026" spans="1:16" x14ac:dyDescent="0.25">
      <c r="A1026" s="1">
        <v>43298</v>
      </c>
      <c r="B1026">
        <v>6762000</v>
      </c>
      <c r="C1026">
        <v>87.2</v>
      </c>
      <c r="D1026">
        <v>75.84</v>
      </c>
      <c r="E1026">
        <v>1.35</v>
      </c>
      <c r="F1026" t="s">
        <v>9</v>
      </c>
      <c r="G1026" t="s">
        <v>25</v>
      </c>
      <c r="H1026" t="s">
        <v>26</v>
      </c>
      <c r="I1026">
        <v>75</v>
      </c>
      <c r="J1026">
        <f t="shared" ref="J1026:J1089" si="96">YEAR(A1026)</f>
        <v>2018</v>
      </c>
      <c r="K1026" t="str">
        <f t="shared" ref="K1026:K1089" si="97">IF(I1026&lt;50,"Less than 50",IF(I1026&lt;100,"50-100","More than 100"))</f>
        <v>50-100</v>
      </c>
      <c r="L1026" t="str">
        <f t="shared" ref="L1026:L1089" si="98">IF(D1026&lt;65,"Under 65",IF(D1026&lt;80,"65-79.99","Over 80"))</f>
        <v>65-79.99</v>
      </c>
      <c r="M1026" s="2" t="str">
        <f t="shared" ref="M1026:M1089" si="99">IF(E1026&lt;1.25,"Under 1.25",IF(E1026&lt;1.5,"1.25-1.49",IF(E1026&lt;2,"1.50-1.99","Over 2.00")))</f>
        <v>1.25-1.49</v>
      </c>
      <c r="N1026" s="2" t="str">
        <f t="shared" ref="N1026:N1089" si="100">IF(C1026&lt;90,"Under 90",IF(C1026&lt;95,"90-94.99",IF(C1026&lt;98,"95-97.99","Over 98")))</f>
        <v>Under 90</v>
      </c>
      <c r="O1026" s="2">
        <f t="shared" ref="O1026:O1089" si="101">IF(OR(F1026="30 Days Late", F1026="60 Days Late", F1026="90+ Days Late"),1,0)</f>
        <v>0</v>
      </c>
      <c r="P1026" s="2">
        <f>1</f>
        <v>1</v>
      </c>
    </row>
    <row r="1027" spans="1:16" x14ac:dyDescent="0.25">
      <c r="A1027" s="1">
        <v>42701</v>
      </c>
      <c r="B1027">
        <v>5944000</v>
      </c>
      <c r="C1027">
        <v>93.91</v>
      </c>
      <c r="D1027">
        <v>80.19</v>
      </c>
      <c r="E1027">
        <v>1.46</v>
      </c>
      <c r="F1027" t="s">
        <v>9</v>
      </c>
      <c r="G1027" t="s">
        <v>27</v>
      </c>
      <c r="H1027" t="s">
        <v>28</v>
      </c>
      <c r="I1027">
        <v>48</v>
      </c>
      <c r="J1027">
        <f t="shared" si="96"/>
        <v>2016</v>
      </c>
      <c r="K1027" t="str">
        <f t="shared" si="97"/>
        <v>Less than 50</v>
      </c>
      <c r="L1027" t="str">
        <f t="shared" si="98"/>
        <v>Over 80</v>
      </c>
      <c r="M1027" s="2" t="str">
        <f t="shared" si="99"/>
        <v>1.25-1.49</v>
      </c>
      <c r="N1027" s="2" t="str">
        <f t="shared" si="100"/>
        <v>90-94.99</v>
      </c>
      <c r="O1027" s="2">
        <f t="shared" si="101"/>
        <v>0</v>
      </c>
      <c r="P1027" s="2">
        <f>1</f>
        <v>1</v>
      </c>
    </row>
    <row r="1028" spans="1:16" x14ac:dyDescent="0.25">
      <c r="A1028" s="1">
        <v>44588</v>
      </c>
      <c r="B1028">
        <v>661000</v>
      </c>
      <c r="C1028">
        <v>99.76</v>
      </c>
      <c r="D1028">
        <v>61.69</v>
      </c>
      <c r="E1028">
        <v>1.44</v>
      </c>
      <c r="F1028" t="s">
        <v>9</v>
      </c>
      <c r="G1028" t="s">
        <v>34</v>
      </c>
      <c r="H1028" t="s">
        <v>13</v>
      </c>
      <c r="I1028">
        <v>39</v>
      </c>
      <c r="J1028">
        <f t="shared" si="96"/>
        <v>2022</v>
      </c>
      <c r="K1028" t="str">
        <f t="shared" si="97"/>
        <v>Less than 50</v>
      </c>
      <c r="L1028" t="str">
        <f t="shared" si="98"/>
        <v>Under 65</v>
      </c>
      <c r="M1028" s="2" t="str">
        <f t="shared" si="99"/>
        <v>1.25-1.49</v>
      </c>
      <c r="N1028" s="2" t="str">
        <f t="shared" si="100"/>
        <v>Over 98</v>
      </c>
      <c r="O1028" s="2">
        <f t="shared" si="101"/>
        <v>0</v>
      </c>
      <c r="P1028" s="2">
        <f>1</f>
        <v>1</v>
      </c>
    </row>
    <row r="1029" spans="1:16" x14ac:dyDescent="0.25">
      <c r="A1029" s="1">
        <v>43707</v>
      </c>
      <c r="B1029">
        <v>6737000</v>
      </c>
      <c r="C1029">
        <v>88.78</v>
      </c>
      <c r="D1029">
        <v>86.61</v>
      </c>
      <c r="E1029">
        <v>1.4</v>
      </c>
      <c r="F1029" t="s">
        <v>9</v>
      </c>
      <c r="G1029" t="s">
        <v>10</v>
      </c>
      <c r="H1029" t="s">
        <v>11</v>
      </c>
      <c r="I1029">
        <v>16</v>
      </c>
      <c r="J1029">
        <f t="shared" si="96"/>
        <v>2019</v>
      </c>
      <c r="K1029" t="str">
        <f t="shared" si="97"/>
        <v>Less than 50</v>
      </c>
      <c r="L1029" t="str">
        <f t="shared" si="98"/>
        <v>Over 80</v>
      </c>
      <c r="M1029" s="2" t="str">
        <f t="shared" si="99"/>
        <v>1.25-1.49</v>
      </c>
      <c r="N1029" s="2" t="str">
        <f t="shared" si="100"/>
        <v>Under 90</v>
      </c>
      <c r="O1029" s="2">
        <f t="shared" si="101"/>
        <v>0</v>
      </c>
      <c r="P1029" s="2">
        <f>1</f>
        <v>1</v>
      </c>
    </row>
    <row r="1030" spans="1:16" x14ac:dyDescent="0.25">
      <c r="A1030" s="1">
        <v>45303</v>
      </c>
      <c r="B1030">
        <v>6381000</v>
      </c>
      <c r="C1030">
        <v>87.53</v>
      </c>
      <c r="D1030">
        <v>88.73</v>
      </c>
      <c r="E1030">
        <v>1.68</v>
      </c>
      <c r="F1030" t="s">
        <v>9</v>
      </c>
      <c r="G1030" t="s">
        <v>38</v>
      </c>
      <c r="H1030" t="s">
        <v>23</v>
      </c>
      <c r="I1030">
        <v>82</v>
      </c>
      <c r="J1030">
        <f t="shared" si="96"/>
        <v>2024</v>
      </c>
      <c r="K1030" t="str">
        <f t="shared" si="97"/>
        <v>50-100</v>
      </c>
      <c r="L1030" t="str">
        <f t="shared" si="98"/>
        <v>Over 80</v>
      </c>
      <c r="M1030" s="2" t="str">
        <f t="shared" si="99"/>
        <v>1.50-1.99</v>
      </c>
      <c r="N1030" s="2" t="str">
        <f t="shared" si="100"/>
        <v>Under 90</v>
      </c>
      <c r="O1030" s="2">
        <f t="shared" si="101"/>
        <v>0</v>
      </c>
      <c r="P1030" s="2">
        <f>1</f>
        <v>1</v>
      </c>
    </row>
    <row r="1031" spans="1:16" x14ac:dyDescent="0.25">
      <c r="A1031" s="1">
        <v>45834</v>
      </c>
      <c r="B1031">
        <v>5302000</v>
      </c>
      <c r="C1031">
        <v>89.52</v>
      </c>
      <c r="D1031">
        <v>57.53</v>
      </c>
      <c r="E1031">
        <v>1.46</v>
      </c>
      <c r="F1031" t="s">
        <v>19</v>
      </c>
      <c r="G1031" t="s">
        <v>41</v>
      </c>
      <c r="H1031" t="s">
        <v>33</v>
      </c>
      <c r="I1031">
        <v>86</v>
      </c>
      <c r="J1031">
        <f t="shared" si="96"/>
        <v>2025</v>
      </c>
      <c r="K1031" t="str">
        <f t="shared" si="97"/>
        <v>50-100</v>
      </c>
      <c r="L1031" t="str">
        <f t="shared" si="98"/>
        <v>Under 65</v>
      </c>
      <c r="M1031" s="2" t="str">
        <f t="shared" si="99"/>
        <v>1.25-1.49</v>
      </c>
      <c r="N1031" s="2" t="str">
        <f t="shared" si="100"/>
        <v>Under 90</v>
      </c>
      <c r="O1031" s="2">
        <f t="shared" si="101"/>
        <v>1</v>
      </c>
      <c r="P1031" s="2">
        <f>1</f>
        <v>1</v>
      </c>
    </row>
    <row r="1032" spans="1:16" x14ac:dyDescent="0.25">
      <c r="A1032" s="1">
        <v>43100</v>
      </c>
      <c r="B1032">
        <v>4644000</v>
      </c>
      <c r="C1032">
        <v>96.93</v>
      </c>
      <c r="D1032">
        <v>55.66</v>
      </c>
      <c r="E1032">
        <v>1.2</v>
      </c>
      <c r="F1032" t="s">
        <v>9</v>
      </c>
      <c r="G1032" t="s">
        <v>29</v>
      </c>
      <c r="H1032" t="s">
        <v>26</v>
      </c>
      <c r="I1032">
        <v>47</v>
      </c>
      <c r="J1032">
        <f t="shared" si="96"/>
        <v>2017</v>
      </c>
      <c r="K1032" t="str">
        <f t="shared" si="97"/>
        <v>Less than 50</v>
      </c>
      <c r="L1032" t="str">
        <f t="shared" si="98"/>
        <v>Under 65</v>
      </c>
      <c r="M1032" s="2" t="str">
        <f t="shared" si="99"/>
        <v>Under 1.25</v>
      </c>
      <c r="N1032" s="2" t="str">
        <f t="shared" si="100"/>
        <v>95-97.99</v>
      </c>
      <c r="O1032" s="2">
        <f t="shared" si="101"/>
        <v>0</v>
      </c>
      <c r="P1032" s="2">
        <f>1</f>
        <v>1</v>
      </c>
    </row>
    <row r="1033" spans="1:16" x14ac:dyDescent="0.25">
      <c r="A1033" s="1">
        <v>43653</v>
      </c>
      <c r="B1033">
        <v>2713000</v>
      </c>
      <c r="C1033">
        <v>86.46</v>
      </c>
      <c r="D1033">
        <v>56.67</v>
      </c>
      <c r="E1033">
        <v>2.39</v>
      </c>
      <c r="F1033" t="s">
        <v>9</v>
      </c>
      <c r="G1033" t="s">
        <v>38</v>
      </c>
      <c r="H1033" t="s">
        <v>23</v>
      </c>
      <c r="I1033">
        <v>91</v>
      </c>
      <c r="J1033">
        <f t="shared" si="96"/>
        <v>2019</v>
      </c>
      <c r="K1033" t="str">
        <f t="shared" si="97"/>
        <v>50-100</v>
      </c>
      <c r="L1033" t="str">
        <f t="shared" si="98"/>
        <v>Under 65</v>
      </c>
      <c r="M1033" s="2" t="str">
        <f t="shared" si="99"/>
        <v>Over 2.00</v>
      </c>
      <c r="N1033" s="2" t="str">
        <f t="shared" si="100"/>
        <v>Under 90</v>
      </c>
      <c r="O1033" s="2">
        <f t="shared" si="101"/>
        <v>0</v>
      </c>
      <c r="P1033" s="2">
        <f>1</f>
        <v>1</v>
      </c>
    </row>
    <row r="1034" spans="1:16" x14ac:dyDescent="0.25">
      <c r="A1034" s="1">
        <v>45076</v>
      </c>
      <c r="B1034">
        <v>4025000</v>
      </c>
      <c r="C1034">
        <v>94.84</v>
      </c>
      <c r="D1034">
        <v>71.489999999999995</v>
      </c>
      <c r="E1034">
        <v>2.02</v>
      </c>
      <c r="F1034" t="s">
        <v>19</v>
      </c>
      <c r="G1034" t="s">
        <v>10</v>
      </c>
      <c r="H1034" t="s">
        <v>11</v>
      </c>
      <c r="I1034">
        <v>107</v>
      </c>
      <c r="J1034">
        <f t="shared" si="96"/>
        <v>2023</v>
      </c>
      <c r="K1034" t="str">
        <f t="shared" si="97"/>
        <v>More than 100</v>
      </c>
      <c r="L1034" t="str">
        <f t="shared" si="98"/>
        <v>65-79.99</v>
      </c>
      <c r="M1034" s="2" t="str">
        <f t="shared" si="99"/>
        <v>Over 2.00</v>
      </c>
      <c r="N1034" s="2" t="str">
        <f t="shared" si="100"/>
        <v>90-94.99</v>
      </c>
      <c r="O1034" s="2">
        <f t="shared" si="101"/>
        <v>1</v>
      </c>
      <c r="P1034" s="2">
        <f>1</f>
        <v>1</v>
      </c>
    </row>
    <row r="1035" spans="1:16" x14ac:dyDescent="0.25">
      <c r="A1035" s="1">
        <v>43789</v>
      </c>
      <c r="B1035">
        <v>7068000</v>
      </c>
      <c r="C1035">
        <v>88.99</v>
      </c>
      <c r="D1035">
        <v>51.56</v>
      </c>
      <c r="E1035">
        <v>1.68</v>
      </c>
      <c r="F1035" t="s">
        <v>9</v>
      </c>
      <c r="G1035" t="s">
        <v>50</v>
      </c>
      <c r="H1035" t="s">
        <v>21</v>
      </c>
      <c r="I1035">
        <v>119</v>
      </c>
      <c r="J1035">
        <f t="shared" si="96"/>
        <v>2019</v>
      </c>
      <c r="K1035" t="str">
        <f t="shared" si="97"/>
        <v>More than 100</v>
      </c>
      <c r="L1035" t="str">
        <f t="shared" si="98"/>
        <v>Under 65</v>
      </c>
      <c r="M1035" s="2" t="str">
        <f t="shared" si="99"/>
        <v>1.50-1.99</v>
      </c>
      <c r="N1035" s="2" t="str">
        <f t="shared" si="100"/>
        <v>Under 90</v>
      </c>
      <c r="O1035" s="2">
        <f t="shared" si="101"/>
        <v>0</v>
      </c>
      <c r="P1035" s="2">
        <f>1</f>
        <v>1</v>
      </c>
    </row>
    <row r="1036" spans="1:16" x14ac:dyDescent="0.25">
      <c r="A1036" s="1">
        <v>45066</v>
      </c>
      <c r="B1036">
        <v>5336000</v>
      </c>
      <c r="C1036">
        <v>97.49</v>
      </c>
      <c r="D1036">
        <v>89.66</v>
      </c>
      <c r="E1036">
        <v>1.25</v>
      </c>
      <c r="F1036" t="s">
        <v>40</v>
      </c>
      <c r="G1036" t="s">
        <v>16</v>
      </c>
      <c r="H1036" t="s">
        <v>11</v>
      </c>
      <c r="I1036">
        <v>103</v>
      </c>
      <c r="J1036">
        <f t="shared" si="96"/>
        <v>2023</v>
      </c>
      <c r="K1036" t="str">
        <f t="shared" si="97"/>
        <v>More than 100</v>
      </c>
      <c r="L1036" t="str">
        <f t="shared" si="98"/>
        <v>Over 80</v>
      </c>
      <c r="M1036" s="2" t="str">
        <f t="shared" si="99"/>
        <v>1.25-1.49</v>
      </c>
      <c r="N1036" s="2" t="str">
        <f t="shared" si="100"/>
        <v>95-97.99</v>
      </c>
      <c r="O1036" s="2">
        <f t="shared" si="101"/>
        <v>1</v>
      </c>
      <c r="P1036" s="2">
        <f>1</f>
        <v>1</v>
      </c>
    </row>
    <row r="1037" spans="1:16" x14ac:dyDescent="0.25">
      <c r="A1037" s="1">
        <v>43797</v>
      </c>
      <c r="B1037">
        <v>7181000</v>
      </c>
      <c r="C1037">
        <v>99.7</v>
      </c>
      <c r="D1037">
        <v>89.42</v>
      </c>
      <c r="E1037">
        <v>2.0299999999999998</v>
      </c>
      <c r="F1037" t="s">
        <v>9</v>
      </c>
      <c r="G1037" t="s">
        <v>45</v>
      </c>
      <c r="H1037" t="s">
        <v>33</v>
      </c>
      <c r="I1037">
        <v>110</v>
      </c>
      <c r="J1037">
        <f t="shared" si="96"/>
        <v>2019</v>
      </c>
      <c r="K1037" t="str">
        <f t="shared" si="97"/>
        <v>More than 100</v>
      </c>
      <c r="L1037" t="str">
        <f t="shared" si="98"/>
        <v>Over 80</v>
      </c>
      <c r="M1037" s="2" t="str">
        <f t="shared" si="99"/>
        <v>Over 2.00</v>
      </c>
      <c r="N1037" s="2" t="str">
        <f t="shared" si="100"/>
        <v>Over 98</v>
      </c>
      <c r="O1037" s="2">
        <f t="shared" si="101"/>
        <v>0</v>
      </c>
      <c r="P1037" s="2">
        <f>1</f>
        <v>1</v>
      </c>
    </row>
    <row r="1038" spans="1:16" x14ac:dyDescent="0.25">
      <c r="A1038" s="1">
        <v>42269</v>
      </c>
      <c r="B1038">
        <v>6485000</v>
      </c>
      <c r="C1038">
        <v>86.61</v>
      </c>
      <c r="D1038">
        <v>81.23</v>
      </c>
      <c r="E1038">
        <v>2.37</v>
      </c>
      <c r="F1038" t="s">
        <v>9</v>
      </c>
      <c r="G1038" t="s">
        <v>51</v>
      </c>
      <c r="H1038" t="s">
        <v>28</v>
      </c>
      <c r="I1038">
        <v>55</v>
      </c>
      <c r="J1038">
        <f t="shared" si="96"/>
        <v>2015</v>
      </c>
      <c r="K1038" t="str">
        <f t="shared" si="97"/>
        <v>50-100</v>
      </c>
      <c r="L1038" t="str">
        <f t="shared" si="98"/>
        <v>Over 80</v>
      </c>
      <c r="M1038" s="2" t="str">
        <f t="shared" si="99"/>
        <v>Over 2.00</v>
      </c>
      <c r="N1038" s="2" t="str">
        <f t="shared" si="100"/>
        <v>Under 90</v>
      </c>
      <c r="O1038" s="2">
        <f t="shared" si="101"/>
        <v>0</v>
      </c>
      <c r="P1038" s="2">
        <f>1</f>
        <v>1</v>
      </c>
    </row>
    <row r="1039" spans="1:16" x14ac:dyDescent="0.25">
      <c r="A1039" s="1">
        <v>45101</v>
      </c>
      <c r="B1039">
        <v>8047000</v>
      </c>
      <c r="C1039">
        <v>91.45</v>
      </c>
      <c r="D1039">
        <v>67.510000000000005</v>
      </c>
      <c r="E1039">
        <v>1.47</v>
      </c>
      <c r="F1039" t="s">
        <v>19</v>
      </c>
      <c r="G1039" t="s">
        <v>20</v>
      </c>
      <c r="H1039" t="s">
        <v>21</v>
      </c>
      <c r="I1039">
        <v>34</v>
      </c>
      <c r="J1039">
        <f t="shared" si="96"/>
        <v>2023</v>
      </c>
      <c r="K1039" t="str">
        <f t="shared" si="97"/>
        <v>Less than 50</v>
      </c>
      <c r="L1039" t="str">
        <f t="shared" si="98"/>
        <v>65-79.99</v>
      </c>
      <c r="M1039" s="2" t="str">
        <f t="shared" si="99"/>
        <v>1.25-1.49</v>
      </c>
      <c r="N1039" s="2" t="str">
        <f t="shared" si="100"/>
        <v>90-94.99</v>
      </c>
      <c r="O1039" s="2">
        <f t="shared" si="101"/>
        <v>1</v>
      </c>
      <c r="P1039" s="2">
        <f>1</f>
        <v>1</v>
      </c>
    </row>
    <row r="1040" spans="1:16" x14ac:dyDescent="0.25">
      <c r="A1040" s="1">
        <v>43998</v>
      </c>
      <c r="B1040">
        <v>5740000</v>
      </c>
      <c r="C1040">
        <v>88.79</v>
      </c>
      <c r="D1040">
        <v>52.69</v>
      </c>
      <c r="E1040">
        <v>1.4</v>
      </c>
      <c r="F1040" t="s">
        <v>9</v>
      </c>
      <c r="G1040" t="s">
        <v>39</v>
      </c>
      <c r="H1040" t="s">
        <v>23</v>
      </c>
      <c r="I1040">
        <v>92</v>
      </c>
      <c r="J1040">
        <f t="shared" si="96"/>
        <v>2020</v>
      </c>
      <c r="K1040" t="str">
        <f t="shared" si="97"/>
        <v>50-100</v>
      </c>
      <c r="L1040" t="str">
        <f t="shared" si="98"/>
        <v>Under 65</v>
      </c>
      <c r="M1040" s="2" t="str">
        <f t="shared" si="99"/>
        <v>1.25-1.49</v>
      </c>
      <c r="N1040" s="2" t="str">
        <f t="shared" si="100"/>
        <v>Under 90</v>
      </c>
      <c r="O1040" s="2">
        <f t="shared" si="101"/>
        <v>0</v>
      </c>
      <c r="P1040" s="2">
        <f>1</f>
        <v>1</v>
      </c>
    </row>
    <row r="1041" spans="1:16" x14ac:dyDescent="0.25">
      <c r="A1041" s="1">
        <v>45607</v>
      </c>
      <c r="B1041">
        <v>5466000</v>
      </c>
      <c r="C1041">
        <v>95.82</v>
      </c>
      <c r="D1041">
        <v>60.29</v>
      </c>
      <c r="E1041">
        <v>2.08</v>
      </c>
      <c r="F1041" t="s">
        <v>9</v>
      </c>
      <c r="G1041" t="s">
        <v>14</v>
      </c>
      <c r="H1041" t="s">
        <v>15</v>
      </c>
      <c r="I1041">
        <v>96</v>
      </c>
      <c r="J1041">
        <f t="shared" si="96"/>
        <v>2024</v>
      </c>
      <c r="K1041" t="str">
        <f t="shared" si="97"/>
        <v>50-100</v>
      </c>
      <c r="L1041" t="str">
        <f t="shared" si="98"/>
        <v>Under 65</v>
      </c>
      <c r="M1041" s="2" t="str">
        <f t="shared" si="99"/>
        <v>Over 2.00</v>
      </c>
      <c r="N1041" s="2" t="str">
        <f t="shared" si="100"/>
        <v>95-97.99</v>
      </c>
      <c r="O1041" s="2">
        <f t="shared" si="101"/>
        <v>0</v>
      </c>
      <c r="P1041" s="2">
        <f>1</f>
        <v>1</v>
      </c>
    </row>
    <row r="1042" spans="1:16" x14ac:dyDescent="0.25">
      <c r="A1042" s="1">
        <v>43192</v>
      </c>
      <c r="B1042">
        <v>4841000</v>
      </c>
      <c r="C1042">
        <v>94.4</v>
      </c>
      <c r="D1042">
        <v>55.84</v>
      </c>
      <c r="E1042">
        <v>2.23</v>
      </c>
      <c r="F1042" t="s">
        <v>9</v>
      </c>
      <c r="G1042" t="s">
        <v>49</v>
      </c>
      <c r="H1042" t="s">
        <v>18</v>
      </c>
      <c r="I1042">
        <v>65</v>
      </c>
      <c r="J1042">
        <f t="shared" si="96"/>
        <v>2018</v>
      </c>
      <c r="K1042" t="str">
        <f t="shared" si="97"/>
        <v>50-100</v>
      </c>
      <c r="L1042" t="str">
        <f t="shared" si="98"/>
        <v>Under 65</v>
      </c>
      <c r="M1042" s="2" t="str">
        <f t="shared" si="99"/>
        <v>Over 2.00</v>
      </c>
      <c r="N1042" s="2" t="str">
        <f t="shared" si="100"/>
        <v>90-94.99</v>
      </c>
      <c r="O1042" s="2">
        <f t="shared" si="101"/>
        <v>0</v>
      </c>
      <c r="P1042" s="2">
        <f>1</f>
        <v>1</v>
      </c>
    </row>
    <row r="1043" spans="1:16" x14ac:dyDescent="0.25">
      <c r="A1043" s="1">
        <v>42669</v>
      </c>
      <c r="B1043">
        <v>6398000</v>
      </c>
      <c r="C1043">
        <v>91.08</v>
      </c>
      <c r="D1043">
        <v>73.84</v>
      </c>
      <c r="E1043">
        <v>1.1599999999999999</v>
      </c>
      <c r="F1043" t="s">
        <v>9</v>
      </c>
      <c r="G1043" t="s">
        <v>42</v>
      </c>
      <c r="H1043" t="s">
        <v>26</v>
      </c>
      <c r="I1043">
        <v>38</v>
      </c>
      <c r="J1043">
        <f t="shared" si="96"/>
        <v>2016</v>
      </c>
      <c r="K1043" t="str">
        <f t="shared" si="97"/>
        <v>Less than 50</v>
      </c>
      <c r="L1043" t="str">
        <f t="shared" si="98"/>
        <v>65-79.99</v>
      </c>
      <c r="M1043" s="2" t="str">
        <f t="shared" si="99"/>
        <v>Under 1.25</v>
      </c>
      <c r="N1043" s="2" t="str">
        <f t="shared" si="100"/>
        <v>90-94.99</v>
      </c>
      <c r="O1043" s="2">
        <f t="shared" si="101"/>
        <v>0</v>
      </c>
      <c r="P1043" s="2">
        <f>1</f>
        <v>1</v>
      </c>
    </row>
    <row r="1044" spans="1:16" x14ac:dyDescent="0.25">
      <c r="A1044" s="1">
        <v>44955</v>
      </c>
      <c r="B1044">
        <v>6584000</v>
      </c>
      <c r="C1044">
        <v>99.99</v>
      </c>
      <c r="D1044">
        <v>58.46</v>
      </c>
      <c r="E1044">
        <v>1.4</v>
      </c>
      <c r="F1044" t="s">
        <v>9</v>
      </c>
      <c r="G1044" t="s">
        <v>16</v>
      </c>
      <c r="H1044" t="s">
        <v>11</v>
      </c>
      <c r="I1044">
        <v>57</v>
      </c>
      <c r="J1044">
        <f t="shared" si="96"/>
        <v>2023</v>
      </c>
      <c r="K1044" t="str">
        <f t="shared" si="97"/>
        <v>50-100</v>
      </c>
      <c r="L1044" t="str">
        <f t="shared" si="98"/>
        <v>Under 65</v>
      </c>
      <c r="M1044" s="2" t="str">
        <f t="shared" si="99"/>
        <v>1.25-1.49</v>
      </c>
      <c r="N1044" s="2" t="str">
        <f t="shared" si="100"/>
        <v>Over 98</v>
      </c>
      <c r="O1044" s="2">
        <f t="shared" si="101"/>
        <v>0</v>
      </c>
      <c r="P1044" s="2">
        <f>1</f>
        <v>1</v>
      </c>
    </row>
    <row r="1045" spans="1:16" x14ac:dyDescent="0.25">
      <c r="A1045" s="1">
        <v>44358</v>
      </c>
      <c r="B1045">
        <v>5444000</v>
      </c>
      <c r="C1045">
        <v>98.74</v>
      </c>
      <c r="D1045">
        <v>70.12</v>
      </c>
      <c r="E1045">
        <v>2.19</v>
      </c>
      <c r="F1045" t="s">
        <v>19</v>
      </c>
      <c r="G1045" t="s">
        <v>41</v>
      </c>
      <c r="H1045" t="s">
        <v>33</v>
      </c>
      <c r="I1045">
        <v>77</v>
      </c>
      <c r="J1045">
        <f t="shared" si="96"/>
        <v>2021</v>
      </c>
      <c r="K1045" t="str">
        <f t="shared" si="97"/>
        <v>50-100</v>
      </c>
      <c r="L1045" t="str">
        <f t="shared" si="98"/>
        <v>65-79.99</v>
      </c>
      <c r="M1045" s="2" t="str">
        <f t="shared" si="99"/>
        <v>Over 2.00</v>
      </c>
      <c r="N1045" s="2" t="str">
        <f t="shared" si="100"/>
        <v>Over 98</v>
      </c>
      <c r="O1045" s="2">
        <f t="shared" si="101"/>
        <v>1</v>
      </c>
      <c r="P1045" s="2">
        <f>1</f>
        <v>1</v>
      </c>
    </row>
    <row r="1046" spans="1:16" x14ac:dyDescent="0.25">
      <c r="A1046" s="1">
        <v>45862</v>
      </c>
      <c r="B1046">
        <v>3807000</v>
      </c>
      <c r="C1046">
        <v>89.08</v>
      </c>
      <c r="D1046">
        <v>82.64</v>
      </c>
      <c r="E1046">
        <v>1.57</v>
      </c>
      <c r="F1046" t="s">
        <v>9</v>
      </c>
      <c r="G1046" t="s">
        <v>44</v>
      </c>
      <c r="H1046" t="s">
        <v>37</v>
      </c>
      <c r="I1046">
        <v>66</v>
      </c>
      <c r="J1046">
        <f t="shared" si="96"/>
        <v>2025</v>
      </c>
      <c r="K1046" t="str">
        <f t="shared" si="97"/>
        <v>50-100</v>
      </c>
      <c r="L1046" t="str">
        <f t="shared" si="98"/>
        <v>Over 80</v>
      </c>
      <c r="M1046" s="2" t="str">
        <f t="shared" si="99"/>
        <v>1.50-1.99</v>
      </c>
      <c r="N1046" s="2" t="str">
        <f t="shared" si="100"/>
        <v>Under 90</v>
      </c>
      <c r="O1046" s="2">
        <f t="shared" si="101"/>
        <v>0</v>
      </c>
      <c r="P1046" s="2">
        <f>1</f>
        <v>1</v>
      </c>
    </row>
    <row r="1047" spans="1:16" x14ac:dyDescent="0.25">
      <c r="A1047" s="1">
        <v>44069</v>
      </c>
      <c r="B1047">
        <v>4492000</v>
      </c>
      <c r="C1047">
        <v>99.72</v>
      </c>
      <c r="D1047">
        <v>75.19</v>
      </c>
      <c r="E1047">
        <v>1.62</v>
      </c>
      <c r="F1047" t="s">
        <v>40</v>
      </c>
      <c r="G1047" t="s">
        <v>44</v>
      </c>
      <c r="H1047" t="s">
        <v>37</v>
      </c>
      <c r="I1047">
        <v>55</v>
      </c>
      <c r="J1047">
        <f t="shared" si="96"/>
        <v>2020</v>
      </c>
      <c r="K1047" t="str">
        <f t="shared" si="97"/>
        <v>50-100</v>
      </c>
      <c r="L1047" t="str">
        <f t="shared" si="98"/>
        <v>65-79.99</v>
      </c>
      <c r="M1047" s="2" t="str">
        <f t="shared" si="99"/>
        <v>1.50-1.99</v>
      </c>
      <c r="N1047" s="2" t="str">
        <f t="shared" si="100"/>
        <v>Over 98</v>
      </c>
      <c r="O1047" s="2">
        <f t="shared" si="101"/>
        <v>1</v>
      </c>
      <c r="P1047" s="2">
        <f>1</f>
        <v>1</v>
      </c>
    </row>
    <row r="1048" spans="1:16" x14ac:dyDescent="0.25">
      <c r="A1048" s="1">
        <v>44847</v>
      </c>
      <c r="B1048">
        <v>3867000</v>
      </c>
      <c r="C1048">
        <v>86.05</v>
      </c>
      <c r="D1048">
        <v>52.27</v>
      </c>
      <c r="E1048">
        <v>1.18</v>
      </c>
      <c r="F1048" t="s">
        <v>9</v>
      </c>
      <c r="G1048" t="s">
        <v>35</v>
      </c>
      <c r="H1048" t="s">
        <v>11</v>
      </c>
      <c r="I1048">
        <v>99</v>
      </c>
      <c r="J1048">
        <f t="shared" si="96"/>
        <v>2022</v>
      </c>
      <c r="K1048" t="str">
        <f t="shared" si="97"/>
        <v>50-100</v>
      </c>
      <c r="L1048" t="str">
        <f t="shared" si="98"/>
        <v>Under 65</v>
      </c>
      <c r="M1048" s="2" t="str">
        <f t="shared" si="99"/>
        <v>Under 1.25</v>
      </c>
      <c r="N1048" s="2" t="str">
        <f t="shared" si="100"/>
        <v>Under 90</v>
      </c>
      <c r="O1048" s="2">
        <f t="shared" si="101"/>
        <v>0</v>
      </c>
      <c r="P1048" s="2">
        <f>1</f>
        <v>1</v>
      </c>
    </row>
    <row r="1049" spans="1:16" x14ac:dyDescent="0.25">
      <c r="A1049" s="1">
        <v>43765</v>
      </c>
      <c r="B1049">
        <v>6451000</v>
      </c>
      <c r="C1049">
        <v>92.45</v>
      </c>
      <c r="D1049">
        <v>83.72</v>
      </c>
      <c r="E1049">
        <v>1.67</v>
      </c>
      <c r="F1049" t="s">
        <v>9</v>
      </c>
      <c r="G1049" t="s">
        <v>30</v>
      </c>
      <c r="H1049" t="s">
        <v>28</v>
      </c>
      <c r="I1049">
        <v>79</v>
      </c>
      <c r="J1049">
        <f t="shared" si="96"/>
        <v>2019</v>
      </c>
      <c r="K1049" t="str">
        <f t="shared" si="97"/>
        <v>50-100</v>
      </c>
      <c r="L1049" t="str">
        <f t="shared" si="98"/>
        <v>Over 80</v>
      </c>
      <c r="M1049" s="2" t="str">
        <f t="shared" si="99"/>
        <v>1.50-1.99</v>
      </c>
      <c r="N1049" s="2" t="str">
        <f t="shared" si="100"/>
        <v>90-94.99</v>
      </c>
      <c r="O1049" s="2">
        <f t="shared" si="101"/>
        <v>0</v>
      </c>
      <c r="P1049" s="2">
        <f>1</f>
        <v>1</v>
      </c>
    </row>
    <row r="1050" spans="1:16" x14ac:dyDescent="0.25">
      <c r="A1050" s="1">
        <v>45049</v>
      </c>
      <c r="B1050">
        <v>7043000</v>
      </c>
      <c r="C1050">
        <v>87.61</v>
      </c>
      <c r="D1050">
        <v>64.45</v>
      </c>
      <c r="E1050">
        <v>1.96</v>
      </c>
      <c r="F1050" t="s">
        <v>9</v>
      </c>
      <c r="G1050" t="s">
        <v>20</v>
      </c>
      <c r="H1050" t="s">
        <v>21</v>
      </c>
      <c r="I1050">
        <v>102</v>
      </c>
      <c r="J1050">
        <f t="shared" si="96"/>
        <v>2023</v>
      </c>
      <c r="K1050" t="str">
        <f t="shared" si="97"/>
        <v>More than 100</v>
      </c>
      <c r="L1050" t="str">
        <f t="shared" si="98"/>
        <v>Under 65</v>
      </c>
      <c r="M1050" s="2" t="str">
        <f t="shared" si="99"/>
        <v>1.50-1.99</v>
      </c>
      <c r="N1050" s="2" t="str">
        <f t="shared" si="100"/>
        <v>Under 90</v>
      </c>
      <c r="O1050" s="2">
        <f t="shared" si="101"/>
        <v>0</v>
      </c>
      <c r="P1050" s="2">
        <f>1</f>
        <v>1</v>
      </c>
    </row>
    <row r="1051" spans="1:16" x14ac:dyDescent="0.25">
      <c r="A1051" s="1">
        <v>44088</v>
      </c>
      <c r="B1051">
        <v>4606000</v>
      </c>
      <c r="C1051">
        <v>93.02</v>
      </c>
      <c r="D1051">
        <v>89.85</v>
      </c>
      <c r="E1051">
        <v>1.71</v>
      </c>
      <c r="F1051" t="s">
        <v>9</v>
      </c>
      <c r="G1051" t="s">
        <v>47</v>
      </c>
      <c r="H1051" t="s">
        <v>18</v>
      </c>
      <c r="I1051">
        <v>56</v>
      </c>
      <c r="J1051">
        <f t="shared" si="96"/>
        <v>2020</v>
      </c>
      <c r="K1051" t="str">
        <f t="shared" si="97"/>
        <v>50-100</v>
      </c>
      <c r="L1051" t="str">
        <f t="shared" si="98"/>
        <v>Over 80</v>
      </c>
      <c r="M1051" s="2" t="str">
        <f t="shared" si="99"/>
        <v>1.50-1.99</v>
      </c>
      <c r="N1051" s="2" t="str">
        <f t="shared" si="100"/>
        <v>90-94.99</v>
      </c>
      <c r="O1051" s="2">
        <f t="shared" si="101"/>
        <v>0</v>
      </c>
      <c r="P1051" s="2">
        <f>1</f>
        <v>1</v>
      </c>
    </row>
    <row r="1052" spans="1:16" x14ac:dyDescent="0.25">
      <c r="A1052" s="1">
        <v>43448</v>
      </c>
      <c r="B1052">
        <v>4445000</v>
      </c>
      <c r="C1052">
        <v>96.95</v>
      </c>
      <c r="D1052">
        <v>73.819999999999993</v>
      </c>
      <c r="E1052">
        <v>2.33</v>
      </c>
      <c r="F1052" t="s">
        <v>9</v>
      </c>
      <c r="G1052" t="s">
        <v>47</v>
      </c>
      <c r="H1052" t="s">
        <v>18</v>
      </c>
      <c r="I1052">
        <v>113</v>
      </c>
      <c r="J1052">
        <f t="shared" si="96"/>
        <v>2018</v>
      </c>
      <c r="K1052" t="str">
        <f t="shared" si="97"/>
        <v>More than 100</v>
      </c>
      <c r="L1052" t="str">
        <f t="shared" si="98"/>
        <v>65-79.99</v>
      </c>
      <c r="M1052" s="2" t="str">
        <f t="shared" si="99"/>
        <v>Over 2.00</v>
      </c>
      <c r="N1052" s="2" t="str">
        <f t="shared" si="100"/>
        <v>95-97.99</v>
      </c>
      <c r="O1052" s="2">
        <f t="shared" si="101"/>
        <v>0</v>
      </c>
      <c r="P1052" s="2">
        <f>1</f>
        <v>1</v>
      </c>
    </row>
    <row r="1053" spans="1:16" x14ac:dyDescent="0.25">
      <c r="A1053" s="1">
        <v>44601</v>
      </c>
      <c r="B1053">
        <v>8460000</v>
      </c>
      <c r="C1053">
        <v>94.45</v>
      </c>
      <c r="D1053">
        <v>66.7</v>
      </c>
      <c r="E1053">
        <v>1.22</v>
      </c>
      <c r="F1053" t="s">
        <v>9</v>
      </c>
      <c r="G1053" t="s">
        <v>35</v>
      </c>
      <c r="H1053" t="s">
        <v>11</v>
      </c>
      <c r="I1053">
        <v>30</v>
      </c>
      <c r="J1053">
        <f t="shared" si="96"/>
        <v>2022</v>
      </c>
      <c r="K1053" t="str">
        <f t="shared" si="97"/>
        <v>Less than 50</v>
      </c>
      <c r="L1053" t="str">
        <f t="shared" si="98"/>
        <v>65-79.99</v>
      </c>
      <c r="M1053" s="2" t="str">
        <f t="shared" si="99"/>
        <v>Under 1.25</v>
      </c>
      <c r="N1053" s="2" t="str">
        <f t="shared" si="100"/>
        <v>90-94.99</v>
      </c>
      <c r="O1053" s="2">
        <f t="shared" si="101"/>
        <v>0</v>
      </c>
      <c r="P1053" s="2">
        <f>1</f>
        <v>1</v>
      </c>
    </row>
    <row r="1054" spans="1:16" x14ac:dyDescent="0.25">
      <c r="A1054" s="1">
        <v>45213</v>
      </c>
      <c r="B1054">
        <v>4310000</v>
      </c>
      <c r="C1054">
        <v>88.17</v>
      </c>
      <c r="D1054">
        <v>79.44</v>
      </c>
      <c r="E1054">
        <v>1.48</v>
      </c>
      <c r="F1054" t="s">
        <v>9</v>
      </c>
      <c r="G1054" t="s">
        <v>10</v>
      </c>
      <c r="H1054" t="s">
        <v>11</v>
      </c>
      <c r="I1054">
        <v>89</v>
      </c>
      <c r="J1054">
        <f t="shared" si="96"/>
        <v>2023</v>
      </c>
      <c r="K1054" t="str">
        <f t="shared" si="97"/>
        <v>50-100</v>
      </c>
      <c r="L1054" t="str">
        <f t="shared" si="98"/>
        <v>65-79.99</v>
      </c>
      <c r="M1054" s="2" t="str">
        <f t="shared" si="99"/>
        <v>1.25-1.49</v>
      </c>
      <c r="N1054" s="2" t="str">
        <f t="shared" si="100"/>
        <v>Under 90</v>
      </c>
      <c r="O1054" s="2">
        <f t="shared" si="101"/>
        <v>0</v>
      </c>
      <c r="P1054" s="2">
        <f>1</f>
        <v>1</v>
      </c>
    </row>
    <row r="1055" spans="1:16" x14ac:dyDescent="0.25">
      <c r="A1055" s="1">
        <v>42873</v>
      </c>
      <c r="B1055">
        <v>2493000</v>
      </c>
      <c r="C1055">
        <v>99.4</v>
      </c>
      <c r="D1055">
        <v>84.06</v>
      </c>
      <c r="E1055">
        <v>2.2999999999999998</v>
      </c>
      <c r="F1055" t="s">
        <v>40</v>
      </c>
      <c r="G1055" t="s">
        <v>27</v>
      </c>
      <c r="H1055" t="s">
        <v>28</v>
      </c>
      <c r="I1055">
        <v>75</v>
      </c>
      <c r="J1055">
        <f t="shared" si="96"/>
        <v>2017</v>
      </c>
      <c r="K1055" t="str">
        <f t="shared" si="97"/>
        <v>50-100</v>
      </c>
      <c r="L1055" t="str">
        <f t="shared" si="98"/>
        <v>Over 80</v>
      </c>
      <c r="M1055" s="2" t="str">
        <f t="shared" si="99"/>
        <v>Over 2.00</v>
      </c>
      <c r="N1055" s="2" t="str">
        <f t="shared" si="100"/>
        <v>Over 98</v>
      </c>
      <c r="O1055" s="2">
        <f t="shared" si="101"/>
        <v>1</v>
      </c>
      <c r="P1055" s="2">
        <f>1</f>
        <v>1</v>
      </c>
    </row>
    <row r="1056" spans="1:16" x14ac:dyDescent="0.25">
      <c r="A1056" s="1">
        <v>43684</v>
      </c>
      <c r="B1056">
        <v>7884000</v>
      </c>
      <c r="C1056">
        <v>87.16</v>
      </c>
      <c r="D1056">
        <v>50.34</v>
      </c>
      <c r="E1056">
        <v>1.03</v>
      </c>
      <c r="F1056" t="s">
        <v>9</v>
      </c>
      <c r="G1056" t="s">
        <v>38</v>
      </c>
      <c r="H1056" t="s">
        <v>23</v>
      </c>
      <c r="I1056">
        <v>59</v>
      </c>
      <c r="J1056">
        <f t="shared" si="96"/>
        <v>2019</v>
      </c>
      <c r="K1056" t="str">
        <f t="shared" si="97"/>
        <v>50-100</v>
      </c>
      <c r="L1056" t="str">
        <f t="shared" si="98"/>
        <v>Under 65</v>
      </c>
      <c r="M1056" s="2" t="str">
        <f t="shared" si="99"/>
        <v>Under 1.25</v>
      </c>
      <c r="N1056" s="2" t="str">
        <f t="shared" si="100"/>
        <v>Under 90</v>
      </c>
      <c r="O1056" s="2">
        <f t="shared" si="101"/>
        <v>0</v>
      </c>
      <c r="P1056" s="2">
        <f>1</f>
        <v>1</v>
      </c>
    </row>
    <row r="1057" spans="1:16" x14ac:dyDescent="0.25">
      <c r="A1057" s="1">
        <v>44580</v>
      </c>
      <c r="B1057">
        <v>2658000</v>
      </c>
      <c r="C1057">
        <v>92.77</v>
      </c>
      <c r="D1057">
        <v>50.3</v>
      </c>
      <c r="E1057">
        <v>1.63</v>
      </c>
      <c r="F1057" t="s">
        <v>40</v>
      </c>
      <c r="G1057" t="s">
        <v>17</v>
      </c>
      <c r="H1057" t="s">
        <v>18</v>
      </c>
      <c r="I1057">
        <v>143</v>
      </c>
      <c r="J1057">
        <f t="shared" si="96"/>
        <v>2022</v>
      </c>
      <c r="K1057" t="str">
        <f t="shared" si="97"/>
        <v>More than 100</v>
      </c>
      <c r="L1057" t="str">
        <f t="shared" si="98"/>
        <v>Under 65</v>
      </c>
      <c r="M1057" s="2" t="str">
        <f t="shared" si="99"/>
        <v>1.50-1.99</v>
      </c>
      <c r="N1057" s="2" t="str">
        <f t="shared" si="100"/>
        <v>90-94.99</v>
      </c>
      <c r="O1057" s="2">
        <f t="shared" si="101"/>
        <v>1</v>
      </c>
      <c r="P1057" s="2">
        <f>1</f>
        <v>1</v>
      </c>
    </row>
    <row r="1058" spans="1:16" x14ac:dyDescent="0.25">
      <c r="A1058" s="1">
        <v>45764</v>
      </c>
      <c r="B1058">
        <v>4093000</v>
      </c>
      <c r="C1058">
        <v>95.98</v>
      </c>
      <c r="D1058">
        <v>59.32</v>
      </c>
      <c r="E1058">
        <v>2.2200000000000002</v>
      </c>
      <c r="F1058" t="s">
        <v>9</v>
      </c>
      <c r="G1058" t="s">
        <v>36</v>
      </c>
      <c r="H1058" t="s">
        <v>37</v>
      </c>
      <c r="I1058">
        <v>126</v>
      </c>
      <c r="J1058">
        <f t="shared" si="96"/>
        <v>2025</v>
      </c>
      <c r="K1058" t="str">
        <f t="shared" si="97"/>
        <v>More than 100</v>
      </c>
      <c r="L1058" t="str">
        <f t="shared" si="98"/>
        <v>Under 65</v>
      </c>
      <c r="M1058" s="2" t="str">
        <f t="shared" si="99"/>
        <v>Over 2.00</v>
      </c>
      <c r="N1058" s="2" t="str">
        <f t="shared" si="100"/>
        <v>95-97.99</v>
      </c>
      <c r="O1058" s="2">
        <f t="shared" si="101"/>
        <v>0</v>
      </c>
      <c r="P1058" s="2">
        <f>1</f>
        <v>1</v>
      </c>
    </row>
    <row r="1059" spans="1:16" x14ac:dyDescent="0.25">
      <c r="A1059" s="1">
        <v>44441</v>
      </c>
      <c r="B1059">
        <v>2288000</v>
      </c>
      <c r="C1059">
        <v>88.55</v>
      </c>
      <c r="D1059">
        <v>75.12</v>
      </c>
      <c r="E1059">
        <v>2.2400000000000002</v>
      </c>
      <c r="F1059" t="s">
        <v>9</v>
      </c>
      <c r="G1059" t="s">
        <v>47</v>
      </c>
      <c r="H1059" t="s">
        <v>18</v>
      </c>
      <c r="I1059">
        <v>87</v>
      </c>
      <c r="J1059">
        <f t="shared" si="96"/>
        <v>2021</v>
      </c>
      <c r="K1059" t="str">
        <f t="shared" si="97"/>
        <v>50-100</v>
      </c>
      <c r="L1059" t="str">
        <f t="shared" si="98"/>
        <v>65-79.99</v>
      </c>
      <c r="M1059" s="2" t="str">
        <f t="shared" si="99"/>
        <v>Over 2.00</v>
      </c>
      <c r="N1059" s="2" t="str">
        <f t="shared" si="100"/>
        <v>Under 90</v>
      </c>
      <c r="O1059" s="2">
        <f t="shared" si="101"/>
        <v>0</v>
      </c>
      <c r="P1059" s="2">
        <f>1</f>
        <v>1</v>
      </c>
    </row>
    <row r="1060" spans="1:16" x14ac:dyDescent="0.25">
      <c r="A1060" s="1">
        <v>45782</v>
      </c>
      <c r="B1060">
        <v>1910000</v>
      </c>
      <c r="C1060">
        <v>98.01</v>
      </c>
      <c r="D1060">
        <v>76.77</v>
      </c>
      <c r="E1060">
        <v>1.67</v>
      </c>
      <c r="F1060" t="s">
        <v>19</v>
      </c>
      <c r="G1060" t="s">
        <v>51</v>
      </c>
      <c r="H1060" t="s">
        <v>28</v>
      </c>
      <c r="I1060">
        <v>58</v>
      </c>
      <c r="J1060">
        <f t="shared" si="96"/>
        <v>2025</v>
      </c>
      <c r="K1060" t="str">
        <f t="shared" si="97"/>
        <v>50-100</v>
      </c>
      <c r="L1060" t="str">
        <f t="shared" si="98"/>
        <v>65-79.99</v>
      </c>
      <c r="M1060" s="2" t="str">
        <f t="shared" si="99"/>
        <v>1.50-1.99</v>
      </c>
      <c r="N1060" s="2" t="str">
        <f t="shared" si="100"/>
        <v>Over 98</v>
      </c>
      <c r="O1060" s="2">
        <f t="shared" si="101"/>
        <v>1</v>
      </c>
      <c r="P1060" s="2">
        <f>1</f>
        <v>1</v>
      </c>
    </row>
    <row r="1061" spans="1:16" x14ac:dyDescent="0.25">
      <c r="A1061" s="1">
        <v>44049</v>
      </c>
      <c r="B1061">
        <v>2106000</v>
      </c>
      <c r="C1061">
        <v>94.4</v>
      </c>
      <c r="D1061">
        <v>64.349999999999994</v>
      </c>
      <c r="E1061">
        <v>2.4900000000000002</v>
      </c>
      <c r="F1061" t="s">
        <v>9</v>
      </c>
      <c r="G1061" t="s">
        <v>24</v>
      </c>
      <c r="H1061" t="s">
        <v>15</v>
      </c>
      <c r="I1061">
        <v>73</v>
      </c>
      <c r="J1061">
        <f t="shared" si="96"/>
        <v>2020</v>
      </c>
      <c r="K1061" t="str">
        <f t="shared" si="97"/>
        <v>50-100</v>
      </c>
      <c r="L1061" t="str">
        <f t="shared" si="98"/>
        <v>Under 65</v>
      </c>
      <c r="M1061" s="2" t="str">
        <f t="shared" si="99"/>
        <v>Over 2.00</v>
      </c>
      <c r="N1061" s="2" t="str">
        <f t="shared" si="100"/>
        <v>90-94.99</v>
      </c>
      <c r="O1061" s="2">
        <f t="shared" si="101"/>
        <v>0</v>
      </c>
      <c r="P1061" s="2">
        <f>1</f>
        <v>1</v>
      </c>
    </row>
    <row r="1062" spans="1:16" x14ac:dyDescent="0.25">
      <c r="A1062" s="1">
        <v>44045</v>
      </c>
      <c r="B1062">
        <v>965000</v>
      </c>
      <c r="C1062">
        <v>93.49</v>
      </c>
      <c r="D1062">
        <v>86.67</v>
      </c>
      <c r="E1062">
        <v>2.2000000000000002</v>
      </c>
      <c r="F1062" t="s">
        <v>9</v>
      </c>
      <c r="G1062" t="s">
        <v>30</v>
      </c>
      <c r="H1062" t="s">
        <v>28</v>
      </c>
      <c r="I1062">
        <v>5</v>
      </c>
      <c r="J1062">
        <f t="shared" si="96"/>
        <v>2020</v>
      </c>
      <c r="K1062" t="str">
        <f t="shared" si="97"/>
        <v>Less than 50</v>
      </c>
      <c r="L1062" t="str">
        <f t="shared" si="98"/>
        <v>Over 80</v>
      </c>
      <c r="M1062" s="2" t="str">
        <f t="shared" si="99"/>
        <v>Over 2.00</v>
      </c>
      <c r="N1062" s="2" t="str">
        <f t="shared" si="100"/>
        <v>90-94.99</v>
      </c>
      <c r="O1062" s="2">
        <f t="shared" si="101"/>
        <v>0</v>
      </c>
      <c r="P1062" s="2">
        <f>1</f>
        <v>1</v>
      </c>
    </row>
    <row r="1063" spans="1:16" x14ac:dyDescent="0.25">
      <c r="A1063" s="1">
        <v>42347</v>
      </c>
      <c r="B1063">
        <v>8497000</v>
      </c>
      <c r="C1063">
        <v>93.79</v>
      </c>
      <c r="D1063">
        <v>69.69</v>
      </c>
      <c r="E1063">
        <v>1.29</v>
      </c>
      <c r="F1063" t="s">
        <v>9</v>
      </c>
      <c r="G1063" t="s">
        <v>39</v>
      </c>
      <c r="H1063" t="s">
        <v>23</v>
      </c>
      <c r="I1063">
        <v>63</v>
      </c>
      <c r="J1063">
        <f t="shared" si="96"/>
        <v>2015</v>
      </c>
      <c r="K1063" t="str">
        <f t="shared" si="97"/>
        <v>50-100</v>
      </c>
      <c r="L1063" t="str">
        <f t="shared" si="98"/>
        <v>65-79.99</v>
      </c>
      <c r="M1063" s="2" t="str">
        <f t="shared" si="99"/>
        <v>1.25-1.49</v>
      </c>
      <c r="N1063" s="2" t="str">
        <f t="shared" si="100"/>
        <v>90-94.99</v>
      </c>
      <c r="O1063" s="2">
        <f t="shared" si="101"/>
        <v>0</v>
      </c>
      <c r="P1063" s="2">
        <f>1</f>
        <v>1</v>
      </c>
    </row>
    <row r="1064" spans="1:16" x14ac:dyDescent="0.25">
      <c r="A1064" s="1">
        <v>44670</v>
      </c>
      <c r="B1064">
        <v>1767000</v>
      </c>
      <c r="C1064">
        <v>98.72</v>
      </c>
      <c r="D1064">
        <v>63.42</v>
      </c>
      <c r="E1064">
        <v>2.4300000000000002</v>
      </c>
      <c r="F1064" t="s">
        <v>9</v>
      </c>
      <c r="G1064" t="s">
        <v>12</v>
      </c>
      <c r="H1064" t="s">
        <v>13</v>
      </c>
      <c r="I1064">
        <v>68</v>
      </c>
      <c r="J1064">
        <f t="shared" si="96"/>
        <v>2022</v>
      </c>
      <c r="K1064" t="str">
        <f t="shared" si="97"/>
        <v>50-100</v>
      </c>
      <c r="L1064" t="str">
        <f t="shared" si="98"/>
        <v>Under 65</v>
      </c>
      <c r="M1064" s="2" t="str">
        <f t="shared" si="99"/>
        <v>Over 2.00</v>
      </c>
      <c r="N1064" s="2" t="str">
        <f t="shared" si="100"/>
        <v>Over 98</v>
      </c>
      <c r="O1064" s="2">
        <f t="shared" si="101"/>
        <v>0</v>
      </c>
      <c r="P1064" s="2">
        <f>1</f>
        <v>1</v>
      </c>
    </row>
    <row r="1065" spans="1:16" x14ac:dyDescent="0.25">
      <c r="A1065" s="1">
        <v>43916</v>
      </c>
      <c r="B1065">
        <v>9431000</v>
      </c>
      <c r="C1065">
        <v>93.14</v>
      </c>
      <c r="D1065">
        <v>55.18</v>
      </c>
      <c r="E1065">
        <v>1.56</v>
      </c>
      <c r="F1065" t="s">
        <v>9</v>
      </c>
      <c r="G1065" t="s">
        <v>48</v>
      </c>
      <c r="H1065" t="s">
        <v>13</v>
      </c>
      <c r="I1065">
        <v>91</v>
      </c>
      <c r="J1065">
        <f t="shared" si="96"/>
        <v>2020</v>
      </c>
      <c r="K1065" t="str">
        <f t="shared" si="97"/>
        <v>50-100</v>
      </c>
      <c r="L1065" t="str">
        <f t="shared" si="98"/>
        <v>Under 65</v>
      </c>
      <c r="M1065" s="2" t="str">
        <f t="shared" si="99"/>
        <v>1.50-1.99</v>
      </c>
      <c r="N1065" s="2" t="str">
        <f t="shared" si="100"/>
        <v>90-94.99</v>
      </c>
      <c r="O1065" s="2">
        <f t="shared" si="101"/>
        <v>0</v>
      </c>
      <c r="P1065" s="2">
        <f>1</f>
        <v>1</v>
      </c>
    </row>
    <row r="1066" spans="1:16" x14ac:dyDescent="0.25">
      <c r="A1066" s="1">
        <v>42261</v>
      </c>
      <c r="B1066">
        <v>5492000</v>
      </c>
      <c r="C1066">
        <v>91.7</v>
      </c>
      <c r="D1066">
        <v>81.12</v>
      </c>
      <c r="E1066">
        <v>1.33</v>
      </c>
      <c r="F1066" t="s">
        <v>9</v>
      </c>
      <c r="G1066" t="s">
        <v>10</v>
      </c>
      <c r="H1066" t="s">
        <v>11</v>
      </c>
      <c r="I1066">
        <v>50</v>
      </c>
      <c r="J1066">
        <f t="shared" si="96"/>
        <v>2015</v>
      </c>
      <c r="K1066" t="str">
        <f t="shared" si="97"/>
        <v>50-100</v>
      </c>
      <c r="L1066" t="str">
        <f t="shared" si="98"/>
        <v>Over 80</v>
      </c>
      <c r="M1066" s="2" t="str">
        <f t="shared" si="99"/>
        <v>1.25-1.49</v>
      </c>
      <c r="N1066" s="2" t="str">
        <f t="shared" si="100"/>
        <v>90-94.99</v>
      </c>
      <c r="O1066" s="2">
        <f t="shared" si="101"/>
        <v>0</v>
      </c>
      <c r="P1066" s="2">
        <f>1</f>
        <v>1</v>
      </c>
    </row>
    <row r="1067" spans="1:16" x14ac:dyDescent="0.25">
      <c r="A1067" s="1">
        <v>45727</v>
      </c>
      <c r="B1067">
        <v>4353000</v>
      </c>
      <c r="C1067">
        <v>98.9</v>
      </c>
      <c r="D1067">
        <v>78.42</v>
      </c>
      <c r="E1067">
        <v>1.63</v>
      </c>
      <c r="F1067" t="s">
        <v>9</v>
      </c>
      <c r="G1067" t="s">
        <v>47</v>
      </c>
      <c r="H1067" t="s">
        <v>18</v>
      </c>
      <c r="I1067">
        <v>40</v>
      </c>
      <c r="J1067">
        <f t="shared" si="96"/>
        <v>2025</v>
      </c>
      <c r="K1067" t="str">
        <f t="shared" si="97"/>
        <v>Less than 50</v>
      </c>
      <c r="L1067" t="str">
        <f t="shared" si="98"/>
        <v>65-79.99</v>
      </c>
      <c r="M1067" s="2" t="str">
        <f t="shared" si="99"/>
        <v>1.50-1.99</v>
      </c>
      <c r="N1067" s="2" t="str">
        <f t="shared" si="100"/>
        <v>Over 98</v>
      </c>
      <c r="O1067" s="2">
        <f t="shared" si="101"/>
        <v>0</v>
      </c>
      <c r="P1067" s="2">
        <f>1</f>
        <v>1</v>
      </c>
    </row>
    <row r="1068" spans="1:16" x14ac:dyDescent="0.25">
      <c r="A1068" s="1">
        <v>42515</v>
      </c>
      <c r="B1068">
        <v>3288000</v>
      </c>
      <c r="C1068">
        <v>99.77</v>
      </c>
      <c r="D1068">
        <v>76.66</v>
      </c>
      <c r="E1068">
        <v>1.43</v>
      </c>
      <c r="F1068" t="s">
        <v>9</v>
      </c>
      <c r="G1068" t="s">
        <v>43</v>
      </c>
      <c r="H1068" t="s">
        <v>15</v>
      </c>
      <c r="I1068">
        <v>76</v>
      </c>
      <c r="J1068">
        <f t="shared" si="96"/>
        <v>2016</v>
      </c>
      <c r="K1068" t="str">
        <f t="shared" si="97"/>
        <v>50-100</v>
      </c>
      <c r="L1068" t="str">
        <f t="shared" si="98"/>
        <v>65-79.99</v>
      </c>
      <c r="M1068" s="2" t="str">
        <f t="shared" si="99"/>
        <v>1.25-1.49</v>
      </c>
      <c r="N1068" s="2" t="str">
        <f t="shared" si="100"/>
        <v>Over 98</v>
      </c>
      <c r="O1068" s="2">
        <f t="shared" si="101"/>
        <v>0</v>
      </c>
      <c r="P1068" s="2">
        <f>1</f>
        <v>1</v>
      </c>
    </row>
    <row r="1069" spans="1:16" x14ac:dyDescent="0.25">
      <c r="A1069" s="1">
        <v>45297</v>
      </c>
      <c r="B1069">
        <v>3153000</v>
      </c>
      <c r="C1069">
        <v>99.49</v>
      </c>
      <c r="D1069">
        <v>56.99</v>
      </c>
      <c r="E1069">
        <v>1.97</v>
      </c>
      <c r="F1069" t="s">
        <v>19</v>
      </c>
      <c r="G1069" t="s">
        <v>44</v>
      </c>
      <c r="H1069" t="s">
        <v>37</v>
      </c>
      <c r="I1069">
        <v>81</v>
      </c>
      <c r="J1069">
        <f t="shared" si="96"/>
        <v>2024</v>
      </c>
      <c r="K1069" t="str">
        <f t="shared" si="97"/>
        <v>50-100</v>
      </c>
      <c r="L1069" t="str">
        <f t="shared" si="98"/>
        <v>Under 65</v>
      </c>
      <c r="M1069" s="2" t="str">
        <f t="shared" si="99"/>
        <v>1.50-1.99</v>
      </c>
      <c r="N1069" s="2" t="str">
        <f t="shared" si="100"/>
        <v>Over 98</v>
      </c>
      <c r="O1069" s="2">
        <f t="shared" si="101"/>
        <v>1</v>
      </c>
      <c r="P1069" s="2">
        <f>1</f>
        <v>1</v>
      </c>
    </row>
    <row r="1070" spans="1:16" x14ac:dyDescent="0.25">
      <c r="A1070" s="1">
        <v>43989</v>
      </c>
      <c r="B1070">
        <v>6646000</v>
      </c>
      <c r="C1070">
        <v>96.65</v>
      </c>
      <c r="D1070">
        <v>76.94</v>
      </c>
      <c r="E1070">
        <v>1.92</v>
      </c>
      <c r="F1070" t="s">
        <v>9</v>
      </c>
      <c r="G1070" t="s">
        <v>17</v>
      </c>
      <c r="H1070" t="s">
        <v>18</v>
      </c>
      <c r="I1070">
        <v>46</v>
      </c>
      <c r="J1070">
        <f t="shared" si="96"/>
        <v>2020</v>
      </c>
      <c r="K1070" t="str">
        <f t="shared" si="97"/>
        <v>Less than 50</v>
      </c>
      <c r="L1070" t="str">
        <f t="shared" si="98"/>
        <v>65-79.99</v>
      </c>
      <c r="M1070" s="2" t="str">
        <f t="shared" si="99"/>
        <v>1.50-1.99</v>
      </c>
      <c r="N1070" s="2" t="str">
        <f t="shared" si="100"/>
        <v>95-97.99</v>
      </c>
      <c r="O1070" s="2">
        <f t="shared" si="101"/>
        <v>0</v>
      </c>
      <c r="P1070" s="2">
        <f>1</f>
        <v>1</v>
      </c>
    </row>
    <row r="1071" spans="1:16" x14ac:dyDescent="0.25">
      <c r="A1071" s="1">
        <v>43640</v>
      </c>
      <c r="B1071">
        <v>2652000</v>
      </c>
      <c r="C1071">
        <v>99.82</v>
      </c>
      <c r="D1071">
        <v>65.58</v>
      </c>
      <c r="E1071">
        <v>2.1</v>
      </c>
      <c r="F1071" t="s">
        <v>19</v>
      </c>
      <c r="G1071" t="s">
        <v>43</v>
      </c>
      <c r="H1071" t="s">
        <v>15</v>
      </c>
      <c r="I1071">
        <v>51</v>
      </c>
      <c r="J1071">
        <f t="shared" si="96"/>
        <v>2019</v>
      </c>
      <c r="K1071" t="str">
        <f t="shared" si="97"/>
        <v>50-100</v>
      </c>
      <c r="L1071" t="str">
        <f t="shared" si="98"/>
        <v>65-79.99</v>
      </c>
      <c r="M1071" s="2" t="str">
        <f t="shared" si="99"/>
        <v>Over 2.00</v>
      </c>
      <c r="N1071" s="2" t="str">
        <f t="shared" si="100"/>
        <v>Over 98</v>
      </c>
      <c r="O1071" s="2">
        <f t="shared" si="101"/>
        <v>1</v>
      </c>
      <c r="P1071" s="2">
        <f>1</f>
        <v>1</v>
      </c>
    </row>
    <row r="1072" spans="1:16" x14ac:dyDescent="0.25">
      <c r="A1072" s="1">
        <v>44400</v>
      </c>
      <c r="B1072">
        <v>2926000</v>
      </c>
      <c r="C1072">
        <v>88.58</v>
      </c>
      <c r="D1072">
        <v>61.25</v>
      </c>
      <c r="E1072">
        <v>1.62</v>
      </c>
      <c r="F1072" t="s">
        <v>9</v>
      </c>
      <c r="G1072" t="s">
        <v>35</v>
      </c>
      <c r="H1072" t="s">
        <v>11</v>
      </c>
      <c r="I1072">
        <v>94</v>
      </c>
      <c r="J1072">
        <f t="shared" si="96"/>
        <v>2021</v>
      </c>
      <c r="K1072" t="str">
        <f t="shared" si="97"/>
        <v>50-100</v>
      </c>
      <c r="L1072" t="str">
        <f t="shared" si="98"/>
        <v>Under 65</v>
      </c>
      <c r="M1072" s="2" t="str">
        <f t="shared" si="99"/>
        <v>1.50-1.99</v>
      </c>
      <c r="N1072" s="2" t="str">
        <f t="shared" si="100"/>
        <v>Under 90</v>
      </c>
      <c r="O1072" s="2">
        <f t="shared" si="101"/>
        <v>0</v>
      </c>
      <c r="P1072" s="2">
        <f>1</f>
        <v>1</v>
      </c>
    </row>
    <row r="1073" spans="1:16" x14ac:dyDescent="0.25">
      <c r="A1073" s="1">
        <v>43571</v>
      </c>
      <c r="B1073">
        <v>2457000</v>
      </c>
      <c r="C1073">
        <v>85.11</v>
      </c>
      <c r="D1073">
        <v>77.209999999999994</v>
      </c>
      <c r="E1073">
        <v>2.2400000000000002</v>
      </c>
      <c r="F1073" t="s">
        <v>9</v>
      </c>
      <c r="G1073" t="s">
        <v>16</v>
      </c>
      <c r="H1073" t="s">
        <v>11</v>
      </c>
      <c r="I1073">
        <v>37</v>
      </c>
      <c r="J1073">
        <f t="shared" si="96"/>
        <v>2019</v>
      </c>
      <c r="K1073" t="str">
        <f t="shared" si="97"/>
        <v>Less than 50</v>
      </c>
      <c r="L1073" t="str">
        <f t="shared" si="98"/>
        <v>65-79.99</v>
      </c>
      <c r="M1073" s="2" t="str">
        <f t="shared" si="99"/>
        <v>Over 2.00</v>
      </c>
      <c r="N1073" s="2" t="str">
        <f t="shared" si="100"/>
        <v>Under 90</v>
      </c>
      <c r="O1073" s="2">
        <f t="shared" si="101"/>
        <v>0</v>
      </c>
      <c r="P1073" s="2">
        <f>1</f>
        <v>1</v>
      </c>
    </row>
    <row r="1074" spans="1:16" x14ac:dyDescent="0.25">
      <c r="A1074" s="1">
        <v>43392</v>
      </c>
      <c r="B1074">
        <v>4618000</v>
      </c>
      <c r="C1074">
        <v>96.85</v>
      </c>
      <c r="D1074">
        <v>74.650000000000006</v>
      </c>
      <c r="E1074">
        <v>1.07</v>
      </c>
      <c r="F1074" t="s">
        <v>9</v>
      </c>
      <c r="G1074" t="s">
        <v>30</v>
      </c>
      <c r="H1074" t="s">
        <v>28</v>
      </c>
      <c r="I1074">
        <v>69</v>
      </c>
      <c r="J1074">
        <f t="shared" si="96"/>
        <v>2018</v>
      </c>
      <c r="K1074" t="str">
        <f t="shared" si="97"/>
        <v>50-100</v>
      </c>
      <c r="L1074" t="str">
        <f t="shared" si="98"/>
        <v>65-79.99</v>
      </c>
      <c r="M1074" s="2" t="str">
        <f t="shared" si="99"/>
        <v>Under 1.25</v>
      </c>
      <c r="N1074" s="2" t="str">
        <f t="shared" si="100"/>
        <v>95-97.99</v>
      </c>
      <c r="O1074" s="2">
        <f t="shared" si="101"/>
        <v>0</v>
      </c>
      <c r="P1074" s="2">
        <f>1</f>
        <v>1</v>
      </c>
    </row>
    <row r="1075" spans="1:16" x14ac:dyDescent="0.25">
      <c r="A1075" s="1">
        <v>43768</v>
      </c>
      <c r="B1075">
        <v>2008000</v>
      </c>
      <c r="C1075">
        <v>90.53</v>
      </c>
      <c r="D1075">
        <v>80.790000000000006</v>
      </c>
      <c r="E1075">
        <v>2.2200000000000002</v>
      </c>
      <c r="F1075" t="s">
        <v>9</v>
      </c>
      <c r="G1075" t="s">
        <v>38</v>
      </c>
      <c r="H1075" t="s">
        <v>23</v>
      </c>
      <c r="I1075">
        <v>103</v>
      </c>
      <c r="J1075">
        <f t="shared" si="96"/>
        <v>2019</v>
      </c>
      <c r="K1075" t="str">
        <f t="shared" si="97"/>
        <v>More than 100</v>
      </c>
      <c r="L1075" t="str">
        <f t="shared" si="98"/>
        <v>Over 80</v>
      </c>
      <c r="M1075" s="2" t="str">
        <f t="shared" si="99"/>
        <v>Over 2.00</v>
      </c>
      <c r="N1075" s="2" t="str">
        <f t="shared" si="100"/>
        <v>90-94.99</v>
      </c>
      <c r="O1075" s="2">
        <f t="shared" si="101"/>
        <v>0</v>
      </c>
      <c r="P1075" s="2">
        <f>1</f>
        <v>1</v>
      </c>
    </row>
    <row r="1076" spans="1:16" x14ac:dyDescent="0.25">
      <c r="A1076" s="1">
        <v>43060</v>
      </c>
      <c r="B1076">
        <v>6155000</v>
      </c>
      <c r="C1076">
        <v>91.1</v>
      </c>
      <c r="D1076">
        <v>80.87</v>
      </c>
      <c r="E1076">
        <v>1.73</v>
      </c>
      <c r="F1076" t="s">
        <v>40</v>
      </c>
      <c r="G1076" t="s">
        <v>17</v>
      </c>
      <c r="H1076" t="s">
        <v>18</v>
      </c>
      <c r="I1076">
        <v>71</v>
      </c>
      <c r="J1076">
        <f t="shared" si="96"/>
        <v>2017</v>
      </c>
      <c r="K1076" t="str">
        <f t="shared" si="97"/>
        <v>50-100</v>
      </c>
      <c r="L1076" t="str">
        <f t="shared" si="98"/>
        <v>Over 80</v>
      </c>
      <c r="M1076" s="2" t="str">
        <f t="shared" si="99"/>
        <v>1.50-1.99</v>
      </c>
      <c r="N1076" s="2" t="str">
        <f t="shared" si="100"/>
        <v>90-94.99</v>
      </c>
      <c r="O1076" s="2">
        <f t="shared" si="101"/>
        <v>1</v>
      </c>
      <c r="P1076" s="2">
        <f>1</f>
        <v>1</v>
      </c>
    </row>
    <row r="1077" spans="1:16" x14ac:dyDescent="0.25">
      <c r="A1077" s="1">
        <v>42814</v>
      </c>
      <c r="B1077">
        <v>5980000</v>
      </c>
      <c r="C1077">
        <v>88.01</v>
      </c>
      <c r="D1077">
        <v>82.2</v>
      </c>
      <c r="E1077">
        <v>2.2799999999999998</v>
      </c>
      <c r="F1077" t="s">
        <v>9</v>
      </c>
      <c r="G1077" t="s">
        <v>24</v>
      </c>
      <c r="H1077" t="s">
        <v>15</v>
      </c>
      <c r="I1077">
        <v>91</v>
      </c>
      <c r="J1077">
        <f t="shared" si="96"/>
        <v>2017</v>
      </c>
      <c r="K1077" t="str">
        <f t="shared" si="97"/>
        <v>50-100</v>
      </c>
      <c r="L1077" t="str">
        <f t="shared" si="98"/>
        <v>Over 80</v>
      </c>
      <c r="M1077" s="2" t="str">
        <f t="shared" si="99"/>
        <v>Over 2.00</v>
      </c>
      <c r="N1077" s="2" t="str">
        <f t="shared" si="100"/>
        <v>Under 90</v>
      </c>
      <c r="O1077" s="2">
        <f t="shared" si="101"/>
        <v>0</v>
      </c>
      <c r="P1077" s="2">
        <f>1</f>
        <v>1</v>
      </c>
    </row>
    <row r="1078" spans="1:16" x14ac:dyDescent="0.25">
      <c r="A1078" s="1">
        <v>42455</v>
      </c>
      <c r="B1078">
        <v>5163000</v>
      </c>
      <c r="C1078">
        <v>85.75</v>
      </c>
      <c r="D1078">
        <v>56</v>
      </c>
      <c r="E1078">
        <v>1.81</v>
      </c>
      <c r="F1078" t="s">
        <v>9</v>
      </c>
      <c r="G1078" t="s">
        <v>41</v>
      </c>
      <c r="H1078" t="s">
        <v>33</v>
      </c>
      <c r="I1078">
        <v>73</v>
      </c>
      <c r="J1078">
        <f t="shared" si="96"/>
        <v>2016</v>
      </c>
      <c r="K1078" t="str">
        <f t="shared" si="97"/>
        <v>50-100</v>
      </c>
      <c r="L1078" t="str">
        <f t="shared" si="98"/>
        <v>Under 65</v>
      </c>
      <c r="M1078" s="2" t="str">
        <f t="shared" si="99"/>
        <v>1.50-1.99</v>
      </c>
      <c r="N1078" s="2" t="str">
        <f t="shared" si="100"/>
        <v>Under 90</v>
      </c>
      <c r="O1078" s="2">
        <f t="shared" si="101"/>
        <v>0</v>
      </c>
      <c r="P1078" s="2">
        <f>1</f>
        <v>1</v>
      </c>
    </row>
    <row r="1079" spans="1:16" x14ac:dyDescent="0.25">
      <c r="A1079" s="1">
        <v>44130</v>
      </c>
      <c r="B1079">
        <v>8746000</v>
      </c>
      <c r="C1079">
        <v>85.25</v>
      </c>
      <c r="D1079">
        <v>88.41</v>
      </c>
      <c r="E1079">
        <v>1.07</v>
      </c>
      <c r="F1079" t="s">
        <v>40</v>
      </c>
      <c r="G1079" t="s">
        <v>24</v>
      </c>
      <c r="H1079" t="s">
        <v>15</v>
      </c>
      <c r="I1079">
        <v>104</v>
      </c>
      <c r="J1079">
        <f t="shared" si="96"/>
        <v>2020</v>
      </c>
      <c r="K1079" t="str">
        <f t="shared" si="97"/>
        <v>More than 100</v>
      </c>
      <c r="L1079" t="str">
        <f t="shared" si="98"/>
        <v>Over 80</v>
      </c>
      <c r="M1079" s="2" t="str">
        <f t="shared" si="99"/>
        <v>Under 1.25</v>
      </c>
      <c r="N1079" s="2" t="str">
        <f t="shared" si="100"/>
        <v>Under 90</v>
      </c>
      <c r="O1079" s="2">
        <f t="shared" si="101"/>
        <v>1</v>
      </c>
      <c r="P1079" s="2">
        <f>1</f>
        <v>1</v>
      </c>
    </row>
    <row r="1080" spans="1:16" x14ac:dyDescent="0.25">
      <c r="A1080" s="1">
        <v>44950</v>
      </c>
      <c r="B1080">
        <v>6446000</v>
      </c>
      <c r="C1080">
        <v>94.99</v>
      </c>
      <c r="D1080">
        <v>82.91</v>
      </c>
      <c r="E1080">
        <v>1.02</v>
      </c>
      <c r="F1080" t="s">
        <v>19</v>
      </c>
      <c r="G1080" t="s">
        <v>50</v>
      </c>
      <c r="H1080" t="s">
        <v>21</v>
      </c>
      <c r="I1080">
        <v>78</v>
      </c>
      <c r="J1080">
        <f t="shared" si="96"/>
        <v>2023</v>
      </c>
      <c r="K1080" t="str">
        <f t="shared" si="97"/>
        <v>50-100</v>
      </c>
      <c r="L1080" t="str">
        <f t="shared" si="98"/>
        <v>Over 80</v>
      </c>
      <c r="M1080" s="2" t="str">
        <f t="shared" si="99"/>
        <v>Under 1.25</v>
      </c>
      <c r="N1080" s="2" t="str">
        <f t="shared" si="100"/>
        <v>90-94.99</v>
      </c>
      <c r="O1080" s="2">
        <f t="shared" si="101"/>
        <v>1</v>
      </c>
      <c r="P1080" s="2">
        <f>1</f>
        <v>1</v>
      </c>
    </row>
    <row r="1081" spans="1:16" x14ac:dyDescent="0.25">
      <c r="A1081" s="1">
        <v>42418</v>
      </c>
      <c r="B1081">
        <v>934000</v>
      </c>
      <c r="C1081">
        <v>92.48</v>
      </c>
      <c r="D1081">
        <v>52.89</v>
      </c>
      <c r="E1081">
        <v>2.0299999999999998</v>
      </c>
      <c r="F1081" t="s">
        <v>19</v>
      </c>
      <c r="G1081" t="s">
        <v>41</v>
      </c>
      <c r="H1081" t="s">
        <v>33</v>
      </c>
      <c r="I1081">
        <v>138</v>
      </c>
      <c r="J1081">
        <f t="shared" si="96"/>
        <v>2016</v>
      </c>
      <c r="K1081" t="str">
        <f t="shared" si="97"/>
        <v>More than 100</v>
      </c>
      <c r="L1081" t="str">
        <f t="shared" si="98"/>
        <v>Under 65</v>
      </c>
      <c r="M1081" s="2" t="str">
        <f t="shared" si="99"/>
        <v>Over 2.00</v>
      </c>
      <c r="N1081" s="2" t="str">
        <f t="shared" si="100"/>
        <v>90-94.99</v>
      </c>
      <c r="O1081" s="2">
        <f t="shared" si="101"/>
        <v>1</v>
      </c>
      <c r="P1081" s="2">
        <f>1</f>
        <v>1</v>
      </c>
    </row>
    <row r="1082" spans="1:16" x14ac:dyDescent="0.25">
      <c r="A1082" s="1">
        <v>45812</v>
      </c>
      <c r="B1082">
        <v>8185000</v>
      </c>
      <c r="C1082">
        <v>92.28</v>
      </c>
      <c r="D1082">
        <v>55.98</v>
      </c>
      <c r="E1082">
        <v>1.97</v>
      </c>
      <c r="F1082" t="s">
        <v>40</v>
      </c>
      <c r="G1082" t="s">
        <v>29</v>
      </c>
      <c r="H1082" t="s">
        <v>26</v>
      </c>
      <c r="I1082">
        <v>75</v>
      </c>
      <c r="J1082">
        <f t="shared" si="96"/>
        <v>2025</v>
      </c>
      <c r="K1082" t="str">
        <f t="shared" si="97"/>
        <v>50-100</v>
      </c>
      <c r="L1082" t="str">
        <f t="shared" si="98"/>
        <v>Under 65</v>
      </c>
      <c r="M1082" s="2" t="str">
        <f t="shared" si="99"/>
        <v>1.50-1.99</v>
      </c>
      <c r="N1082" s="2" t="str">
        <f t="shared" si="100"/>
        <v>90-94.99</v>
      </c>
      <c r="O1082" s="2">
        <f t="shared" si="101"/>
        <v>1</v>
      </c>
      <c r="P1082" s="2">
        <f>1</f>
        <v>1</v>
      </c>
    </row>
    <row r="1083" spans="1:16" x14ac:dyDescent="0.25">
      <c r="A1083" s="1">
        <v>44478</v>
      </c>
      <c r="B1083">
        <v>5269000</v>
      </c>
      <c r="C1083">
        <v>94.2</v>
      </c>
      <c r="D1083">
        <v>56.29</v>
      </c>
      <c r="E1083">
        <v>2.44</v>
      </c>
      <c r="F1083" t="s">
        <v>9</v>
      </c>
      <c r="G1083" t="s">
        <v>22</v>
      </c>
      <c r="H1083" t="s">
        <v>23</v>
      </c>
      <c r="I1083">
        <v>71</v>
      </c>
      <c r="J1083">
        <f t="shared" si="96"/>
        <v>2021</v>
      </c>
      <c r="K1083" t="str">
        <f t="shared" si="97"/>
        <v>50-100</v>
      </c>
      <c r="L1083" t="str">
        <f t="shared" si="98"/>
        <v>Under 65</v>
      </c>
      <c r="M1083" s="2" t="str">
        <f t="shared" si="99"/>
        <v>Over 2.00</v>
      </c>
      <c r="N1083" s="2" t="str">
        <f t="shared" si="100"/>
        <v>90-94.99</v>
      </c>
      <c r="O1083" s="2">
        <f t="shared" si="101"/>
        <v>0</v>
      </c>
      <c r="P1083" s="2">
        <f>1</f>
        <v>1</v>
      </c>
    </row>
    <row r="1084" spans="1:16" x14ac:dyDescent="0.25">
      <c r="A1084" s="1">
        <v>43027</v>
      </c>
      <c r="B1084">
        <v>3418000</v>
      </c>
      <c r="C1084">
        <v>94.4</v>
      </c>
      <c r="D1084">
        <v>60.13</v>
      </c>
      <c r="E1084">
        <v>2.21</v>
      </c>
      <c r="F1084" t="s">
        <v>9</v>
      </c>
      <c r="G1084" t="s">
        <v>48</v>
      </c>
      <c r="H1084" t="s">
        <v>13</v>
      </c>
      <c r="I1084">
        <v>76</v>
      </c>
      <c r="J1084">
        <f t="shared" si="96"/>
        <v>2017</v>
      </c>
      <c r="K1084" t="str">
        <f t="shared" si="97"/>
        <v>50-100</v>
      </c>
      <c r="L1084" t="str">
        <f t="shared" si="98"/>
        <v>Under 65</v>
      </c>
      <c r="M1084" s="2" t="str">
        <f t="shared" si="99"/>
        <v>Over 2.00</v>
      </c>
      <c r="N1084" s="2" t="str">
        <f t="shared" si="100"/>
        <v>90-94.99</v>
      </c>
      <c r="O1084" s="2">
        <f t="shared" si="101"/>
        <v>0</v>
      </c>
      <c r="P1084" s="2">
        <f>1</f>
        <v>1</v>
      </c>
    </row>
    <row r="1085" spans="1:16" x14ac:dyDescent="0.25">
      <c r="A1085" s="1">
        <v>42771</v>
      </c>
      <c r="B1085">
        <v>500000</v>
      </c>
      <c r="C1085">
        <v>96.3</v>
      </c>
      <c r="D1085">
        <v>55.3</v>
      </c>
      <c r="E1085">
        <v>1.82</v>
      </c>
      <c r="F1085" t="s">
        <v>9</v>
      </c>
      <c r="G1085" t="s">
        <v>24</v>
      </c>
      <c r="H1085" t="s">
        <v>15</v>
      </c>
      <c r="I1085">
        <v>78</v>
      </c>
      <c r="J1085">
        <f t="shared" si="96"/>
        <v>2017</v>
      </c>
      <c r="K1085" t="str">
        <f t="shared" si="97"/>
        <v>50-100</v>
      </c>
      <c r="L1085" t="str">
        <f t="shared" si="98"/>
        <v>Under 65</v>
      </c>
      <c r="M1085" s="2" t="str">
        <f t="shared" si="99"/>
        <v>1.50-1.99</v>
      </c>
      <c r="N1085" s="2" t="str">
        <f t="shared" si="100"/>
        <v>95-97.99</v>
      </c>
      <c r="O1085" s="2">
        <f t="shared" si="101"/>
        <v>0</v>
      </c>
      <c r="P1085" s="2">
        <f>1</f>
        <v>1</v>
      </c>
    </row>
    <row r="1086" spans="1:16" x14ac:dyDescent="0.25">
      <c r="A1086" s="1">
        <v>44044</v>
      </c>
      <c r="B1086">
        <v>3263000</v>
      </c>
      <c r="C1086">
        <v>91.27</v>
      </c>
      <c r="D1086">
        <v>84.13</v>
      </c>
      <c r="E1086">
        <v>2.2799999999999998</v>
      </c>
      <c r="F1086" t="s">
        <v>9</v>
      </c>
      <c r="G1086" t="s">
        <v>44</v>
      </c>
      <c r="H1086" t="s">
        <v>37</v>
      </c>
      <c r="I1086">
        <v>77</v>
      </c>
      <c r="J1086">
        <f t="shared" si="96"/>
        <v>2020</v>
      </c>
      <c r="K1086" t="str">
        <f t="shared" si="97"/>
        <v>50-100</v>
      </c>
      <c r="L1086" t="str">
        <f t="shared" si="98"/>
        <v>Over 80</v>
      </c>
      <c r="M1086" s="2" t="str">
        <f t="shared" si="99"/>
        <v>Over 2.00</v>
      </c>
      <c r="N1086" s="2" t="str">
        <f t="shared" si="100"/>
        <v>90-94.99</v>
      </c>
      <c r="O1086" s="2">
        <f t="shared" si="101"/>
        <v>0</v>
      </c>
      <c r="P1086" s="2">
        <f>1</f>
        <v>1</v>
      </c>
    </row>
    <row r="1087" spans="1:16" x14ac:dyDescent="0.25">
      <c r="A1087" s="1">
        <v>44241</v>
      </c>
      <c r="B1087">
        <v>6169000</v>
      </c>
      <c r="C1087">
        <v>86.93</v>
      </c>
      <c r="D1087">
        <v>78.8</v>
      </c>
      <c r="E1087">
        <v>1.1499999999999999</v>
      </c>
      <c r="F1087" t="s">
        <v>9</v>
      </c>
      <c r="G1087" t="s">
        <v>34</v>
      </c>
      <c r="H1087" t="s">
        <v>13</v>
      </c>
      <c r="I1087">
        <v>63</v>
      </c>
      <c r="J1087">
        <f t="shared" si="96"/>
        <v>2021</v>
      </c>
      <c r="K1087" t="str">
        <f t="shared" si="97"/>
        <v>50-100</v>
      </c>
      <c r="L1087" t="str">
        <f t="shared" si="98"/>
        <v>65-79.99</v>
      </c>
      <c r="M1087" s="2" t="str">
        <f t="shared" si="99"/>
        <v>Under 1.25</v>
      </c>
      <c r="N1087" s="2" t="str">
        <f t="shared" si="100"/>
        <v>Under 90</v>
      </c>
      <c r="O1087" s="2">
        <f t="shared" si="101"/>
        <v>0</v>
      </c>
      <c r="P1087" s="2">
        <f>1</f>
        <v>1</v>
      </c>
    </row>
    <row r="1088" spans="1:16" x14ac:dyDescent="0.25">
      <c r="A1088" s="1">
        <v>44792</v>
      </c>
      <c r="B1088">
        <v>2005000</v>
      </c>
      <c r="C1088">
        <v>96.83</v>
      </c>
      <c r="D1088">
        <v>59.35</v>
      </c>
      <c r="E1088">
        <v>1.96</v>
      </c>
      <c r="F1088" t="s">
        <v>9</v>
      </c>
      <c r="G1088" t="s">
        <v>22</v>
      </c>
      <c r="H1088" t="s">
        <v>23</v>
      </c>
      <c r="I1088">
        <v>113</v>
      </c>
      <c r="J1088">
        <f t="shared" si="96"/>
        <v>2022</v>
      </c>
      <c r="K1088" t="str">
        <f t="shared" si="97"/>
        <v>More than 100</v>
      </c>
      <c r="L1088" t="str">
        <f t="shared" si="98"/>
        <v>Under 65</v>
      </c>
      <c r="M1088" s="2" t="str">
        <f t="shared" si="99"/>
        <v>1.50-1.99</v>
      </c>
      <c r="N1088" s="2" t="str">
        <f t="shared" si="100"/>
        <v>95-97.99</v>
      </c>
      <c r="O1088" s="2">
        <f t="shared" si="101"/>
        <v>0</v>
      </c>
      <c r="P1088" s="2">
        <f>1</f>
        <v>1</v>
      </c>
    </row>
    <row r="1089" spans="1:16" x14ac:dyDescent="0.25">
      <c r="A1089" s="1">
        <v>43302</v>
      </c>
      <c r="B1089">
        <v>6562000</v>
      </c>
      <c r="C1089">
        <v>98.11</v>
      </c>
      <c r="D1089">
        <v>55.07</v>
      </c>
      <c r="E1089">
        <v>2.2999999999999998</v>
      </c>
      <c r="F1089" t="s">
        <v>9</v>
      </c>
      <c r="G1089" t="s">
        <v>46</v>
      </c>
      <c r="H1089" t="s">
        <v>37</v>
      </c>
      <c r="I1089">
        <v>46</v>
      </c>
      <c r="J1089">
        <f t="shared" si="96"/>
        <v>2018</v>
      </c>
      <c r="K1089" t="str">
        <f t="shared" si="97"/>
        <v>Less than 50</v>
      </c>
      <c r="L1089" t="str">
        <f t="shared" si="98"/>
        <v>Under 65</v>
      </c>
      <c r="M1089" s="2" t="str">
        <f t="shared" si="99"/>
        <v>Over 2.00</v>
      </c>
      <c r="N1089" s="2" t="str">
        <f t="shared" si="100"/>
        <v>Over 98</v>
      </c>
      <c r="O1089" s="2">
        <f t="shared" si="101"/>
        <v>0</v>
      </c>
      <c r="P1089" s="2">
        <f>1</f>
        <v>1</v>
      </c>
    </row>
    <row r="1090" spans="1:16" x14ac:dyDescent="0.25">
      <c r="A1090" s="1">
        <v>43458</v>
      </c>
      <c r="B1090">
        <v>3011000</v>
      </c>
      <c r="C1090">
        <v>91.41</v>
      </c>
      <c r="D1090">
        <v>56.43</v>
      </c>
      <c r="E1090">
        <v>2.0499999999999998</v>
      </c>
      <c r="F1090" t="s">
        <v>9</v>
      </c>
      <c r="G1090" t="s">
        <v>47</v>
      </c>
      <c r="H1090" t="s">
        <v>18</v>
      </c>
      <c r="I1090">
        <v>82</v>
      </c>
      <c r="J1090">
        <f t="shared" ref="J1090:J1153" si="102">YEAR(A1090)</f>
        <v>2018</v>
      </c>
      <c r="K1090" t="str">
        <f t="shared" ref="K1090:K1153" si="103">IF(I1090&lt;50,"Less than 50",IF(I1090&lt;100,"50-100","More than 100"))</f>
        <v>50-100</v>
      </c>
      <c r="L1090" t="str">
        <f t="shared" ref="L1090:L1153" si="104">IF(D1090&lt;65,"Under 65",IF(D1090&lt;80,"65-79.99","Over 80"))</f>
        <v>Under 65</v>
      </c>
      <c r="M1090" s="2" t="str">
        <f t="shared" ref="M1090:M1153" si="105">IF(E1090&lt;1.25,"Under 1.25",IF(E1090&lt;1.5,"1.25-1.49",IF(E1090&lt;2,"1.50-1.99","Over 2.00")))</f>
        <v>Over 2.00</v>
      </c>
      <c r="N1090" s="2" t="str">
        <f t="shared" ref="N1090:N1153" si="106">IF(C1090&lt;90,"Under 90",IF(C1090&lt;95,"90-94.99",IF(C1090&lt;98,"95-97.99","Over 98")))</f>
        <v>90-94.99</v>
      </c>
      <c r="O1090" s="2">
        <f t="shared" ref="O1090:O1153" si="107">IF(OR(F1090="30 Days Late", F1090="60 Days Late", F1090="90+ Days Late"),1,0)</f>
        <v>0</v>
      </c>
      <c r="P1090" s="2">
        <f>1</f>
        <v>1</v>
      </c>
    </row>
    <row r="1091" spans="1:16" x14ac:dyDescent="0.25">
      <c r="A1091" s="1">
        <v>43032</v>
      </c>
      <c r="B1091">
        <v>4192000</v>
      </c>
      <c r="C1091">
        <v>92.59</v>
      </c>
      <c r="D1091">
        <v>82.59</v>
      </c>
      <c r="E1091">
        <v>2.4</v>
      </c>
      <c r="F1091" t="s">
        <v>9</v>
      </c>
      <c r="G1091" t="s">
        <v>51</v>
      </c>
      <c r="H1091" t="s">
        <v>28</v>
      </c>
      <c r="I1091">
        <v>82</v>
      </c>
      <c r="J1091">
        <f t="shared" si="102"/>
        <v>2017</v>
      </c>
      <c r="K1091" t="str">
        <f t="shared" si="103"/>
        <v>50-100</v>
      </c>
      <c r="L1091" t="str">
        <f t="shared" si="104"/>
        <v>Over 80</v>
      </c>
      <c r="M1091" s="2" t="str">
        <f t="shared" si="105"/>
        <v>Over 2.00</v>
      </c>
      <c r="N1091" s="2" t="str">
        <f t="shared" si="106"/>
        <v>90-94.99</v>
      </c>
      <c r="O1091" s="2">
        <f t="shared" si="107"/>
        <v>0</v>
      </c>
      <c r="P1091" s="2">
        <f>1</f>
        <v>1</v>
      </c>
    </row>
    <row r="1092" spans="1:16" x14ac:dyDescent="0.25">
      <c r="A1092" s="1">
        <v>45562</v>
      </c>
      <c r="B1092">
        <v>6291000</v>
      </c>
      <c r="C1092">
        <v>93.04</v>
      </c>
      <c r="D1092">
        <v>65.77</v>
      </c>
      <c r="E1092">
        <v>2.27</v>
      </c>
      <c r="F1092" t="s">
        <v>9</v>
      </c>
      <c r="G1092" t="s">
        <v>27</v>
      </c>
      <c r="H1092" t="s">
        <v>28</v>
      </c>
      <c r="I1092">
        <v>75</v>
      </c>
      <c r="J1092">
        <f t="shared" si="102"/>
        <v>2024</v>
      </c>
      <c r="K1092" t="str">
        <f t="shared" si="103"/>
        <v>50-100</v>
      </c>
      <c r="L1092" t="str">
        <f t="shared" si="104"/>
        <v>65-79.99</v>
      </c>
      <c r="M1092" s="2" t="str">
        <f t="shared" si="105"/>
        <v>Over 2.00</v>
      </c>
      <c r="N1092" s="2" t="str">
        <f t="shared" si="106"/>
        <v>90-94.99</v>
      </c>
      <c r="O1092" s="2">
        <f t="shared" si="107"/>
        <v>0</v>
      </c>
      <c r="P1092" s="2">
        <f>1</f>
        <v>1</v>
      </c>
    </row>
    <row r="1093" spans="1:16" x14ac:dyDescent="0.25">
      <c r="A1093" s="1">
        <v>44484</v>
      </c>
      <c r="B1093">
        <v>500000</v>
      </c>
      <c r="C1093">
        <v>92.35</v>
      </c>
      <c r="D1093">
        <v>83.87</v>
      </c>
      <c r="E1093">
        <v>2.25</v>
      </c>
      <c r="F1093" t="s">
        <v>9</v>
      </c>
      <c r="G1093" t="s">
        <v>44</v>
      </c>
      <c r="H1093" t="s">
        <v>37</v>
      </c>
      <c r="I1093">
        <v>50</v>
      </c>
      <c r="J1093">
        <f t="shared" si="102"/>
        <v>2021</v>
      </c>
      <c r="K1093" t="str">
        <f t="shared" si="103"/>
        <v>50-100</v>
      </c>
      <c r="L1093" t="str">
        <f t="shared" si="104"/>
        <v>Over 80</v>
      </c>
      <c r="M1093" s="2" t="str">
        <f t="shared" si="105"/>
        <v>Over 2.00</v>
      </c>
      <c r="N1093" s="2" t="str">
        <f t="shared" si="106"/>
        <v>90-94.99</v>
      </c>
      <c r="O1093" s="2">
        <f t="shared" si="107"/>
        <v>0</v>
      </c>
      <c r="P1093" s="2">
        <f>1</f>
        <v>1</v>
      </c>
    </row>
    <row r="1094" spans="1:16" x14ac:dyDescent="0.25">
      <c r="A1094" s="1">
        <v>45509</v>
      </c>
      <c r="B1094">
        <v>1619000</v>
      </c>
      <c r="C1094">
        <v>92.38</v>
      </c>
      <c r="D1094">
        <v>72.91</v>
      </c>
      <c r="E1094">
        <v>1.36</v>
      </c>
      <c r="F1094" t="s">
        <v>9</v>
      </c>
      <c r="G1094" t="s">
        <v>32</v>
      </c>
      <c r="H1094" t="s">
        <v>33</v>
      </c>
      <c r="I1094">
        <v>45</v>
      </c>
      <c r="J1094">
        <f t="shared" si="102"/>
        <v>2024</v>
      </c>
      <c r="K1094" t="str">
        <f t="shared" si="103"/>
        <v>Less than 50</v>
      </c>
      <c r="L1094" t="str">
        <f t="shared" si="104"/>
        <v>65-79.99</v>
      </c>
      <c r="M1094" s="2" t="str">
        <f t="shared" si="105"/>
        <v>1.25-1.49</v>
      </c>
      <c r="N1094" s="2" t="str">
        <f t="shared" si="106"/>
        <v>90-94.99</v>
      </c>
      <c r="O1094" s="2">
        <f t="shared" si="107"/>
        <v>0</v>
      </c>
      <c r="P1094" s="2">
        <f>1</f>
        <v>1</v>
      </c>
    </row>
    <row r="1095" spans="1:16" x14ac:dyDescent="0.25">
      <c r="A1095" s="1">
        <v>45329</v>
      </c>
      <c r="B1095">
        <v>4866000</v>
      </c>
      <c r="C1095">
        <v>90.01</v>
      </c>
      <c r="D1095">
        <v>54.27</v>
      </c>
      <c r="E1095">
        <v>1.36</v>
      </c>
      <c r="F1095" t="s">
        <v>9</v>
      </c>
      <c r="G1095" t="s">
        <v>20</v>
      </c>
      <c r="H1095" t="s">
        <v>21</v>
      </c>
      <c r="I1095">
        <v>118</v>
      </c>
      <c r="J1095">
        <f t="shared" si="102"/>
        <v>2024</v>
      </c>
      <c r="K1095" t="str">
        <f t="shared" si="103"/>
        <v>More than 100</v>
      </c>
      <c r="L1095" t="str">
        <f t="shared" si="104"/>
        <v>Under 65</v>
      </c>
      <c r="M1095" s="2" t="str">
        <f t="shared" si="105"/>
        <v>1.25-1.49</v>
      </c>
      <c r="N1095" s="2" t="str">
        <f t="shared" si="106"/>
        <v>90-94.99</v>
      </c>
      <c r="O1095" s="2">
        <f t="shared" si="107"/>
        <v>0</v>
      </c>
      <c r="P1095" s="2">
        <f>1</f>
        <v>1</v>
      </c>
    </row>
    <row r="1096" spans="1:16" x14ac:dyDescent="0.25">
      <c r="A1096" s="1">
        <v>43904</v>
      </c>
      <c r="B1096">
        <v>4771000</v>
      </c>
      <c r="C1096">
        <v>87.53</v>
      </c>
      <c r="D1096">
        <v>68.430000000000007</v>
      </c>
      <c r="E1096">
        <v>1.46</v>
      </c>
      <c r="F1096" t="s">
        <v>19</v>
      </c>
      <c r="G1096" t="s">
        <v>47</v>
      </c>
      <c r="H1096" t="s">
        <v>18</v>
      </c>
      <c r="I1096">
        <v>82</v>
      </c>
      <c r="J1096">
        <f t="shared" si="102"/>
        <v>2020</v>
      </c>
      <c r="K1096" t="str">
        <f t="shared" si="103"/>
        <v>50-100</v>
      </c>
      <c r="L1096" t="str">
        <f t="shared" si="104"/>
        <v>65-79.99</v>
      </c>
      <c r="M1096" s="2" t="str">
        <f t="shared" si="105"/>
        <v>1.25-1.49</v>
      </c>
      <c r="N1096" s="2" t="str">
        <f t="shared" si="106"/>
        <v>Under 90</v>
      </c>
      <c r="O1096" s="2">
        <f t="shared" si="107"/>
        <v>1</v>
      </c>
      <c r="P1096" s="2">
        <f>1</f>
        <v>1</v>
      </c>
    </row>
    <row r="1097" spans="1:16" x14ac:dyDescent="0.25">
      <c r="A1097" s="1">
        <v>43233</v>
      </c>
      <c r="B1097">
        <v>4896000</v>
      </c>
      <c r="C1097">
        <v>93.16</v>
      </c>
      <c r="D1097">
        <v>72.069999999999993</v>
      </c>
      <c r="E1097">
        <v>1.53</v>
      </c>
      <c r="F1097" t="s">
        <v>9</v>
      </c>
      <c r="G1097" t="s">
        <v>30</v>
      </c>
      <c r="H1097" t="s">
        <v>28</v>
      </c>
      <c r="I1097">
        <v>70</v>
      </c>
      <c r="J1097">
        <f t="shared" si="102"/>
        <v>2018</v>
      </c>
      <c r="K1097" t="str">
        <f t="shared" si="103"/>
        <v>50-100</v>
      </c>
      <c r="L1097" t="str">
        <f t="shared" si="104"/>
        <v>65-79.99</v>
      </c>
      <c r="M1097" s="2" t="str">
        <f t="shared" si="105"/>
        <v>1.50-1.99</v>
      </c>
      <c r="N1097" s="2" t="str">
        <f t="shared" si="106"/>
        <v>90-94.99</v>
      </c>
      <c r="O1097" s="2">
        <f t="shared" si="107"/>
        <v>0</v>
      </c>
      <c r="P1097" s="2">
        <f>1</f>
        <v>1</v>
      </c>
    </row>
    <row r="1098" spans="1:16" x14ac:dyDescent="0.25">
      <c r="A1098" s="1">
        <v>43807</v>
      </c>
      <c r="B1098">
        <v>6014000</v>
      </c>
      <c r="C1098">
        <v>90.66</v>
      </c>
      <c r="D1098">
        <v>60.33</v>
      </c>
      <c r="E1098">
        <v>1.37</v>
      </c>
      <c r="F1098" t="s">
        <v>19</v>
      </c>
      <c r="G1098" t="s">
        <v>43</v>
      </c>
      <c r="H1098" t="s">
        <v>15</v>
      </c>
      <c r="I1098">
        <v>73</v>
      </c>
      <c r="J1098">
        <f t="shared" si="102"/>
        <v>2019</v>
      </c>
      <c r="K1098" t="str">
        <f t="shared" si="103"/>
        <v>50-100</v>
      </c>
      <c r="L1098" t="str">
        <f t="shared" si="104"/>
        <v>Under 65</v>
      </c>
      <c r="M1098" s="2" t="str">
        <f t="shared" si="105"/>
        <v>1.25-1.49</v>
      </c>
      <c r="N1098" s="2" t="str">
        <f t="shared" si="106"/>
        <v>90-94.99</v>
      </c>
      <c r="O1098" s="2">
        <f t="shared" si="107"/>
        <v>1</v>
      </c>
      <c r="P1098" s="2">
        <f>1</f>
        <v>1</v>
      </c>
    </row>
    <row r="1099" spans="1:16" x14ac:dyDescent="0.25">
      <c r="A1099" s="1">
        <v>45205</v>
      </c>
      <c r="B1099">
        <v>8165000</v>
      </c>
      <c r="C1099">
        <v>88.09</v>
      </c>
      <c r="D1099">
        <v>78.37</v>
      </c>
      <c r="E1099">
        <v>1.03</v>
      </c>
      <c r="F1099" t="s">
        <v>40</v>
      </c>
      <c r="G1099" t="s">
        <v>51</v>
      </c>
      <c r="H1099" t="s">
        <v>28</v>
      </c>
      <c r="I1099">
        <v>67</v>
      </c>
      <c r="J1099">
        <f t="shared" si="102"/>
        <v>2023</v>
      </c>
      <c r="K1099" t="str">
        <f t="shared" si="103"/>
        <v>50-100</v>
      </c>
      <c r="L1099" t="str">
        <f t="shared" si="104"/>
        <v>65-79.99</v>
      </c>
      <c r="M1099" s="2" t="str">
        <f t="shared" si="105"/>
        <v>Under 1.25</v>
      </c>
      <c r="N1099" s="2" t="str">
        <f t="shared" si="106"/>
        <v>Under 90</v>
      </c>
      <c r="O1099" s="2">
        <f t="shared" si="107"/>
        <v>1</v>
      </c>
      <c r="P1099" s="2">
        <f>1</f>
        <v>1</v>
      </c>
    </row>
    <row r="1100" spans="1:16" x14ac:dyDescent="0.25">
      <c r="A1100" s="1">
        <v>44044</v>
      </c>
      <c r="B1100">
        <v>7855000</v>
      </c>
      <c r="C1100">
        <v>90.08</v>
      </c>
      <c r="D1100">
        <v>72.55</v>
      </c>
      <c r="E1100">
        <v>1.31</v>
      </c>
      <c r="F1100" t="s">
        <v>9</v>
      </c>
      <c r="G1100" t="s">
        <v>31</v>
      </c>
      <c r="H1100" t="s">
        <v>21</v>
      </c>
      <c r="I1100">
        <v>62</v>
      </c>
      <c r="J1100">
        <f t="shared" si="102"/>
        <v>2020</v>
      </c>
      <c r="K1100" t="str">
        <f t="shared" si="103"/>
        <v>50-100</v>
      </c>
      <c r="L1100" t="str">
        <f t="shared" si="104"/>
        <v>65-79.99</v>
      </c>
      <c r="M1100" s="2" t="str">
        <f t="shared" si="105"/>
        <v>1.25-1.49</v>
      </c>
      <c r="N1100" s="2" t="str">
        <f t="shared" si="106"/>
        <v>90-94.99</v>
      </c>
      <c r="O1100" s="2">
        <f t="shared" si="107"/>
        <v>0</v>
      </c>
      <c r="P1100" s="2">
        <f>1</f>
        <v>1</v>
      </c>
    </row>
    <row r="1101" spans="1:16" x14ac:dyDescent="0.25">
      <c r="A1101" s="1">
        <v>44315</v>
      </c>
      <c r="B1101">
        <v>4290000</v>
      </c>
      <c r="C1101">
        <v>98.12</v>
      </c>
      <c r="D1101">
        <v>64.099999999999994</v>
      </c>
      <c r="E1101">
        <v>2.08</v>
      </c>
      <c r="F1101" t="s">
        <v>9</v>
      </c>
      <c r="G1101" t="s">
        <v>50</v>
      </c>
      <c r="H1101" t="s">
        <v>21</v>
      </c>
      <c r="I1101">
        <v>87</v>
      </c>
      <c r="J1101">
        <f t="shared" si="102"/>
        <v>2021</v>
      </c>
      <c r="K1101" t="str">
        <f t="shared" si="103"/>
        <v>50-100</v>
      </c>
      <c r="L1101" t="str">
        <f t="shared" si="104"/>
        <v>Under 65</v>
      </c>
      <c r="M1101" s="2" t="str">
        <f t="shared" si="105"/>
        <v>Over 2.00</v>
      </c>
      <c r="N1101" s="2" t="str">
        <f t="shared" si="106"/>
        <v>Over 98</v>
      </c>
      <c r="O1101" s="2">
        <f t="shared" si="107"/>
        <v>0</v>
      </c>
      <c r="P1101" s="2">
        <f>1</f>
        <v>1</v>
      </c>
    </row>
    <row r="1102" spans="1:16" x14ac:dyDescent="0.25">
      <c r="A1102" s="1">
        <v>42926</v>
      </c>
      <c r="B1102">
        <v>6255000</v>
      </c>
      <c r="C1102">
        <v>86.9</v>
      </c>
      <c r="D1102">
        <v>57.14</v>
      </c>
      <c r="E1102">
        <v>1.74</v>
      </c>
      <c r="F1102" t="s">
        <v>9</v>
      </c>
      <c r="G1102" t="s">
        <v>29</v>
      </c>
      <c r="H1102" t="s">
        <v>26</v>
      </c>
      <c r="I1102">
        <v>66</v>
      </c>
      <c r="J1102">
        <f t="shared" si="102"/>
        <v>2017</v>
      </c>
      <c r="K1102" t="str">
        <f t="shared" si="103"/>
        <v>50-100</v>
      </c>
      <c r="L1102" t="str">
        <f t="shared" si="104"/>
        <v>Under 65</v>
      </c>
      <c r="M1102" s="2" t="str">
        <f t="shared" si="105"/>
        <v>1.50-1.99</v>
      </c>
      <c r="N1102" s="2" t="str">
        <f t="shared" si="106"/>
        <v>Under 90</v>
      </c>
      <c r="O1102" s="2">
        <f t="shared" si="107"/>
        <v>0</v>
      </c>
      <c r="P1102" s="2">
        <f>1</f>
        <v>1</v>
      </c>
    </row>
    <row r="1103" spans="1:16" x14ac:dyDescent="0.25">
      <c r="A1103" s="1">
        <v>45121</v>
      </c>
      <c r="B1103">
        <v>6360000</v>
      </c>
      <c r="C1103">
        <v>93.17</v>
      </c>
      <c r="D1103">
        <v>60.79</v>
      </c>
      <c r="E1103">
        <v>2.0499999999999998</v>
      </c>
      <c r="F1103" t="s">
        <v>9</v>
      </c>
      <c r="G1103" t="s">
        <v>43</v>
      </c>
      <c r="H1103" t="s">
        <v>15</v>
      </c>
      <c r="I1103">
        <v>69</v>
      </c>
      <c r="J1103">
        <f t="shared" si="102"/>
        <v>2023</v>
      </c>
      <c r="K1103" t="str">
        <f t="shared" si="103"/>
        <v>50-100</v>
      </c>
      <c r="L1103" t="str">
        <f t="shared" si="104"/>
        <v>Under 65</v>
      </c>
      <c r="M1103" s="2" t="str">
        <f t="shared" si="105"/>
        <v>Over 2.00</v>
      </c>
      <c r="N1103" s="2" t="str">
        <f t="shared" si="106"/>
        <v>90-94.99</v>
      </c>
      <c r="O1103" s="2">
        <f t="shared" si="107"/>
        <v>0</v>
      </c>
      <c r="P1103" s="2">
        <f>1</f>
        <v>1</v>
      </c>
    </row>
    <row r="1104" spans="1:16" x14ac:dyDescent="0.25">
      <c r="A1104" s="1">
        <v>42678</v>
      </c>
      <c r="B1104">
        <v>6738000</v>
      </c>
      <c r="C1104">
        <v>85.78</v>
      </c>
      <c r="D1104">
        <v>54.55</v>
      </c>
      <c r="E1104">
        <v>1.01</v>
      </c>
      <c r="F1104" t="s">
        <v>40</v>
      </c>
      <c r="G1104" t="s">
        <v>29</v>
      </c>
      <c r="H1104" t="s">
        <v>26</v>
      </c>
      <c r="I1104">
        <v>39</v>
      </c>
      <c r="J1104">
        <f t="shared" si="102"/>
        <v>2016</v>
      </c>
      <c r="K1104" t="str">
        <f t="shared" si="103"/>
        <v>Less than 50</v>
      </c>
      <c r="L1104" t="str">
        <f t="shared" si="104"/>
        <v>Under 65</v>
      </c>
      <c r="M1104" s="2" t="str">
        <f t="shared" si="105"/>
        <v>Under 1.25</v>
      </c>
      <c r="N1104" s="2" t="str">
        <f t="shared" si="106"/>
        <v>Under 90</v>
      </c>
      <c r="O1104" s="2">
        <f t="shared" si="107"/>
        <v>1</v>
      </c>
      <c r="P1104" s="2">
        <f>1</f>
        <v>1</v>
      </c>
    </row>
    <row r="1105" spans="1:16" x14ac:dyDescent="0.25">
      <c r="A1105" s="1">
        <v>43085</v>
      </c>
      <c r="B1105">
        <v>5101000</v>
      </c>
      <c r="C1105">
        <v>89.5</v>
      </c>
      <c r="D1105">
        <v>56.05</v>
      </c>
      <c r="E1105">
        <v>1.43</v>
      </c>
      <c r="F1105" t="s">
        <v>9</v>
      </c>
      <c r="G1105" t="s">
        <v>10</v>
      </c>
      <c r="H1105" t="s">
        <v>11</v>
      </c>
      <c r="I1105">
        <v>119</v>
      </c>
      <c r="J1105">
        <f t="shared" si="102"/>
        <v>2017</v>
      </c>
      <c r="K1105" t="str">
        <f t="shared" si="103"/>
        <v>More than 100</v>
      </c>
      <c r="L1105" t="str">
        <f t="shared" si="104"/>
        <v>Under 65</v>
      </c>
      <c r="M1105" s="2" t="str">
        <f t="shared" si="105"/>
        <v>1.25-1.49</v>
      </c>
      <c r="N1105" s="2" t="str">
        <f t="shared" si="106"/>
        <v>Under 90</v>
      </c>
      <c r="O1105" s="2">
        <f t="shared" si="107"/>
        <v>0</v>
      </c>
      <c r="P1105" s="2">
        <f>1</f>
        <v>1</v>
      </c>
    </row>
    <row r="1106" spans="1:16" x14ac:dyDescent="0.25">
      <c r="A1106" s="1">
        <v>43612</v>
      </c>
      <c r="B1106">
        <v>7702000</v>
      </c>
      <c r="C1106">
        <v>93.09</v>
      </c>
      <c r="D1106">
        <v>53.1</v>
      </c>
      <c r="E1106">
        <v>1.03</v>
      </c>
      <c r="F1106" t="s">
        <v>9</v>
      </c>
      <c r="G1106" t="s">
        <v>35</v>
      </c>
      <c r="H1106" t="s">
        <v>11</v>
      </c>
      <c r="I1106">
        <v>55</v>
      </c>
      <c r="J1106">
        <f t="shared" si="102"/>
        <v>2019</v>
      </c>
      <c r="K1106" t="str">
        <f t="shared" si="103"/>
        <v>50-100</v>
      </c>
      <c r="L1106" t="str">
        <f t="shared" si="104"/>
        <v>Under 65</v>
      </c>
      <c r="M1106" s="2" t="str">
        <f t="shared" si="105"/>
        <v>Under 1.25</v>
      </c>
      <c r="N1106" s="2" t="str">
        <f t="shared" si="106"/>
        <v>90-94.99</v>
      </c>
      <c r="O1106" s="2">
        <f t="shared" si="107"/>
        <v>0</v>
      </c>
      <c r="P1106" s="2">
        <f>1</f>
        <v>1</v>
      </c>
    </row>
    <row r="1107" spans="1:16" x14ac:dyDescent="0.25">
      <c r="A1107" s="1">
        <v>44680</v>
      </c>
      <c r="B1107">
        <v>4603000</v>
      </c>
      <c r="C1107">
        <v>99</v>
      </c>
      <c r="D1107">
        <v>75.5</v>
      </c>
      <c r="E1107">
        <v>2.2000000000000002</v>
      </c>
      <c r="F1107" t="s">
        <v>40</v>
      </c>
      <c r="G1107" t="s">
        <v>39</v>
      </c>
      <c r="H1107" t="s">
        <v>23</v>
      </c>
      <c r="I1107">
        <v>48</v>
      </c>
      <c r="J1107">
        <f t="shared" si="102"/>
        <v>2022</v>
      </c>
      <c r="K1107" t="str">
        <f t="shared" si="103"/>
        <v>Less than 50</v>
      </c>
      <c r="L1107" t="str">
        <f t="shared" si="104"/>
        <v>65-79.99</v>
      </c>
      <c r="M1107" s="2" t="str">
        <f t="shared" si="105"/>
        <v>Over 2.00</v>
      </c>
      <c r="N1107" s="2" t="str">
        <f t="shared" si="106"/>
        <v>Over 98</v>
      </c>
      <c r="O1107" s="2">
        <f t="shared" si="107"/>
        <v>1</v>
      </c>
      <c r="P1107" s="2">
        <f>1</f>
        <v>1</v>
      </c>
    </row>
    <row r="1108" spans="1:16" x14ac:dyDescent="0.25">
      <c r="A1108" s="1">
        <v>45674</v>
      </c>
      <c r="B1108">
        <v>644000</v>
      </c>
      <c r="C1108">
        <v>86.63</v>
      </c>
      <c r="D1108">
        <v>85.04</v>
      </c>
      <c r="E1108">
        <v>2.17</v>
      </c>
      <c r="F1108" t="s">
        <v>40</v>
      </c>
      <c r="G1108" t="s">
        <v>35</v>
      </c>
      <c r="H1108" t="s">
        <v>11</v>
      </c>
      <c r="I1108">
        <v>59</v>
      </c>
      <c r="J1108">
        <f t="shared" si="102"/>
        <v>2025</v>
      </c>
      <c r="K1108" t="str">
        <f t="shared" si="103"/>
        <v>50-100</v>
      </c>
      <c r="L1108" t="str">
        <f t="shared" si="104"/>
        <v>Over 80</v>
      </c>
      <c r="M1108" s="2" t="str">
        <f t="shared" si="105"/>
        <v>Over 2.00</v>
      </c>
      <c r="N1108" s="2" t="str">
        <f t="shared" si="106"/>
        <v>Under 90</v>
      </c>
      <c r="O1108" s="2">
        <f t="shared" si="107"/>
        <v>1</v>
      </c>
      <c r="P1108" s="2">
        <f>1</f>
        <v>1</v>
      </c>
    </row>
    <row r="1109" spans="1:16" x14ac:dyDescent="0.25">
      <c r="A1109" s="1">
        <v>44483</v>
      </c>
      <c r="B1109">
        <v>5094000</v>
      </c>
      <c r="C1109">
        <v>92.31</v>
      </c>
      <c r="D1109">
        <v>75</v>
      </c>
      <c r="E1109">
        <v>2.42</v>
      </c>
      <c r="F1109" t="s">
        <v>19</v>
      </c>
      <c r="G1109" t="s">
        <v>34</v>
      </c>
      <c r="H1109" t="s">
        <v>13</v>
      </c>
      <c r="I1109">
        <v>36</v>
      </c>
      <c r="J1109">
        <f t="shared" si="102"/>
        <v>2021</v>
      </c>
      <c r="K1109" t="str">
        <f t="shared" si="103"/>
        <v>Less than 50</v>
      </c>
      <c r="L1109" t="str">
        <f t="shared" si="104"/>
        <v>65-79.99</v>
      </c>
      <c r="M1109" s="2" t="str">
        <f t="shared" si="105"/>
        <v>Over 2.00</v>
      </c>
      <c r="N1109" s="2" t="str">
        <f t="shared" si="106"/>
        <v>90-94.99</v>
      </c>
      <c r="O1109" s="2">
        <f t="shared" si="107"/>
        <v>1</v>
      </c>
      <c r="P1109" s="2">
        <f>1</f>
        <v>1</v>
      </c>
    </row>
    <row r="1110" spans="1:16" x14ac:dyDescent="0.25">
      <c r="A1110" s="1">
        <v>42772</v>
      </c>
      <c r="B1110">
        <v>7363000</v>
      </c>
      <c r="C1110">
        <v>85.75</v>
      </c>
      <c r="D1110">
        <v>52.52</v>
      </c>
      <c r="E1110">
        <v>1.28</v>
      </c>
      <c r="F1110" t="s">
        <v>19</v>
      </c>
      <c r="G1110" t="s">
        <v>20</v>
      </c>
      <c r="H1110" t="s">
        <v>21</v>
      </c>
      <c r="I1110">
        <v>145</v>
      </c>
      <c r="J1110">
        <f t="shared" si="102"/>
        <v>2017</v>
      </c>
      <c r="K1110" t="str">
        <f t="shared" si="103"/>
        <v>More than 100</v>
      </c>
      <c r="L1110" t="str">
        <f t="shared" si="104"/>
        <v>Under 65</v>
      </c>
      <c r="M1110" s="2" t="str">
        <f t="shared" si="105"/>
        <v>1.25-1.49</v>
      </c>
      <c r="N1110" s="2" t="str">
        <f t="shared" si="106"/>
        <v>Under 90</v>
      </c>
      <c r="O1110" s="2">
        <f t="shared" si="107"/>
        <v>1</v>
      </c>
      <c r="P1110" s="2">
        <f>1</f>
        <v>1</v>
      </c>
    </row>
    <row r="1111" spans="1:16" x14ac:dyDescent="0.25">
      <c r="A1111" s="1">
        <v>44662</v>
      </c>
      <c r="B1111">
        <v>3646000</v>
      </c>
      <c r="C1111">
        <v>97.54</v>
      </c>
      <c r="D1111">
        <v>56.19</v>
      </c>
      <c r="E1111">
        <v>1.45</v>
      </c>
      <c r="F1111" t="s">
        <v>19</v>
      </c>
      <c r="G1111" t="s">
        <v>29</v>
      </c>
      <c r="H1111" t="s">
        <v>26</v>
      </c>
      <c r="I1111">
        <v>87</v>
      </c>
      <c r="J1111">
        <f t="shared" si="102"/>
        <v>2022</v>
      </c>
      <c r="K1111" t="str">
        <f t="shared" si="103"/>
        <v>50-100</v>
      </c>
      <c r="L1111" t="str">
        <f t="shared" si="104"/>
        <v>Under 65</v>
      </c>
      <c r="M1111" s="2" t="str">
        <f t="shared" si="105"/>
        <v>1.25-1.49</v>
      </c>
      <c r="N1111" s="2" t="str">
        <f t="shared" si="106"/>
        <v>95-97.99</v>
      </c>
      <c r="O1111" s="2">
        <f t="shared" si="107"/>
        <v>1</v>
      </c>
      <c r="P1111" s="2">
        <f>1</f>
        <v>1</v>
      </c>
    </row>
    <row r="1112" spans="1:16" x14ac:dyDescent="0.25">
      <c r="A1112" s="1">
        <v>42297</v>
      </c>
      <c r="B1112">
        <v>3626000</v>
      </c>
      <c r="C1112">
        <v>88.82</v>
      </c>
      <c r="D1112">
        <v>69.56</v>
      </c>
      <c r="E1112">
        <v>1.61</v>
      </c>
      <c r="F1112" t="s">
        <v>9</v>
      </c>
      <c r="G1112" t="s">
        <v>49</v>
      </c>
      <c r="H1112" t="s">
        <v>18</v>
      </c>
      <c r="I1112">
        <v>34</v>
      </c>
      <c r="J1112">
        <f t="shared" si="102"/>
        <v>2015</v>
      </c>
      <c r="K1112" t="str">
        <f t="shared" si="103"/>
        <v>Less than 50</v>
      </c>
      <c r="L1112" t="str">
        <f t="shared" si="104"/>
        <v>65-79.99</v>
      </c>
      <c r="M1112" s="2" t="str">
        <f t="shared" si="105"/>
        <v>1.50-1.99</v>
      </c>
      <c r="N1112" s="2" t="str">
        <f t="shared" si="106"/>
        <v>Under 90</v>
      </c>
      <c r="O1112" s="2">
        <f t="shared" si="107"/>
        <v>0</v>
      </c>
      <c r="P1112" s="2">
        <f>1</f>
        <v>1</v>
      </c>
    </row>
    <row r="1113" spans="1:16" x14ac:dyDescent="0.25">
      <c r="A1113" s="1">
        <v>43854</v>
      </c>
      <c r="B1113">
        <v>3932000</v>
      </c>
      <c r="C1113">
        <v>97.55</v>
      </c>
      <c r="D1113">
        <v>70.48</v>
      </c>
      <c r="E1113">
        <v>1.79</v>
      </c>
      <c r="F1113" t="s">
        <v>9</v>
      </c>
      <c r="G1113" t="s">
        <v>30</v>
      </c>
      <c r="H1113" t="s">
        <v>28</v>
      </c>
      <c r="I1113">
        <v>79</v>
      </c>
      <c r="J1113">
        <f t="shared" si="102"/>
        <v>2020</v>
      </c>
      <c r="K1113" t="str">
        <f t="shared" si="103"/>
        <v>50-100</v>
      </c>
      <c r="L1113" t="str">
        <f t="shared" si="104"/>
        <v>65-79.99</v>
      </c>
      <c r="M1113" s="2" t="str">
        <f t="shared" si="105"/>
        <v>1.50-1.99</v>
      </c>
      <c r="N1113" s="2" t="str">
        <f t="shared" si="106"/>
        <v>95-97.99</v>
      </c>
      <c r="O1113" s="2">
        <f t="shared" si="107"/>
        <v>0</v>
      </c>
      <c r="P1113" s="2">
        <f>1</f>
        <v>1</v>
      </c>
    </row>
    <row r="1114" spans="1:16" x14ac:dyDescent="0.25">
      <c r="A1114" s="1">
        <v>45545</v>
      </c>
      <c r="B1114">
        <v>2511000</v>
      </c>
      <c r="C1114">
        <v>87.97</v>
      </c>
      <c r="D1114">
        <v>62.75</v>
      </c>
      <c r="E1114">
        <v>1.89</v>
      </c>
      <c r="F1114" t="s">
        <v>9</v>
      </c>
      <c r="G1114" t="s">
        <v>41</v>
      </c>
      <c r="H1114" t="s">
        <v>33</v>
      </c>
      <c r="I1114">
        <v>81</v>
      </c>
      <c r="J1114">
        <f t="shared" si="102"/>
        <v>2024</v>
      </c>
      <c r="K1114" t="str">
        <f t="shared" si="103"/>
        <v>50-100</v>
      </c>
      <c r="L1114" t="str">
        <f t="shared" si="104"/>
        <v>Under 65</v>
      </c>
      <c r="M1114" s="2" t="str">
        <f t="shared" si="105"/>
        <v>1.50-1.99</v>
      </c>
      <c r="N1114" s="2" t="str">
        <f t="shared" si="106"/>
        <v>Under 90</v>
      </c>
      <c r="O1114" s="2">
        <f t="shared" si="107"/>
        <v>0</v>
      </c>
      <c r="P1114" s="2">
        <f>1</f>
        <v>1</v>
      </c>
    </row>
    <row r="1115" spans="1:16" x14ac:dyDescent="0.25">
      <c r="A1115" s="1">
        <v>42978</v>
      </c>
      <c r="B1115">
        <v>4370000</v>
      </c>
      <c r="C1115">
        <v>99.55</v>
      </c>
      <c r="D1115">
        <v>50.88</v>
      </c>
      <c r="E1115">
        <v>2.2000000000000002</v>
      </c>
      <c r="F1115" t="s">
        <v>19</v>
      </c>
      <c r="G1115" t="s">
        <v>31</v>
      </c>
      <c r="H1115" t="s">
        <v>21</v>
      </c>
      <c r="I1115">
        <v>67</v>
      </c>
      <c r="J1115">
        <f t="shared" si="102"/>
        <v>2017</v>
      </c>
      <c r="K1115" t="str">
        <f t="shared" si="103"/>
        <v>50-100</v>
      </c>
      <c r="L1115" t="str">
        <f t="shared" si="104"/>
        <v>Under 65</v>
      </c>
      <c r="M1115" s="2" t="str">
        <f t="shared" si="105"/>
        <v>Over 2.00</v>
      </c>
      <c r="N1115" s="2" t="str">
        <f t="shared" si="106"/>
        <v>Over 98</v>
      </c>
      <c r="O1115" s="2">
        <f t="shared" si="107"/>
        <v>1</v>
      </c>
      <c r="P1115" s="2">
        <f>1</f>
        <v>1</v>
      </c>
    </row>
    <row r="1116" spans="1:16" x14ac:dyDescent="0.25">
      <c r="A1116" s="1">
        <v>45036</v>
      </c>
      <c r="B1116">
        <v>3637000</v>
      </c>
      <c r="C1116">
        <v>87.03</v>
      </c>
      <c r="D1116">
        <v>55.83</v>
      </c>
      <c r="E1116">
        <v>2.0499999999999998</v>
      </c>
      <c r="F1116" t="s">
        <v>9</v>
      </c>
      <c r="G1116" t="s">
        <v>35</v>
      </c>
      <c r="H1116" t="s">
        <v>11</v>
      </c>
      <c r="I1116">
        <v>104</v>
      </c>
      <c r="J1116">
        <f t="shared" si="102"/>
        <v>2023</v>
      </c>
      <c r="K1116" t="str">
        <f t="shared" si="103"/>
        <v>More than 100</v>
      </c>
      <c r="L1116" t="str">
        <f t="shared" si="104"/>
        <v>Under 65</v>
      </c>
      <c r="M1116" s="2" t="str">
        <f t="shared" si="105"/>
        <v>Over 2.00</v>
      </c>
      <c r="N1116" s="2" t="str">
        <f t="shared" si="106"/>
        <v>Under 90</v>
      </c>
      <c r="O1116" s="2">
        <f t="shared" si="107"/>
        <v>0</v>
      </c>
      <c r="P1116" s="2">
        <f>1</f>
        <v>1</v>
      </c>
    </row>
    <row r="1117" spans="1:16" x14ac:dyDescent="0.25">
      <c r="A1117" s="1">
        <v>44501</v>
      </c>
      <c r="B1117">
        <v>7412000</v>
      </c>
      <c r="C1117">
        <v>99.06</v>
      </c>
      <c r="D1117">
        <v>77.680000000000007</v>
      </c>
      <c r="E1117">
        <v>1.23</v>
      </c>
      <c r="F1117" t="s">
        <v>9</v>
      </c>
      <c r="G1117" t="s">
        <v>14</v>
      </c>
      <c r="H1117" t="s">
        <v>15</v>
      </c>
      <c r="I1117">
        <v>93</v>
      </c>
      <c r="J1117">
        <f t="shared" si="102"/>
        <v>2021</v>
      </c>
      <c r="K1117" t="str">
        <f t="shared" si="103"/>
        <v>50-100</v>
      </c>
      <c r="L1117" t="str">
        <f t="shared" si="104"/>
        <v>65-79.99</v>
      </c>
      <c r="M1117" s="2" t="str">
        <f t="shared" si="105"/>
        <v>Under 1.25</v>
      </c>
      <c r="N1117" s="2" t="str">
        <f t="shared" si="106"/>
        <v>Over 98</v>
      </c>
      <c r="O1117" s="2">
        <f t="shared" si="107"/>
        <v>0</v>
      </c>
      <c r="P1117" s="2">
        <f>1</f>
        <v>1</v>
      </c>
    </row>
    <row r="1118" spans="1:16" x14ac:dyDescent="0.25">
      <c r="A1118" s="1">
        <v>43840</v>
      </c>
      <c r="B1118">
        <v>6265000</v>
      </c>
      <c r="C1118">
        <v>88.14</v>
      </c>
      <c r="D1118">
        <v>52.9</v>
      </c>
      <c r="E1118">
        <v>2.0499999999999998</v>
      </c>
      <c r="F1118" t="s">
        <v>9</v>
      </c>
      <c r="G1118" t="s">
        <v>43</v>
      </c>
      <c r="H1118" t="s">
        <v>15</v>
      </c>
      <c r="I1118">
        <v>60</v>
      </c>
      <c r="J1118">
        <f t="shared" si="102"/>
        <v>2020</v>
      </c>
      <c r="K1118" t="str">
        <f t="shared" si="103"/>
        <v>50-100</v>
      </c>
      <c r="L1118" t="str">
        <f t="shared" si="104"/>
        <v>Under 65</v>
      </c>
      <c r="M1118" s="2" t="str">
        <f t="shared" si="105"/>
        <v>Over 2.00</v>
      </c>
      <c r="N1118" s="2" t="str">
        <f t="shared" si="106"/>
        <v>Under 90</v>
      </c>
      <c r="O1118" s="2">
        <f t="shared" si="107"/>
        <v>0</v>
      </c>
      <c r="P1118" s="2">
        <f>1</f>
        <v>1</v>
      </c>
    </row>
    <row r="1119" spans="1:16" x14ac:dyDescent="0.25">
      <c r="A1119" s="1">
        <v>45843</v>
      </c>
      <c r="B1119">
        <v>6499000</v>
      </c>
      <c r="C1119">
        <v>94.75</v>
      </c>
      <c r="D1119">
        <v>53.62</v>
      </c>
      <c r="E1119">
        <v>2.42</v>
      </c>
      <c r="F1119" t="s">
        <v>9</v>
      </c>
      <c r="G1119" t="s">
        <v>48</v>
      </c>
      <c r="H1119" t="s">
        <v>13</v>
      </c>
      <c r="I1119">
        <v>69</v>
      </c>
      <c r="J1119">
        <f t="shared" si="102"/>
        <v>2025</v>
      </c>
      <c r="K1119" t="str">
        <f t="shared" si="103"/>
        <v>50-100</v>
      </c>
      <c r="L1119" t="str">
        <f t="shared" si="104"/>
        <v>Under 65</v>
      </c>
      <c r="M1119" s="2" t="str">
        <f t="shared" si="105"/>
        <v>Over 2.00</v>
      </c>
      <c r="N1119" s="2" t="str">
        <f t="shared" si="106"/>
        <v>90-94.99</v>
      </c>
      <c r="O1119" s="2">
        <f t="shared" si="107"/>
        <v>0</v>
      </c>
      <c r="P1119" s="2">
        <f>1</f>
        <v>1</v>
      </c>
    </row>
    <row r="1120" spans="1:16" x14ac:dyDescent="0.25">
      <c r="A1120" s="1">
        <v>44578</v>
      </c>
      <c r="B1120">
        <v>3356000</v>
      </c>
      <c r="C1120">
        <v>91.03</v>
      </c>
      <c r="D1120">
        <v>52.05</v>
      </c>
      <c r="E1120">
        <v>1.74</v>
      </c>
      <c r="F1120" t="s">
        <v>9</v>
      </c>
      <c r="G1120" t="s">
        <v>30</v>
      </c>
      <c r="H1120" t="s">
        <v>28</v>
      </c>
      <c r="I1120">
        <v>38</v>
      </c>
      <c r="J1120">
        <f t="shared" si="102"/>
        <v>2022</v>
      </c>
      <c r="K1120" t="str">
        <f t="shared" si="103"/>
        <v>Less than 50</v>
      </c>
      <c r="L1120" t="str">
        <f t="shared" si="104"/>
        <v>Under 65</v>
      </c>
      <c r="M1120" s="2" t="str">
        <f t="shared" si="105"/>
        <v>1.50-1.99</v>
      </c>
      <c r="N1120" s="2" t="str">
        <f t="shared" si="106"/>
        <v>90-94.99</v>
      </c>
      <c r="O1120" s="2">
        <f t="shared" si="107"/>
        <v>0</v>
      </c>
      <c r="P1120" s="2">
        <f>1</f>
        <v>1</v>
      </c>
    </row>
    <row r="1121" spans="1:16" x14ac:dyDescent="0.25">
      <c r="A1121" s="1">
        <v>44519</v>
      </c>
      <c r="B1121">
        <v>4492000</v>
      </c>
      <c r="C1121">
        <v>90.26</v>
      </c>
      <c r="D1121">
        <v>80.91</v>
      </c>
      <c r="E1121">
        <v>2.2000000000000002</v>
      </c>
      <c r="F1121" t="s">
        <v>9</v>
      </c>
      <c r="G1121" t="s">
        <v>32</v>
      </c>
      <c r="H1121" t="s">
        <v>33</v>
      </c>
      <c r="I1121">
        <v>45</v>
      </c>
      <c r="J1121">
        <f t="shared" si="102"/>
        <v>2021</v>
      </c>
      <c r="K1121" t="str">
        <f t="shared" si="103"/>
        <v>Less than 50</v>
      </c>
      <c r="L1121" t="str">
        <f t="shared" si="104"/>
        <v>Over 80</v>
      </c>
      <c r="M1121" s="2" t="str">
        <f t="shared" si="105"/>
        <v>Over 2.00</v>
      </c>
      <c r="N1121" s="2" t="str">
        <f t="shared" si="106"/>
        <v>90-94.99</v>
      </c>
      <c r="O1121" s="2">
        <f t="shared" si="107"/>
        <v>0</v>
      </c>
      <c r="P1121" s="2">
        <f>1</f>
        <v>1</v>
      </c>
    </row>
    <row r="1122" spans="1:16" x14ac:dyDescent="0.25">
      <c r="A1122" s="1">
        <v>42884</v>
      </c>
      <c r="B1122">
        <v>4216000</v>
      </c>
      <c r="C1122">
        <v>90.6</v>
      </c>
      <c r="D1122">
        <v>56.06</v>
      </c>
      <c r="E1122">
        <v>2.2000000000000002</v>
      </c>
      <c r="F1122" t="s">
        <v>9</v>
      </c>
      <c r="G1122" t="s">
        <v>38</v>
      </c>
      <c r="H1122" t="s">
        <v>23</v>
      </c>
      <c r="I1122">
        <v>44</v>
      </c>
      <c r="J1122">
        <f t="shared" si="102"/>
        <v>2017</v>
      </c>
      <c r="K1122" t="str">
        <f t="shared" si="103"/>
        <v>Less than 50</v>
      </c>
      <c r="L1122" t="str">
        <f t="shared" si="104"/>
        <v>Under 65</v>
      </c>
      <c r="M1122" s="2" t="str">
        <f t="shared" si="105"/>
        <v>Over 2.00</v>
      </c>
      <c r="N1122" s="2" t="str">
        <f t="shared" si="106"/>
        <v>90-94.99</v>
      </c>
      <c r="O1122" s="2">
        <f t="shared" si="107"/>
        <v>0</v>
      </c>
      <c r="P1122" s="2">
        <f>1</f>
        <v>1</v>
      </c>
    </row>
    <row r="1123" spans="1:16" x14ac:dyDescent="0.25">
      <c r="A1123" s="1">
        <v>43663</v>
      </c>
      <c r="B1123">
        <v>3197000</v>
      </c>
      <c r="C1123">
        <v>90.5</v>
      </c>
      <c r="D1123">
        <v>54.23</v>
      </c>
      <c r="E1123">
        <v>1.94</v>
      </c>
      <c r="F1123" t="s">
        <v>9</v>
      </c>
      <c r="G1123" t="s">
        <v>29</v>
      </c>
      <c r="H1123" t="s">
        <v>26</v>
      </c>
      <c r="I1123">
        <v>93</v>
      </c>
      <c r="J1123">
        <f t="shared" si="102"/>
        <v>2019</v>
      </c>
      <c r="K1123" t="str">
        <f t="shared" si="103"/>
        <v>50-100</v>
      </c>
      <c r="L1123" t="str">
        <f t="shared" si="104"/>
        <v>Under 65</v>
      </c>
      <c r="M1123" s="2" t="str">
        <f t="shared" si="105"/>
        <v>1.50-1.99</v>
      </c>
      <c r="N1123" s="2" t="str">
        <f t="shared" si="106"/>
        <v>90-94.99</v>
      </c>
      <c r="O1123" s="2">
        <f t="shared" si="107"/>
        <v>0</v>
      </c>
      <c r="P1123" s="2">
        <f>1</f>
        <v>1</v>
      </c>
    </row>
    <row r="1124" spans="1:16" x14ac:dyDescent="0.25">
      <c r="A1124" s="1">
        <v>45140</v>
      </c>
      <c r="B1124">
        <v>3963000</v>
      </c>
      <c r="C1124">
        <v>93.68</v>
      </c>
      <c r="D1124">
        <v>86.45</v>
      </c>
      <c r="E1124">
        <v>1.83</v>
      </c>
      <c r="F1124" t="s">
        <v>9</v>
      </c>
      <c r="G1124" t="s">
        <v>48</v>
      </c>
      <c r="H1124" t="s">
        <v>13</v>
      </c>
      <c r="I1124">
        <v>114</v>
      </c>
      <c r="J1124">
        <f t="shared" si="102"/>
        <v>2023</v>
      </c>
      <c r="K1124" t="str">
        <f t="shared" si="103"/>
        <v>More than 100</v>
      </c>
      <c r="L1124" t="str">
        <f t="shared" si="104"/>
        <v>Over 80</v>
      </c>
      <c r="M1124" s="2" t="str">
        <f t="shared" si="105"/>
        <v>1.50-1.99</v>
      </c>
      <c r="N1124" s="2" t="str">
        <f t="shared" si="106"/>
        <v>90-94.99</v>
      </c>
      <c r="O1124" s="2">
        <f t="shared" si="107"/>
        <v>0</v>
      </c>
      <c r="P1124" s="2">
        <f>1</f>
        <v>1</v>
      </c>
    </row>
    <row r="1125" spans="1:16" x14ac:dyDescent="0.25">
      <c r="A1125" s="1">
        <v>42366</v>
      </c>
      <c r="B1125">
        <v>4157000</v>
      </c>
      <c r="C1125">
        <v>97.65</v>
      </c>
      <c r="D1125">
        <v>75.77</v>
      </c>
      <c r="E1125">
        <v>1.98</v>
      </c>
      <c r="F1125" t="s">
        <v>9</v>
      </c>
      <c r="G1125" t="s">
        <v>32</v>
      </c>
      <c r="H1125" t="s">
        <v>33</v>
      </c>
      <c r="I1125">
        <v>41</v>
      </c>
      <c r="J1125">
        <f t="shared" si="102"/>
        <v>2015</v>
      </c>
      <c r="K1125" t="str">
        <f t="shared" si="103"/>
        <v>Less than 50</v>
      </c>
      <c r="L1125" t="str">
        <f t="shared" si="104"/>
        <v>65-79.99</v>
      </c>
      <c r="M1125" s="2" t="str">
        <f t="shared" si="105"/>
        <v>1.50-1.99</v>
      </c>
      <c r="N1125" s="2" t="str">
        <f t="shared" si="106"/>
        <v>95-97.99</v>
      </c>
      <c r="O1125" s="2">
        <f t="shared" si="107"/>
        <v>0</v>
      </c>
      <c r="P1125" s="2">
        <f>1</f>
        <v>1</v>
      </c>
    </row>
    <row r="1126" spans="1:16" x14ac:dyDescent="0.25">
      <c r="A1126" s="1">
        <v>45699</v>
      </c>
      <c r="B1126">
        <v>8327000</v>
      </c>
      <c r="C1126">
        <v>96.35</v>
      </c>
      <c r="D1126">
        <v>74.27</v>
      </c>
      <c r="E1126">
        <v>1.25</v>
      </c>
      <c r="F1126" t="s">
        <v>40</v>
      </c>
      <c r="G1126" t="s">
        <v>44</v>
      </c>
      <c r="H1126" t="s">
        <v>37</v>
      </c>
      <c r="I1126">
        <v>84</v>
      </c>
      <c r="J1126">
        <f t="shared" si="102"/>
        <v>2025</v>
      </c>
      <c r="K1126" t="str">
        <f t="shared" si="103"/>
        <v>50-100</v>
      </c>
      <c r="L1126" t="str">
        <f t="shared" si="104"/>
        <v>65-79.99</v>
      </c>
      <c r="M1126" s="2" t="str">
        <f t="shared" si="105"/>
        <v>1.25-1.49</v>
      </c>
      <c r="N1126" s="2" t="str">
        <f t="shared" si="106"/>
        <v>95-97.99</v>
      </c>
      <c r="O1126" s="2">
        <f t="shared" si="107"/>
        <v>1</v>
      </c>
      <c r="P1126" s="2">
        <f>1</f>
        <v>1</v>
      </c>
    </row>
    <row r="1127" spans="1:16" x14ac:dyDescent="0.25">
      <c r="A1127" s="1">
        <v>44249</v>
      </c>
      <c r="B1127">
        <v>6306000</v>
      </c>
      <c r="C1127">
        <v>86.29</v>
      </c>
      <c r="D1127">
        <v>68.55</v>
      </c>
      <c r="E1127">
        <v>1.26</v>
      </c>
      <c r="F1127" t="s">
        <v>9</v>
      </c>
      <c r="G1127" t="s">
        <v>20</v>
      </c>
      <c r="H1127" t="s">
        <v>21</v>
      </c>
      <c r="I1127">
        <v>101</v>
      </c>
      <c r="J1127">
        <f t="shared" si="102"/>
        <v>2021</v>
      </c>
      <c r="K1127" t="str">
        <f t="shared" si="103"/>
        <v>More than 100</v>
      </c>
      <c r="L1127" t="str">
        <f t="shared" si="104"/>
        <v>65-79.99</v>
      </c>
      <c r="M1127" s="2" t="str">
        <f t="shared" si="105"/>
        <v>1.25-1.49</v>
      </c>
      <c r="N1127" s="2" t="str">
        <f t="shared" si="106"/>
        <v>Under 90</v>
      </c>
      <c r="O1127" s="2">
        <f t="shared" si="107"/>
        <v>0</v>
      </c>
      <c r="P1127" s="2">
        <f>1</f>
        <v>1</v>
      </c>
    </row>
    <row r="1128" spans="1:16" x14ac:dyDescent="0.25">
      <c r="A1128" s="1">
        <v>43586</v>
      </c>
      <c r="B1128">
        <v>7193000</v>
      </c>
      <c r="C1128">
        <v>94.29</v>
      </c>
      <c r="D1128">
        <v>76.540000000000006</v>
      </c>
      <c r="E1128">
        <v>2.25</v>
      </c>
      <c r="F1128" t="s">
        <v>9</v>
      </c>
      <c r="G1128" t="s">
        <v>32</v>
      </c>
      <c r="H1128" t="s">
        <v>33</v>
      </c>
      <c r="I1128">
        <v>9</v>
      </c>
      <c r="J1128">
        <f t="shared" si="102"/>
        <v>2019</v>
      </c>
      <c r="K1128" t="str">
        <f t="shared" si="103"/>
        <v>Less than 50</v>
      </c>
      <c r="L1128" t="str">
        <f t="shared" si="104"/>
        <v>65-79.99</v>
      </c>
      <c r="M1128" s="2" t="str">
        <f t="shared" si="105"/>
        <v>Over 2.00</v>
      </c>
      <c r="N1128" s="2" t="str">
        <f t="shared" si="106"/>
        <v>90-94.99</v>
      </c>
      <c r="O1128" s="2">
        <f t="shared" si="107"/>
        <v>0</v>
      </c>
      <c r="P1128" s="2">
        <f>1</f>
        <v>1</v>
      </c>
    </row>
    <row r="1129" spans="1:16" x14ac:dyDescent="0.25">
      <c r="A1129" s="1">
        <v>42603</v>
      </c>
      <c r="B1129">
        <v>4265000</v>
      </c>
      <c r="C1129">
        <v>97.77</v>
      </c>
      <c r="D1129">
        <v>56.26</v>
      </c>
      <c r="E1129">
        <v>2.46</v>
      </c>
      <c r="F1129" t="s">
        <v>9</v>
      </c>
      <c r="G1129" t="s">
        <v>45</v>
      </c>
      <c r="H1129" t="s">
        <v>33</v>
      </c>
      <c r="I1129">
        <v>66</v>
      </c>
      <c r="J1129">
        <f t="shared" si="102"/>
        <v>2016</v>
      </c>
      <c r="K1129" t="str">
        <f t="shared" si="103"/>
        <v>50-100</v>
      </c>
      <c r="L1129" t="str">
        <f t="shared" si="104"/>
        <v>Under 65</v>
      </c>
      <c r="M1129" s="2" t="str">
        <f t="shared" si="105"/>
        <v>Over 2.00</v>
      </c>
      <c r="N1129" s="2" t="str">
        <f t="shared" si="106"/>
        <v>95-97.99</v>
      </c>
      <c r="O1129" s="2">
        <f t="shared" si="107"/>
        <v>0</v>
      </c>
      <c r="P1129" s="2">
        <f>1</f>
        <v>1</v>
      </c>
    </row>
    <row r="1130" spans="1:16" x14ac:dyDescent="0.25">
      <c r="A1130" s="1">
        <v>45095</v>
      </c>
      <c r="B1130">
        <v>5006000</v>
      </c>
      <c r="C1130">
        <v>99.72</v>
      </c>
      <c r="D1130">
        <v>53.9</v>
      </c>
      <c r="E1130">
        <v>1.45</v>
      </c>
      <c r="F1130" t="s">
        <v>9</v>
      </c>
      <c r="G1130" t="s">
        <v>30</v>
      </c>
      <c r="H1130" t="s">
        <v>28</v>
      </c>
      <c r="I1130">
        <v>111</v>
      </c>
      <c r="J1130">
        <f t="shared" si="102"/>
        <v>2023</v>
      </c>
      <c r="K1130" t="str">
        <f t="shared" si="103"/>
        <v>More than 100</v>
      </c>
      <c r="L1130" t="str">
        <f t="shared" si="104"/>
        <v>Under 65</v>
      </c>
      <c r="M1130" s="2" t="str">
        <f t="shared" si="105"/>
        <v>1.25-1.49</v>
      </c>
      <c r="N1130" s="2" t="str">
        <f t="shared" si="106"/>
        <v>Over 98</v>
      </c>
      <c r="O1130" s="2">
        <f t="shared" si="107"/>
        <v>0</v>
      </c>
      <c r="P1130" s="2">
        <f>1</f>
        <v>1</v>
      </c>
    </row>
    <row r="1131" spans="1:16" x14ac:dyDescent="0.25">
      <c r="A1131" s="1">
        <v>44088</v>
      </c>
      <c r="B1131">
        <v>2215000</v>
      </c>
      <c r="C1131">
        <v>98.93</v>
      </c>
      <c r="D1131">
        <v>52.63</v>
      </c>
      <c r="E1131">
        <v>1.82</v>
      </c>
      <c r="F1131" t="s">
        <v>9</v>
      </c>
      <c r="G1131" t="s">
        <v>29</v>
      </c>
      <c r="H1131" t="s">
        <v>26</v>
      </c>
      <c r="I1131">
        <v>113</v>
      </c>
      <c r="J1131">
        <f t="shared" si="102"/>
        <v>2020</v>
      </c>
      <c r="K1131" t="str">
        <f t="shared" si="103"/>
        <v>More than 100</v>
      </c>
      <c r="L1131" t="str">
        <f t="shared" si="104"/>
        <v>Under 65</v>
      </c>
      <c r="M1131" s="2" t="str">
        <f t="shared" si="105"/>
        <v>1.50-1.99</v>
      </c>
      <c r="N1131" s="2" t="str">
        <f t="shared" si="106"/>
        <v>Over 98</v>
      </c>
      <c r="O1131" s="2">
        <f t="shared" si="107"/>
        <v>0</v>
      </c>
      <c r="P1131" s="2">
        <f>1</f>
        <v>1</v>
      </c>
    </row>
    <row r="1132" spans="1:16" x14ac:dyDescent="0.25">
      <c r="A1132" s="1">
        <v>44748</v>
      </c>
      <c r="B1132">
        <v>8496000</v>
      </c>
      <c r="C1132">
        <v>88.83</v>
      </c>
      <c r="D1132">
        <v>64.58</v>
      </c>
      <c r="E1132">
        <v>2.27</v>
      </c>
      <c r="F1132" t="s">
        <v>9</v>
      </c>
      <c r="G1132" t="s">
        <v>41</v>
      </c>
      <c r="H1132" t="s">
        <v>33</v>
      </c>
      <c r="I1132">
        <v>106</v>
      </c>
      <c r="J1132">
        <f t="shared" si="102"/>
        <v>2022</v>
      </c>
      <c r="K1132" t="str">
        <f t="shared" si="103"/>
        <v>More than 100</v>
      </c>
      <c r="L1132" t="str">
        <f t="shared" si="104"/>
        <v>Under 65</v>
      </c>
      <c r="M1132" s="2" t="str">
        <f t="shared" si="105"/>
        <v>Over 2.00</v>
      </c>
      <c r="N1132" s="2" t="str">
        <f t="shared" si="106"/>
        <v>Under 90</v>
      </c>
      <c r="O1132" s="2">
        <f t="shared" si="107"/>
        <v>0</v>
      </c>
      <c r="P1132" s="2">
        <f>1</f>
        <v>1</v>
      </c>
    </row>
    <row r="1133" spans="1:16" x14ac:dyDescent="0.25">
      <c r="A1133" s="1">
        <v>42935</v>
      </c>
      <c r="B1133">
        <v>5978000</v>
      </c>
      <c r="C1133">
        <v>93.44</v>
      </c>
      <c r="D1133">
        <v>80.489999999999995</v>
      </c>
      <c r="E1133">
        <v>2.0699999999999998</v>
      </c>
      <c r="F1133" t="s">
        <v>9</v>
      </c>
      <c r="G1133" t="s">
        <v>44</v>
      </c>
      <c r="H1133" t="s">
        <v>37</v>
      </c>
      <c r="I1133">
        <v>61</v>
      </c>
      <c r="J1133">
        <f t="shared" si="102"/>
        <v>2017</v>
      </c>
      <c r="K1133" t="str">
        <f t="shared" si="103"/>
        <v>50-100</v>
      </c>
      <c r="L1133" t="str">
        <f t="shared" si="104"/>
        <v>Over 80</v>
      </c>
      <c r="M1133" s="2" t="str">
        <f t="shared" si="105"/>
        <v>Over 2.00</v>
      </c>
      <c r="N1133" s="2" t="str">
        <f t="shared" si="106"/>
        <v>90-94.99</v>
      </c>
      <c r="O1133" s="2">
        <f t="shared" si="107"/>
        <v>0</v>
      </c>
      <c r="P1133" s="2">
        <f>1</f>
        <v>1</v>
      </c>
    </row>
    <row r="1134" spans="1:16" x14ac:dyDescent="0.25">
      <c r="A1134" s="1">
        <v>43079</v>
      </c>
      <c r="B1134">
        <v>5654000</v>
      </c>
      <c r="C1134">
        <v>98.02</v>
      </c>
      <c r="D1134">
        <v>67.28</v>
      </c>
      <c r="E1134">
        <v>2.4500000000000002</v>
      </c>
      <c r="F1134" t="s">
        <v>52</v>
      </c>
      <c r="G1134" t="s">
        <v>24</v>
      </c>
      <c r="H1134" t="s">
        <v>15</v>
      </c>
      <c r="I1134">
        <v>33</v>
      </c>
      <c r="J1134">
        <f t="shared" si="102"/>
        <v>2017</v>
      </c>
      <c r="K1134" t="str">
        <f t="shared" si="103"/>
        <v>Less than 50</v>
      </c>
      <c r="L1134" t="str">
        <f t="shared" si="104"/>
        <v>65-79.99</v>
      </c>
      <c r="M1134" s="2" t="str">
        <f t="shared" si="105"/>
        <v>Over 2.00</v>
      </c>
      <c r="N1134" s="2" t="str">
        <f t="shared" si="106"/>
        <v>Over 98</v>
      </c>
      <c r="O1134" s="2">
        <f t="shared" si="107"/>
        <v>1</v>
      </c>
      <c r="P1134" s="2">
        <f>1</f>
        <v>1</v>
      </c>
    </row>
    <row r="1135" spans="1:16" x14ac:dyDescent="0.25">
      <c r="A1135" s="1">
        <v>42492</v>
      </c>
      <c r="B1135">
        <v>2731000</v>
      </c>
      <c r="C1135">
        <v>90.84</v>
      </c>
      <c r="D1135">
        <v>88.07</v>
      </c>
      <c r="E1135">
        <v>1.48</v>
      </c>
      <c r="F1135" t="s">
        <v>9</v>
      </c>
      <c r="G1135" t="s">
        <v>30</v>
      </c>
      <c r="H1135" t="s">
        <v>28</v>
      </c>
      <c r="I1135">
        <v>70</v>
      </c>
      <c r="J1135">
        <f t="shared" si="102"/>
        <v>2016</v>
      </c>
      <c r="K1135" t="str">
        <f t="shared" si="103"/>
        <v>50-100</v>
      </c>
      <c r="L1135" t="str">
        <f t="shared" si="104"/>
        <v>Over 80</v>
      </c>
      <c r="M1135" s="2" t="str">
        <f t="shared" si="105"/>
        <v>1.25-1.49</v>
      </c>
      <c r="N1135" s="2" t="str">
        <f t="shared" si="106"/>
        <v>90-94.99</v>
      </c>
      <c r="O1135" s="2">
        <f t="shared" si="107"/>
        <v>0</v>
      </c>
      <c r="P1135" s="2">
        <f>1</f>
        <v>1</v>
      </c>
    </row>
    <row r="1136" spans="1:16" x14ac:dyDescent="0.25">
      <c r="A1136" s="1">
        <v>42442</v>
      </c>
      <c r="B1136">
        <v>3689000</v>
      </c>
      <c r="C1136">
        <v>95.87</v>
      </c>
      <c r="D1136">
        <v>62.46</v>
      </c>
      <c r="E1136">
        <v>2.17</v>
      </c>
      <c r="F1136" t="s">
        <v>9</v>
      </c>
      <c r="G1136" t="s">
        <v>14</v>
      </c>
      <c r="H1136" t="s">
        <v>15</v>
      </c>
      <c r="I1136">
        <v>67</v>
      </c>
      <c r="J1136">
        <f t="shared" si="102"/>
        <v>2016</v>
      </c>
      <c r="K1136" t="str">
        <f t="shared" si="103"/>
        <v>50-100</v>
      </c>
      <c r="L1136" t="str">
        <f t="shared" si="104"/>
        <v>Under 65</v>
      </c>
      <c r="M1136" s="2" t="str">
        <f t="shared" si="105"/>
        <v>Over 2.00</v>
      </c>
      <c r="N1136" s="2" t="str">
        <f t="shared" si="106"/>
        <v>95-97.99</v>
      </c>
      <c r="O1136" s="2">
        <f t="shared" si="107"/>
        <v>0</v>
      </c>
      <c r="P1136" s="2">
        <f>1</f>
        <v>1</v>
      </c>
    </row>
    <row r="1137" spans="1:16" x14ac:dyDescent="0.25">
      <c r="A1137" s="1">
        <v>44102</v>
      </c>
      <c r="B1137">
        <v>3546000</v>
      </c>
      <c r="C1137">
        <v>96.67</v>
      </c>
      <c r="D1137">
        <v>65.290000000000006</v>
      </c>
      <c r="E1137">
        <v>1.66</v>
      </c>
      <c r="F1137" t="s">
        <v>9</v>
      </c>
      <c r="G1137" t="s">
        <v>16</v>
      </c>
      <c r="H1137" t="s">
        <v>11</v>
      </c>
      <c r="I1137">
        <v>5</v>
      </c>
      <c r="J1137">
        <f t="shared" si="102"/>
        <v>2020</v>
      </c>
      <c r="K1137" t="str">
        <f t="shared" si="103"/>
        <v>Less than 50</v>
      </c>
      <c r="L1137" t="str">
        <f t="shared" si="104"/>
        <v>65-79.99</v>
      </c>
      <c r="M1137" s="2" t="str">
        <f t="shared" si="105"/>
        <v>1.50-1.99</v>
      </c>
      <c r="N1137" s="2" t="str">
        <f t="shared" si="106"/>
        <v>95-97.99</v>
      </c>
      <c r="O1137" s="2">
        <f t="shared" si="107"/>
        <v>0</v>
      </c>
      <c r="P1137" s="2">
        <f>1</f>
        <v>1</v>
      </c>
    </row>
    <row r="1138" spans="1:16" x14ac:dyDescent="0.25">
      <c r="A1138" s="1">
        <v>45272</v>
      </c>
      <c r="B1138">
        <v>2056000</v>
      </c>
      <c r="C1138">
        <v>92.89</v>
      </c>
      <c r="D1138">
        <v>82.35</v>
      </c>
      <c r="E1138">
        <v>1.54</v>
      </c>
      <c r="F1138" t="s">
        <v>19</v>
      </c>
      <c r="G1138" t="s">
        <v>47</v>
      </c>
      <c r="H1138" t="s">
        <v>18</v>
      </c>
      <c r="I1138">
        <v>33</v>
      </c>
      <c r="J1138">
        <f t="shared" si="102"/>
        <v>2023</v>
      </c>
      <c r="K1138" t="str">
        <f t="shared" si="103"/>
        <v>Less than 50</v>
      </c>
      <c r="L1138" t="str">
        <f t="shared" si="104"/>
        <v>Over 80</v>
      </c>
      <c r="M1138" s="2" t="str">
        <f t="shared" si="105"/>
        <v>1.50-1.99</v>
      </c>
      <c r="N1138" s="2" t="str">
        <f t="shared" si="106"/>
        <v>90-94.99</v>
      </c>
      <c r="O1138" s="2">
        <f t="shared" si="107"/>
        <v>1</v>
      </c>
      <c r="P1138" s="2">
        <f>1</f>
        <v>1</v>
      </c>
    </row>
    <row r="1139" spans="1:16" x14ac:dyDescent="0.25">
      <c r="A1139" s="1">
        <v>42932</v>
      </c>
      <c r="B1139">
        <v>9086000</v>
      </c>
      <c r="C1139">
        <v>89.04</v>
      </c>
      <c r="D1139">
        <v>61.1</v>
      </c>
      <c r="E1139">
        <v>2.4</v>
      </c>
      <c r="F1139" t="s">
        <v>9</v>
      </c>
      <c r="G1139" t="s">
        <v>42</v>
      </c>
      <c r="H1139" t="s">
        <v>26</v>
      </c>
      <c r="I1139">
        <v>83</v>
      </c>
      <c r="J1139">
        <f t="shared" si="102"/>
        <v>2017</v>
      </c>
      <c r="K1139" t="str">
        <f t="shared" si="103"/>
        <v>50-100</v>
      </c>
      <c r="L1139" t="str">
        <f t="shared" si="104"/>
        <v>Under 65</v>
      </c>
      <c r="M1139" s="2" t="str">
        <f t="shared" si="105"/>
        <v>Over 2.00</v>
      </c>
      <c r="N1139" s="2" t="str">
        <f t="shared" si="106"/>
        <v>Under 90</v>
      </c>
      <c r="O1139" s="2">
        <f t="shared" si="107"/>
        <v>0</v>
      </c>
      <c r="P1139" s="2">
        <f>1</f>
        <v>1</v>
      </c>
    </row>
    <row r="1140" spans="1:16" x14ac:dyDescent="0.25">
      <c r="A1140" s="1">
        <v>42814</v>
      </c>
      <c r="B1140">
        <v>6130000</v>
      </c>
      <c r="C1140">
        <v>94.72</v>
      </c>
      <c r="D1140">
        <v>51.17</v>
      </c>
      <c r="E1140">
        <v>1.93</v>
      </c>
      <c r="F1140" t="s">
        <v>19</v>
      </c>
      <c r="G1140" t="s">
        <v>10</v>
      </c>
      <c r="H1140" t="s">
        <v>11</v>
      </c>
      <c r="I1140">
        <v>124</v>
      </c>
      <c r="J1140">
        <f t="shared" si="102"/>
        <v>2017</v>
      </c>
      <c r="K1140" t="str">
        <f t="shared" si="103"/>
        <v>More than 100</v>
      </c>
      <c r="L1140" t="str">
        <f t="shared" si="104"/>
        <v>Under 65</v>
      </c>
      <c r="M1140" s="2" t="str">
        <f t="shared" si="105"/>
        <v>1.50-1.99</v>
      </c>
      <c r="N1140" s="2" t="str">
        <f t="shared" si="106"/>
        <v>90-94.99</v>
      </c>
      <c r="O1140" s="2">
        <f t="shared" si="107"/>
        <v>1</v>
      </c>
      <c r="P1140" s="2">
        <f>1</f>
        <v>1</v>
      </c>
    </row>
    <row r="1141" spans="1:16" x14ac:dyDescent="0.25">
      <c r="A1141" s="1">
        <v>43669</v>
      </c>
      <c r="B1141">
        <v>11029000</v>
      </c>
      <c r="C1141">
        <v>90.39</v>
      </c>
      <c r="D1141">
        <v>53.26</v>
      </c>
      <c r="E1141">
        <v>1.29</v>
      </c>
      <c r="F1141" t="s">
        <v>9</v>
      </c>
      <c r="G1141" t="s">
        <v>25</v>
      </c>
      <c r="H1141" t="s">
        <v>26</v>
      </c>
      <c r="I1141">
        <v>93</v>
      </c>
      <c r="J1141">
        <f t="shared" si="102"/>
        <v>2019</v>
      </c>
      <c r="K1141" t="str">
        <f t="shared" si="103"/>
        <v>50-100</v>
      </c>
      <c r="L1141" t="str">
        <f t="shared" si="104"/>
        <v>Under 65</v>
      </c>
      <c r="M1141" s="2" t="str">
        <f t="shared" si="105"/>
        <v>1.25-1.49</v>
      </c>
      <c r="N1141" s="2" t="str">
        <f t="shared" si="106"/>
        <v>90-94.99</v>
      </c>
      <c r="O1141" s="2">
        <f t="shared" si="107"/>
        <v>0</v>
      </c>
      <c r="P1141" s="2">
        <f>1</f>
        <v>1</v>
      </c>
    </row>
    <row r="1142" spans="1:16" x14ac:dyDescent="0.25">
      <c r="A1142" s="1">
        <v>45551</v>
      </c>
      <c r="B1142">
        <v>4770000</v>
      </c>
      <c r="C1142">
        <v>92</v>
      </c>
      <c r="D1142">
        <v>52.11</v>
      </c>
      <c r="E1142">
        <v>1.06</v>
      </c>
      <c r="F1142" t="s">
        <v>9</v>
      </c>
      <c r="G1142" t="s">
        <v>42</v>
      </c>
      <c r="H1142" t="s">
        <v>26</v>
      </c>
      <c r="I1142">
        <v>92</v>
      </c>
      <c r="J1142">
        <f t="shared" si="102"/>
        <v>2024</v>
      </c>
      <c r="K1142" t="str">
        <f t="shared" si="103"/>
        <v>50-100</v>
      </c>
      <c r="L1142" t="str">
        <f t="shared" si="104"/>
        <v>Under 65</v>
      </c>
      <c r="M1142" s="2" t="str">
        <f t="shared" si="105"/>
        <v>Under 1.25</v>
      </c>
      <c r="N1142" s="2" t="str">
        <f t="shared" si="106"/>
        <v>90-94.99</v>
      </c>
      <c r="O1142" s="2">
        <f t="shared" si="107"/>
        <v>0</v>
      </c>
      <c r="P1142" s="2">
        <f>1</f>
        <v>1</v>
      </c>
    </row>
    <row r="1143" spans="1:16" x14ac:dyDescent="0.25">
      <c r="A1143" s="1">
        <v>43053</v>
      </c>
      <c r="B1143">
        <v>5625000</v>
      </c>
      <c r="C1143">
        <v>92.63</v>
      </c>
      <c r="D1143">
        <v>59.72</v>
      </c>
      <c r="E1143">
        <v>2.12</v>
      </c>
      <c r="F1143" t="s">
        <v>40</v>
      </c>
      <c r="G1143" t="s">
        <v>20</v>
      </c>
      <c r="H1143" t="s">
        <v>21</v>
      </c>
      <c r="I1143">
        <v>128</v>
      </c>
      <c r="J1143">
        <f t="shared" si="102"/>
        <v>2017</v>
      </c>
      <c r="K1143" t="str">
        <f t="shared" si="103"/>
        <v>More than 100</v>
      </c>
      <c r="L1143" t="str">
        <f t="shared" si="104"/>
        <v>Under 65</v>
      </c>
      <c r="M1143" s="2" t="str">
        <f t="shared" si="105"/>
        <v>Over 2.00</v>
      </c>
      <c r="N1143" s="2" t="str">
        <f t="shared" si="106"/>
        <v>90-94.99</v>
      </c>
      <c r="O1143" s="2">
        <f t="shared" si="107"/>
        <v>1</v>
      </c>
      <c r="P1143" s="2">
        <f>1</f>
        <v>1</v>
      </c>
    </row>
    <row r="1144" spans="1:16" x14ac:dyDescent="0.25">
      <c r="A1144" s="1">
        <v>44625</v>
      </c>
      <c r="B1144">
        <v>4152000</v>
      </c>
      <c r="C1144">
        <v>91.91</v>
      </c>
      <c r="D1144">
        <v>61.45</v>
      </c>
      <c r="E1144">
        <v>1.37</v>
      </c>
      <c r="F1144" t="s">
        <v>9</v>
      </c>
      <c r="G1144" t="s">
        <v>49</v>
      </c>
      <c r="H1144" t="s">
        <v>18</v>
      </c>
      <c r="I1144">
        <v>61</v>
      </c>
      <c r="J1144">
        <f t="shared" si="102"/>
        <v>2022</v>
      </c>
      <c r="K1144" t="str">
        <f t="shared" si="103"/>
        <v>50-100</v>
      </c>
      <c r="L1144" t="str">
        <f t="shared" si="104"/>
        <v>Under 65</v>
      </c>
      <c r="M1144" s="2" t="str">
        <f t="shared" si="105"/>
        <v>1.25-1.49</v>
      </c>
      <c r="N1144" s="2" t="str">
        <f t="shared" si="106"/>
        <v>90-94.99</v>
      </c>
      <c r="O1144" s="2">
        <f t="shared" si="107"/>
        <v>0</v>
      </c>
      <c r="P1144" s="2">
        <f>1</f>
        <v>1</v>
      </c>
    </row>
    <row r="1145" spans="1:16" x14ac:dyDescent="0.25">
      <c r="A1145" s="1">
        <v>45029</v>
      </c>
      <c r="B1145">
        <v>7689000</v>
      </c>
      <c r="C1145">
        <v>97.37</v>
      </c>
      <c r="D1145">
        <v>66.709999999999994</v>
      </c>
      <c r="E1145">
        <v>1.1100000000000001</v>
      </c>
      <c r="F1145" t="s">
        <v>9</v>
      </c>
      <c r="G1145" t="s">
        <v>44</v>
      </c>
      <c r="H1145" t="s">
        <v>37</v>
      </c>
      <c r="I1145">
        <v>113</v>
      </c>
      <c r="J1145">
        <f t="shared" si="102"/>
        <v>2023</v>
      </c>
      <c r="K1145" t="str">
        <f t="shared" si="103"/>
        <v>More than 100</v>
      </c>
      <c r="L1145" t="str">
        <f t="shared" si="104"/>
        <v>65-79.99</v>
      </c>
      <c r="M1145" s="2" t="str">
        <f t="shared" si="105"/>
        <v>Under 1.25</v>
      </c>
      <c r="N1145" s="2" t="str">
        <f t="shared" si="106"/>
        <v>95-97.99</v>
      </c>
      <c r="O1145" s="2">
        <f t="shared" si="107"/>
        <v>0</v>
      </c>
      <c r="P1145" s="2">
        <f>1</f>
        <v>1</v>
      </c>
    </row>
    <row r="1146" spans="1:16" x14ac:dyDescent="0.25">
      <c r="A1146" s="1">
        <v>44516</v>
      </c>
      <c r="B1146">
        <v>8197000</v>
      </c>
      <c r="C1146">
        <v>85.11</v>
      </c>
      <c r="D1146">
        <v>70.73</v>
      </c>
      <c r="E1146">
        <v>1.06</v>
      </c>
      <c r="F1146" t="s">
        <v>19</v>
      </c>
      <c r="G1146" t="s">
        <v>32</v>
      </c>
      <c r="H1146" t="s">
        <v>33</v>
      </c>
      <c r="I1146">
        <v>97</v>
      </c>
      <c r="J1146">
        <f t="shared" si="102"/>
        <v>2021</v>
      </c>
      <c r="K1146" t="str">
        <f t="shared" si="103"/>
        <v>50-100</v>
      </c>
      <c r="L1146" t="str">
        <f t="shared" si="104"/>
        <v>65-79.99</v>
      </c>
      <c r="M1146" s="2" t="str">
        <f t="shared" si="105"/>
        <v>Under 1.25</v>
      </c>
      <c r="N1146" s="2" t="str">
        <f t="shared" si="106"/>
        <v>Under 90</v>
      </c>
      <c r="O1146" s="2">
        <f t="shared" si="107"/>
        <v>1</v>
      </c>
      <c r="P1146" s="2">
        <f>1</f>
        <v>1</v>
      </c>
    </row>
    <row r="1147" spans="1:16" x14ac:dyDescent="0.25">
      <c r="A1147" s="1">
        <v>45567</v>
      </c>
      <c r="B1147">
        <v>6575000</v>
      </c>
      <c r="C1147">
        <v>99.53</v>
      </c>
      <c r="D1147">
        <v>71.62</v>
      </c>
      <c r="E1147">
        <v>1.69</v>
      </c>
      <c r="F1147" t="s">
        <v>9</v>
      </c>
      <c r="G1147" t="s">
        <v>44</v>
      </c>
      <c r="H1147" t="s">
        <v>37</v>
      </c>
      <c r="I1147">
        <v>78</v>
      </c>
      <c r="J1147">
        <f t="shared" si="102"/>
        <v>2024</v>
      </c>
      <c r="K1147" t="str">
        <f t="shared" si="103"/>
        <v>50-100</v>
      </c>
      <c r="L1147" t="str">
        <f t="shared" si="104"/>
        <v>65-79.99</v>
      </c>
      <c r="M1147" s="2" t="str">
        <f t="shared" si="105"/>
        <v>1.50-1.99</v>
      </c>
      <c r="N1147" s="2" t="str">
        <f t="shared" si="106"/>
        <v>Over 98</v>
      </c>
      <c r="O1147" s="2">
        <f t="shared" si="107"/>
        <v>0</v>
      </c>
      <c r="P1147" s="2">
        <f>1</f>
        <v>1</v>
      </c>
    </row>
    <row r="1148" spans="1:16" x14ac:dyDescent="0.25">
      <c r="A1148" s="1">
        <v>44815</v>
      </c>
      <c r="B1148">
        <v>5311000</v>
      </c>
      <c r="C1148">
        <v>85.97</v>
      </c>
      <c r="D1148">
        <v>68.63</v>
      </c>
      <c r="E1148">
        <v>1.36</v>
      </c>
      <c r="F1148" t="s">
        <v>9</v>
      </c>
      <c r="G1148" t="s">
        <v>14</v>
      </c>
      <c r="H1148" t="s">
        <v>15</v>
      </c>
      <c r="I1148">
        <v>86</v>
      </c>
      <c r="J1148">
        <f t="shared" si="102"/>
        <v>2022</v>
      </c>
      <c r="K1148" t="str">
        <f t="shared" si="103"/>
        <v>50-100</v>
      </c>
      <c r="L1148" t="str">
        <f t="shared" si="104"/>
        <v>65-79.99</v>
      </c>
      <c r="M1148" s="2" t="str">
        <f t="shared" si="105"/>
        <v>1.25-1.49</v>
      </c>
      <c r="N1148" s="2" t="str">
        <f t="shared" si="106"/>
        <v>Under 90</v>
      </c>
      <c r="O1148" s="2">
        <f t="shared" si="107"/>
        <v>0</v>
      </c>
      <c r="P1148" s="2">
        <f>1</f>
        <v>1</v>
      </c>
    </row>
    <row r="1149" spans="1:16" x14ac:dyDescent="0.25">
      <c r="A1149" s="1">
        <v>45860</v>
      </c>
      <c r="B1149">
        <v>500000</v>
      </c>
      <c r="C1149">
        <v>93.73</v>
      </c>
      <c r="D1149">
        <v>64.27</v>
      </c>
      <c r="E1149">
        <v>1.25</v>
      </c>
      <c r="F1149" t="s">
        <v>9</v>
      </c>
      <c r="G1149" t="s">
        <v>16</v>
      </c>
      <c r="H1149" t="s">
        <v>11</v>
      </c>
      <c r="I1149">
        <v>24</v>
      </c>
      <c r="J1149">
        <f t="shared" si="102"/>
        <v>2025</v>
      </c>
      <c r="K1149" t="str">
        <f t="shared" si="103"/>
        <v>Less than 50</v>
      </c>
      <c r="L1149" t="str">
        <f t="shared" si="104"/>
        <v>Under 65</v>
      </c>
      <c r="M1149" s="2" t="str">
        <f t="shared" si="105"/>
        <v>1.25-1.49</v>
      </c>
      <c r="N1149" s="2" t="str">
        <f t="shared" si="106"/>
        <v>90-94.99</v>
      </c>
      <c r="O1149" s="2">
        <f t="shared" si="107"/>
        <v>0</v>
      </c>
      <c r="P1149" s="2">
        <f>1</f>
        <v>1</v>
      </c>
    </row>
    <row r="1150" spans="1:16" x14ac:dyDescent="0.25">
      <c r="A1150" s="1">
        <v>43171</v>
      </c>
      <c r="B1150">
        <v>7576000</v>
      </c>
      <c r="C1150">
        <v>94.96</v>
      </c>
      <c r="D1150">
        <v>63.53</v>
      </c>
      <c r="E1150">
        <v>2.4</v>
      </c>
      <c r="F1150" t="s">
        <v>19</v>
      </c>
      <c r="G1150" t="s">
        <v>20</v>
      </c>
      <c r="H1150" t="s">
        <v>21</v>
      </c>
      <c r="I1150">
        <v>75</v>
      </c>
      <c r="J1150">
        <f t="shared" si="102"/>
        <v>2018</v>
      </c>
      <c r="K1150" t="str">
        <f t="shared" si="103"/>
        <v>50-100</v>
      </c>
      <c r="L1150" t="str">
        <f t="shared" si="104"/>
        <v>Under 65</v>
      </c>
      <c r="M1150" s="2" t="str">
        <f t="shared" si="105"/>
        <v>Over 2.00</v>
      </c>
      <c r="N1150" s="2" t="str">
        <f t="shared" si="106"/>
        <v>90-94.99</v>
      </c>
      <c r="O1150" s="2">
        <f t="shared" si="107"/>
        <v>1</v>
      </c>
      <c r="P1150" s="2">
        <f>1</f>
        <v>1</v>
      </c>
    </row>
    <row r="1151" spans="1:16" x14ac:dyDescent="0.25">
      <c r="A1151" s="1">
        <v>44789</v>
      </c>
      <c r="B1151">
        <v>5465000</v>
      </c>
      <c r="C1151">
        <v>92.95</v>
      </c>
      <c r="D1151">
        <v>51.11</v>
      </c>
      <c r="E1151">
        <v>1.37</v>
      </c>
      <c r="F1151" t="s">
        <v>9</v>
      </c>
      <c r="G1151" t="s">
        <v>31</v>
      </c>
      <c r="H1151" t="s">
        <v>21</v>
      </c>
      <c r="I1151">
        <v>102</v>
      </c>
      <c r="J1151">
        <f t="shared" si="102"/>
        <v>2022</v>
      </c>
      <c r="K1151" t="str">
        <f t="shared" si="103"/>
        <v>More than 100</v>
      </c>
      <c r="L1151" t="str">
        <f t="shared" si="104"/>
        <v>Under 65</v>
      </c>
      <c r="M1151" s="2" t="str">
        <f t="shared" si="105"/>
        <v>1.25-1.49</v>
      </c>
      <c r="N1151" s="2" t="str">
        <f t="shared" si="106"/>
        <v>90-94.99</v>
      </c>
      <c r="O1151" s="2">
        <f t="shared" si="107"/>
        <v>0</v>
      </c>
      <c r="P1151" s="2">
        <f>1</f>
        <v>1</v>
      </c>
    </row>
    <row r="1152" spans="1:16" x14ac:dyDescent="0.25">
      <c r="A1152" s="1">
        <v>42826</v>
      </c>
      <c r="B1152">
        <v>9370000</v>
      </c>
      <c r="C1152">
        <v>93.36</v>
      </c>
      <c r="D1152">
        <v>79.709999999999994</v>
      </c>
      <c r="E1152">
        <v>1.42</v>
      </c>
      <c r="F1152" t="s">
        <v>52</v>
      </c>
      <c r="G1152" t="s">
        <v>50</v>
      </c>
      <c r="H1152" t="s">
        <v>21</v>
      </c>
      <c r="I1152">
        <v>54</v>
      </c>
      <c r="J1152">
        <f t="shared" si="102"/>
        <v>2017</v>
      </c>
      <c r="K1152" t="str">
        <f t="shared" si="103"/>
        <v>50-100</v>
      </c>
      <c r="L1152" t="str">
        <f t="shared" si="104"/>
        <v>65-79.99</v>
      </c>
      <c r="M1152" s="2" t="str">
        <f t="shared" si="105"/>
        <v>1.25-1.49</v>
      </c>
      <c r="N1152" s="2" t="str">
        <f t="shared" si="106"/>
        <v>90-94.99</v>
      </c>
      <c r="O1152" s="2">
        <f t="shared" si="107"/>
        <v>1</v>
      </c>
      <c r="P1152" s="2">
        <f>1</f>
        <v>1</v>
      </c>
    </row>
    <row r="1153" spans="1:16" x14ac:dyDescent="0.25">
      <c r="A1153" s="1">
        <v>45251</v>
      </c>
      <c r="B1153">
        <v>3316000</v>
      </c>
      <c r="C1153">
        <v>91.2</v>
      </c>
      <c r="D1153">
        <v>80.010000000000005</v>
      </c>
      <c r="E1153">
        <v>2.04</v>
      </c>
      <c r="F1153" t="s">
        <v>19</v>
      </c>
      <c r="G1153" t="s">
        <v>38</v>
      </c>
      <c r="H1153" t="s">
        <v>23</v>
      </c>
      <c r="I1153">
        <v>78</v>
      </c>
      <c r="J1153">
        <f t="shared" si="102"/>
        <v>2023</v>
      </c>
      <c r="K1153" t="str">
        <f t="shared" si="103"/>
        <v>50-100</v>
      </c>
      <c r="L1153" t="str">
        <f t="shared" si="104"/>
        <v>Over 80</v>
      </c>
      <c r="M1153" s="2" t="str">
        <f t="shared" si="105"/>
        <v>Over 2.00</v>
      </c>
      <c r="N1153" s="2" t="str">
        <f t="shared" si="106"/>
        <v>90-94.99</v>
      </c>
      <c r="O1153" s="2">
        <f t="shared" si="107"/>
        <v>1</v>
      </c>
      <c r="P1153" s="2">
        <f>1</f>
        <v>1</v>
      </c>
    </row>
    <row r="1154" spans="1:16" x14ac:dyDescent="0.25">
      <c r="A1154" s="1">
        <v>44746</v>
      </c>
      <c r="B1154">
        <v>851000</v>
      </c>
      <c r="C1154">
        <v>91.61</v>
      </c>
      <c r="D1154">
        <v>84.28</v>
      </c>
      <c r="E1154">
        <v>2.0299999999999998</v>
      </c>
      <c r="F1154" t="s">
        <v>19</v>
      </c>
      <c r="G1154" t="s">
        <v>25</v>
      </c>
      <c r="H1154" t="s">
        <v>26</v>
      </c>
      <c r="I1154">
        <v>74</v>
      </c>
      <c r="J1154">
        <f t="shared" ref="J1154:J1217" si="108">YEAR(A1154)</f>
        <v>2022</v>
      </c>
      <c r="K1154" t="str">
        <f t="shared" ref="K1154:K1217" si="109">IF(I1154&lt;50,"Less than 50",IF(I1154&lt;100,"50-100","More than 100"))</f>
        <v>50-100</v>
      </c>
      <c r="L1154" t="str">
        <f t="shared" ref="L1154:L1217" si="110">IF(D1154&lt;65,"Under 65",IF(D1154&lt;80,"65-79.99","Over 80"))</f>
        <v>Over 80</v>
      </c>
      <c r="M1154" s="2" t="str">
        <f t="shared" ref="M1154:M1217" si="111">IF(E1154&lt;1.25,"Under 1.25",IF(E1154&lt;1.5,"1.25-1.49",IF(E1154&lt;2,"1.50-1.99","Over 2.00")))</f>
        <v>Over 2.00</v>
      </c>
      <c r="N1154" s="2" t="str">
        <f t="shared" ref="N1154:N1217" si="112">IF(C1154&lt;90,"Under 90",IF(C1154&lt;95,"90-94.99",IF(C1154&lt;98,"95-97.99","Over 98")))</f>
        <v>90-94.99</v>
      </c>
      <c r="O1154" s="2">
        <f t="shared" ref="O1154:O1217" si="113">IF(OR(F1154="30 Days Late", F1154="60 Days Late", F1154="90+ Days Late"),1,0)</f>
        <v>1</v>
      </c>
      <c r="P1154" s="2">
        <f>1</f>
        <v>1</v>
      </c>
    </row>
    <row r="1155" spans="1:16" x14ac:dyDescent="0.25">
      <c r="A1155" s="1">
        <v>43949</v>
      </c>
      <c r="B1155">
        <v>4557000</v>
      </c>
      <c r="C1155">
        <v>98.1</v>
      </c>
      <c r="D1155">
        <v>52.39</v>
      </c>
      <c r="E1155">
        <v>2.33</v>
      </c>
      <c r="F1155" t="s">
        <v>40</v>
      </c>
      <c r="G1155" t="s">
        <v>22</v>
      </c>
      <c r="H1155" t="s">
        <v>23</v>
      </c>
      <c r="I1155">
        <v>83</v>
      </c>
      <c r="J1155">
        <f t="shared" si="108"/>
        <v>2020</v>
      </c>
      <c r="K1155" t="str">
        <f t="shared" si="109"/>
        <v>50-100</v>
      </c>
      <c r="L1155" t="str">
        <f t="shared" si="110"/>
        <v>Under 65</v>
      </c>
      <c r="M1155" s="2" t="str">
        <f t="shared" si="111"/>
        <v>Over 2.00</v>
      </c>
      <c r="N1155" s="2" t="str">
        <f t="shared" si="112"/>
        <v>Over 98</v>
      </c>
      <c r="O1155" s="2">
        <f t="shared" si="113"/>
        <v>1</v>
      </c>
      <c r="P1155" s="2">
        <f>1</f>
        <v>1</v>
      </c>
    </row>
    <row r="1156" spans="1:16" x14ac:dyDescent="0.25">
      <c r="A1156" s="1">
        <v>42414</v>
      </c>
      <c r="B1156">
        <v>2567000</v>
      </c>
      <c r="C1156">
        <v>92.68</v>
      </c>
      <c r="D1156">
        <v>87.63</v>
      </c>
      <c r="E1156">
        <v>1.07</v>
      </c>
      <c r="F1156" t="s">
        <v>9</v>
      </c>
      <c r="G1156" t="s">
        <v>44</v>
      </c>
      <c r="H1156" t="s">
        <v>37</v>
      </c>
      <c r="I1156">
        <v>41</v>
      </c>
      <c r="J1156">
        <f t="shared" si="108"/>
        <v>2016</v>
      </c>
      <c r="K1156" t="str">
        <f t="shared" si="109"/>
        <v>Less than 50</v>
      </c>
      <c r="L1156" t="str">
        <f t="shared" si="110"/>
        <v>Over 80</v>
      </c>
      <c r="M1156" s="2" t="str">
        <f t="shared" si="111"/>
        <v>Under 1.25</v>
      </c>
      <c r="N1156" s="2" t="str">
        <f t="shared" si="112"/>
        <v>90-94.99</v>
      </c>
      <c r="O1156" s="2">
        <f t="shared" si="113"/>
        <v>0</v>
      </c>
      <c r="P1156" s="2">
        <f>1</f>
        <v>1</v>
      </c>
    </row>
    <row r="1157" spans="1:16" x14ac:dyDescent="0.25">
      <c r="A1157" s="1">
        <v>44513</v>
      </c>
      <c r="B1157">
        <v>6880000</v>
      </c>
      <c r="C1157">
        <v>90.94</v>
      </c>
      <c r="D1157">
        <v>57.97</v>
      </c>
      <c r="E1157">
        <v>1.64</v>
      </c>
      <c r="F1157" t="s">
        <v>9</v>
      </c>
      <c r="G1157" t="s">
        <v>14</v>
      </c>
      <c r="H1157" t="s">
        <v>15</v>
      </c>
      <c r="I1157">
        <v>63</v>
      </c>
      <c r="J1157">
        <f t="shared" si="108"/>
        <v>2021</v>
      </c>
      <c r="K1157" t="str">
        <f t="shared" si="109"/>
        <v>50-100</v>
      </c>
      <c r="L1157" t="str">
        <f t="shared" si="110"/>
        <v>Under 65</v>
      </c>
      <c r="M1157" s="2" t="str">
        <f t="shared" si="111"/>
        <v>1.50-1.99</v>
      </c>
      <c r="N1157" s="2" t="str">
        <f t="shared" si="112"/>
        <v>90-94.99</v>
      </c>
      <c r="O1157" s="2">
        <f t="shared" si="113"/>
        <v>0</v>
      </c>
      <c r="P1157" s="2">
        <f>1</f>
        <v>1</v>
      </c>
    </row>
    <row r="1158" spans="1:16" x14ac:dyDescent="0.25">
      <c r="A1158" s="1">
        <v>43561</v>
      </c>
      <c r="B1158">
        <v>6487000</v>
      </c>
      <c r="C1158">
        <v>96.43</v>
      </c>
      <c r="D1158">
        <v>70.2</v>
      </c>
      <c r="E1158">
        <v>2.48</v>
      </c>
      <c r="F1158" t="s">
        <v>9</v>
      </c>
      <c r="G1158" t="s">
        <v>14</v>
      </c>
      <c r="H1158" t="s">
        <v>15</v>
      </c>
      <c r="I1158">
        <v>68</v>
      </c>
      <c r="J1158">
        <f t="shared" si="108"/>
        <v>2019</v>
      </c>
      <c r="K1158" t="str">
        <f t="shared" si="109"/>
        <v>50-100</v>
      </c>
      <c r="L1158" t="str">
        <f t="shared" si="110"/>
        <v>65-79.99</v>
      </c>
      <c r="M1158" s="2" t="str">
        <f t="shared" si="111"/>
        <v>Over 2.00</v>
      </c>
      <c r="N1158" s="2" t="str">
        <f t="shared" si="112"/>
        <v>95-97.99</v>
      </c>
      <c r="O1158" s="2">
        <f t="shared" si="113"/>
        <v>0</v>
      </c>
      <c r="P1158" s="2">
        <f>1</f>
        <v>1</v>
      </c>
    </row>
    <row r="1159" spans="1:16" x14ac:dyDescent="0.25">
      <c r="A1159" s="1">
        <v>44966</v>
      </c>
      <c r="B1159">
        <v>3614000</v>
      </c>
      <c r="C1159">
        <v>88.93</v>
      </c>
      <c r="D1159">
        <v>67.44</v>
      </c>
      <c r="E1159">
        <v>1.24</v>
      </c>
      <c r="F1159" t="s">
        <v>40</v>
      </c>
      <c r="G1159" t="s">
        <v>38</v>
      </c>
      <c r="H1159" t="s">
        <v>23</v>
      </c>
      <c r="I1159">
        <v>73</v>
      </c>
      <c r="J1159">
        <f t="shared" si="108"/>
        <v>2023</v>
      </c>
      <c r="K1159" t="str">
        <f t="shared" si="109"/>
        <v>50-100</v>
      </c>
      <c r="L1159" t="str">
        <f t="shared" si="110"/>
        <v>65-79.99</v>
      </c>
      <c r="M1159" s="2" t="str">
        <f t="shared" si="111"/>
        <v>Under 1.25</v>
      </c>
      <c r="N1159" s="2" t="str">
        <f t="shared" si="112"/>
        <v>Under 90</v>
      </c>
      <c r="O1159" s="2">
        <f t="shared" si="113"/>
        <v>1</v>
      </c>
      <c r="P1159" s="2">
        <f>1</f>
        <v>1</v>
      </c>
    </row>
    <row r="1160" spans="1:16" x14ac:dyDescent="0.25">
      <c r="A1160" s="1">
        <v>44974</v>
      </c>
      <c r="B1160">
        <v>6219000</v>
      </c>
      <c r="C1160">
        <v>95.82</v>
      </c>
      <c r="D1160">
        <v>87.65</v>
      </c>
      <c r="E1160">
        <v>2.3199999999999998</v>
      </c>
      <c r="F1160" t="s">
        <v>9</v>
      </c>
      <c r="G1160" t="s">
        <v>16</v>
      </c>
      <c r="H1160" t="s">
        <v>11</v>
      </c>
      <c r="I1160">
        <v>28</v>
      </c>
      <c r="J1160">
        <f t="shared" si="108"/>
        <v>2023</v>
      </c>
      <c r="K1160" t="str">
        <f t="shared" si="109"/>
        <v>Less than 50</v>
      </c>
      <c r="L1160" t="str">
        <f t="shared" si="110"/>
        <v>Over 80</v>
      </c>
      <c r="M1160" s="2" t="str">
        <f t="shared" si="111"/>
        <v>Over 2.00</v>
      </c>
      <c r="N1160" s="2" t="str">
        <f t="shared" si="112"/>
        <v>95-97.99</v>
      </c>
      <c r="O1160" s="2">
        <f t="shared" si="113"/>
        <v>0</v>
      </c>
      <c r="P1160" s="2">
        <f>1</f>
        <v>1</v>
      </c>
    </row>
    <row r="1161" spans="1:16" x14ac:dyDescent="0.25">
      <c r="A1161" s="1">
        <v>43678</v>
      </c>
      <c r="B1161">
        <v>8087000</v>
      </c>
      <c r="C1161">
        <v>93.43</v>
      </c>
      <c r="D1161">
        <v>72.11</v>
      </c>
      <c r="E1161">
        <v>1.17</v>
      </c>
      <c r="F1161" t="s">
        <v>19</v>
      </c>
      <c r="G1161" t="s">
        <v>25</v>
      </c>
      <c r="H1161" t="s">
        <v>26</v>
      </c>
      <c r="I1161">
        <v>77</v>
      </c>
      <c r="J1161">
        <f t="shared" si="108"/>
        <v>2019</v>
      </c>
      <c r="K1161" t="str">
        <f t="shared" si="109"/>
        <v>50-100</v>
      </c>
      <c r="L1161" t="str">
        <f t="shared" si="110"/>
        <v>65-79.99</v>
      </c>
      <c r="M1161" s="2" t="str">
        <f t="shared" si="111"/>
        <v>Under 1.25</v>
      </c>
      <c r="N1161" s="2" t="str">
        <f t="shared" si="112"/>
        <v>90-94.99</v>
      </c>
      <c r="O1161" s="2">
        <f t="shared" si="113"/>
        <v>1</v>
      </c>
      <c r="P1161" s="2">
        <f>1</f>
        <v>1</v>
      </c>
    </row>
    <row r="1162" spans="1:16" x14ac:dyDescent="0.25">
      <c r="A1162" s="1">
        <v>44464</v>
      </c>
      <c r="B1162">
        <v>5169000</v>
      </c>
      <c r="C1162">
        <v>89.03</v>
      </c>
      <c r="D1162">
        <v>50.84</v>
      </c>
      <c r="E1162">
        <v>2.08</v>
      </c>
      <c r="F1162" t="s">
        <v>19</v>
      </c>
      <c r="G1162" t="s">
        <v>34</v>
      </c>
      <c r="H1162" t="s">
        <v>13</v>
      </c>
      <c r="I1162">
        <v>42</v>
      </c>
      <c r="J1162">
        <f t="shared" si="108"/>
        <v>2021</v>
      </c>
      <c r="K1162" t="str">
        <f t="shared" si="109"/>
        <v>Less than 50</v>
      </c>
      <c r="L1162" t="str">
        <f t="shared" si="110"/>
        <v>Under 65</v>
      </c>
      <c r="M1162" s="2" t="str">
        <f t="shared" si="111"/>
        <v>Over 2.00</v>
      </c>
      <c r="N1162" s="2" t="str">
        <f t="shared" si="112"/>
        <v>Under 90</v>
      </c>
      <c r="O1162" s="2">
        <f t="shared" si="113"/>
        <v>1</v>
      </c>
      <c r="P1162" s="2">
        <f>1</f>
        <v>1</v>
      </c>
    </row>
    <row r="1163" spans="1:16" x14ac:dyDescent="0.25">
      <c r="A1163" s="1">
        <v>42828</v>
      </c>
      <c r="B1163">
        <v>5173000</v>
      </c>
      <c r="C1163">
        <v>93.09</v>
      </c>
      <c r="D1163">
        <v>88.75</v>
      </c>
      <c r="E1163">
        <v>1.73</v>
      </c>
      <c r="F1163" t="s">
        <v>9</v>
      </c>
      <c r="G1163" t="s">
        <v>46</v>
      </c>
      <c r="H1163" t="s">
        <v>37</v>
      </c>
      <c r="I1163">
        <v>62</v>
      </c>
      <c r="J1163">
        <f t="shared" si="108"/>
        <v>2017</v>
      </c>
      <c r="K1163" t="str">
        <f t="shared" si="109"/>
        <v>50-100</v>
      </c>
      <c r="L1163" t="str">
        <f t="shared" si="110"/>
        <v>Over 80</v>
      </c>
      <c r="M1163" s="2" t="str">
        <f t="shared" si="111"/>
        <v>1.50-1.99</v>
      </c>
      <c r="N1163" s="2" t="str">
        <f t="shared" si="112"/>
        <v>90-94.99</v>
      </c>
      <c r="O1163" s="2">
        <f t="shared" si="113"/>
        <v>0</v>
      </c>
      <c r="P1163" s="2">
        <f>1</f>
        <v>1</v>
      </c>
    </row>
    <row r="1164" spans="1:16" x14ac:dyDescent="0.25">
      <c r="A1164" s="1">
        <v>44493</v>
      </c>
      <c r="B1164">
        <v>5169000</v>
      </c>
      <c r="C1164">
        <v>97.62</v>
      </c>
      <c r="D1164">
        <v>89.87</v>
      </c>
      <c r="E1164">
        <v>1.65</v>
      </c>
      <c r="F1164" t="s">
        <v>9</v>
      </c>
      <c r="G1164" t="s">
        <v>25</v>
      </c>
      <c r="H1164" t="s">
        <v>26</v>
      </c>
      <c r="I1164">
        <v>53</v>
      </c>
      <c r="J1164">
        <f t="shared" si="108"/>
        <v>2021</v>
      </c>
      <c r="K1164" t="str">
        <f t="shared" si="109"/>
        <v>50-100</v>
      </c>
      <c r="L1164" t="str">
        <f t="shared" si="110"/>
        <v>Over 80</v>
      </c>
      <c r="M1164" s="2" t="str">
        <f t="shared" si="111"/>
        <v>1.50-1.99</v>
      </c>
      <c r="N1164" s="2" t="str">
        <f t="shared" si="112"/>
        <v>95-97.99</v>
      </c>
      <c r="O1164" s="2">
        <f t="shared" si="113"/>
        <v>0</v>
      </c>
      <c r="P1164" s="2">
        <f>1</f>
        <v>1</v>
      </c>
    </row>
    <row r="1165" spans="1:16" x14ac:dyDescent="0.25">
      <c r="A1165" s="1">
        <v>45594</v>
      </c>
      <c r="B1165">
        <v>6254000</v>
      </c>
      <c r="C1165">
        <v>87.87</v>
      </c>
      <c r="D1165">
        <v>74.62</v>
      </c>
      <c r="E1165">
        <v>1.61</v>
      </c>
      <c r="F1165" t="s">
        <v>9</v>
      </c>
      <c r="G1165" t="s">
        <v>30</v>
      </c>
      <c r="H1165" t="s">
        <v>28</v>
      </c>
      <c r="I1165">
        <v>66</v>
      </c>
      <c r="J1165">
        <f t="shared" si="108"/>
        <v>2024</v>
      </c>
      <c r="K1165" t="str">
        <f t="shared" si="109"/>
        <v>50-100</v>
      </c>
      <c r="L1165" t="str">
        <f t="shared" si="110"/>
        <v>65-79.99</v>
      </c>
      <c r="M1165" s="2" t="str">
        <f t="shared" si="111"/>
        <v>1.50-1.99</v>
      </c>
      <c r="N1165" s="2" t="str">
        <f t="shared" si="112"/>
        <v>Under 90</v>
      </c>
      <c r="O1165" s="2">
        <f t="shared" si="113"/>
        <v>0</v>
      </c>
      <c r="P1165" s="2">
        <f>1</f>
        <v>1</v>
      </c>
    </row>
    <row r="1166" spans="1:16" x14ac:dyDescent="0.25">
      <c r="A1166" s="1">
        <v>44439</v>
      </c>
      <c r="B1166">
        <v>4770000</v>
      </c>
      <c r="C1166">
        <v>88.98</v>
      </c>
      <c r="D1166">
        <v>77.44</v>
      </c>
      <c r="E1166">
        <v>2.42</v>
      </c>
      <c r="F1166" t="s">
        <v>19</v>
      </c>
      <c r="G1166" t="s">
        <v>47</v>
      </c>
      <c r="H1166" t="s">
        <v>18</v>
      </c>
      <c r="I1166">
        <v>64</v>
      </c>
      <c r="J1166">
        <f t="shared" si="108"/>
        <v>2021</v>
      </c>
      <c r="K1166" t="str">
        <f t="shared" si="109"/>
        <v>50-100</v>
      </c>
      <c r="L1166" t="str">
        <f t="shared" si="110"/>
        <v>65-79.99</v>
      </c>
      <c r="M1166" s="2" t="str">
        <f t="shared" si="111"/>
        <v>Over 2.00</v>
      </c>
      <c r="N1166" s="2" t="str">
        <f t="shared" si="112"/>
        <v>Under 90</v>
      </c>
      <c r="O1166" s="2">
        <f t="shared" si="113"/>
        <v>1</v>
      </c>
      <c r="P1166" s="2">
        <f>1</f>
        <v>1</v>
      </c>
    </row>
    <row r="1167" spans="1:16" x14ac:dyDescent="0.25">
      <c r="A1167" s="1">
        <v>42587</v>
      </c>
      <c r="B1167">
        <v>6613000</v>
      </c>
      <c r="C1167">
        <v>85.83</v>
      </c>
      <c r="D1167">
        <v>71.52</v>
      </c>
      <c r="E1167">
        <v>1.1100000000000001</v>
      </c>
      <c r="F1167" t="s">
        <v>9</v>
      </c>
      <c r="G1167" t="s">
        <v>48</v>
      </c>
      <c r="H1167" t="s">
        <v>13</v>
      </c>
      <c r="I1167">
        <v>56</v>
      </c>
      <c r="J1167">
        <f t="shared" si="108"/>
        <v>2016</v>
      </c>
      <c r="K1167" t="str">
        <f t="shared" si="109"/>
        <v>50-100</v>
      </c>
      <c r="L1167" t="str">
        <f t="shared" si="110"/>
        <v>65-79.99</v>
      </c>
      <c r="M1167" s="2" t="str">
        <f t="shared" si="111"/>
        <v>Under 1.25</v>
      </c>
      <c r="N1167" s="2" t="str">
        <f t="shared" si="112"/>
        <v>Under 90</v>
      </c>
      <c r="O1167" s="2">
        <f t="shared" si="113"/>
        <v>0</v>
      </c>
      <c r="P1167" s="2">
        <f>1</f>
        <v>1</v>
      </c>
    </row>
    <row r="1168" spans="1:16" x14ac:dyDescent="0.25">
      <c r="A1168" s="1">
        <v>44684</v>
      </c>
      <c r="B1168">
        <v>7058000</v>
      </c>
      <c r="C1168">
        <v>94.71</v>
      </c>
      <c r="D1168">
        <v>88.76</v>
      </c>
      <c r="E1168">
        <v>2.0699999999999998</v>
      </c>
      <c r="F1168" t="s">
        <v>9</v>
      </c>
      <c r="G1168" t="s">
        <v>42</v>
      </c>
      <c r="H1168" t="s">
        <v>26</v>
      </c>
      <c r="I1168">
        <v>90</v>
      </c>
      <c r="J1168">
        <f t="shared" si="108"/>
        <v>2022</v>
      </c>
      <c r="K1168" t="str">
        <f t="shared" si="109"/>
        <v>50-100</v>
      </c>
      <c r="L1168" t="str">
        <f t="shared" si="110"/>
        <v>Over 80</v>
      </c>
      <c r="M1168" s="2" t="str">
        <f t="shared" si="111"/>
        <v>Over 2.00</v>
      </c>
      <c r="N1168" s="2" t="str">
        <f t="shared" si="112"/>
        <v>90-94.99</v>
      </c>
      <c r="O1168" s="2">
        <f t="shared" si="113"/>
        <v>0</v>
      </c>
      <c r="P1168" s="2">
        <f>1</f>
        <v>1</v>
      </c>
    </row>
    <row r="1169" spans="1:16" x14ac:dyDescent="0.25">
      <c r="A1169" s="1">
        <v>43925</v>
      </c>
      <c r="B1169">
        <v>5065000</v>
      </c>
      <c r="C1169">
        <v>86.76</v>
      </c>
      <c r="D1169">
        <v>71.13</v>
      </c>
      <c r="E1169">
        <v>1.19</v>
      </c>
      <c r="F1169" t="s">
        <v>9</v>
      </c>
      <c r="G1169" t="s">
        <v>17</v>
      </c>
      <c r="H1169" t="s">
        <v>18</v>
      </c>
      <c r="I1169">
        <v>99</v>
      </c>
      <c r="J1169">
        <f t="shared" si="108"/>
        <v>2020</v>
      </c>
      <c r="K1169" t="str">
        <f t="shared" si="109"/>
        <v>50-100</v>
      </c>
      <c r="L1169" t="str">
        <f t="shared" si="110"/>
        <v>65-79.99</v>
      </c>
      <c r="M1169" s="2" t="str">
        <f t="shared" si="111"/>
        <v>Under 1.25</v>
      </c>
      <c r="N1169" s="2" t="str">
        <f t="shared" si="112"/>
        <v>Under 90</v>
      </c>
      <c r="O1169" s="2">
        <f t="shared" si="113"/>
        <v>0</v>
      </c>
      <c r="P1169" s="2">
        <f>1</f>
        <v>1</v>
      </c>
    </row>
    <row r="1170" spans="1:16" x14ac:dyDescent="0.25">
      <c r="A1170" s="1">
        <v>43390</v>
      </c>
      <c r="B1170">
        <v>4039000</v>
      </c>
      <c r="C1170">
        <v>94.34</v>
      </c>
      <c r="D1170">
        <v>50.4</v>
      </c>
      <c r="E1170">
        <v>1.29</v>
      </c>
      <c r="F1170" t="s">
        <v>9</v>
      </c>
      <c r="G1170" t="s">
        <v>34</v>
      </c>
      <c r="H1170" t="s">
        <v>13</v>
      </c>
      <c r="I1170">
        <v>151</v>
      </c>
      <c r="J1170">
        <f t="shared" si="108"/>
        <v>2018</v>
      </c>
      <c r="K1170" t="str">
        <f t="shared" si="109"/>
        <v>More than 100</v>
      </c>
      <c r="L1170" t="str">
        <f t="shared" si="110"/>
        <v>Under 65</v>
      </c>
      <c r="M1170" s="2" t="str">
        <f t="shared" si="111"/>
        <v>1.25-1.49</v>
      </c>
      <c r="N1170" s="2" t="str">
        <f t="shared" si="112"/>
        <v>90-94.99</v>
      </c>
      <c r="O1170" s="2">
        <f t="shared" si="113"/>
        <v>0</v>
      </c>
      <c r="P1170" s="2">
        <f>1</f>
        <v>1</v>
      </c>
    </row>
    <row r="1171" spans="1:16" x14ac:dyDescent="0.25">
      <c r="A1171" s="1">
        <v>42970</v>
      </c>
      <c r="B1171">
        <v>6290000</v>
      </c>
      <c r="C1171">
        <v>90.75</v>
      </c>
      <c r="D1171">
        <v>66.97</v>
      </c>
      <c r="E1171">
        <v>2.0699999999999998</v>
      </c>
      <c r="F1171" t="s">
        <v>9</v>
      </c>
      <c r="G1171" t="s">
        <v>49</v>
      </c>
      <c r="H1171" t="s">
        <v>18</v>
      </c>
      <c r="I1171">
        <v>74</v>
      </c>
      <c r="J1171">
        <f t="shared" si="108"/>
        <v>2017</v>
      </c>
      <c r="K1171" t="str">
        <f t="shared" si="109"/>
        <v>50-100</v>
      </c>
      <c r="L1171" t="str">
        <f t="shared" si="110"/>
        <v>65-79.99</v>
      </c>
      <c r="M1171" s="2" t="str">
        <f t="shared" si="111"/>
        <v>Over 2.00</v>
      </c>
      <c r="N1171" s="2" t="str">
        <f t="shared" si="112"/>
        <v>90-94.99</v>
      </c>
      <c r="O1171" s="2">
        <f t="shared" si="113"/>
        <v>0</v>
      </c>
      <c r="P1171" s="2">
        <f>1</f>
        <v>1</v>
      </c>
    </row>
    <row r="1172" spans="1:16" x14ac:dyDescent="0.25">
      <c r="A1172" s="1">
        <v>45036</v>
      </c>
      <c r="B1172">
        <v>1835000</v>
      </c>
      <c r="C1172">
        <v>91.16</v>
      </c>
      <c r="D1172">
        <v>58.71</v>
      </c>
      <c r="E1172">
        <v>2.4500000000000002</v>
      </c>
      <c r="F1172" t="s">
        <v>52</v>
      </c>
      <c r="G1172" t="s">
        <v>48</v>
      </c>
      <c r="H1172" t="s">
        <v>13</v>
      </c>
      <c r="I1172">
        <v>99</v>
      </c>
      <c r="J1172">
        <f t="shared" si="108"/>
        <v>2023</v>
      </c>
      <c r="K1172" t="str">
        <f t="shared" si="109"/>
        <v>50-100</v>
      </c>
      <c r="L1172" t="str">
        <f t="shared" si="110"/>
        <v>Under 65</v>
      </c>
      <c r="M1172" s="2" t="str">
        <f t="shared" si="111"/>
        <v>Over 2.00</v>
      </c>
      <c r="N1172" s="2" t="str">
        <f t="shared" si="112"/>
        <v>90-94.99</v>
      </c>
      <c r="O1172" s="2">
        <f t="shared" si="113"/>
        <v>1</v>
      </c>
      <c r="P1172" s="2">
        <f>1</f>
        <v>1</v>
      </c>
    </row>
    <row r="1173" spans="1:16" x14ac:dyDescent="0.25">
      <c r="A1173" s="1">
        <v>42780</v>
      </c>
      <c r="B1173">
        <v>4350000</v>
      </c>
      <c r="C1173">
        <v>85.39</v>
      </c>
      <c r="D1173">
        <v>58.87</v>
      </c>
      <c r="E1173">
        <v>2.17</v>
      </c>
      <c r="F1173" t="s">
        <v>9</v>
      </c>
      <c r="G1173" t="s">
        <v>32</v>
      </c>
      <c r="H1173" t="s">
        <v>33</v>
      </c>
      <c r="I1173">
        <v>46</v>
      </c>
      <c r="J1173">
        <f t="shared" si="108"/>
        <v>2017</v>
      </c>
      <c r="K1173" t="str">
        <f t="shared" si="109"/>
        <v>Less than 50</v>
      </c>
      <c r="L1173" t="str">
        <f t="shared" si="110"/>
        <v>Under 65</v>
      </c>
      <c r="M1173" s="2" t="str">
        <f t="shared" si="111"/>
        <v>Over 2.00</v>
      </c>
      <c r="N1173" s="2" t="str">
        <f t="shared" si="112"/>
        <v>Under 90</v>
      </c>
      <c r="O1173" s="2">
        <f t="shared" si="113"/>
        <v>0</v>
      </c>
      <c r="P1173" s="2">
        <f>1</f>
        <v>1</v>
      </c>
    </row>
    <row r="1174" spans="1:16" x14ac:dyDescent="0.25">
      <c r="A1174" s="1">
        <v>43528</v>
      </c>
      <c r="B1174">
        <v>4453000</v>
      </c>
      <c r="C1174">
        <v>86.27</v>
      </c>
      <c r="D1174">
        <v>82.31</v>
      </c>
      <c r="E1174">
        <v>2.16</v>
      </c>
      <c r="F1174" t="s">
        <v>9</v>
      </c>
      <c r="G1174" t="s">
        <v>10</v>
      </c>
      <c r="H1174" t="s">
        <v>11</v>
      </c>
      <c r="I1174">
        <v>74</v>
      </c>
      <c r="J1174">
        <f t="shared" si="108"/>
        <v>2019</v>
      </c>
      <c r="K1174" t="str">
        <f t="shared" si="109"/>
        <v>50-100</v>
      </c>
      <c r="L1174" t="str">
        <f t="shared" si="110"/>
        <v>Over 80</v>
      </c>
      <c r="M1174" s="2" t="str">
        <f t="shared" si="111"/>
        <v>Over 2.00</v>
      </c>
      <c r="N1174" s="2" t="str">
        <f t="shared" si="112"/>
        <v>Under 90</v>
      </c>
      <c r="O1174" s="2">
        <f t="shared" si="113"/>
        <v>0</v>
      </c>
      <c r="P1174" s="2">
        <f>1</f>
        <v>1</v>
      </c>
    </row>
    <row r="1175" spans="1:16" x14ac:dyDescent="0.25">
      <c r="A1175" s="1">
        <v>42343</v>
      </c>
      <c r="B1175">
        <v>4326000</v>
      </c>
      <c r="C1175">
        <v>96.74</v>
      </c>
      <c r="D1175">
        <v>83.82</v>
      </c>
      <c r="E1175">
        <v>2.2000000000000002</v>
      </c>
      <c r="F1175" t="s">
        <v>9</v>
      </c>
      <c r="G1175" t="s">
        <v>12</v>
      </c>
      <c r="H1175" t="s">
        <v>13</v>
      </c>
      <c r="I1175">
        <v>79</v>
      </c>
      <c r="J1175">
        <f t="shared" si="108"/>
        <v>2015</v>
      </c>
      <c r="K1175" t="str">
        <f t="shared" si="109"/>
        <v>50-100</v>
      </c>
      <c r="L1175" t="str">
        <f t="shared" si="110"/>
        <v>Over 80</v>
      </c>
      <c r="M1175" s="2" t="str">
        <f t="shared" si="111"/>
        <v>Over 2.00</v>
      </c>
      <c r="N1175" s="2" t="str">
        <f t="shared" si="112"/>
        <v>95-97.99</v>
      </c>
      <c r="O1175" s="2">
        <f t="shared" si="113"/>
        <v>0</v>
      </c>
      <c r="P1175" s="2">
        <f>1</f>
        <v>1</v>
      </c>
    </row>
    <row r="1176" spans="1:16" x14ac:dyDescent="0.25">
      <c r="A1176" s="1">
        <v>42525</v>
      </c>
      <c r="B1176">
        <v>1836000</v>
      </c>
      <c r="C1176">
        <v>97.68</v>
      </c>
      <c r="D1176">
        <v>79.09</v>
      </c>
      <c r="E1176">
        <v>2.4700000000000002</v>
      </c>
      <c r="F1176" t="s">
        <v>52</v>
      </c>
      <c r="G1176" t="s">
        <v>30</v>
      </c>
      <c r="H1176" t="s">
        <v>28</v>
      </c>
      <c r="I1176">
        <v>76</v>
      </c>
      <c r="J1176">
        <f t="shared" si="108"/>
        <v>2016</v>
      </c>
      <c r="K1176" t="str">
        <f t="shared" si="109"/>
        <v>50-100</v>
      </c>
      <c r="L1176" t="str">
        <f t="shared" si="110"/>
        <v>65-79.99</v>
      </c>
      <c r="M1176" s="2" t="str">
        <f t="shared" si="111"/>
        <v>Over 2.00</v>
      </c>
      <c r="N1176" s="2" t="str">
        <f t="shared" si="112"/>
        <v>95-97.99</v>
      </c>
      <c r="O1176" s="2">
        <f t="shared" si="113"/>
        <v>1</v>
      </c>
      <c r="P1176" s="2">
        <f>1</f>
        <v>1</v>
      </c>
    </row>
    <row r="1177" spans="1:16" x14ac:dyDescent="0.25">
      <c r="A1177" s="1">
        <v>44283</v>
      </c>
      <c r="B1177">
        <v>4111000</v>
      </c>
      <c r="C1177">
        <v>88.18</v>
      </c>
      <c r="D1177">
        <v>81.7</v>
      </c>
      <c r="E1177">
        <v>1.28</v>
      </c>
      <c r="F1177" t="s">
        <v>9</v>
      </c>
      <c r="G1177" t="s">
        <v>27</v>
      </c>
      <c r="H1177" t="s">
        <v>28</v>
      </c>
      <c r="I1177">
        <v>58</v>
      </c>
      <c r="J1177">
        <f t="shared" si="108"/>
        <v>2021</v>
      </c>
      <c r="K1177" t="str">
        <f t="shared" si="109"/>
        <v>50-100</v>
      </c>
      <c r="L1177" t="str">
        <f t="shared" si="110"/>
        <v>Over 80</v>
      </c>
      <c r="M1177" s="2" t="str">
        <f t="shared" si="111"/>
        <v>1.25-1.49</v>
      </c>
      <c r="N1177" s="2" t="str">
        <f t="shared" si="112"/>
        <v>Under 90</v>
      </c>
      <c r="O1177" s="2">
        <f t="shared" si="113"/>
        <v>0</v>
      </c>
      <c r="P1177" s="2">
        <f>1</f>
        <v>1</v>
      </c>
    </row>
    <row r="1178" spans="1:16" x14ac:dyDescent="0.25">
      <c r="A1178" s="1">
        <v>43724</v>
      </c>
      <c r="B1178">
        <v>7068000</v>
      </c>
      <c r="C1178">
        <v>93.32</v>
      </c>
      <c r="D1178">
        <v>86.07</v>
      </c>
      <c r="E1178">
        <v>2.39</v>
      </c>
      <c r="F1178" t="s">
        <v>40</v>
      </c>
      <c r="G1178" t="s">
        <v>38</v>
      </c>
      <c r="H1178" t="s">
        <v>23</v>
      </c>
      <c r="I1178">
        <v>62</v>
      </c>
      <c r="J1178">
        <f t="shared" si="108"/>
        <v>2019</v>
      </c>
      <c r="K1178" t="str">
        <f t="shared" si="109"/>
        <v>50-100</v>
      </c>
      <c r="L1178" t="str">
        <f t="shared" si="110"/>
        <v>Over 80</v>
      </c>
      <c r="M1178" s="2" t="str">
        <f t="shared" si="111"/>
        <v>Over 2.00</v>
      </c>
      <c r="N1178" s="2" t="str">
        <f t="shared" si="112"/>
        <v>90-94.99</v>
      </c>
      <c r="O1178" s="2">
        <f t="shared" si="113"/>
        <v>1</v>
      </c>
      <c r="P1178" s="2">
        <f>1</f>
        <v>1</v>
      </c>
    </row>
    <row r="1179" spans="1:16" x14ac:dyDescent="0.25">
      <c r="A1179" s="1">
        <v>42993</v>
      </c>
      <c r="B1179">
        <v>6596000</v>
      </c>
      <c r="C1179">
        <v>98.32</v>
      </c>
      <c r="D1179">
        <v>68.400000000000006</v>
      </c>
      <c r="E1179">
        <v>1.91</v>
      </c>
      <c r="F1179" t="s">
        <v>19</v>
      </c>
      <c r="G1179" t="s">
        <v>49</v>
      </c>
      <c r="H1179" t="s">
        <v>18</v>
      </c>
      <c r="I1179">
        <v>39</v>
      </c>
      <c r="J1179">
        <f t="shared" si="108"/>
        <v>2017</v>
      </c>
      <c r="K1179" t="str">
        <f t="shared" si="109"/>
        <v>Less than 50</v>
      </c>
      <c r="L1179" t="str">
        <f t="shared" si="110"/>
        <v>65-79.99</v>
      </c>
      <c r="M1179" s="2" t="str">
        <f t="shared" si="111"/>
        <v>1.50-1.99</v>
      </c>
      <c r="N1179" s="2" t="str">
        <f t="shared" si="112"/>
        <v>Over 98</v>
      </c>
      <c r="O1179" s="2">
        <f t="shared" si="113"/>
        <v>1</v>
      </c>
      <c r="P1179" s="2">
        <f>1</f>
        <v>1</v>
      </c>
    </row>
    <row r="1180" spans="1:16" x14ac:dyDescent="0.25">
      <c r="A1180" s="1">
        <v>45719</v>
      </c>
      <c r="B1180">
        <v>6036000</v>
      </c>
      <c r="C1180">
        <v>99.51</v>
      </c>
      <c r="D1180">
        <v>60.74</v>
      </c>
      <c r="E1180">
        <v>1.74</v>
      </c>
      <c r="F1180" t="s">
        <v>9</v>
      </c>
      <c r="G1180" t="s">
        <v>32</v>
      </c>
      <c r="H1180" t="s">
        <v>33</v>
      </c>
      <c r="I1180">
        <v>59</v>
      </c>
      <c r="J1180">
        <f t="shared" si="108"/>
        <v>2025</v>
      </c>
      <c r="K1180" t="str">
        <f t="shared" si="109"/>
        <v>50-100</v>
      </c>
      <c r="L1180" t="str">
        <f t="shared" si="110"/>
        <v>Under 65</v>
      </c>
      <c r="M1180" s="2" t="str">
        <f t="shared" si="111"/>
        <v>1.50-1.99</v>
      </c>
      <c r="N1180" s="2" t="str">
        <f t="shared" si="112"/>
        <v>Over 98</v>
      </c>
      <c r="O1180" s="2">
        <f t="shared" si="113"/>
        <v>0</v>
      </c>
      <c r="P1180" s="2">
        <f>1</f>
        <v>1</v>
      </c>
    </row>
    <row r="1181" spans="1:16" x14ac:dyDescent="0.25">
      <c r="A1181" s="1">
        <v>43486</v>
      </c>
      <c r="B1181">
        <v>5239000</v>
      </c>
      <c r="C1181">
        <v>92.54</v>
      </c>
      <c r="D1181">
        <v>55.78</v>
      </c>
      <c r="E1181">
        <v>1.66</v>
      </c>
      <c r="F1181" t="s">
        <v>9</v>
      </c>
      <c r="G1181" t="s">
        <v>49</v>
      </c>
      <c r="H1181" t="s">
        <v>18</v>
      </c>
      <c r="I1181">
        <v>49</v>
      </c>
      <c r="J1181">
        <f t="shared" si="108"/>
        <v>2019</v>
      </c>
      <c r="K1181" t="str">
        <f t="shared" si="109"/>
        <v>Less than 50</v>
      </c>
      <c r="L1181" t="str">
        <f t="shared" si="110"/>
        <v>Under 65</v>
      </c>
      <c r="M1181" s="2" t="str">
        <f t="shared" si="111"/>
        <v>1.50-1.99</v>
      </c>
      <c r="N1181" s="2" t="str">
        <f t="shared" si="112"/>
        <v>90-94.99</v>
      </c>
      <c r="O1181" s="2">
        <f t="shared" si="113"/>
        <v>0</v>
      </c>
      <c r="P1181" s="2">
        <f>1</f>
        <v>1</v>
      </c>
    </row>
    <row r="1182" spans="1:16" x14ac:dyDescent="0.25">
      <c r="A1182" s="1">
        <v>42637</v>
      </c>
      <c r="B1182">
        <v>5546000</v>
      </c>
      <c r="C1182">
        <v>93.78</v>
      </c>
      <c r="D1182">
        <v>50.34</v>
      </c>
      <c r="E1182">
        <v>2.14</v>
      </c>
      <c r="F1182" t="s">
        <v>9</v>
      </c>
      <c r="G1182" t="s">
        <v>35</v>
      </c>
      <c r="H1182" t="s">
        <v>11</v>
      </c>
      <c r="I1182">
        <v>12</v>
      </c>
      <c r="J1182">
        <f t="shared" si="108"/>
        <v>2016</v>
      </c>
      <c r="K1182" t="str">
        <f t="shared" si="109"/>
        <v>Less than 50</v>
      </c>
      <c r="L1182" t="str">
        <f t="shared" si="110"/>
        <v>Under 65</v>
      </c>
      <c r="M1182" s="2" t="str">
        <f t="shared" si="111"/>
        <v>Over 2.00</v>
      </c>
      <c r="N1182" s="2" t="str">
        <f t="shared" si="112"/>
        <v>90-94.99</v>
      </c>
      <c r="O1182" s="2">
        <f t="shared" si="113"/>
        <v>0</v>
      </c>
      <c r="P1182" s="2">
        <f>1</f>
        <v>1</v>
      </c>
    </row>
    <row r="1183" spans="1:16" x14ac:dyDescent="0.25">
      <c r="A1183" s="1">
        <v>45654</v>
      </c>
      <c r="B1183">
        <v>3237000</v>
      </c>
      <c r="C1183">
        <v>85.79</v>
      </c>
      <c r="D1183">
        <v>80.2</v>
      </c>
      <c r="E1183">
        <v>2.4300000000000002</v>
      </c>
      <c r="F1183" t="s">
        <v>9</v>
      </c>
      <c r="G1183" t="s">
        <v>20</v>
      </c>
      <c r="H1183" t="s">
        <v>21</v>
      </c>
      <c r="I1183">
        <v>117</v>
      </c>
      <c r="J1183">
        <f t="shared" si="108"/>
        <v>2024</v>
      </c>
      <c r="K1183" t="str">
        <f t="shared" si="109"/>
        <v>More than 100</v>
      </c>
      <c r="L1183" t="str">
        <f t="shared" si="110"/>
        <v>Over 80</v>
      </c>
      <c r="M1183" s="2" t="str">
        <f t="shared" si="111"/>
        <v>Over 2.00</v>
      </c>
      <c r="N1183" s="2" t="str">
        <f t="shared" si="112"/>
        <v>Under 90</v>
      </c>
      <c r="O1183" s="2">
        <f t="shared" si="113"/>
        <v>0</v>
      </c>
      <c r="P1183" s="2">
        <f>1</f>
        <v>1</v>
      </c>
    </row>
    <row r="1184" spans="1:16" x14ac:dyDescent="0.25">
      <c r="A1184" s="1">
        <v>43498</v>
      </c>
      <c r="B1184">
        <v>3468000</v>
      </c>
      <c r="C1184">
        <v>87.76</v>
      </c>
      <c r="D1184">
        <v>73.08</v>
      </c>
      <c r="E1184">
        <v>1.23</v>
      </c>
      <c r="F1184" t="s">
        <v>9</v>
      </c>
      <c r="G1184" t="s">
        <v>38</v>
      </c>
      <c r="H1184" t="s">
        <v>23</v>
      </c>
      <c r="I1184">
        <v>41</v>
      </c>
      <c r="J1184">
        <f t="shared" si="108"/>
        <v>2019</v>
      </c>
      <c r="K1184" t="str">
        <f t="shared" si="109"/>
        <v>Less than 50</v>
      </c>
      <c r="L1184" t="str">
        <f t="shared" si="110"/>
        <v>65-79.99</v>
      </c>
      <c r="M1184" s="2" t="str">
        <f t="shared" si="111"/>
        <v>Under 1.25</v>
      </c>
      <c r="N1184" s="2" t="str">
        <f t="shared" si="112"/>
        <v>Under 90</v>
      </c>
      <c r="O1184" s="2">
        <f t="shared" si="113"/>
        <v>0</v>
      </c>
      <c r="P1184" s="2">
        <f>1</f>
        <v>1</v>
      </c>
    </row>
    <row r="1185" spans="1:16" x14ac:dyDescent="0.25">
      <c r="A1185" s="1">
        <v>45854</v>
      </c>
      <c r="B1185">
        <v>7737000</v>
      </c>
      <c r="C1185">
        <v>93.4</v>
      </c>
      <c r="D1185">
        <v>65.459999999999994</v>
      </c>
      <c r="E1185">
        <v>1.63</v>
      </c>
      <c r="F1185" t="s">
        <v>9</v>
      </c>
      <c r="G1185" t="s">
        <v>17</v>
      </c>
      <c r="H1185" t="s">
        <v>18</v>
      </c>
      <c r="I1185">
        <v>45</v>
      </c>
      <c r="J1185">
        <f t="shared" si="108"/>
        <v>2025</v>
      </c>
      <c r="K1185" t="str">
        <f t="shared" si="109"/>
        <v>Less than 50</v>
      </c>
      <c r="L1185" t="str">
        <f t="shared" si="110"/>
        <v>65-79.99</v>
      </c>
      <c r="M1185" s="2" t="str">
        <f t="shared" si="111"/>
        <v>1.50-1.99</v>
      </c>
      <c r="N1185" s="2" t="str">
        <f t="shared" si="112"/>
        <v>90-94.99</v>
      </c>
      <c r="O1185" s="2">
        <f t="shared" si="113"/>
        <v>0</v>
      </c>
      <c r="P1185" s="2">
        <f>1</f>
        <v>1</v>
      </c>
    </row>
    <row r="1186" spans="1:16" x14ac:dyDescent="0.25">
      <c r="A1186" s="1">
        <v>43552</v>
      </c>
      <c r="B1186">
        <v>4750000</v>
      </c>
      <c r="C1186">
        <v>86.18</v>
      </c>
      <c r="D1186">
        <v>85.25</v>
      </c>
      <c r="E1186">
        <v>1.1200000000000001</v>
      </c>
      <c r="F1186" t="s">
        <v>9</v>
      </c>
      <c r="G1186" t="s">
        <v>44</v>
      </c>
      <c r="H1186" t="s">
        <v>37</v>
      </c>
      <c r="I1186">
        <v>75</v>
      </c>
      <c r="J1186">
        <f t="shared" si="108"/>
        <v>2019</v>
      </c>
      <c r="K1186" t="str">
        <f t="shared" si="109"/>
        <v>50-100</v>
      </c>
      <c r="L1186" t="str">
        <f t="shared" si="110"/>
        <v>Over 80</v>
      </c>
      <c r="M1186" s="2" t="str">
        <f t="shared" si="111"/>
        <v>Under 1.25</v>
      </c>
      <c r="N1186" s="2" t="str">
        <f t="shared" si="112"/>
        <v>Under 90</v>
      </c>
      <c r="O1186" s="2">
        <f t="shared" si="113"/>
        <v>0</v>
      </c>
      <c r="P1186" s="2">
        <f>1</f>
        <v>1</v>
      </c>
    </row>
    <row r="1187" spans="1:16" x14ac:dyDescent="0.25">
      <c r="A1187" s="1">
        <v>43658</v>
      </c>
      <c r="B1187">
        <v>5920000</v>
      </c>
      <c r="C1187">
        <v>89.06</v>
      </c>
      <c r="D1187">
        <v>64.819999999999993</v>
      </c>
      <c r="E1187">
        <v>1.85</v>
      </c>
      <c r="F1187" t="s">
        <v>9</v>
      </c>
      <c r="G1187" t="s">
        <v>17</v>
      </c>
      <c r="H1187" t="s">
        <v>18</v>
      </c>
      <c r="I1187">
        <v>81</v>
      </c>
      <c r="J1187">
        <f t="shared" si="108"/>
        <v>2019</v>
      </c>
      <c r="K1187" t="str">
        <f t="shared" si="109"/>
        <v>50-100</v>
      </c>
      <c r="L1187" t="str">
        <f t="shared" si="110"/>
        <v>Under 65</v>
      </c>
      <c r="M1187" s="2" t="str">
        <f t="shared" si="111"/>
        <v>1.50-1.99</v>
      </c>
      <c r="N1187" s="2" t="str">
        <f t="shared" si="112"/>
        <v>Under 90</v>
      </c>
      <c r="O1187" s="2">
        <f t="shared" si="113"/>
        <v>0</v>
      </c>
      <c r="P1187" s="2">
        <f>1</f>
        <v>1</v>
      </c>
    </row>
    <row r="1188" spans="1:16" x14ac:dyDescent="0.25">
      <c r="A1188" s="1">
        <v>44252</v>
      </c>
      <c r="B1188">
        <v>4262000</v>
      </c>
      <c r="C1188">
        <v>95.04</v>
      </c>
      <c r="D1188">
        <v>66.41</v>
      </c>
      <c r="E1188">
        <v>1.71</v>
      </c>
      <c r="F1188" t="s">
        <v>9</v>
      </c>
      <c r="G1188" t="s">
        <v>36</v>
      </c>
      <c r="H1188" t="s">
        <v>37</v>
      </c>
      <c r="I1188">
        <v>81</v>
      </c>
      <c r="J1188">
        <f t="shared" si="108"/>
        <v>2021</v>
      </c>
      <c r="K1188" t="str">
        <f t="shared" si="109"/>
        <v>50-100</v>
      </c>
      <c r="L1188" t="str">
        <f t="shared" si="110"/>
        <v>65-79.99</v>
      </c>
      <c r="M1188" s="2" t="str">
        <f t="shared" si="111"/>
        <v>1.50-1.99</v>
      </c>
      <c r="N1188" s="2" t="str">
        <f t="shared" si="112"/>
        <v>95-97.99</v>
      </c>
      <c r="O1188" s="2">
        <f t="shared" si="113"/>
        <v>0</v>
      </c>
      <c r="P1188" s="2">
        <f>1</f>
        <v>1</v>
      </c>
    </row>
    <row r="1189" spans="1:16" x14ac:dyDescent="0.25">
      <c r="A1189" s="1">
        <v>43127</v>
      </c>
      <c r="B1189">
        <v>4544000</v>
      </c>
      <c r="C1189">
        <v>89.52</v>
      </c>
      <c r="D1189">
        <v>65.36</v>
      </c>
      <c r="E1189">
        <v>2.2799999999999998</v>
      </c>
      <c r="F1189" t="s">
        <v>19</v>
      </c>
      <c r="G1189" t="s">
        <v>47</v>
      </c>
      <c r="H1189" t="s">
        <v>18</v>
      </c>
      <c r="I1189">
        <v>118</v>
      </c>
      <c r="J1189">
        <f t="shared" si="108"/>
        <v>2018</v>
      </c>
      <c r="K1189" t="str">
        <f t="shared" si="109"/>
        <v>More than 100</v>
      </c>
      <c r="L1189" t="str">
        <f t="shared" si="110"/>
        <v>65-79.99</v>
      </c>
      <c r="M1189" s="2" t="str">
        <f t="shared" si="111"/>
        <v>Over 2.00</v>
      </c>
      <c r="N1189" s="2" t="str">
        <f t="shared" si="112"/>
        <v>Under 90</v>
      </c>
      <c r="O1189" s="2">
        <f t="shared" si="113"/>
        <v>1</v>
      </c>
      <c r="P1189" s="2">
        <f>1</f>
        <v>1</v>
      </c>
    </row>
    <row r="1190" spans="1:16" x14ac:dyDescent="0.25">
      <c r="A1190" s="1">
        <v>42228</v>
      </c>
      <c r="B1190">
        <v>3307000</v>
      </c>
      <c r="C1190">
        <v>86.76</v>
      </c>
      <c r="D1190">
        <v>60.08</v>
      </c>
      <c r="E1190">
        <v>2.38</v>
      </c>
      <c r="F1190" t="s">
        <v>9</v>
      </c>
      <c r="G1190" t="s">
        <v>38</v>
      </c>
      <c r="H1190" t="s">
        <v>23</v>
      </c>
      <c r="I1190">
        <v>102</v>
      </c>
      <c r="J1190">
        <f t="shared" si="108"/>
        <v>2015</v>
      </c>
      <c r="K1190" t="str">
        <f t="shared" si="109"/>
        <v>More than 100</v>
      </c>
      <c r="L1190" t="str">
        <f t="shared" si="110"/>
        <v>Under 65</v>
      </c>
      <c r="M1190" s="2" t="str">
        <f t="shared" si="111"/>
        <v>Over 2.00</v>
      </c>
      <c r="N1190" s="2" t="str">
        <f t="shared" si="112"/>
        <v>Under 90</v>
      </c>
      <c r="O1190" s="2">
        <f t="shared" si="113"/>
        <v>0</v>
      </c>
      <c r="P1190" s="2">
        <f>1</f>
        <v>1</v>
      </c>
    </row>
    <row r="1191" spans="1:16" x14ac:dyDescent="0.25">
      <c r="A1191" s="1">
        <v>43933</v>
      </c>
      <c r="B1191">
        <v>7000000</v>
      </c>
      <c r="C1191">
        <v>93.95</v>
      </c>
      <c r="D1191">
        <v>64.64</v>
      </c>
      <c r="E1191">
        <v>2.21</v>
      </c>
      <c r="F1191" t="s">
        <v>9</v>
      </c>
      <c r="G1191" t="s">
        <v>24</v>
      </c>
      <c r="H1191" t="s">
        <v>15</v>
      </c>
      <c r="I1191">
        <v>148</v>
      </c>
      <c r="J1191">
        <f t="shared" si="108"/>
        <v>2020</v>
      </c>
      <c r="K1191" t="str">
        <f t="shared" si="109"/>
        <v>More than 100</v>
      </c>
      <c r="L1191" t="str">
        <f t="shared" si="110"/>
        <v>Under 65</v>
      </c>
      <c r="M1191" s="2" t="str">
        <f t="shared" si="111"/>
        <v>Over 2.00</v>
      </c>
      <c r="N1191" s="2" t="str">
        <f t="shared" si="112"/>
        <v>90-94.99</v>
      </c>
      <c r="O1191" s="2">
        <f t="shared" si="113"/>
        <v>0</v>
      </c>
      <c r="P1191" s="2">
        <f>1</f>
        <v>1</v>
      </c>
    </row>
    <row r="1192" spans="1:16" x14ac:dyDescent="0.25">
      <c r="A1192" s="1">
        <v>43110</v>
      </c>
      <c r="B1192">
        <v>2948000</v>
      </c>
      <c r="C1192">
        <v>86.94</v>
      </c>
      <c r="D1192">
        <v>71.47</v>
      </c>
      <c r="E1192">
        <v>2.4</v>
      </c>
      <c r="F1192" t="s">
        <v>9</v>
      </c>
      <c r="G1192" t="s">
        <v>24</v>
      </c>
      <c r="H1192" t="s">
        <v>15</v>
      </c>
      <c r="I1192">
        <v>76</v>
      </c>
      <c r="J1192">
        <f t="shared" si="108"/>
        <v>2018</v>
      </c>
      <c r="K1192" t="str">
        <f t="shared" si="109"/>
        <v>50-100</v>
      </c>
      <c r="L1192" t="str">
        <f t="shared" si="110"/>
        <v>65-79.99</v>
      </c>
      <c r="M1192" s="2" t="str">
        <f t="shared" si="111"/>
        <v>Over 2.00</v>
      </c>
      <c r="N1192" s="2" t="str">
        <f t="shared" si="112"/>
        <v>Under 90</v>
      </c>
      <c r="O1192" s="2">
        <f t="shared" si="113"/>
        <v>0</v>
      </c>
      <c r="P1192" s="2">
        <f>1</f>
        <v>1</v>
      </c>
    </row>
    <row r="1193" spans="1:16" x14ac:dyDescent="0.25">
      <c r="A1193" s="1">
        <v>43018</v>
      </c>
      <c r="B1193">
        <v>6520000</v>
      </c>
      <c r="C1193">
        <v>96.46</v>
      </c>
      <c r="D1193">
        <v>59.91</v>
      </c>
      <c r="E1193">
        <v>1.05</v>
      </c>
      <c r="F1193" t="s">
        <v>9</v>
      </c>
      <c r="G1193" t="s">
        <v>12</v>
      </c>
      <c r="H1193" t="s">
        <v>13</v>
      </c>
      <c r="I1193">
        <v>63</v>
      </c>
      <c r="J1193">
        <f t="shared" si="108"/>
        <v>2017</v>
      </c>
      <c r="K1193" t="str">
        <f t="shared" si="109"/>
        <v>50-100</v>
      </c>
      <c r="L1193" t="str">
        <f t="shared" si="110"/>
        <v>Under 65</v>
      </c>
      <c r="M1193" s="2" t="str">
        <f t="shared" si="111"/>
        <v>Under 1.25</v>
      </c>
      <c r="N1193" s="2" t="str">
        <f t="shared" si="112"/>
        <v>95-97.99</v>
      </c>
      <c r="O1193" s="2">
        <f t="shared" si="113"/>
        <v>0</v>
      </c>
      <c r="P1193" s="2">
        <f>1</f>
        <v>1</v>
      </c>
    </row>
    <row r="1194" spans="1:16" x14ac:dyDescent="0.25">
      <c r="A1194" s="1">
        <v>45567</v>
      </c>
      <c r="B1194">
        <v>5582000</v>
      </c>
      <c r="C1194">
        <v>88</v>
      </c>
      <c r="D1194">
        <v>64.849999999999994</v>
      </c>
      <c r="E1194">
        <v>1.75</v>
      </c>
      <c r="F1194" t="s">
        <v>9</v>
      </c>
      <c r="G1194" t="s">
        <v>30</v>
      </c>
      <c r="H1194" t="s">
        <v>28</v>
      </c>
      <c r="I1194">
        <v>59</v>
      </c>
      <c r="J1194">
        <f t="shared" si="108"/>
        <v>2024</v>
      </c>
      <c r="K1194" t="str">
        <f t="shared" si="109"/>
        <v>50-100</v>
      </c>
      <c r="L1194" t="str">
        <f t="shared" si="110"/>
        <v>Under 65</v>
      </c>
      <c r="M1194" s="2" t="str">
        <f t="shared" si="111"/>
        <v>1.50-1.99</v>
      </c>
      <c r="N1194" s="2" t="str">
        <f t="shared" si="112"/>
        <v>Under 90</v>
      </c>
      <c r="O1194" s="2">
        <f t="shared" si="113"/>
        <v>0</v>
      </c>
      <c r="P1194" s="2">
        <f>1</f>
        <v>1</v>
      </c>
    </row>
    <row r="1195" spans="1:16" x14ac:dyDescent="0.25">
      <c r="A1195" s="1">
        <v>43768</v>
      </c>
      <c r="B1195">
        <v>3851000</v>
      </c>
      <c r="C1195">
        <v>91.1</v>
      </c>
      <c r="D1195">
        <v>69.400000000000006</v>
      </c>
      <c r="E1195">
        <v>1.81</v>
      </c>
      <c r="F1195" t="s">
        <v>19</v>
      </c>
      <c r="G1195" t="s">
        <v>20</v>
      </c>
      <c r="H1195" t="s">
        <v>21</v>
      </c>
      <c r="I1195">
        <v>85</v>
      </c>
      <c r="J1195">
        <f t="shared" si="108"/>
        <v>2019</v>
      </c>
      <c r="K1195" t="str">
        <f t="shared" si="109"/>
        <v>50-100</v>
      </c>
      <c r="L1195" t="str">
        <f t="shared" si="110"/>
        <v>65-79.99</v>
      </c>
      <c r="M1195" s="2" t="str">
        <f t="shared" si="111"/>
        <v>1.50-1.99</v>
      </c>
      <c r="N1195" s="2" t="str">
        <f t="shared" si="112"/>
        <v>90-94.99</v>
      </c>
      <c r="O1195" s="2">
        <f t="shared" si="113"/>
        <v>1</v>
      </c>
      <c r="P1195" s="2">
        <f>1</f>
        <v>1</v>
      </c>
    </row>
    <row r="1196" spans="1:16" x14ac:dyDescent="0.25">
      <c r="A1196" s="1">
        <v>43295</v>
      </c>
      <c r="B1196">
        <v>4142000</v>
      </c>
      <c r="C1196">
        <v>97.12</v>
      </c>
      <c r="D1196">
        <v>77.72</v>
      </c>
      <c r="E1196">
        <v>1.83</v>
      </c>
      <c r="F1196" t="s">
        <v>9</v>
      </c>
      <c r="G1196" t="s">
        <v>46</v>
      </c>
      <c r="H1196" t="s">
        <v>37</v>
      </c>
      <c r="I1196">
        <v>87</v>
      </c>
      <c r="J1196">
        <f t="shared" si="108"/>
        <v>2018</v>
      </c>
      <c r="K1196" t="str">
        <f t="shared" si="109"/>
        <v>50-100</v>
      </c>
      <c r="L1196" t="str">
        <f t="shared" si="110"/>
        <v>65-79.99</v>
      </c>
      <c r="M1196" s="2" t="str">
        <f t="shared" si="111"/>
        <v>1.50-1.99</v>
      </c>
      <c r="N1196" s="2" t="str">
        <f t="shared" si="112"/>
        <v>95-97.99</v>
      </c>
      <c r="O1196" s="2">
        <f t="shared" si="113"/>
        <v>0</v>
      </c>
      <c r="P1196" s="2">
        <f>1</f>
        <v>1</v>
      </c>
    </row>
    <row r="1197" spans="1:16" x14ac:dyDescent="0.25">
      <c r="A1197" s="1">
        <v>42894</v>
      </c>
      <c r="B1197">
        <v>3530000</v>
      </c>
      <c r="C1197">
        <v>87.08</v>
      </c>
      <c r="D1197">
        <v>76.63</v>
      </c>
      <c r="E1197">
        <v>1.79</v>
      </c>
      <c r="F1197" t="s">
        <v>9</v>
      </c>
      <c r="G1197" t="s">
        <v>17</v>
      </c>
      <c r="H1197" t="s">
        <v>18</v>
      </c>
      <c r="I1197">
        <v>125</v>
      </c>
      <c r="J1197">
        <f t="shared" si="108"/>
        <v>2017</v>
      </c>
      <c r="K1197" t="str">
        <f t="shared" si="109"/>
        <v>More than 100</v>
      </c>
      <c r="L1197" t="str">
        <f t="shared" si="110"/>
        <v>65-79.99</v>
      </c>
      <c r="M1197" s="2" t="str">
        <f t="shared" si="111"/>
        <v>1.50-1.99</v>
      </c>
      <c r="N1197" s="2" t="str">
        <f t="shared" si="112"/>
        <v>Under 90</v>
      </c>
      <c r="O1197" s="2">
        <f t="shared" si="113"/>
        <v>0</v>
      </c>
      <c r="P1197" s="2">
        <f>1</f>
        <v>1</v>
      </c>
    </row>
    <row r="1198" spans="1:16" x14ac:dyDescent="0.25">
      <c r="A1198" s="1">
        <v>42371</v>
      </c>
      <c r="B1198">
        <v>2204000</v>
      </c>
      <c r="C1198">
        <v>98.6</v>
      </c>
      <c r="D1198">
        <v>73.489999999999995</v>
      </c>
      <c r="E1198">
        <v>1.1299999999999999</v>
      </c>
      <c r="F1198" t="s">
        <v>9</v>
      </c>
      <c r="G1198" t="s">
        <v>36</v>
      </c>
      <c r="H1198" t="s">
        <v>37</v>
      </c>
      <c r="I1198">
        <v>111</v>
      </c>
      <c r="J1198">
        <f t="shared" si="108"/>
        <v>2016</v>
      </c>
      <c r="K1198" t="str">
        <f t="shared" si="109"/>
        <v>More than 100</v>
      </c>
      <c r="L1198" t="str">
        <f t="shared" si="110"/>
        <v>65-79.99</v>
      </c>
      <c r="M1198" s="2" t="str">
        <f t="shared" si="111"/>
        <v>Under 1.25</v>
      </c>
      <c r="N1198" s="2" t="str">
        <f t="shared" si="112"/>
        <v>Over 98</v>
      </c>
      <c r="O1198" s="2">
        <f t="shared" si="113"/>
        <v>0</v>
      </c>
      <c r="P1198" s="2">
        <f>1</f>
        <v>1</v>
      </c>
    </row>
    <row r="1199" spans="1:16" x14ac:dyDescent="0.25">
      <c r="A1199" s="1">
        <v>43029</v>
      </c>
      <c r="B1199">
        <v>8163000</v>
      </c>
      <c r="C1199">
        <v>96.91</v>
      </c>
      <c r="D1199">
        <v>69.78</v>
      </c>
      <c r="E1199">
        <v>2.34</v>
      </c>
      <c r="F1199" t="s">
        <v>9</v>
      </c>
      <c r="G1199" t="s">
        <v>41</v>
      </c>
      <c r="H1199" t="s">
        <v>33</v>
      </c>
      <c r="I1199">
        <v>65</v>
      </c>
      <c r="J1199">
        <f t="shared" si="108"/>
        <v>2017</v>
      </c>
      <c r="K1199" t="str">
        <f t="shared" si="109"/>
        <v>50-100</v>
      </c>
      <c r="L1199" t="str">
        <f t="shared" si="110"/>
        <v>65-79.99</v>
      </c>
      <c r="M1199" s="2" t="str">
        <f t="shared" si="111"/>
        <v>Over 2.00</v>
      </c>
      <c r="N1199" s="2" t="str">
        <f t="shared" si="112"/>
        <v>95-97.99</v>
      </c>
      <c r="O1199" s="2">
        <f t="shared" si="113"/>
        <v>0</v>
      </c>
      <c r="P1199" s="2">
        <f>1</f>
        <v>1</v>
      </c>
    </row>
    <row r="1200" spans="1:16" x14ac:dyDescent="0.25">
      <c r="A1200" s="1">
        <v>42303</v>
      </c>
      <c r="B1200">
        <v>3800000</v>
      </c>
      <c r="C1200">
        <v>98.48</v>
      </c>
      <c r="D1200">
        <v>85.85</v>
      </c>
      <c r="E1200">
        <v>2.0299999999999998</v>
      </c>
      <c r="F1200" t="s">
        <v>9</v>
      </c>
      <c r="G1200" t="s">
        <v>49</v>
      </c>
      <c r="H1200" t="s">
        <v>18</v>
      </c>
      <c r="I1200">
        <v>28</v>
      </c>
      <c r="J1200">
        <f t="shared" si="108"/>
        <v>2015</v>
      </c>
      <c r="K1200" t="str">
        <f t="shared" si="109"/>
        <v>Less than 50</v>
      </c>
      <c r="L1200" t="str">
        <f t="shared" si="110"/>
        <v>Over 80</v>
      </c>
      <c r="M1200" s="2" t="str">
        <f t="shared" si="111"/>
        <v>Over 2.00</v>
      </c>
      <c r="N1200" s="2" t="str">
        <f t="shared" si="112"/>
        <v>Over 98</v>
      </c>
      <c r="O1200" s="2">
        <f t="shared" si="113"/>
        <v>0</v>
      </c>
      <c r="P1200" s="2">
        <f>1</f>
        <v>1</v>
      </c>
    </row>
    <row r="1201" spans="1:16" x14ac:dyDescent="0.25">
      <c r="A1201" s="1">
        <v>44437</v>
      </c>
      <c r="B1201">
        <v>4198000</v>
      </c>
      <c r="C1201">
        <v>87.67</v>
      </c>
      <c r="D1201">
        <v>59.57</v>
      </c>
      <c r="E1201">
        <v>1.63</v>
      </c>
      <c r="F1201" t="s">
        <v>9</v>
      </c>
      <c r="G1201" t="s">
        <v>46</v>
      </c>
      <c r="H1201" t="s">
        <v>37</v>
      </c>
      <c r="I1201">
        <v>99</v>
      </c>
      <c r="J1201">
        <f t="shared" si="108"/>
        <v>2021</v>
      </c>
      <c r="K1201" t="str">
        <f t="shared" si="109"/>
        <v>50-100</v>
      </c>
      <c r="L1201" t="str">
        <f t="shared" si="110"/>
        <v>Under 65</v>
      </c>
      <c r="M1201" s="2" t="str">
        <f t="shared" si="111"/>
        <v>1.50-1.99</v>
      </c>
      <c r="N1201" s="2" t="str">
        <f t="shared" si="112"/>
        <v>Under 90</v>
      </c>
      <c r="O1201" s="2">
        <f t="shared" si="113"/>
        <v>0</v>
      </c>
      <c r="P1201" s="2">
        <f>1</f>
        <v>1</v>
      </c>
    </row>
    <row r="1202" spans="1:16" x14ac:dyDescent="0.25">
      <c r="A1202" s="1">
        <v>43689</v>
      </c>
      <c r="B1202">
        <v>3365000</v>
      </c>
      <c r="C1202">
        <v>87.02</v>
      </c>
      <c r="D1202">
        <v>61.85</v>
      </c>
      <c r="E1202">
        <v>1.86</v>
      </c>
      <c r="F1202" t="s">
        <v>9</v>
      </c>
      <c r="G1202" t="s">
        <v>35</v>
      </c>
      <c r="H1202" t="s">
        <v>11</v>
      </c>
      <c r="I1202">
        <v>40</v>
      </c>
      <c r="J1202">
        <f t="shared" si="108"/>
        <v>2019</v>
      </c>
      <c r="K1202" t="str">
        <f t="shared" si="109"/>
        <v>Less than 50</v>
      </c>
      <c r="L1202" t="str">
        <f t="shared" si="110"/>
        <v>Under 65</v>
      </c>
      <c r="M1202" s="2" t="str">
        <f t="shared" si="111"/>
        <v>1.50-1.99</v>
      </c>
      <c r="N1202" s="2" t="str">
        <f t="shared" si="112"/>
        <v>Under 90</v>
      </c>
      <c r="O1202" s="2">
        <f t="shared" si="113"/>
        <v>0</v>
      </c>
      <c r="P1202" s="2">
        <f>1</f>
        <v>1</v>
      </c>
    </row>
    <row r="1203" spans="1:16" x14ac:dyDescent="0.25">
      <c r="A1203" s="1">
        <v>44222</v>
      </c>
      <c r="B1203">
        <v>1051000</v>
      </c>
      <c r="C1203">
        <v>96.2</v>
      </c>
      <c r="D1203">
        <v>85.74</v>
      </c>
      <c r="E1203">
        <v>2.14</v>
      </c>
      <c r="F1203" t="s">
        <v>19</v>
      </c>
      <c r="G1203" t="s">
        <v>42</v>
      </c>
      <c r="H1203" t="s">
        <v>26</v>
      </c>
      <c r="I1203">
        <v>52</v>
      </c>
      <c r="J1203">
        <f t="shared" si="108"/>
        <v>2021</v>
      </c>
      <c r="K1203" t="str">
        <f t="shared" si="109"/>
        <v>50-100</v>
      </c>
      <c r="L1203" t="str">
        <f t="shared" si="110"/>
        <v>Over 80</v>
      </c>
      <c r="M1203" s="2" t="str">
        <f t="shared" si="111"/>
        <v>Over 2.00</v>
      </c>
      <c r="N1203" s="2" t="str">
        <f t="shared" si="112"/>
        <v>95-97.99</v>
      </c>
      <c r="O1203" s="2">
        <f t="shared" si="113"/>
        <v>1</v>
      </c>
      <c r="P1203" s="2">
        <f>1</f>
        <v>1</v>
      </c>
    </row>
    <row r="1204" spans="1:16" x14ac:dyDescent="0.25">
      <c r="A1204" s="1">
        <v>42309</v>
      </c>
      <c r="B1204">
        <v>7382000</v>
      </c>
      <c r="C1204">
        <v>87.28</v>
      </c>
      <c r="D1204">
        <v>55.21</v>
      </c>
      <c r="E1204">
        <v>1.52</v>
      </c>
      <c r="F1204" t="s">
        <v>9</v>
      </c>
      <c r="G1204" t="s">
        <v>10</v>
      </c>
      <c r="H1204" t="s">
        <v>11</v>
      </c>
      <c r="I1204">
        <v>50</v>
      </c>
      <c r="J1204">
        <f t="shared" si="108"/>
        <v>2015</v>
      </c>
      <c r="K1204" t="str">
        <f t="shared" si="109"/>
        <v>50-100</v>
      </c>
      <c r="L1204" t="str">
        <f t="shared" si="110"/>
        <v>Under 65</v>
      </c>
      <c r="M1204" s="2" t="str">
        <f t="shared" si="111"/>
        <v>1.50-1.99</v>
      </c>
      <c r="N1204" s="2" t="str">
        <f t="shared" si="112"/>
        <v>Under 90</v>
      </c>
      <c r="O1204" s="2">
        <f t="shared" si="113"/>
        <v>0</v>
      </c>
      <c r="P1204" s="2">
        <f>1</f>
        <v>1</v>
      </c>
    </row>
    <row r="1205" spans="1:16" x14ac:dyDescent="0.25">
      <c r="A1205" s="1">
        <v>43293</v>
      </c>
      <c r="B1205">
        <v>3790000</v>
      </c>
      <c r="C1205">
        <v>85.95</v>
      </c>
      <c r="D1205">
        <v>55.27</v>
      </c>
      <c r="E1205">
        <v>2.29</v>
      </c>
      <c r="F1205" t="s">
        <v>19</v>
      </c>
      <c r="G1205" t="s">
        <v>10</v>
      </c>
      <c r="H1205" t="s">
        <v>11</v>
      </c>
      <c r="I1205">
        <v>97</v>
      </c>
      <c r="J1205">
        <f t="shared" si="108"/>
        <v>2018</v>
      </c>
      <c r="K1205" t="str">
        <f t="shared" si="109"/>
        <v>50-100</v>
      </c>
      <c r="L1205" t="str">
        <f t="shared" si="110"/>
        <v>Under 65</v>
      </c>
      <c r="M1205" s="2" t="str">
        <f t="shared" si="111"/>
        <v>Over 2.00</v>
      </c>
      <c r="N1205" s="2" t="str">
        <f t="shared" si="112"/>
        <v>Under 90</v>
      </c>
      <c r="O1205" s="2">
        <f t="shared" si="113"/>
        <v>1</v>
      </c>
      <c r="P1205" s="2">
        <f>1</f>
        <v>1</v>
      </c>
    </row>
    <row r="1206" spans="1:16" x14ac:dyDescent="0.25">
      <c r="A1206" s="1">
        <v>43859</v>
      </c>
      <c r="B1206">
        <v>2328000</v>
      </c>
      <c r="C1206">
        <v>93.33</v>
      </c>
      <c r="D1206">
        <v>71.099999999999994</v>
      </c>
      <c r="E1206">
        <v>1.98</v>
      </c>
      <c r="F1206" t="s">
        <v>9</v>
      </c>
      <c r="G1206" t="s">
        <v>41</v>
      </c>
      <c r="H1206" t="s">
        <v>33</v>
      </c>
      <c r="I1206">
        <v>96</v>
      </c>
      <c r="J1206">
        <f t="shared" si="108"/>
        <v>2020</v>
      </c>
      <c r="K1206" t="str">
        <f t="shared" si="109"/>
        <v>50-100</v>
      </c>
      <c r="L1206" t="str">
        <f t="shared" si="110"/>
        <v>65-79.99</v>
      </c>
      <c r="M1206" s="2" t="str">
        <f t="shared" si="111"/>
        <v>1.50-1.99</v>
      </c>
      <c r="N1206" s="2" t="str">
        <f t="shared" si="112"/>
        <v>90-94.99</v>
      </c>
      <c r="O1206" s="2">
        <f t="shared" si="113"/>
        <v>0</v>
      </c>
      <c r="P1206" s="2">
        <f>1</f>
        <v>1</v>
      </c>
    </row>
    <row r="1207" spans="1:16" x14ac:dyDescent="0.25">
      <c r="A1207" s="1">
        <v>42536</v>
      </c>
      <c r="B1207">
        <v>6029000</v>
      </c>
      <c r="C1207">
        <v>89.64</v>
      </c>
      <c r="D1207">
        <v>77.77</v>
      </c>
      <c r="E1207">
        <v>1.02</v>
      </c>
      <c r="F1207" t="s">
        <v>19</v>
      </c>
      <c r="G1207" t="s">
        <v>24</v>
      </c>
      <c r="H1207" t="s">
        <v>15</v>
      </c>
      <c r="I1207">
        <v>63</v>
      </c>
      <c r="J1207">
        <f t="shared" si="108"/>
        <v>2016</v>
      </c>
      <c r="K1207" t="str">
        <f t="shared" si="109"/>
        <v>50-100</v>
      </c>
      <c r="L1207" t="str">
        <f t="shared" si="110"/>
        <v>65-79.99</v>
      </c>
      <c r="M1207" s="2" t="str">
        <f t="shared" si="111"/>
        <v>Under 1.25</v>
      </c>
      <c r="N1207" s="2" t="str">
        <f t="shared" si="112"/>
        <v>Under 90</v>
      </c>
      <c r="O1207" s="2">
        <f t="shared" si="113"/>
        <v>1</v>
      </c>
      <c r="P1207" s="2">
        <f>1</f>
        <v>1</v>
      </c>
    </row>
    <row r="1208" spans="1:16" x14ac:dyDescent="0.25">
      <c r="A1208" s="1">
        <v>42998</v>
      </c>
      <c r="B1208">
        <v>2059000</v>
      </c>
      <c r="C1208">
        <v>93.15</v>
      </c>
      <c r="D1208">
        <v>52.91</v>
      </c>
      <c r="E1208">
        <v>2.19</v>
      </c>
      <c r="F1208" t="s">
        <v>9</v>
      </c>
      <c r="G1208" t="s">
        <v>51</v>
      </c>
      <c r="H1208" t="s">
        <v>28</v>
      </c>
      <c r="I1208">
        <v>37</v>
      </c>
      <c r="J1208">
        <f t="shared" si="108"/>
        <v>2017</v>
      </c>
      <c r="K1208" t="str">
        <f t="shared" si="109"/>
        <v>Less than 50</v>
      </c>
      <c r="L1208" t="str">
        <f t="shared" si="110"/>
        <v>Under 65</v>
      </c>
      <c r="M1208" s="2" t="str">
        <f t="shared" si="111"/>
        <v>Over 2.00</v>
      </c>
      <c r="N1208" s="2" t="str">
        <f t="shared" si="112"/>
        <v>90-94.99</v>
      </c>
      <c r="O1208" s="2">
        <f t="shared" si="113"/>
        <v>0</v>
      </c>
      <c r="P1208" s="2">
        <f>1</f>
        <v>1</v>
      </c>
    </row>
    <row r="1209" spans="1:16" x14ac:dyDescent="0.25">
      <c r="A1209" s="1">
        <v>44826</v>
      </c>
      <c r="B1209">
        <v>6354000</v>
      </c>
      <c r="C1209">
        <v>97.05</v>
      </c>
      <c r="D1209">
        <v>72.48</v>
      </c>
      <c r="E1209">
        <v>2.11</v>
      </c>
      <c r="F1209" t="s">
        <v>9</v>
      </c>
      <c r="G1209" t="s">
        <v>35</v>
      </c>
      <c r="H1209" t="s">
        <v>11</v>
      </c>
      <c r="I1209">
        <v>42</v>
      </c>
      <c r="J1209">
        <f t="shared" si="108"/>
        <v>2022</v>
      </c>
      <c r="K1209" t="str">
        <f t="shared" si="109"/>
        <v>Less than 50</v>
      </c>
      <c r="L1209" t="str">
        <f t="shared" si="110"/>
        <v>65-79.99</v>
      </c>
      <c r="M1209" s="2" t="str">
        <f t="shared" si="111"/>
        <v>Over 2.00</v>
      </c>
      <c r="N1209" s="2" t="str">
        <f t="shared" si="112"/>
        <v>95-97.99</v>
      </c>
      <c r="O1209" s="2">
        <f t="shared" si="113"/>
        <v>0</v>
      </c>
      <c r="P1209" s="2">
        <f>1</f>
        <v>1</v>
      </c>
    </row>
    <row r="1210" spans="1:16" x14ac:dyDescent="0.25">
      <c r="A1210" s="1">
        <v>45479</v>
      </c>
      <c r="B1210">
        <v>2566000</v>
      </c>
      <c r="C1210">
        <v>97.13</v>
      </c>
      <c r="D1210">
        <v>61.79</v>
      </c>
      <c r="E1210">
        <v>1.86</v>
      </c>
      <c r="F1210" t="s">
        <v>9</v>
      </c>
      <c r="G1210" t="s">
        <v>36</v>
      </c>
      <c r="H1210" t="s">
        <v>37</v>
      </c>
      <c r="I1210">
        <v>115</v>
      </c>
      <c r="J1210">
        <f t="shared" si="108"/>
        <v>2024</v>
      </c>
      <c r="K1210" t="str">
        <f t="shared" si="109"/>
        <v>More than 100</v>
      </c>
      <c r="L1210" t="str">
        <f t="shared" si="110"/>
        <v>Under 65</v>
      </c>
      <c r="M1210" s="2" t="str">
        <f t="shared" si="111"/>
        <v>1.50-1.99</v>
      </c>
      <c r="N1210" s="2" t="str">
        <f t="shared" si="112"/>
        <v>95-97.99</v>
      </c>
      <c r="O1210" s="2">
        <f t="shared" si="113"/>
        <v>0</v>
      </c>
      <c r="P1210" s="2">
        <f>1</f>
        <v>1</v>
      </c>
    </row>
    <row r="1211" spans="1:16" x14ac:dyDescent="0.25">
      <c r="A1211" s="1">
        <v>42917</v>
      </c>
      <c r="B1211">
        <v>3626000</v>
      </c>
      <c r="C1211">
        <v>89.54</v>
      </c>
      <c r="D1211">
        <v>68.37</v>
      </c>
      <c r="E1211">
        <v>2.23</v>
      </c>
      <c r="F1211" t="s">
        <v>9</v>
      </c>
      <c r="G1211" t="s">
        <v>39</v>
      </c>
      <c r="H1211" t="s">
        <v>23</v>
      </c>
      <c r="I1211">
        <v>116</v>
      </c>
      <c r="J1211">
        <f t="shared" si="108"/>
        <v>2017</v>
      </c>
      <c r="K1211" t="str">
        <f t="shared" si="109"/>
        <v>More than 100</v>
      </c>
      <c r="L1211" t="str">
        <f t="shared" si="110"/>
        <v>65-79.99</v>
      </c>
      <c r="M1211" s="2" t="str">
        <f t="shared" si="111"/>
        <v>Over 2.00</v>
      </c>
      <c r="N1211" s="2" t="str">
        <f t="shared" si="112"/>
        <v>Under 90</v>
      </c>
      <c r="O1211" s="2">
        <f t="shared" si="113"/>
        <v>0</v>
      </c>
      <c r="P1211" s="2">
        <f>1</f>
        <v>1</v>
      </c>
    </row>
    <row r="1212" spans="1:16" x14ac:dyDescent="0.25">
      <c r="A1212" s="1">
        <v>42605</v>
      </c>
      <c r="B1212">
        <v>5159000</v>
      </c>
      <c r="C1212">
        <v>94.92</v>
      </c>
      <c r="D1212">
        <v>86.13</v>
      </c>
      <c r="E1212">
        <v>1.1499999999999999</v>
      </c>
      <c r="F1212" t="s">
        <v>9</v>
      </c>
      <c r="G1212" t="s">
        <v>47</v>
      </c>
      <c r="H1212" t="s">
        <v>18</v>
      </c>
      <c r="I1212">
        <v>97</v>
      </c>
      <c r="J1212">
        <f t="shared" si="108"/>
        <v>2016</v>
      </c>
      <c r="K1212" t="str">
        <f t="shared" si="109"/>
        <v>50-100</v>
      </c>
      <c r="L1212" t="str">
        <f t="shared" si="110"/>
        <v>Over 80</v>
      </c>
      <c r="M1212" s="2" t="str">
        <f t="shared" si="111"/>
        <v>Under 1.25</v>
      </c>
      <c r="N1212" s="2" t="str">
        <f t="shared" si="112"/>
        <v>90-94.99</v>
      </c>
      <c r="O1212" s="2">
        <f t="shared" si="113"/>
        <v>0</v>
      </c>
      <c r="P1212" s="2">
        <f>1</f>
        <v>1</v>
      </c>
    </row>
    <row r="1213" spans="1:16" x14ac:dyDescent="0.25">
      <c r="A1213" s="1">
        <v>45170</v>
      </c>
      <c r="B1213">
        <v>6529000</v>
      </c>
      <c r="C1213">
        <v>97.36</v>
      </c>
      <c r="D1213">
        <v>84.28</v>
      </c>
      <c r="E1213">
        <v>1.62</v>
      </c>
      <c r="F1213" t="s">
        <v>9</v>
      </c>
      <c r="G1213" t="s">
        <v>42</v>
      </c>
      <c r="H1213" t="s">
        <v>26</v>
      </c>
      <c r="I1213">
        <v>45</v>
      </c>
      <c r="J1213">
        <f t="shared" si="108"/>
        <v>2023</v>
      </c>
      <c r="K1213" t="str">
        <f t="shared" si="109"/>
        <v>Less than 50</v>
      </c>
      <c r="L1213" t="str">
        <f t="shared" si="110"/>
        <v>Over 80</v>
      </c>
      <c r="M1213" s="2" t="str">
        <f t="shared" si="111"/>
        <v>1.50-1.99</v>
      </c>
      <c r="N1213" s="2" t="str">
        <f t="shared" si="112"/>
        <v>95-97.99</v>
      </c>
      <c r="O1213" s="2">
        <f t="shared" si="113"/>
        <v>0</v>
      </c>
      <c r="P1213" s="2">
        <f>1</f>
        <v>1</v>
      </c>
    </row>
    <row r="1214" spans="1:16" x14ac:dyDescent="0.25">
      <c r="A1214" s="1">
        <v>44996</v>
      </c>
      <c r="B1214">
        <v>4742000</v>
      </c>
      <c r="C1214">
        <v>88.46</v>
      </c>
      <c r="D1214">
        <v>61.65</v>
      </c>
      <c r="E1214">
        <v>2.16</v>
      </c>
      <c r="F1214" t="s">
        <v>9</v>
      </c>
      <c r="G1214" t="s">
        <v>42</v>
      </c>
      <c r="H1214" t="s">
        <v>26</v>
      </c>
      <c r="I1214">
        <v>49</v>
      </c>
      <c r="J1214">
        <f t="shared" si="108"/>
        <v>2023</v>
      </c>
      <c r="K1214" t="str">
        <f t="shared" si="109"/>
        <v>Less than 50</v>
      </c>
      <c r="L1214" t="str">
        <f t="shared" si="110"/>
        <v>Under 65</v>
      </c>
      <c r="M1214" s="2" t="str">
        <f t="shared" si="111"/>
        <v>Over 2.00</v>
      </c>
      <c r="N1214" s="2" t="str">
        <f t="shared" si="112"/>
        <v>Under 90</v>
      </c>
      <c r="O1214" s="2">
        <f t="shared" si="113"/>
        <v>0</v>
      </c>
      <c r="P1214" s="2">
        <f>1</f>
        <v>1</v>
      </c>
    </row>
    <row r="1215" spans="1:16" x14ac:dyDescent="0.25">
      <c r="A1215" s="1">
        <v>44460</v>
      </c>
      <c r="B1215">
        <v>8815000</v>
      </c>
      <c r="C1215">
        <v>86.34</v>
      </c>
      <c r="D1215">
        <v>63.49</v>
      </c>
      <c r="E1215">
        <v>1.1299999999999999</v>
      </c>
      <c r="F1215" t="s">
        <v>9</v>
      </c>
      <c r="G1215" t="s">
        <v>16</v>
      </c>
      <c r="H1215" t="s">
        <v>11</v>
      </c>
      <c r="I1215">
        <v>31</v>
      </c>
      <c r="J1215">
        <f t="shared" si="108"/>
        <v>2021</v>
      </c>
      <c r="K1215" t="str">
        <f t="shared" si="109"/>
        <v>Less than 50</v>
      </c>
      <c r="L1215" t="str">
        <f t="shared" si="110"/>
        <v>Under 65</v>
      </c>
      <c r="M1215" s="2" t="str">
        <f t="shared" si="111"/>
        <v>Under 1.25</v>
      </c>
      <c r="N1215" s="2" t="str">
        <f t="shared" si="112"/>
        <v>Under 90</v>
      </c>
      <c r="O1215" s="2">
        <f t="shared" si="113"/>
        <v>0</v>
      </c>
      <c r="P1215" s="2">
        <f>1</f>
        <v>1</v>
      </c>
    </row>
    <row r="1216" spans="1:16" x14ac:dyDescent="0.25">
      <c r="A1216" s="1">
        <v>45400</v>
      </c>
      <c r="B1216">
        <v>1980000</v>
      </c>
      <c r="C1216">
        <v>99</v>
      </c>
      <c r="D1216">
        <v>63.78</v>
      </c>
      <c r="E1216">
        <v>1.24</v>
      </c>
      <c r="F1216" t="s">
        <v>19</v>
      </c>
      <c r="G1216" t="s">
        <v>16</v>
      </c>
      <c r="H1216" t="s">
        <v>11</v>
      </c>
      <c r="I1216">
        <v>68</v>
      </c>
      <c r="J1216">
        <f t="shared" si="108"/>
        <v>2024</v>
      </c>
      <c r="K1216" t="str">
        <f t="shared" si="109"/>
        <v>50-100</v>
      </c>
      <c r="L1216" t="str">
        <f t="shared" si="110"/>
        <v>Under 65</v>
      </c>
      <c r="M1216" s="2" t="str">
        <f t="shared" si="111"/>
        <v>Under 1.25</v>
      </c>
      <c r="N1216" s="2" t="str">
        <f t="shared" si="112"/>
        <v>Over 98</v>
      </c>
      <c r="O1216" s="2">
        <f t="shared" si="113"/>
        <v>1</v>
      </c>
      <c r="P1216" s="2">
        <f>1</f>
        <v>1</v>
      </c>
    </row>
    <row r="1217" spans="1:16" x14ac:dyDescent="0.25">
      <c r="A1217" s="1">
        <v>42888</v>
      </c>
      <c r="B1217">
        <v>6309000</v>
      </c>
      <c r="C1217">
        <v>85.06</v>
      </c>
      <c r="D1217">
        <v>59.52</v>
      </c>
      <c r="E1217">
        <v>2.41</v>
      </c>
      <c r="F1217" t="s">
        <v>9</v>
      </c>
      <c r="G1217" t="s">
        <v>49</v>
      </c>
      <c r="H1217" t="s">
        <v>18</v>
      </c>
      <c r="I1217">
        <v>77</v>
      </c>
      <c r="J1217">
        <f t="shared" si="108"/>
        <v>2017</v>
      </c>
      <c r="K1217" t="str">
        <f t="shared" si="109"/>
        <v>50-100</v>
      </c>
      <c r="L1217" t="str">
        <f t="shared" si="110"/>
        <v>Under 65</v>
      </c>
      <c r="M1217" s="2" t="str">
        <f t="shared" si="111"/>
        <v>Over 2.00</v>
      </c>
      <c r="N1217" s="2" t="str">
        <f t="shared" si="112"/>
        <v>Under 90</v>
      </c>
      <c r="O1217" s="2">
        <f t="shared" si="113"/>
        <v>0</v>
      </c>
      <c r="P1217" s="2">
        <f>1</f>
        <v>1</v>
      </c>
    </row>
    <row r="1218" spans="1:16" x14ac:dyDescent="0.25">
      <c r="A1218" s="1">
        <v>45019</v>
      </c>
      <c r="B1218">
        <v>7168000</v>
      </c>
      <c r="C1218">
        <v>92.16</v>
      </c>
      <c r="D1218">
        <v>89.78</v>
      </c>
      <c r="E1218">
        <v>2.02</v>
      </c>
      <c r="F1218" t="s">
        <v>9</v>
      </c>
      <c r="G1218" t="s">
        <v>17</v>
      </c>
      <c r="H1218" t="s">
        <v>18</v>
      </c>
      <c r="I1218">
        <v>81</v>
      </c>
      <c r="J1218">
        <f t="shared" ref="J1218:J1281" si="114">YEAR(A1218)</f>
        <v>2023</v>
      </c>
      <c r="K1218" t="str">
        <f t="shared" ref="K1218:K1281" si="115">IF(I1218&lt;50,"Less than 50",IF(I1218&lt;100,"50-100","More than 100"))</f>
        <v>50-100</v>
      </c>
      <c r="L1218" t="str">
        <f t="shared" ref="L1218:L1281" si="116">IF(D1218&lt;65,"Under 65",IF(D1218&lt;80,"65-79.99","Over 80"))</f>
        <v>Over 80</v>
      </c>
      <c r="M1218" s="2" t="str">
        <f t="shared" ref="M1218:M1281" si="117">IF(E1218&lt;1.25,"Under 1.25",IF(E1218&lt;1.5,"1.25-1.49",IF(E1218&lt;2,"1.50-1.99","Over 2.00")))</f>
        <v>Over 2.00</v>
      </c>
      <c r="N1218" s="2" t="str">
        <f t="shared" ref="N1218:N1281" si="118">IF(C1218&lt;90,"Under 90",IF(C1218&lt;95,"90-94.99",IF(C1218&lt;98,"95-97.99","Over 98")))</f>
        <v>90-94.99</v>
      </c>
      <c r="O1218" s="2">
        <f t="shared" ref="O1218:O1281" si="119">IF(OR(F1218="30 Days Late", F1218="60 Days Late", F1218="90+ Days Late"),1,0)</f>
        <v>0</v>
      </c>
      <c r="P1218" s="2">
        <f>1</f>
        <v>1</v>
      </c>
    </row>
    <row r="1219" spans="1:16" x14ac:dyDescent="0.25">
      <c r="A1219" s="1">
        <v>45341</v>
      </c>
      <c r="B1219">
        <v>1781000</v>
      </c>
      <c r="C1219">
        <v>93.37</v>
      </c>
      <c r="D1219">
        <v>62.17</v>
      </c>
      <c r="E1219">
        <v>1.1299999999999999</v>
      </c>
      <c r="F1219" t="s">
        <v>9</v>
      </c>
      <c r="G1219" t="s">
        <v>35</v>
      </c>
      <c r="H1219" t="s">
        <v>11</v>
      </c>
      <c r="I1219">
        <v>54</v>
      </c>
      <c r="J1219">
        <f t="shared" si="114"/>
        <v>2024</v>
      </c>
      <c r="K1219" t="str">
        <f t="shared" si="115"/>
        <v>50-100</v>
      </c>
      <c r="L1219" t="str">
        <f t="shared" si="116"/>
        <v>Under 65</v>
      </c>
      <c r="M1219" s="2" t="str">
        <f t="shared" si="117"/>
        <v>Under 1.25</v>
      </c>
      <c r="N1219" s="2" t="str">
        <f t="shared" si="118"/>
        <v>90-94.99</v>
      </c>
      <c r="O1219" s="2">
        <f t="shared" si="119"/>
        <v>0</v>
      </c>
      <c r="P1219" s="2">
        <f>1</f>
        <v>1</v>
      </c>
    </row>
    <row r="1220" spans="1:16" x14ac:dyDescent="0.25">
      <c r="A1220" s="1">
        <v>43587</v>
      </c>
      <c r="B1220">
        <v>5512000</v>
      </c>
      <c r="C1220">
        <v>99.99</v>
      </c>
      <c r="D1220">
        <v>61.47</v>
      </c>
      <c r="E1220">
        <v>1.42</v>
      </c>
      <c r="F1220" t="s">
        <v>40</v>
      </c>
      <c r="G1220" t="s">
        <v>48</v>
      </c>
      <c r="H1220" t="s">
        <v>13</v>
      </c>
      <c r="I1220">
        <v>110</v>
      </c>
      <c r="J1220">
        <f t="shared" si="114"/>
        <v>2019</v>
      </c>
      <c r="K1220" t="str">
        <f t="shared" si="115"/>
        <v>More than 100</v>
      </c>
      <c r="L1220" t="str">
        <f t="shared" si="116"/>
        <v>Under 65</v>
      </c>
      <c r="M1220" s="2" t="str">
        <f t="shared" si="117"/>
        <v>1.25-1.49</v>
      </c>
      <c r="N1220" s="2" t="str">
        <f t="shared" si="118"/>
        <v>Over 98</v>
      </c>
      <c r="O1220" s="2">
        <f t="shared" si="119"/>
        <v>1</v>
      </c>
      <c r="P1220" s="2">
        <f>1</f>
        <v>1</v>
      </c>
    </row>
    <row r="1221" spans="1:16" x14ac:dyDescent="0.25">
      <c r="A1221" s="1">
        <v>42480</v>
      </c>
      <c r="B1221">
        <v>4406000</v>
      </c>
      <c r="C1221">
        <v>89.28</v>
      </c>
      <c r="D1221">
        <v>81.709999999999994</v>
      </c>
      <c r="E1221">
        <v>2.36</v>
      </c>
      <c r="F1221" t="s">
        <v>9</v>
      </c>
      <c r="G1221" t="s">
        <v>35</v>
      </c>
      <c r="H1221" t="s">
        <v>11</v>
      </c>
      <c r="I1221">
        <v>65</v>
      </c>
      <c r="J1221">
        <f t="shared" si="114"/>
        <v>2016</v>
      </c>
      <c r="K1221" t="str">
        <f t="shared" si="115"/>
        <v>50-100</v>
      </c>
      <c r="L1221" t="str">
        <f t="shared" si="116"/>
        <v>Over 80</v>
      </c>
      <c r="M1221" s="2" t="str">
        <f t="shared" si="117"/>
        <v>Over 2.00</v>
      </c>
      <c r="N1221" s="2" t="str">
        <f t="shared" si="118"/>
        <v>Under 90</v>
      </c>
      <c r="O1221" s="2">
        <f t="shared" si="119"/>
        <v>0</v>
      </c>
      <c r="P1221" s="2">
        <f>1</f>
        <v>1</v>
      </c>
    </row>
    <row r="1222" spans="1:16" x14ac:dyDescent="0.25">
      <c r="A1222" s="1">
        <v>45451</v>
      </c>
      <c r="B1222">
        <v>4306000</v>
      </c>
      <c r="C1222">
        <v>86.69</v>
      </c>
      <c r="D1222">
        <v>84.8</v>
      </c>
      <c r="E1222">
        <v>1.95</v>
      </c>
      <c r="F1222" t="s">
        <v>9</v>
      </c>
      <c r="G1222" t="s">
        <v>35</v>
      </c>
      <c r="H1222" t="s">
        <v>11</v>
      </c>
      <c r="I1222">
        <v>98</v>
      </c>
      <c r="J1222">
        <f t="shared" si="114"/>
        <v>2024</v>
      </c>
      <c r="K1222" t="str">
        <f t="shared" si="115"/>
        <v>50-100</v>
      </c>
      <c r="L1222" t="str">
        <f t="shared" si="116"/>
        <v>Over 80</v>
      </c>
      <c r="M1222" s="2" t="str">
        <f t="shared" si="117"/>
        <v>1.50-1.99</v>
      </c>
      <c r="N1222" s="2" t="str">
        <f t="shared" si="118"/>
        <v>Under 90</v>
      </c>
      <c r="O1222" s="2">
        <f t="shared" si="119"/>
        <v>0</v>
      </c>
      <c r="P1222" s="2">
        <f>1</f>
        <v>1</v>
      </c>
    </row>
    <row r="1223" spans="1:16" x14ac:dyDescent="0.25">
      <c r="A1223" s="1">
        <v>44085</v>
      </c>
      <c r="B1223">
        <v>4496000</v>
      </c>
      <c r="C1223">
        <v>89.31</v>
      </c>
      <c r="D1223">
        <v>79.47</v>
      </c>
      <c r="E1223">
        <v>1.68</v>
      </c>
      <c r="F1223" t="s">
        <v>9</v>
      </c>
      <c r="G1223" t="s">
        <v>20</v>
      </c>
      <c r="H1223" t="s">
        <v>21</v>
      </c>
      <c r="I1223">
        <v>38</v>
      </c>
      <c r="J1223">
        <f t="shared" si="114"/>
        <v>2020</v>
      </c>
      <c r="K1223" t="str">
        <f t="shared" si="115"/>
        <v>Less than 50</v>
      </c>
      <c r="L1223" t="str">
        <f t="shared" si="116"/>
        <v>65-79.99</v>
      </c>
      <c r="M1223" s="2" t="str">
        <f t="shared" si="117"/>
        <v>1.50-1.99</v>
      </c>
      <c r="N1223" s="2" t="str">
        <f t="shared" si="118"/>
        <v>Under 90</v>
      </c>
      <c r="O1223" s="2">
        <f t="shared" si="119"/>
        <v>0</v>
      </c>
      <c r="P1223" s="2">
        <f>1</f>
        <v>1</v>
      </c>
    </row>
    <row r="1224" spans="1:16" x14ac:dyDescent="0.25">
      <c r="A1224" s="1">
        <v>45057</v>
      </c>
      <c r="B1224">
        <v>4450000</v>
      </c>
      <c r="C1224">
        <v>92.55</v>
      </c>
      <c r="D1224">
        <v>62.64</v>
      </c>
      <c r="E1224">
        <v>2.09</v>
      </c>
      <c r="F1224" t="s">
        <v>9</v>
      </c>
      <c r="G1224" t="s">
        <v>50</v>
      </c>
      <c r="H1224" t="s">
        <v>21</v>
      </c>
      <c r="I1224">
        <v>8</v>
      </c>
      <c r="J1224">
        <f t="shared" si="114"/>
        <v>2023</v>
      </c>
      <c r="K1224" t="str">
        <f t="shared" si="115"/>
        <v>Less than 50</v>
      </c>
      <c r="L1224" t="str">
        <f t="shared" si="116"/>
        <v>Under 65</v>
      </c>
      <c r="M1224" s="2" t="str">
        <f t="shared" si="117"/>
        <v>Over 2.00</v>
      </c>
      <c r="N1224" s="2" t="str">
        <f t="shared" si="118"/>
        <v>90-94.99</v>
      </c>
      <c r="O1224" s="2">
        <f t="shared" si="119"/>
        <v>0</v>
      </c>
      <c r="P1224" s="2">
        <f>1</f>
        <v>1</v>
      </c>
    </row>
    <row r="1225" spans="1:16" x14ac:dyDescent="0.25">
      <c r="A1225" s="1">
        <v>42404</v>
      </c>
      <c r="B1225">
        <v>5816000</v>
      </c>
      <c r="C1225">
        <v>93.26</v>
      </c>
      <c r="D1225">
        <v>83.04</v>
      </c>
      <c r="E1225">
        <v>1.46</v>
      </c>
      <c r="F1225" t="s">
        <v>9</v>
      </c>
      <c r="G1225" t="s">
        <v>34</v>
      </c>
      <c r="H1225" t="s">
        <v>13</v>
      </c>
      <c r="I1225">
        <v>85</v>
      </c>
      <c r="J1225">
        <f t="shared" si="114"/>
        <v>2016</v>
      </c>
      <c r="K1225" t="str">
        <f t="shared" si="115"/>
        <v>50-100</v>
      </c>
      <c r="L1225" t="str">
        <f t="shared" si="116"/>
        <v>Over 80</v>
      </c>
      <c r="M1225" s="2" t="str">
        <f t="shared" si="117"/>
        <v>1.25-1.49</v>
      </c>
      <c r="N1225" s="2" t="str">
        <f t="shared" si="118"/>
        <v>90-94.99</v>
      </c>
      <c r="O1225" s="2">
        <f t="shared" si="119"/>
        <v>0</v>
      </c>
      <c r="P1225" s="2">
        <f>1</f>
        <v>1</v>
      </c>
    </row>
    <row r="1226" spans="1:16" x14ac:dyDescent="0.25">
      <c r="A1226" s="1">
        <v>42588</v>
      </c>
      <c r="B1226">
        <v>1736000</v>
      </c>
      <c r="C1226">
        <v>92.01</v>
      </c>
      <c r="D1226">
        <v>61.42</v>
      </c>
      <c r="E1226">
        <v>2.44</v>
      </c>
      <c r="F1226" t="s">
        <v>19</v>
      </c>
      <c r="G1226" t="s">
        <v>32</v>
      </c>
      <c r="H1226" t="s">
        <v>33</v>
      </c>
      <c r="I1226">
        <v>47</v>
      </c>
      <c r="J1226">
        <f t="shared" si="114"/>
        <v>2016</v>
      </c>
      <c r="K1226" t="str">
        <f t="shared" si="115"/>
        <v>Less than 50</v>
      </c>
      <c r="L1226" t="str">
        <f t="shared" si="116"/>
        <v>Under 65</v>
      </c>
      <c r="M1226" s="2" t="str">
        <f t="shared" si="117"/>
        <v>Over 2.00</v>
      </c>
      <c r="N1226" s="2" t="str">
        <f t="shared" si="118"/>
        <v>90-94.99</v>
      </c>
      <c r="O1226" s="2">
        <f t="shared" si="119"/>
        <v>1</v>
      </c>
      <c r="P1226" s="2">
        <f>1</f>
        <v>1</v>
      </c>
    </row>
    <row r="1227" spans="1:16" x14ac:dyDescent="0.25">
      <c r="A1227" s="1">
        <v>45187</v>
      </c>
      <c r="B1227">
        <v>3743000</v>
      </c>
      <c r="C1227">
        <v>92.9</v>
      </c>
      <c r="D1227">
        <v>52.28</v>
      </c>
      <c r="E1227">
        <v>1.17</v>
      </c>
      <c r="F1227" t="s">
        <v>9</v>
      </c>
      <c r="G1227" t="s">
        <v>17</v>
      </c>
      <c r="H1227" t="s">
        <v>18</v>
      </c>
      <c r="I1227">
        <v>66</v>
      </c>
      <c r="J1227">
        <f t="shared" si="114"/>
        <v>2023</v>
      </c>
      <c r="K1227" t="str">
        <f t="shared" si="115"/>
        <v>50-100</v>
      </c>
      <c r="L1227" t="str">
        <f t="shared" si="116"/>
        <v>Under 65</v>
      </c>
      <c r="M1227" s="2" t="str">
        <f t="shared" si="117"/>
        <v>Under 1.25</v>
      </c>
      <c r="N1227" s="2" t="str">
        <f t="shared" si="118"/>
        <v>90-94.99</v>
      </c>
      <c r="O1227" s="2">
        <f t="shared" si="119"/>
        <v>0</v>
      </c>
      <c r="P1227" s="2">
        <f>1</f>
        <v>1</v>
      </c>
    </row>
    <row r="1228" spans="1:16" x14ac:dyDescent="0.25">
      <c r="A1228" s="1">
        <v>44706</v>
      </c>
      <c r="B1228">
        <v>4620000</v>
      </c>
      <c r="C1228">
        <v>91.5</v>
      </c>
      <c r="D1228">
        <v>81.99</v>
      </c>
      <c r="E1228">
        <v>2.11</v>
      </c>
      <c r="F1228" t="s">
        <v>19</v>
      </c>
      <c r="G1228" t="s">
        <v>29</v>
      </c>
      <c r="H1228" t="s">
        <v>26</v>
      </c>
      <c r="I1228">
        <v>30</v>
      </c>
      <c r="J1228">
        <f t="shared" si="114"/>
        <v>2022</v>
      </c>
      <c r="K1228" t="str">
        <f t="shared" si="115"/>
        <v>Less than 50</v>
      </c>
      <c r="L1228" t="str">
        <f t="shared" si="116"/>
        <v>Over 80</v>
      </c>
      <c r="M1228" s="2" t="str">
        <f t="shared" si="117"/>
        <v>Over 2.00</v>
      </c>
      <c r="N1228" s="2" t="str">
        <f t="shared" si="118"/>
        <v>90-94.99</v>
      </c>
      <c r="O1228" s="2">
        <f t="shared" si="119"/>
        <v>1</v>
      </c>
      <c r="P1228" s="2">
        <f>1</f>
        <v>1</v>
      </c>
    </row>
    <row r="1229" spans="1:16" x14ac:dyDescent="0.25">
      <c r="A1229" s="1">
        <v>44859</v>
      </c>
      <c r="B1229">
        <v>1322000</v>
      </c>
      <c r="C1229">
        <v>89.75</v>
      </c>
      <c r="D1229">
        <v>80.959999999999994</v>
      </c>
      <c r="E1229">
        <v>1.08</v>
      </c>
      <c r="F1229" t="s">
        <v>9</v>
      </c>
      <c r="G1229" t="s">
        <v>49</v>
      </c>
      <c r="H1229" t="s">
        <v>18</v>
      </c>
      <c r="I1229">
        <v>50</v>
      </c>
      <c r="J1229">
        <f t="shared" si="114"/>
        <v>2022</v>
      </c>
      <c r="K1229" t="str">
        <f t="shared" si="115"/>
        <v>50-100</v>
      </c>
      <c r="L1229" t="str">
        <f t="shared" si="116"/>
        <v>Over 80</v>
      </c>
      <c r="M1229" s="2" t="str">
        <f t="shared" si="117"/>
        <v>Under 1.25</v>
      </c>
      <c r="N1229" s="2" t="str">
        <f t="shared" si="118"/>
        <v>Under 90</v>
      </c>
      <c r="O1229" s="2">
        <f t="shared" si="119"/>
        <v>0</v>
      </c>
      <c r="P1229" s="2">
        <f>1</f>
        <v>1</v>
      </c>
    </row>
    <row r="1230" spans="1:16" x14ac:dyDescent="0.25">
      <c r="A1230" s="1">
        <v>42881</v>
      </c>
      <c r="B1230">
        <v>2808000</v>
      </c>
      <c r="C1230">
        <v>88.53</v>
      </c>
      <c r="D1230">
        <v>87.3</v>
      </c>
      <c r="E1230">
        <v>2.29</v>
      </c>
      <c r="F1230" t="s">
        <v>19</v>
      </c>
      <c r="G1230" t="s">
        <v>50</v>
      </c>
      <c r="H1230" t="s">
        <v>21</v>
      </c>
      <c r="I1230">
        <v>72</v>
      </c>
      <c r="J1230">
        <f t="shared" si="114"/>
        <v>2017</v>
      </c>
      <c r="K1230" t="str">
        <f t="shared" si="115"/>
        <v>50-100</v>
      </c>
      <c r="L1230" t="str">
        <f t="shared" si="116"/>
        <v>Over 80</v>
      </c>
      <c r="M1230" s="2" t="str">
        <f t="shared" si="117"/>
        <v>Over 2.00</v>
      </c>
      <c r="N1230" s="2" t="str">
        <f t="shared" si="118"/>
        <v>Under 90</v>
      </c>
      <c r="O1230" s="2">
        <f t="shared" si="119"/>
        <v>1</v>
      </c>
      <c r="P1230" s="2">
        <f>1</f>
        <v>1</v>
      </c>
    </row>
    <row r="1231" spans="1:16" x14ac:dyDescent="0.25">
      <c r="A1231" s="1">
        <v>45257</v>
      </c>
      <c r="B1231">
        <v>4686000</v>
      </c>
      <c r="C1231">
        <v>92.8</v>
      </c>
      <c r="D1231">
        <v>89.01</v>
      </c>
      <c r="E1231">
        <v>2.4500000000000002</v>
      </c>
      <c r="F1231" t="s">
        <v>19</v>
      </c>
      <c r="G1231" t="s">
        <v>36</v>
      </c>
      <c r="H1231" t="s">
        <v>37</v>
      </c>
      <c r="I1231">
        <v>130</v>
      </c>
      <c r="J1231">
        <f t="shared" si="114"/>
        <v>2023</v>
      </c>
      <c r="K1231" t="str">
        <f t="shared" si="115"/>
        <v>More than 100</v>
      </c>
      <c r="L1231" t="str">
        <f t="shared" si="116"/>
        <v>Over 80</v>
      </c>
      <c r="M1231" s="2" t="str">
        <f t="shared" si="117"/>
        <v>Over 2.00</v>
      </c>
      <c r="N1231" s="2" t="str">
        <f t="shared" si="118"/>
        <v>90-94.99</v>
      </c>
      <c r="O1231" s="2">
        <f t="shared" si="119"/>
        <v>1</v>
      </c>
      <c r="P1231" s="2">
        <f>1</f>
        <v>1</v>
      </c>
    </row>
    <row r="1232" spans="1:16" x14ac:dyDescent="0.25">
      <c r="A1232" s="1">
        <v>44967</v>
      </c>
      <c r="B1232">
        <v>6217000</v>
      </c>
      <c r="C1232">
        <v>87.96</v>
      </c>
      <c r="D1232">
        <v>58.54</v>
      </c>
      <c r="E1232">
        <v>2.0099999999999998</v>
      </c>
      <c r="F1232" t="s">
        <v>9</v>
      </c>
      <c r="G1232" t="s">
        <v>10</v>
      </c>
      <c r="H1232" t="s">
        <v>11</v>
      </c>
      <c r="I1232">
        <v>58</v>
      </c>
      <c r="J1232">
        <f t="shared" si="114"/>
        <v>2023</v>
      </c>
      <c r="K1232" t="str">
        <f t="shared" si="115"/>
        <v>50-100</v>
      </c>
      <c r="L1232" t="str">
        <f t="shared" si="116"/>
        <v>Under 65</v>
      </c>
      <c r="M1232" s="2" t="str">
        <f t="shared" si="117"/>
        <v>Over 2.00</v>
      </c>
      <c r="N1232" s="2" t="str">
        <f t="shared" si="118"/>
        <v>Under 90</v>
      </c>
      <c r="O1232" s="2">
        <f t="shared" si="119"/>
        <v>0</v>
      </c>
      <c r="P1232" s="2">
        <f>1</f>
        <v>1</v>
      </c>
    </row>
    <row r="1233" spans="1:16" x14ac:dyDescent="0.25">
      <c r="A1233" s="1">
        <v>42667</v>
      </c>
      <c r="B1233">
        <v>6373000</v>
      </c>
      <c r="C1233">
        <v>86.34</v>
      </c>
      <c r="D1233">
        <v>70.459999999999994</v>
      </c>
      <c r="E1233">
        <v>2.38</v>
      </c>
      <c r="F1233" t="s">
        <v>9</v>
      </c>
      <c r="G1233" t="s">
        <v>49</v>
      </c>
      <c r="H1233" t="s">
        <v>18</v>
      </c>
      <c r="I1233">
        <v>70</v>
      </c>
      <c r="J1233">
        <f t="shared" si="114"/>
        <v>2016</v>
      </c>
      <c r="K1233" t="str">
        <f t="shared" si="115"/>
        <v>50-100</v>
      </c>
      <c r="L1233" t="str">
        <f t="shared" si="116"/>
        <v>65-79.99</v>
      </c>
      <c r="M1233" s="2" t="str">
        <f t="shared" si="117"/>
        <v>Over 2.00</v>
      </c>
      <c r="N1233" s="2" t="str">
        <f t="shared" si="118"/>
        <v>Under 90</v>
      </c>
      <c r="O1233" s="2">
        <f t="shared" si="119"/>
        <v>0</v>
      </c>
      <c r="P1233" s="2">
        <f>1</f>
        <v>1</v>
      </c>
    </row>
    <row r="1234" spans="1:16" x14ac:dyDescent="0.25">
      <c r="A1234" s="1">
        <v>42713</v>
      </c>
      <c r="B1234">
        <v>7702000</v>
      </c>
      <c r="C1234">
        <v>87.39</v>
      </c>
      <c r="D1234">
        <v>88.72</v>
      </c>
      <c r="E1234">
        <v>2.37</v>
      </c>
      <c r="F1234" t="s">
        <v>9</v>
      </c>
      <c r="G1234" t="s">
        <v>12</v>
      </c>
      <c r="H1234" t="s">
        <v>13</v>
      </c>
      <c r="I1234">
        <v>29</v>
      </c>
      <c r="J1234">
        <f t="shared" si="114"/>
        <v>2016</v>
      </c>
      <c r="K1234" t="str">
        <f t="shared" si="115"/>
        <v>Less than 50</v>
      </c>
      <c r="L1234" t="str">
        <f t="shared" si="116"/>
        <v>Over 80</v>
      </c>
      <c r="M1234" s="2" t="str">
        <f t="shared" si="117"/>
        <v>Over 2.00</v>
      </c>
      <c r="N1234" s="2" t="str">
        <f t="shared" si="118"/>
        <v>Under 90</v>
      </c>
      <c r="O1234" s="2">
        <f t="shared" si="119"/>
        <v>0</v>
      </c>
      <c r="P1234" s="2">
        <f>1</f>
        <v>1</v>
      </c>
    </row>
    <row r="1235" spans="1:16" x14ac:dyDescent="0.25">
      <c r="A1235" s="1">
        <v>44212</v>
      </c>
      <c r="B1235">
        <v>4290000</v>
      </c>
      <c r="C1235">
        <v>91.73</v>
      </c>
      <c r="D1235">
        <v>73.959999999999994</v>
      </c>
      <c r="E1235">
        <v>1.1100000000000001</v>
      </c>
      <c r="F1235" t="s">
        <v>9</v>
      </c>
      <c r="G1235" t="s">
        <v>46</v>
      </c>
      <c r="H1235" t="s">
        <v>37</v>
      </c>
      <c r="I1235">
        <v>36</v>
      </c>
      <c r="J1235">
        <f t="shared" si="114"/>
        <v>2021</v>
      </c>
      <c r="K1235" t="str">
        <f t="shared" si="115"/>
        <v>Less than 50</v>
      </c>
      <c r="L1235" t="str">
        <f t="shared" si="116"/>
        <v>65-79.99</v>
      </c>
      <c r="M1235" s="2" t="str">
        <f t="shared" si="117"/>
        <v>Under 1.25</v>
      </c>
      <c r="N1235" s="2" t="str">
        <f t="shared" si="118"/>
        <v>90-94.99</v>
      </c>
      <c r="O1235" s="2">
        <f t="shared" si="119"/>
        <v>0</v>
      </c>
      <c r="P1235" s="2">
        <f>1</f>
        <v>1</v>
      </c>
    </row>
    <row r="1236" spans="1:16" x14ac:dyDescent="0.25">
      <c r="A1236" s="1">
        <v>43132</v>
      </c>
      <c r="B1236">
        <v>5206000</v>
      </c>
      <c r="C1236">
        <v>85.29</v>
      </c>
      <c r="D1236">
        <v>63.08</v>
      </c>
      <c r="E1236">
        <v>1.94</v>
      </c>
      <c r="F1236" t="s">
        <v>9</v>
      </c>
      <c r="G1236" t="s">
        <v>45</v>
      </c>
      <c r="H1236" t="s">
        <v>33</v>
      </c>
      <c r="I1236">
        <v>79</v>
      </c>
      <c r="J1236">
        <f t="shared" si="114"/>
        <v>2018</v>
      </c>
      <c r="K1236" t="str">
        <f t="shared" si="115"/>
        <v>50-100</v>
      </c>
      <c r="L1236" t="str">
        <f t="shared" si="116"/>
        <v>Under 65</v>
      </c>
      <c r="M1236" s="2" t="str">
        <f t="shared" si="117"/>
        <v>1.50-1.99</v>
      </c>
      <c r="N1236" s="2" t="str">
        <f t="shared" si="118"/>
        <v>Under 90</v>
      </c>
      <c r="O1236" s="2">
        <f t="shared" si="119"/>
        <v>0</v>
      </c>
      <c r="P1236" s="2">
        <f>1</f>
        <v>1</v>
      </c>
    </row>
    <row r="1237" spans="1:16" x14ac:dyDescent="0.25">
      <c r="A1237" s="1">
        <v>42619</v>
      </c>
      <c r="B1237">
        <v>5913000</v>
      </c>
      <c r="C1237">
        <v>94.51</v>
      </c>
      <c r="D1237">
        <v>52.88</v>
      </c>
      <c r="E1237">
        <v>2.36</v>
      </c>
      <c r="F1237" t="s">
        <v>40</v>
      </c>
      <c r="G1237" t="s">
        <v>43</v>
      </c>
      <c r="H1237" t="s">
        <v>15</v>
      </c>
      <c r="I1237">
        <v>67</v>
      </c>
      <c r="J1237">
        <f t="shared" si="114"/>
        <v>2016</v>
      </c>
      <c r="K1237" t="str">
        <f t="shared" si="115"/>
        <v>50-100</v>
      </c>
      <c r="L1237" t="str">
        <f t="shared" si="116"/>
        <v>Under 65</v>
      </c>
      <c r="M1237" s="2" t="str">
        <f t="shared" si="117"/>
        <v>Over 2.00</v>
      </c>
      <c r="N1237" s="2" t="str">
        <f t="shared" si="118"/>
        <v>90-94.99</v>
      </c>
      <c r="O1237" s="2">
        <f t="shared" si="119"/>
        <v>1</v>
      </c>
      <c r="P1237" s="2">
        <f>1</f>
        <v>1</v>
      </c>
    </row>
    <row r="1238" spans="1:16" x14ac:dyDescent="0.25">
      <c r="A1238" s="1">
        <v>42995</v>
      </c>
      <c r="B1238">
        <v>1214000</v>
      </c>
      <c r="C1238">
        <v>90.89</v>
      </c>
      <c r="D1238">
        <v>57.19</v>
      </c>
      <c r="E1238">
        <v>1.87</v>
      </c>
      <c r="F1238" t="s">
        <v>19</v>
      </c>
      <c r="G1238" t="s">
        <v>17</v>
      </c>
      <c r="H1238" t="s">
        <v>18</v>
      </c>
      <c r="I1238">
        <v>84</v>
      </c>
      <c r="J1238">
        <f t="shared" si="114"/>
        <v>2017</v>
      </c>
      <c r="K1238" t="str">
        <f t="shared" si="115"/>
        <v>50-100</v>
      </c>
      <c r="L1238" t="str">
        <f t="shared" si="116"/>
        <v>Under 65</v>
      </c>
      <c r="M1238" s="2" t="str">
        <f t="shared" si="117"/>
        <v>1.50-1.99</v>
      </c>
      <c r="N1238" s="2" t="str">
        <f t="shared" si="118"/>
        <v>90-94.99</v>
      </c>
      <c r="O1238" s="2">
        <f t="shared" si="119"/>
        <v>1</v>
      </c>
      <c r="P1238" s="2">
        <f>1</f>
        <v>1</v>
      </c>
    </row>
    <row r="1239" spans="1:16" x14ac:dyDescent="0.25">
      <c r="A1239" s="1">
        <v>43919</v>
      </c>
      <c r="B1239">
        <v>5008000</v>
      </c>
      <c r="C1239">
        <v>86.24</v>
      </c>
      <c r="D1239">
        <v>74.8</v>
      </c>
      <c r="E1239">
        <v>1.51</v>
      </c>
      <c r="F1239" t="s">
        <v>9</v>
      </c>
      <c r="G1239" t="s">
        <v>22</v>
      </c>
      <c r="H1239" t="s">
        <v>23</v>
      </c>
      <c r="I1239">
        <v>92</v>
      </c>
      <c r="J1239">
        <f t="shared" si="114"/>
        <v>2020</v>
      </c>
      <c r="K1239" t="str">
        <f t="shared" si="115"/>
        <v>50-100</v>
      </c>
      <c r="L1239" t="str">
        <f t="shared" si="116"/>
        <v>65-79.99</v>
      </c>
      <c r="M1239" s="2" t="str">
        <f t="shared" si="117"/>
        <v>1.50-1.99</v>
      </c>
      <c r="N1239" s="2" t="str">
        <f t="shared" si="118"/>
        <v>Under 90</v>
      </c>
      <c r="O1239" s="2">
        <f t="shared" si="119"/>
        <v>0</v>
      </c>
      <c r="P1239" s="2">
        <f>1</f>
        <v>1</v>
      </c>
    </row>
    <row r="1240" spans="1:16" x14ac:dyDescent="0.25">
      <c r="A1240" s="1">
        <v>45848</v>
      </c>
      <c r="B1240">
        <v>4589000</v>
      </c>
      <c r="C1240">
        <v>87.89</v>
      </c>
      <c r="D1240">
        <v>57.64</v>
      </c>
      <c r="E1240">
        <v>2.15</v>
      </c>
      <c r="F1240" t="s">
        <v>9</v>
      </c>
      <c r="G1240" t="s">
        <v>50</v>
      </c>
      <c r="H1240" t="s">
        <v>21</v>
      </c>
      <c r="I1240">
        <v>108</v>
      </c>
      <c r="J1240">
        <f t="shared" si="114"/>
        <v>2025</v>
      </c>
      <c r="K1240" t="str">
        <f t="shared" si="115"/>
        <v>More than 100</v>
      </c>
      <c r="L1240" t="str">
        <f t="shared" si="116"/>
        <v>Under 65</v>
      </c>
      <c r="M1240" s="2" t="str">
        <f t="shared" si="117"/>
        <v>Over 2.00</v>
      </c>
      <c r="N1240" s="2" t="str">
        <f t="shared" si="118"/>
        <v>Under 90</v>
      </c>
      <c r="O1240" s="2">
        <f t="shared" si="119"/>
        <v>0</v>
      </c>
      <c r="P1240" s="2">
        <f>1</f>
        <v>1</v>
      </c>
    </row>
    <row r="1241" spans="1:16" x14ac:dyDescent="0.25">
      <c r="A1241" s="1">
        <v>45618</v>
      </c>
      <c r="B1241">
        <v>6756000</v>
      </c>
      <c r="C1241">
        <v>88.09</v>
      </c>
      <c r="D1241">
        <v>62.87</v>
      </c>
      <c r="E1241">
        <v>1.7</v>
      </c>
      <c r="F1241" t="s">
        <v>19</v>
      </c>
      <c r="G1241" t="s">
        <v>12</v>
      </c>
      <c r="H1241" t="s">
        <v>13</v>
      </c>
      <c r="I1241">
        <v>51</v>
      </c>
      <c r="J1241">
        <f t="shared" si="114"/>
        <v>2024</v>
      </c>
      <c r="K1241" t="str">
        <f t="shared" si="115"/>
        <v>50-100</v>
      </c>
      <c r="L1241" t="str">
        <f t="shared" si="116"/>
        <v>Under 65</v>
      </c>
      <c r="M1241" s="2" t="str">
        <f t="shared" si="117"/>
        <v>1.50-1.99</v>
      </c>
      <c r="N1241" s="2" t="str">
        <f t="shared" si="118"/>
        <v>Under 90</v>
      </c>
      <c r="O1241" s="2">
        <f t="shared" si="119"/>
        <v>1</v>
      </c>
      <c r="P1241" s="2">
        <f>1</f>
        <v>1</v>
      </c>
    </row>
    <row r="1242" spans="1:16" x14ac:dyDescent="0.25">
      <c r="A1242" s="1">
        <v>44231</v>
      </c>
      <c r="B1242">
        <v>3859000</v>
      </c>
      <c r="C1242">
        <v>87.24</v>
      </c>
      <c r="D1242">
        <v>70.400000000000006</v>
      </c>
      <c r="E1242">
        <v>1.69</v>
      </c>
      <c r="F1242" t="s">
        <v>19</v>
      </c>
      <c r="G1242" t="s">
        <v>45</v>
      </c>
      <c r="H1242" t="s">
        <v>33</v>
      </c>
      <c r="I1242">
        <v>39</v>
      </c>
      <c r="J1242">
        <f t="shared" si="114"/>
        <v>2021</v>
      </c>
      <c r="K1242" t="str">
        <f t="shared" si="115"/>
        <v>Less than 50</v>
      </c>
      <c r="L1242" t="str">
        <f t="shared" si="116"/>
        <v>65-79.99</v>
      </c>
      <c r="M1242" s="2" t="str">
        <f t="shared" si="117"/>
        <v>1.50-1.99</v>
      </c>
      <c r="N1242" s="2" t="str">
        <f t="shared" si="118"/>
        <v>Under 90</v>
      </c>
      <c r="O1242" s="2">
        <f t="shared" si="119"/>
        <v>1</v>
      </c>
      <c r="P1242" s="2">
        <f>1</f>
        <v>1</v>
      </c>
    </row>
    <row r="1243" spans="1:16" x14ac:dyDescent="0.25">
      <c r="A1243" s="1">
        <v>44577</v>
      </c>
      <c r="B1243">
        <v>4659000</v>
      </c>
      <c r="C1243">
        <v>98.44</v>
      </c>
      <c r="D1243">
        <v>82.27</v>
      </c>
      <c r="E1243">
        <v>1.01</v>
      </c>
      <c r="F1243" t="s">
        <v>40</v>
      </c>
      <c r="G1243" t="s">
        <v>48</v>
      </c>
      <c r="H1243" t="s">
        <v>13</v>
      </c>
      <c r="I1243">
        <v>5</v>
      </c>
      <c r="J1243">
        <f t="shared" si="114"/>
        <v>2022</v>
      </c>
      <c r="K1243" t="str">
        <f t="shared" si="115"/>
        <v>Less than 50</v>
      </c>
      <c r="L1243" t="str">
        <f t="shared" si="116"/>
        <v>Over 80</v>
      </c>
      <c r="M1243" s="2" t="str">
        <f t="shared" si="117"/>
        <v>Under 1.25</v>
      </c>
      <c r="N1243" s="2" t="str">
        <f t="shared" si="118"/>
        <v>Over 98</v>
      </c>
      <c r="O1243" s="2">
        <f t="shared" si="119"/>
        <v>1</v>
      </c>
      <c r="P1243" s="2">
        <f>1</f>
        <v>1</v>
      </c>
    </row>
    <row r="1244" spans="1:16" x14ac:dyDescent="0.25">
      <c r="A1244" s="1">
        <v>45507</v>
      </c>
      <c r="B1244">
        <v>3458000</v>
      </c>
      <c r="C1244">
        <v>88.45</v>
      </c>
      <c r="D1244">
        <v>57.98</v>
      </c>
      <c r="E1244">
        <v>1.06</v>
      </c>
      <c r="F1244" t="s">
        <v>9</v>
      </c>
      <c r="G1244" t="s">
        <v>43</v>
      </c>
      <c r="H1244" t="s">
        <v>15</v>
      </c>
      <c r="I1244">
        <v>21</v>
      </c>
      <c r="J1244">
        <f t="shared" si="114"/>
        <v>2024</v>
      </c>
      <c r="K1244" t="str">
        <f t="shared" si="115"/>
        <v>Less than 50</v>
      </c>
      <c r="L1244" t="str">
        <f t="shared" si="116"/>
        <v>Under 65</v>
      </c>
      <c r="M1244" s="2" t="str">
        <f t="shared" si="117"/>
        <v>Under 1.25</v>
      </c>
      <c r="N1244" s="2" t="str">
        <f t="shared" si="118"/>
        <v>Under 90</v>
      </c>
      <c r="O1244" s="2">
        <f t="shared" si="119"/>
        <v>0</v>
      </c>
      <c r="P1244" s="2">
        <f>1</f>
        <v>1</v>
      </c>
    </row>
    <row r="1245" spans="1:16" x14ac:dyDescent="0.25">
      <c r="A1245" s="1">
        <v>44043</v>
      </c>
      <c r="B1245">
        <v>2372000</v>
      </c>
      <c r="C1245">
        <v>85.79</v>
      </c>
      <c r="D1245">
        <v>59.24</v>
      </c>
      <c r="E1245">
        <v>2.2000000000000002</v>
      </c>
      <c r="F1245" t="s">
        <v>9</v>
      </c>
      <c r="G1245" t="s">
        <v>51</v>
      </c>
      <c r="H1245" t="s">
        <v>28</v>
      </c>
      <c r="I1245">
        <v>98</v>
      </c>
      <c r="J1245">
        <f t="shared" si="114"/>
        <v>2020</v>
      </c>
      <c r="K1245" t="str">
        <f t="shared" si="115"/>
        <v>50-100</v>
      </c>
      <c r="L1245" t="str">
        <f t="shared" si="116"/>
        <v>Under 65</v>
      </c>
      <c r="M1245" s="2" t="str">
        <f t="shared" si="117"/>
        <v>Over 2.00</v>
      </c>
      <c r="N1245" s="2" t="str">
        <f t="shared" si="118"/>
        <v>Under 90</v>
      </c>
      <c r="O1245" s="2">
        <f t="shared" si="119"/>
        <v>0</v>
      </c>
      <c r="P1245" s="2">
        <f>1</f>
        <v>1</v>
      </c>
    </row>
    <row r="1246" spans="1:16" x14ac:dyDescent="0.25">
      <c r="A1246" s="1">
        <v>45030</v>
      </c>
      <c r="B1246">
        <v>4886000</v>
      </c>
      <c r="C1246">
        <v>91.24</v>
      </c>
      <c r="D1246">
        <v>89.11</v>
      </c>
      <c r="E1246">
        <v>1.3</v>
      </c>
      <c r="F1246" t="s">
        <v>9</v>
      </c>
      <c r="G1246" t="s">
        <v>34</v>
      </c>
      <c r="H1246" t="s">
        <v>13</v>
      </c>
      <c r="I1246">
        <v>110</v>
      </c>
      <c r="J1246">
        <f t="shared" si="114"/>
        <v>2023</v>
      </c>
      <c r="K1246" t="str">
        <f t="shared" si="115"/>
        <v>More than 100</v>
      </c>
      <c r="L1246" t="str">
        <f t="shared" si="116"/>
        <v>Over 80</v>
      </c>
      <c r="M1246" s="2" t="str">
        <f t="shared" si="117"/>
        <v>1.25-1.49</v>
      </c>
      <c r="N1246" s="2" t="str">
        <f t="shared" si="118"/>
        <v>90-94.99</v>
      </c>
      <c r="O1246" s="2">
        <f t="shared" si="119"/>
        <v>0</v>
      </c>
      <c r="P1246" s="2">
        <f>1</f>
        <v>1</v>
      </c>
    </row>
    <row r="1247" spans="1:16" x14ac:dyDescent="0.25">
      <c r="A1247" s="1">
        <v>45352</v>
      </c>
      <c r="B1247">
        <v>3605000</v>
      </c>
      <c r="C1247">
        <v>87.59</v>
      </c>
      <c r="D1247">
        <v>65.17</v>
      </c>
      <c r="E1247">
        <v>2.37</v>
      </c>
      <c r="F1247" t="s">
        <v>52</v>
      </c>
      <c r="G1247" t="s">
        <v>10</v>
      </c>
      <c r="H1247" t="s">
        <v>11</v>
      </c>
      <c r="I1247">
        <v>46</v>
      </c>
      <c r="J1247">
        <f t="shared" si="114"/>
        <v>2024</v>
      </c>
      <c r="K1247" t="str">
        <f t="shared" si="115"/>
        <v>Less than 50</v>
      </c>
      <c r="L1247" t="str">
        <f t="shared" si="116"/>
        <v>65-79.99</v>
      </c>
      <c r="M1247" s="2" t="str">
        <f t="shared" si="117"/>
        <v>Over 2.00</v>
      </c>
      <c r="N1247" s="2" t="str">
        <f t="shared" si="118"/>
        <v>Under 90</v>
      </c>
      <c r="O1247" s="2">
        <f t="shared" si="119"/>
        <v>1</v>
      </c>
      <c r="P1247" s="2">
        <f>1</f>
        <v>1</v>
      </c>
    </row>
    <row r="1248" spans="1:16" x14ac:dyDescent="0.25">
      <c r="A1248" s="1">
        <v>44884</v>
      </c>
      <c r="B1248">
        <v>2300000</v>
      </c>
      <c r="C1248">
        <v>99.02</v>
      </c>
      <c r="D1248">
        <v>51.94</v>
      </c>
      <c r="E1248">
        <v>1.32</v>
      </c>
      <c r="F1248" t="s">
        <v>9</v>
      </c>
      <c r="G1248" t="s">
        <v>25</v>
      </c>
      <c r="H1248" t="s">
        <v>26</v>
      </c>
      <c r="I1248">
        <v>128</v>
      </c>
      <c r="J1248">
        <f t="shared" si="114"/>
        <v>2022</v>
      </c>
      <c r="K1248" t="str">
        <f t="shared" si="115"/>
        <v>More than 100</v>
      </c>
      <c r="L1248" t="str">
        <f t="shared" si="116"/>
        <v>Under 65</v>
      </c>
      <c r="M1248" s="2" t="str">
        <f t="shared" si="117"/>
        <v>1.25-1.49</v>
      </c>
      <c r="N1248" s="2" t="str">
        <f t="shared" si="118"/>
        <v>Over 98</v>
      </c>
      <c r="O1248" s="2">
        <f t="shared" si="119"/>
        <v>0</v>
      </c>
      <c r="P1248" s="2">
        <f>1</f>
        <v>1</v>
      </c>
    </row>
    <row r="1249" spans="1:16" x14ac:dyDescent="0.25">
      <c r="A1249" s="1">
        <v>42827</v>
      </c>
      <c r="B1249">
        <v>8998000</v>
      </c>
      <c r="C1249">
        <v>85.59</v>
      </c>
      <c r="D1249">
        <v>66.12</v>
      </c>
      <c r="E1249">
        <v>1.97</v>
      </c>
      <c r="F1249" t="s">
        <v>9</v>
      </c>
      <c r="G1249" t="s">
        <v>29</v>
      </c>
      <c r="H1249" t="s">
        <v>26</v>
      </c>
      <c r="I1249">
        <v>109</v>
      </c>
      <c r="J1249">
        <f t="shared" si="114"/>
        <v>2017</v>
      </c>
      <c r="K1249" t="str">
        <f t="shared" si="115"/>
        <v>More than 100</v>
      </c>
      <c r="L1249" t="str">
        <f t="shared" si="116"/>
        <v>65-79.99</v>
      </c>
      <c r="M1249" s="2" t="str">
        <f t="shared" si="117"/>
        <v>1.50-1.99</v>
      </c>
      <c r="N1249" s="2" t="str">
        <f t="shared" si="118"/>
        <v>Under 90</v>
      </c>
      <c r="O1249" s="2">
        <f t="shared" si="119"/>
        <v>0</v>
      </c>
      <c r="P1249" s="2">
        <f>1</f>
        <v>1</v>
      </c>
    </row>
    <row r="1250" spans="1:16" x14ac:dyDescent="0.25">
      <c r="A1250" s="1">
        <v>42921</v>
      </c>
      <c r="B1250">
        <v>6952000</v>
      </c>
      <c r="C1250">
        <v>89.81</v>
      </c>
      <c r="D1250">
        <v>53.74</v>
      </c>
      <c r="E1250">
        <v>1.64</v>
      </c>
      <c r="F1250" t="s">
        <v>9</v>
      </c>
      <c r="G1250" t="s">
        <v>45</v>
      </c>
      <c r="H1250" t="s">
        <v>33</v>
      </c>
      <c r="I1250">
        <v>116</v>
      </c>
      <c r="J1250">
        <f t="shared" si="114"/>
        <v>2017</v>
      </c>
      <c r="K1250" t="str">
        <f t="shared" si="115"/>
        <v>More than 100</v>
      </c>
      <c r="L1250" t="str">
        <f t="shared" si="116"/>
        <v>Under 65</v>
      </c>
      <c r="M1250" s="2" t="str">
        <f t="shared" si="117"/>
        <v>1.50-1.99</v>
      </c>
      <c r="N1250" s="2" t="str">
        <f t="shared" si="118"/>
        <v>Under 90</v>
      </c>
      <c r="O1250" s="2">
        <f t="shared" si="119"/>
        <v>0</v>
      </c>
      <c r="P1250" s="2">
        <f>1</f>
        <v>1</v>
      </c>
    </row>
    <row r="1251" spans="1:16" x14ac:dyDescent="0.25">
      <c r="A1251" s="1">
        <v>45636</v>
      </c>
      <c r="B1251">
        <v>1042000</v>
      </c>
      <c r="C1251">
        <v>96.49</v>
      </c>
      <c r="D1251">
        <v>69.92</v>
      </c>
      <c r="E1251">
        <v>1.47</v>
      </c>
      <c r="F1251" t="s">
        <v>9</v>
      </c>
      <c r="G1251" t="s">
        <v>46</v>
      </c>
      <c r="H1251" t="s">
        <v>37</v>
      </c>
      <c r="I1251">
        <v>66</v>
      </c>
      <c r="J1251">
        <f t="shared" si="114"/>
        <v>2024</v>
      </c>
      <c r="K1251" t="str">
        <f t="shared" si="115"/>
        <v>50-100</v>
      </c>
      <c r="L1251" t="str">
        <f t="shared" si="116"/>
        <v>65-79.99</v>
      </c>
      <c r="M1251" s="2" t="str">
        <f t="shared" si="117"/>
        <v>1.25-1.49</v>
      </c>
      <c r="N1251" s="2" t="str">
        <f t="shared" si="118"/>
        <v>95-97.99</v>
      </c>
      <c r="O1251" s="2">
        <f t="shared" si="119"/>
        <v>0</v>
      </c>
      <c r="P1251" s="2">
        <f>1</f>
        <v>1</v>
      </c>
    </row>
    <row r="1252" spans="1:16" x14ac:dyDescent="0.25">
      <c r="A1252" s="1">
        <v>43547</v>
      </c>
      <c r="B1252">
        <v>5587000</v>
      </c>
      <c r="C1252">
        <v>95.1</v>
      </c>
      <c r="D1252">
        <v>51.88</v>
      </c>
      <c r="E1252">
        <v>1.85</v>
      </c>
      <c r="F1252" t="s">
        <v>9</v>
      </c>
      <c r="G1252" t="s">
        <v>12</v>
      </c>
      <c r="H1252" t="s">
        <v>13</v>
      </c>
      <c r="I1252">
        <v>82</v>
      </c>
      <c r="J1252">
        <f t="shared" si="114"/>
        <v>2019</v>
      </c>
      <c r="K1252" t="str">
        <f t="shared" si="115"/>
        <v>50-100</v>
      </c>
      <c r="L1252" t="str">
        <f t="shared" si="116"/>
        <v>Under 65</v>
      </c>
      <c r="M1252" s="2" t="str">
        <f t="shared" si="117"/>
        <v>1.50-1.99</v>
      </c>
      <c r="N1252" s="2" t="str">
        <f t="shared" si="118"/>
        <v>95-97.99</v>
      </c>
      <c r="O1252" s="2">
        <f t="shared" si="119"/>
        <v>0</v>
      </c>
      <c r="P1252" s="2">
        <f>1</f>
        <v>1</v>
      </c>
    </row>
    <row r="1253" spans="1:16" x14ac:dyDescent="0.25">
      <c r="A1253" s="1">
        <v>44883</v>
      </c>
      <c r="B1253">
        <v>3936000</v>
      </c>
      <c r="C1253">
        <v>88.43</v>
      </c>
      <c r="D1253">
        <v>85.3</v>
      </c>
      <c r="E1253">
        <v>1.03</v>
      </c>
      <c r="F1253" t="s">
        <v>9</v>
      </c>
      <c r="G1253" t="s">
        <v>34</v>
      </c>
      <c r="H1253" t="s">
        <v>13</v>
      </c>
      <c r="I1253">
        <v>86</v>
      </c>
      <c r="J1253">
        <f t="shared" si="114"/>
        <v>2022</v>
      </c>
      <c r="K1253" t="str">
        <f t="shared" si="115"/>
        <v>50-100</v>
      </c>
      <c r="L1253" t="str">
        <f t="shared" si="116"/>
        <v>Over 80</v>
      </c>
      <c r="M1253" s="2" t="str">
        <f t="shared" si="117"/>
        <v>Under 1.25</v>
      </c>
      <c r="N1253" s="2" t="str">
        <f t="shared" si="118"/>
        <v>Under 90</v>
      </c>
      <c r="O1253" s="2">
        <f t="shared" si="119"/>
        <v>0</v>
      </c>
      <c r="P1253" s="2">
        <f>1</f>
        <v>1</v>
      </c>
    </row>
    <row r="1254" spans="1:16" x14ac:dyDescent="0.25">
      <c r="A1254" s="1">
        <v>45016</v>
      </c>
      <c r="B1254">
        <v>4660000</v>
      </c>
      <c r="C1254">
        <v>91.7</v>
      </c>
      <c r="D1254">
        <v>50.28</v>
      </c>
      <c r="E1254">
        <v>2.23</v>
      </c>
      <c r="F1254" t="s">
        <v>19</v>
      </c>
      <c r="G1254" t="s">
        <v>46</v>
      </c>
      <c r="H1254" t="s">
        <v>37</v>
      </c>
      <c r="I1254">
        <v>124</v>
      </c>
      <c r="J1254">
        <f t="shared" si="114"/>
        <v>2023</v>
      </c>
      <c r="K1254" t="str">
        <f t="shared" si="115"/>
        <v>More than 100</v>
      </c>
      <c r="L1254" t="str">
        <f t="shared" si="116"/>
        <v>Under 65</v>
      </c>
      <c r="M1254" s="2" t="str">
        <f t="shared" si="117"/>
        <v>Over 2.00</v>
      </c>
      <c r="N1254" s="2" t="str">
        <f t="shared" si="118"/>
        <v>90-94.99</v>
      </c>
      <c r="O1254" s="2">
        <f t="shared" si="119"/>
        <v>1</v>
      </c>
      <c r="P1254" s="2">
        <f>1</f>
        <v>1</v>
      </c>
    </row>
    <row r="1255" spans="1:16" x14ac:dyDescent="0.25">
      <c r="A1255" s="1">
        <v>43630</v>
      </c>
      <c r="B1255">
        <v>6239000</v>
      </c>
      <c r="C1255">
        <v>95.16</v>
      </c>
      <c r="D1255">
        <v>78.11</v>
      </c>
      <c r="E1255">
        <v>2.4300000000000002</v>
      </c>
      <c r="F1255" t="s">
        <v>9</v>
      </c>
      <c r="G1255" t="s">
        <v>49</v>
      </c>
      <c r="H1255" t="s">
        <v>18</v>
      </c>
      <c r="I1255">
        <v>11</v>
      </c>
      <c r="J1255">
        <f t="shared" si="114"/>
        <v>2019</v>
      </c>
      <c r="K1255" t="str">
        <f t="shared" si="115"/>
        <v>Less than 50</v>
      </c>
      <c r="L1255" t="str">
        <f t="shared" si="116"/>
        <v>65-79.99</v>
      </c>
      <c r="M1255" s="2" t="str">
        <f t="shared" si="117"/>
        <v>Over 2.00</v>
      </c>
      <c r="N1255" s="2" t="str">
        <f t="shared" si="118"/>
        <v>95-97.99</v>
      </c>
      <c r="O1255" s="2">
        <f t="shared" si="119"/>
        <v>0</v>
      </c>
      <c r="P1255" s="2">
        <f>1</f>
        <v>1</v>
      </c>
    </row>
    <row r="1256" spans="1:16" x14ac:dyDescent="0.25">
      <c r="A1256" s="1">
        <v>44782</v>
      </c>
      <c r="B1256">
        <v>500000</v>
      </c>
      <c r="C1256">
        <v>99.31</v>
      </c>
      <c r="D1256">
        <v>75.680000000000007</v>
      </c>
      <c r="E1256">
        <v>1.45</v>
      </c>
      <c r="F1256" t="s">
        <v>19</v>
      </c>
      <c r="G1256" t="s">
        <v>43</v>
      </c>
      <c r="H1256" t="s">
        <v>15</v>
      </c>
      <c r="I1256">
        <v>97</v>
      </c>
      <c r="J1256">
        <f t="shared" si="114"/>
        <v>2022</v>
      </c>
      <c r="K1256" t="str">
        <f t="shared" si="115"/>
        <v>50-100</v>
      </c>
      <c r="L1256" t="str">
        <f t="shared" si="116"/>
        <v>65-79.99</v>
      </c>
      <c r="M1256" s="2" t="str">
        <f t="shared" si="117"/>
        <v>1.25-1.49</v>
      </c>
      <c r="N1256" s="2" t="str">
        <f t="shared" si="118"/>
        <v>Over 98</v>
      </c>
      <c r="O1256" s="2">
        <f t="shared" si="119"/>
        <v>1</v>
      </c>
      <c r="P1256" s="2">
        <f>1</f>
        <v>1</v>
      </c>
    </row>
    <row r="1257" spans="1:16" x14ac:dyDescent="0.25">
      <c r="A1257" s="1">
        <v>44317</v>
      </c>
      <c r="B1257">
        <v>7814000</v>
      </c>
      <c r="C1257">
        <v>92.06</v>
      </c>
      <c r="D1257">
        <v>57.96</v>
      </c>
      <c r="E1257">
        <v>1.9</v>
      </c>
      <c r="F1257" t="s">
        <v>9</v>
      </c>
      <c r="G1257" t="s">
        <v>17</v>
      </c>
      <c r="H1257" t="s">
        <v>18</v>
      </c>
      <c r="I1257">
        <v>38</v>
      </c>
      <c r="J1257">
        <f t="shared" si="114"/>
        <v>2021</v>
      </c>
      <c r="K1257" t="str">
        <f t="shared" si="115"/>
        <v>Less than 50</v>
      </c>
      <c r="L1257" t="str">
        <f t="shared" si="116"/>
        <v>Under 65</v>
      </c>
      <c r="M1257" s="2" t="str">
        <f t="shared" si="117"/>
        <v>1.50-1.99</v>
      </c>
      <c r="N1257" s="2" t="str">
        <f t="shared" si="118"/>
        <v>90-94.99</v>
      </c>
      <c r="O1257" s="2">
        <f t="shared" si="119"/>
        <v>0</v>
      </c>
      <c r="P1257" s="2">
        <f>1</f>
        <v>1</v>
      </c>
    </row>
    <row r="1258" spans="1:16" x14ac:dyDescent="0.25">
      <c r="A1258" s="1">
        <v>45028</v>
      </c>
      <c r="B1258">
        <v>4743000</v>
      </c>
      <c r="C1258">
        <v>93.2</v>
      </c>
      <c r="D1258">
        <v>67.44</v>
      </c>
      <c r="E1258">
        <v>2.12</v>
      </c>
      <c r="F1258" t="s">
        <v>9</v>
      </c>
      <c r="G1258" t="s">
        <v>14</v>
      </c>
      <c r="H1258" t="s">
        <v>15</v>
      </c>
      <c r="I1258">
        <v>55</v>
      </c>
      <c r="J1258">
        <f t="shared" si="114"/>
        <v>2023</v>
      </c>
      <c r="K1258" t="str">
        <f t="shared" si="115"/>
        <v>50-100</v>
      </c>
      <c r="L1258" t="str">
        <f t="shared" si="116"/>
        <v>65-79.99</v>
      </c>
      <c r="M1258" s="2" t="str">
        <f t="shared" si="117"/>
        <v>Over 2.00</v>
      </c>
      <c r="N1258" s="2" t="str">
        <f t="shared" si="118"/>
        <v>90-94.99</v>
      </c>
      <c r="O1258" s="2">
        <f t="shared" si="119"/>
        <v>0</v>
      </c>
      <c r="P1258" s="2">
        <f>1</f>
        <v>1</v>
      </c>
    </row>
    <row r="1259" spans="1:16" x14ac:dyDescent="0.25">
      <c r="A1259" s="1">
        <v>44688</v>
      </c>
      <c r="B1259">
        <v>6024000</v>
      </c>
      <c r="C1259">
        <v>85.58</v>
      </c>
      <c r="D1259">
        <v>57.77</v>
      </c>
      <c r="E1259">
        <v>1.8</v>
      </c>
      <c r="F1259" t="s">
        <v>40</v>
      </c>
      <c r="G1259" t="s">
        <v>34</v>
      </c>
      <c r="H1259" t="s">
        <v>13</v>
      </c>
      <c r="I1259">
        <v>93</v>
      </c>
      <c r="J1259">
        <f t="shared" si="114"/>
        <v>2022</v>
      </c>
      <c r="K1259" t="str">
        <f t="shared" si="115"/>
        <v>50-100</v>
      </c>
      <c r="L1259" t="str">
        <f t="shared" si="116"/>
        <v>Under 65</v>
      </c>
      <c r="M1259" s="2" t="str">
        <f t="shared" si="117"/>
        <v>1.50-1.99</v>
      </c>
      <c r="N1259" s="2" t="str">
        <f t="shared" si="118"/>
        <v>Under 90</v>
      </c>
      <c r="O1259" s="2">
        <f t="shared" si="119"/>
        <v>1</v>
      </c>
      <c r="P1259" s="2">
        <f>1</f>
        <v>1</v>
      </c>
    </row>
    <row r="1260" spans="1:16" x14ac:dyDescent="0.25">
      <c r="A1260" s="1">
        <v>44795</v>
      </c>
      <c r="B1260">
        <v>4033000</v>
      </c>
      <c r="C1260">
        <v>91.44</v>
      </c>
      <c r="D1260">
        <v>68.83</v>
      </c>
      <c r="E1260">
        <v>1.24</v>
      </c>
      <c r="F1260" t="s">
        <v>52</v>
      </c>
      <c r="G1260" t="s">
        <v>39</v>
      </c>
      <c r="H1260" t="s">
        <v>23</v>
      </c>
      <c r="I1260">
        <v>100</v>
      </c>
      <c r="J1260">
        <f t="shared" si="114"/>
        <v>2022</v>
      </c>
      <c r="K1260" t="str">
        <f t="shared" si="115"/>
        <v>More than 100</v>
      </c>
      <c r="L1260" t="str">
        <f t="shared" si="116"/>
        <v>65-79.99</v>
      </c>
      <c r="M1260" s="2" t="str">
        <f t="shared" si="117"/>
        <v>Under 1.25</v>
      </c>
      <c r="N1260" s="2" t="str">
        <f t="shared" si="118"/>
        <v>90-94.99</v>
      </c>
      <c r="O1260" s="2">
        <f t="shared" si="119"/>
        <v>1</v>
      </c>
      <c r="P1260" s="2">
        <f>1</f>
        <v>1</v>
      </c>
    </row>
    <row r="1261" spans="1:16" x14ac:dyDescent="0.25">
      <c r="A1261" s="1">
        <v>42801</v>
      </c>
      <c r="B1261">
        <v>3426000</v>
      </c>
      <c r="C1261">
        <v>86.25</v>
      </c>
      <c r="D1261">
        <v>87.14</v>
      </c>
      <c r="E1261">
        <v>1.87</v>
      </c>
      <c r="F1261" t="s">
        <v>9</v>
      </c>
      <c r="G1261" t="s">
        <v>47</v>
      </c>
      <c r="H1261" t="s">
        <v>18</v>
      </c>
      <c r="I1261">
        <v>51</v>
      </c>
      <c r="J1261">
        <f t="shared" si="114"/>
        <v>2017</v>
      </c>
      <c r="K1261" t="str">
        <f t="shared" si="115"/>
        <v>50-100</v>
      </c>
      <c r="L1261" t="str">
        <f t="shared" si="116"/>
        <v>Over 80</v>
      </c>
      <c r="M1261" s="2" t="str">
        <f t="shared" si="117"/>
        <v>1.50-1.99</v>
      </c>
      <c r="N1261" s="2" t="str">
        <f t="shared" si="118"/>
        <v>Under 90</v>
      </c>
      <c r="O1261" s="2">
        <f t="shared" si="119"/>
        <v>0</v>
      </c>
      <c r="P1261" s="2">
        <f>1</f>
        <v>1</v>
      </c>
    </row>
    <row r="1262" spans="1:16" x14ac:dyDescent="0.25">
      <c r="A1262" s="1">
        <v>44153</v>
      </c>
      <c r="B1262">
        <v>6275000</v>
      </c>
      <c r="C1262">
        <v>90.18</v>
      </c>
      <c r="D1262">
        <v>74.86</v>
      </c>
      <c r="E1262">
        <v>1.06</v>
      </c>
      <c r="F1262" t="s">
        <v>9</v>
      </c>
      <c r="G1262" t="s">
        <v>48</v>
      </c>
      <c r="H1262" t="s">
        <v>13</v>
      </c>
      <c r="I1262">
        <v>82</v>
      </c>
      <c r="J1262">
        <f t="shared" si="114"/>
        <v>2020</v>
      </c>
      <c r="K1262" t="str">
        <f t="shared" si="115"/>
        <v>50-100</v>
      </c>
      <c r="L1262" t="str">
        <f t="shared" si="116"/>
        <v>65-79.99</v>
      </c>
      <c r="M1262" s="2" t="str">
        <f t="shared" si="117"/>
        <v>Under 1.25</v>
      </c>
      <c r="N1262" s="2" t="str">
        <f t="shared" si="118"/>
        <v>90-94.99</v>
      </c>
      <c r="O1262" s="2">
        <f t="shared" si="119"/>
        <v>0</v>
      </c>
      <c r="P1262" s="2">
        <f>1</f>
        <v>1</v>
      </c>
    </row>
    <row r="1263" spans="1:16" x14ac:dyDescent="0.25">
      <c r="A1263" s="1">
        <v>44862</v>
      </c>
      <c r="B1263">
        <v>5883000</v>
      </c>
      <c r="C1263">
        <v>96.5</v>
      </c>
      <c r="D1263">
        <v>64.03</v>
      </c>
      <c r="E1263">
        <v>1.57</v>
      </c>
      <c r="F1263" t="s">
        <v>9</v>
      </c>
      <c r="G1263" t="s">
        <v>42</v>
      </c>
      <c r="H1263" t="s">
        <v>26</v>
      </c>
      <c r="I1263">
        <v>62</v>
      </c>
      <c r="J1263">
        <f t="shared" si="114"/>
        <v>2022</v>
      </c>
      <c r="K1263" t="str">
        <f t="shared" si="115"/>
        <v>50-100</v>
      </c>
      <c r="L1263" t="str">
        <f t="shared" si="116"/>
        <v>Under 65</v>
      </c>
      <c r="M1263" s="2" t="str">
        <f t="shared" si="117"/>
        <v>1.50-1.99</v>
      </c>
      <c r="N1263" s="2" t="str">
        <f t="shared" si="118"/>
        <v>95-97.99</v>
      </c>
      <c r="O1263" s="2">
        <f t="shared" si="119"/>
        <v>0</v>
      </c>
      <c r="P1263" s="2">
        <f>1</f>
        <v>1</v>
      </c>
    </row>
    <row r="1264" spans="1:16" x14ac:dyDescent="0.25">
      <c r="A1264" s="1">
        <v>44152</v>
      </c>
      <c r="B1264">
        <v>3508000</v>
      </c>
      <c r="C1264">
        <v>88.76</v>
      </c>
      <c r="D1264">
        <v>82.24</v>
      </c>
      <c r="E1264">
        <v>1.42</v>
      </c>
      <c r="F1264" t="s">
        <v>19</v>
      </c>
      <c r="G1264" t="s">
        <v>48</v>
      </c>
      <c r="H1264" t="s">
        <v>13</v>
      </c>
      <c r="I1264">
        <v>55</v>
      </c>
      <c r="J1264">
        <f t="shared" si="114"/>
        <v>2020</v>
      </c>
      <c r="K1264" t="str">
        <f t="shared" si="115"/>
        <v>50-100</v>
      </c>
      <c r="L1264" t="str">
        <f t="shared" si="116"/>
        <v>Over 80</v>
      </c>
      <c r="M1264" s="2" t="str">
        <f t="shared" si="117"/>
        <v>1.25-1.49</v>
      </c>
      <c r="N1264" s="2" t="str">
        <f t="shared" si="118"/>
        <v>Under 90</v>
      </c>
      <c r="O1264" s="2">
        <f t="shared" si="119"/>
        <v>1</v>
      </c>
      <c r="P1264" s="2">
        <f>1</f>
        <v>1</v>
      </c>
    </row>
    <row r="1265" spans="1:16" x14ac:dyDescent="0.25">
      <c r="A1265" s="1">
        <v>43794</v>
      </c>
      <c r="B1265">
        <v>5038000</v>
      </c>
      <c r="C1265">
        <v>97.98</v>
      </c>
      <c r="D1265">
        <v>59.65</v>
      </c>
      <c r="E1265">
        <v>1.1200000000000001</v>
      </c>
      <c r="F1265" t="s">
        <v>9</v>
      </c>
      <c r="G1265" t="s">
        <v>30</v>
      </c>
      <c r="H1265" t="s">
        <v>28</v>
      </c>
      <c r="I1265">
        <v>33</v>
      </c>
      <c r="J1265">
        <f t="shared" si="114"/>
        <v>2019</v>
      </c>
      <c r="K1265" t="str">
        <f t="shared" si="115"/>
        <v>Less than 50</v>
      </c>
      <c r="L1265" t="str">
        <f t="shared" si="116"/>
        <v>Under 65</v>
      </c>
      <c r="M1265" s="2" t="str">
        <f t="shared" si="117"/>
        <v>Under 1.25</v>
      </c>
      <c r="N1265" s="2" t="str">
        <f t="shared" si="118"/>
        <v>95-97.99</v>
      </c>
      <c r="O1265" s="2">
        <f t="shared" si="119"/>
        <v>0</v>
      </c>
      <c r="P1265" s="2">
        <f>1</f>
        <v>1</v>
      </c>
    </row>
    <row r="1266" spans="1:16" x14ac:dyDescent="0.25">
      <c r="A1266" s="1">
        <v>44536</v>
      </c>
      <c r="B1266">
        <v>7584000</v>
      </c>
      <c r="C1266">
        <v>93.26</v>
      </c>
      <c r="D1266">
        <v>82.67</v>
      </c>
      <c r="E1266">
        <v>2.44</v>
      </c>
      <c r="F1266" t="s">
        <v>9</v>
      </c>
      <c r="G1266" t="s">
        <v>50</v>
      </c>
      <c r="H1266" t="s">
        <v>21</v>
      </c>
      <c r="I1266">
        <v>52</v>
      </c>
      <c r="J1266">
        <f t="shared" si="114"/>
        <v>2021</v>
      </c>
      <c r="K1266" t="str">
        <f t="shared" si="115"/>
        <v>50-100</v>
      </c>
      <c r="L1266" t="str">
        <f t="shared" si="116"/>
        <v>Over 80</v>
      </c>
      <c r="M1266" s="2" t="str">
        <f t="shared" si="117"/>
        <v>Over 2.00</v>
      </c>
      <c r="N1266" s="2" t="str">
        <f t="shared" si="118"/>
        <v>90-94.99</v>
      </c>
      <c r="O1266" s="2">
        <f t="shared" si="119"/>
        <v>0</v>
      </c>
      <c r="P1266" s="2">
        <f>1</f>
        <v>1</v>
      </c>
    </row>
    <row r="1267" spans="1:16" x14ac:dyDescent="0.25">
      <c r="A1267" s="1">
        <v>43159</v>
      </c>
      <c r="B1267">
        <v>5923000</v>
      </c>
      <c r="C1267">
        <v>92.4</v>
      </c>
      <c r="D1267">
        <v>51.6</v>
      </c>
      <c r="E1267">
        <v>2.48</v>
      </c>
      <c r="F1267" t="s">
        <v>9</v>
      </c>
      <c r="G1267" t="s">
        <v>44</v>
      </c>
      <c r="H1267" t="s">
        <v>37</v>
      </c>
      <c r="I1267">
        <v>114</v>
      </c>
      <c r="J1267">
        <f t="shared" si="114"/>
        <v>2018</v>
      </c>
      <c r="K1267" t="str">
        <f t="shared" si="115"/>
        <v>More than 100</v>
      </c>
      <c r="L1267" t="str">
        <f t="shared" si="116"/>
        <v>Under 65</v>
      </c>
      <c r="M1267" s="2" t="str">
        <f t="shared" si="117"/>
        <v>Over 2.00</v>
      </c>
      <c r="N1267" s="2" t="str">
        <f t="shared" si="118"/>
        <v>90-94.99</v>
      </c>
      <c r="O1267" s="2">
        <f t="shared" si="119"/>
        <v>0</v>
      </c>
      <c r="P1267" s="2">
        <f>1</f>
        <v>1</v>
      </c>
    </row>
    <row r="1268" spans="1:16" x14ac:dyDescent="0.25">
      <c r="A1268" s="1">
        <v>45157</v>
      </c>
      <c r="B1268">
        <v>2889000</v>
      </c>
      <c r="C1268">
        <v>95</v>
      </c>
      <c r="D1268">
        <v>61.37</v>
      </c>
      <c r="E1268">
        <v>1.88</v>
      </c>
      <c r="F1268" t="s">
        <v>19</v>
      </c>
      <c r="G1268" t="s">
        <v>12</v>
      </c>
      <c r="H1268" t="s">
        <v>13</v>
      </c>
      <c r="I1268">
        <v>64</v>
      </c>
      <c r="J1268">
        <f t="shared" si="114"/>
        <v>2023</v>
      </c>
      <c r="K1268" t="str">
        <f t="shared" si="115"/>
        <v>50-100</v>
      </c>
      <c r="L1268" t="str">
        <f t="shared" si="116"/>
        <v>Under 65</v>
      </c>
      <c r="M1268" s="2" t="str">
        <f t="shared" si="117"/>
        <v>1.50-1.99</v>
      </c>
      <c r="N1268" s="2" t="str">
        <f t="shared" si="118"/>
        <v>95-97.99</v>
      </c>
      <c r="O1268" s="2">
        <f t="shared" si="119"/>
        <v>1</v>
      </c>
      <c r="P1268" s="2">
        <f>1</f>
        <v>1</v>
      </c>
    </row>
    <row r="1269" spans="1:16" x14ac:dyDescent="0.25">
      <c r="A1269" s="1">
        <v>42628</v>
      </c>
      <c r="B1269">
        <v>2328000</v>
      </c>
      <c r="C1269">
        <v>97.54</v>
      </c>
      <c r="D1269">
        <v>60.6</v>
      </c>
      <c r="E1269">
        <v>1.67</v>
      </c>
      <c r="F1269" t="s">
        <v>19</v>
      </c>
      <c r="G1269" t="s">
        <v>31</v>
      </c>
      <c r="H1269" t="s">
        <v>21</v>
      </c>
      <c r="I1269">
        <v>139</v>
      </c>
      <c r="J1269">
        <f t="shared" si="114"/>
        <v>2016</v>
      </c>
      <c r="K1269" t="str">
        <f t="shared" si="115"/>
        <v>More than 100</v>
      </c>
      <c r="L1269" t="str">
        <f t="shared" si="116"/>
        <v>Under 65</v>
      </c>
      <c r="M1269" s="2" t="str">
        <f t="shared" si="117"/>
        <v>1.50-1.99</v>
      </c>
      <c r="N1269" s="2" t="str">
        <f t="shared" si="118"/>
        <v>95-97.99</v>
      </c>
      <c r="O1269" s="2">
        <f t="shared" si="119"/>
        <v>1</v>
      </c>
      <c r="P1269" s="2">
        <f>1</f>
        <v>1</v>
      </c>
    </row>
    <row r="1270" spans="1:16" x14ac:dyDescent="0.25">
      <c r="A1270" s="1">
        <v>42777</v>
      </c>
      <c r="B1270">
        <v>9072000</v>
      </c>
      <c r="C1270">
        <v>96.76</v>
      </c>
      <c r="D1270">
        <v>65.790000000000006</v>
      </c>
      <c r="E1270">
        <v>1.97</v>
      </c>
      <c r="F1270" t="s">
        <v>9</v>
      </c>
      <c r="G1270" t="s">
        <v>38</v>
      </c>
      <c r="H1270" t="s">
        <v>23</v>
      </c>
      <c r="I1270">
        <v>89</v>
      </c>
      <c r="J1270">
        <f t="shared" si="114"/>
        <v>2017</v>
      </c>
      <c r="K1270" t="str">
        <f t="shared" si="115"/>
        <v>50-100</v>
      </c>
      <c r="L1270" t="str">
        <f t="shared" si="116"/>
        <v>65-79.99</v>
      </c>
      <c r="M1270" s="2" t="str">
        <f t="shared" si="117"/>
        <v>1.50-1.99</v>
      </c>
      <c r="N1270" s="2" t="str">
        <f t="shared" si="118"/>
        <v>95-97.99</v>
      </c>
      <c r="O1270" s="2">
        <f t="shared" si="119"/>
        <v>0</v>
      </c>
      <c r="P1270" s="2">
        <f>1</f>
        <v>1</v>
      </c>
    </row>
    <row r="1271" spans="1:16" x14ac:dyDescent="0.25">
      <c r="A1271" s="1">
        <v>42741</v>
      </c>
      <c r="B1271">
        <v>7903000</v>
      </c>
      <c r="C1271">
        <v>85.31</v>
      </c>
      <c r="D1271">
        <v>58.21</v>
      </c>
      <c r="E1271">
        <v>1.73</v>
      </c>
      <c r="F1271" t="s">
        <v>9</v>
      </c>
      <c r="G1271" t="s">
        <v>47</v>
      </c>
      <c r="H1271" t="s">
        <v>18</v>
      </c>
      <c r="I1271">
        <v>52</v>
      </c>
      <c r="J1271">
        <f t="shared" si="114"/>
        <v>2017</v>
      </c>
      <c r="K1271" t="str">
        <f t="shared" si="115"/>
        <v>50-100</v>
      </c>
      <c r="L1271" t="str">
        <f t="shared" si="116"/>
        <v>Under 65</v>
      </c>
      <c r="M1271" s="2" t="str">
        <f t="shared" si="117"/>
        <v>1.50-1.99</v>
      </c>
      <c r="N1271" s="2" t="str">
        <f t="shared" si="118"/>
        <v>Under 90</v>
      </c>
      <c r="O1271" s="2">
        <f t="shared" si="119"/>
        <v>0</v>
      </c>
      <c r="P1271" s="2">
        <f>1</f>
        <v>1</v>
      </c>
    </row>
    <row r="1272" spans="1:16" x14ac:dyDescent="0.25">
      <c r="A1272" s="1">
        <v>42790</v>
      </c>
      <c r="B1272">
        <v>5151000</v>
      </c>
      <c r="C1272">
        <v>98.95</v>
      </c>
      <c r="D1272">
        <v>69.349999999999994</v>
      </c>
      <c r="E1272">
        <v>1.74</v>
      </c>
      <c r="F1272" t="s">
        <v>52</v>
      </c>
      <c r="G1272" t="s">
        <v>34</v>
      </c>
      <c r="H1272" t="s">
        <v>13</v>
      </c>
      <c r="I1272">
        <v>106</v>
      </c>
      <c r="J1272">
        <f t="shared" si="114"/>
        <v>2017</v>
      </c>
      <c r="K1272" t="str">
        <f t="shared" si="115"/>
        <v>More than 100</v>
      </c>
      <c r="L1272" t="str">
        <f t="shared" si="116"/>
        <v>65-79.99</v>
      </c>
      <c r="M1272" s="2" t="str">
        <f t="shared" si="117"/>
        <v>1.50-1.99</v>
      </c>
      <c r="N1272" s="2" t="str">
        <f t="shared" si="118"/>
        <v>Over 98</v>
      </c>
      <c r="O1272" s="2">
        <f t="shared" si="119"/>
        <v>1</v>
      </c>
      <c r="P1272" s="2">
        <f>1</f>
        <v>1</v>
      </c>
    </row>
    <row r="1273" spans="1:16" x14ac:dyDescent="0.25">
      <c r="A1273" s="1">
        <v>44894</v>
      </c>
      <c r="B1273">
        <v>5420000</v>
      </c>
      <c r="C1273">
        <v>88.7</v>
      </c>
      <c r="D1273">
        <v>85.98</v>
      </c>
      <c r="E1273">
        <v>2.37</v>
      </c>
      <c r="F1273" t="s">
        <v>9</v>
      </c>
      <c r="G1273" t="s">
        <v>32</v>
      </c>
      <c r="H1273" t="s">
        <v>33</v>
      </c>
      <c r="I1273">
        <v>67</v>
      </c>
      <c r="J1273">
        <f t="shared" si="114"/>
        <v>2022</v>
      </c>
      <c r="K1273" t="str">
        <f t="shared" si="115"/>
        <v>50-100</v>
      </c>
      <c r="L1273" t="str">
        <f t="shared" si="116"/>
        <v>Over 80</v>
      </c>
      <c r="M1273" s="2" t="str">
        <f t="shared" si="117"/>
        <v>Over 2.00</v>
      </c>
      <c r="N1273" s="2" t="str">
        <f t="shared" si="118"/>
        <v>Under 90</v>
      </c>
      <c r="O1273" s="2">
        <f t="shared" si="119"/>
        <v>0</v>
      </c>
      <c r="P1273" s="2">
        <f>1</f>
        <v>1</v>
      </c>
    </row>
    <row r="1274" spans="1:16" x14ac:dyDescent="0.25">
      <c r="A1274" s="1">
        <v>42811</v>
      </c>
      <c r="B1274">
        <v>5063000</v>
      </c>
      <c r="C1274">
        <v>95.16</v>
      </c>
      <c r="D1274">
        <v>81.14</v>
      </c>
      <c r="E1274">
        <v>1.2</v>
      </c>
      <c r="F1274" t="s">
        <v>9</v>
      </c>
      <c r="G1274" t="s">
        <v>38</v>
      </c>
      <c r="H1274" t="s">
        <v>23</v>
      </c>
      <c r="I1274">
        <v>95</v>
      </c>
      <c r="J1274">
        <f t="shared" si="114"/>
        <v>2017</v>
      </c>
      <c r="K1274" t="str">
        <f t="shared" si="115"/>
        <v>50-100</v>
      </c>
      <c r="L1274" t="str">
        <f t="shared" si="116"/>
        <v>Over 80</v>
      </c>
      <c r="M1274" s="2" t="str">
        <f t="shared" si="117"/>
        <v>Under 1.25</v>
      </c>
      <c r="N1274" s="2" t="str">
        <f t="shared" si="118"/>
        <v>95-97.99</v>
      </c>
      <c r="O1274" s="2">
        <f t="shared" si="119"/>
        <v>0</v>
      </c>
      <c r="P1274" s="2">
        <f>1</f>
        <v>1</v>
      </c>
    </row>
    <row r="1275" spans="1:16" x14ac:dyDescent="0.25">
      <c r="A1275" s="1">
        <v>44526</v>
      </c>
      <c r="B1275">
        <v>4143000</v>
      </c>
      <c r="C1275">
        <v>92.46</v>
      </c>
      <c r="D1275">
        <v>56.19</v>
      </c>
      <c r="E1275">
        <v>1.27</v>
      </c>
      <c r="F1275" t="s">
        <v>9</v>
      </c>
      <c r="G1275" t="s">
        <v>12</v>
      </c>
      <c r="H1275" t="s">
        <v>13</v>
      </c>
      <c r="I1275">
        <v>77</v>
      </c>
      <c r="J1275">
        <f t="shared" si="114"/>
        <v>2021</v>
      </c>
      <c r="K1275" t="str">
        <f t="shared" si="115"/>
        <v>50-100</v>
      </c>
      <c r="L1275" t="str">
        <f t="shared" si="116"/>
        <v>Under 65</v>
      </c>
      <c r="M1275" s="2" t="str">
        <f t="shared" si="117"/>
        <v>1.25-1.49</v>
      </c>
      <c r="N1275" s="2" t="str">
        <f t="shared" si="118"/>
        <v>90-94.99</v>
      </c>
      <c r="O1275" s="2">
        <f t="shared" si="119"/>
        <v>0</v>
      </c>
      <c r="P1275" s="2">
        <f>1</f>
        <v>1</v>
      </c>
    </row>
    <row r="1276" spans="1:16" x14ac:dyDescent="0.25">
      <c r="A1276" s="1">
        <v>43019</v>
      </c>
      <c r="B1276">
        <v>3040000</v>
      </c>
      <c r="C1276">
        <v>94.35</v>
      </c>
      <c r="D1276">
        <v>52.98</v>
      </c>
      <c r="E1276">
        <v>1.76</v>
      </c>
      <c r="F1276" t="s">
        <v>9</v>
      </c>
      <c r="G1276" t="s">
        <v>14</v>
      </c>
      <c r="H1276" t="s">
        <v>15</v>
      </c>
      <c r="I1276">
        <v>16</v>
      </c>
      <c r="J1276">
        <f t="shared" si="114"/>
        <v>2017</v>
      </c>
      <c r="K1276" t="str">
        <f t="shared" si="115"/>
        <v>Less than 50</v>
      </c>
      <c r="L1276" t="str">
        <f t="shared" si="116"/>
        <v>Under 65</v>
      </c>
      <c r="M1276" s="2" t="str">
        <f t="shared" si="117"/>
        <v>1.50-1.99</v>
      </c>
      <c r="N1276" s="2" t="str">
        <f t="shared" si="118"/>
        <v>90-94.99</v>
      </c>
      <c r="O1276" s="2">
        <f t="shared" si="119"/>
        <v>0</v>
      </c>
      <c r="P1276" s="2">
        <f>1</f>
        <v>1</v>
      </c>
    </row>
    <row r="1277" spans="1:16" x14ac:dyDescent="0.25">
      <c r="A1277" s="1">
        <v>45668</v>
      </c>
      <c r="B1277">
        <v>5594000</v>
      </c>
      <c r="C1277">
        <v>94.56</v>
      </c>
      <c r="D1277">
        <v>72.27</v>
      </c>
      <c r="E1277">
        <v>2.11</v>
      </c>
      <c r="F1277" t="s">
        <v>9</v>
      </c>
      <c r="G1277" t="s">
        <v>17</v>
      </c>
      <c r="H1277" t="s">
        <v>18</v>
      </c>
      <c r="I1277">
        <v>36</v>
      </c>
      <c r="J1277">
        <f t="shared" si="114"/>
        <v>2025</v>
      </c>
      <c r="K1277" t="str">
        <f t="shared" si="115"/>
        <v>Less than 50</v>
      </c>
      <c r="L1277" t="str">
        <f t="shared" si="116"/>
        <v>65-79.99</v>
      </c>
      <c r="M1277" s="2" t="str">
        <f t="shared" si="117"/>
        <v>Over 2.00</v>
      </c>
      <c r="N1277" s="2" t="str">
        <f t="shared" si="118"/>
        <v>90-94.99</v>
      </c>
      <c r="O1277" s="2">
        <f t="shared" si="119"/>
        <v>0</v>
      </c>
      <c r="P1277" s="2">
        <f>1</f>
        <v>1</v>
      </c>
    </row>
    <row r="1278" spans="1:16" x14ac:dyDescent="0.25">
      <c r="A1278" s="1">
        <v>42583</v>
      </c>
      <c r="B1278">
        <v>7335000</v>
      </c>
      <c r="C1278">
        <v>91.49</v>
      </c>
      <c r="D1278">
        <v>69.37</v>
      </c>
      <c r="E1278">
        <v>1.97</v>
      </c>
      <c r="F1278" t="s">
        <v>9</v>
      </c>
      <c r="G1278" t="s">
        <v>10</v>
      </c>
      <c r="H1278" t="s">
        <v>11</v>
      </c>
      <c r="I1278">
        <v>53</v>
      </c>
      <c r="J1278">
        <f t="shared" si="114"/>
        <v>2016</v>
      </c>
      <c r="K1278" t="str">
        <f t="shared" si="115"/>
        <v>50-100</v>
      </c>
      <c r="L1278" t="str">
        <f t="shared" si="116"/>
        <v>65-79.99</v>
      </c>
      <c r="M1278" s="2" t="str">
        <f t="shared" si="117"/>
        <v>1.50-1.99</v>
      </c>
      <c r="N1278" s="2" t="str">
        <f t="shared" si="118"/>
        <v>90-94.99</v>
      </c>
      <c r="O1278" s="2">
        <f t="shared" si="119"/>
        <v>0</v>
      </c>
      <c r="P1278" s="2">
        <f>1</f>
        <v>1</v>
      </c>
    </row>
    <row r="1279" spans="1:16" x14ac:dyDescent="0.25">
      <c r="A1279" s="1">
        <v>45855</v>
      </c>
      <c r="B1279">
        <v>1959000</v>
      </c>
      <c r="C1279">
        <v>86.29</v>
      </c>
      <c r="D1279">
        <v>53.64</v>
      </c>
      <c r="E1279">
        <v>2.38</v>
      </c>
      <c r="F1279" t="s">
        <v>9</v>
      </c>
      <c r="G1279" t="s">
        <v>35</v>
      </c>
      <c r="H1279" t="s">
        <v>11</v>
      </c>
      <c r="I1279">
        <v>103</v>
      </c>
      <c r="J1279">
        <f t="shared" si="114"/>
        <v>2025</v>
      </c>
      <c r="K1279" t="str">
        <f t="shared" si="115"/>
        <v>More than 100</v>
      </c>
      <c r="L1279" t="str">
        <f t="shared" si="116"/>
        <v>Under 65</v>
      </c>
      <c r="M1279" s="2" t="str">
        <f t="shared" si="117"/>
        <v>Over 2.00</v>
      </c>
      <c r="N1279" s="2" t="str">
        <f t="shared" si="118"/>
        <v>Under 90</v>
      </c>
      <c r="O1279" s="2">
        <f t="shared" si="119"/>
        <v>0</v>
      </c>
      <c r="P1279" s="2">
        <f>1</f>
        <v>1</v>
      </c>
    </row>
    <row r="1280" spans="1:16" x14ac:dyDescent="0.25">
      <c r="A1280" s="1">
        <v>45700</v>
      </c>
      <c r="B1280">
        <v>3492000</v>
      </c>
      <c r="C1280">
        <v>90.35</v>
      </c>
      <c r="D1280">
        <v>73.7</v>
      </c>
      <c r="E1280">
        <v>2.25</v>
      </c>
      <c r="F1280" t="s">
        <v>9</v>
      </c>
      <c r="G1280" t="s">
        <v>44</v>
      </c>
      <c r="H1280" t="s">
        <v>37</v>
      </c>
      <c r="I1280">
        <v>86</v>
      </c>
      <c r="J1280">
        <f t="shared" si="114"/>
        <v>2025</v>
      </c>
      <c r="K1280" t="str">
        <f t="shared" si="115"/>
        <v>50-100</v>
      </c>
      <c r="L1280" t="str">
        <f t="shared" si="116"/>
        <v>65-79.99</v>
      </c>
      <c r="M1280" s="2" t="str">
        <f t="shared" si="117"/>
        <v>Over 2.00</v>
      </c>
      <c r="N1280" s="2" t="str">
        <f t="shared" si="118"/>
        <v>90-94.99</v>
      </c>
      <c r="O1280" s="2">
        <f t="shared" si="119"/>
        <v>0</v>
      </c>
      <c r="P1280" s="2">
        <f>1</f>
        <v>1</v>
      </c>
    </row>
    <row r="1281" spans="1:16" x14ac:dyDescent="0.25">
      <c r="A1281" s="1">
        <v>45701</v>
      </c>
      <c r="B1281">
        <v>2113000</v>
      </c>
      <c r="C1281">
        <v>86</v>
      </c>
      <c r="D1281">
        <v>51.13</v>
      </c>
      <c r="E1281">
        <v>1.37</v>
      </c>
      <c r="F1281" t="s">
        <v>9</v>
      </c>
      <c r="G1281" t="s">
        <v>43</v>
      </c>
      <c r="H1281" t="s">
        <v>15</v>
      </c>
      <c r="I1281">
        <v>95</v>
      </c>
      <c r="J1281">
        <f t="shared" si="114"/>
        <v>2025</v>
      </c>
      <c r="K1281" t="str">
        <f t="shared" si="115"/>
        <v>50-100</v>
      </c>
      <c r="L1281" t="str">
        <f t="shared" si="116"/>
        <v>Under 65</v>
      </c>
      <c r="M1281" s="2" t="str">
        <f t="shared" si="117"/>
        <v>1.25-1.49</v>
      </c>
      <c r="N1281" s="2" t="str">
        <f t="shared" si="118"/>
        <v>Under 90</v>
      </c>
      <c r="O1281" s="2">
        <f t="shared" si="119"/>
        <v>0</v>
      </c>
      <c r="P1281" s="2">
        <f>1</f>
        <v>1</v>
      </c>
    </row>
    <row r="1282" spans="1:16" x14ac:dyDescent="0.25">
      <c r="A1282" s="1">
        <v>44259</v>
      </c>
      <c r="B1282">
        <v>4572000</v>
      </c>
      <c r="C1282">
        <v>95.81</v>
      </c>
      <c r="D1282">
        <v>86.73</v>
      </c>
      <c r="E1282">
        <v>1.61</v>
      </c>
      <c r="F1282" t="s">
        <v>9</v>
      </c>
      <c r="G1282" t="s">
        <v>47</v>
      </c>
      <c r="H1282" t="s">
        <v>18</v>
      </c>
      <c r="I1282">
        <v>104</v>
      </c>
      <c r="J1282">
        <f t="shared" ref="J1282:J1345" si="120">YEAR(A1282)</f>
        <v>2021</v>
      </c>
      <c r="K1282" t="str">
        <f t="shared" ref="K1282:K1345" si="121">IF(I1282&lt;50,"Less than 50",IF(I1282&lt;100,"50-100","More than 100"))</f>
        <v>More than 100</v>
      </c>
      <c r="L1282" t="str">
        <f t="shared" ref="L1282:L1345" si="122">IF(D1282&lt;65,"Under 65",IF(D1282&lt;80,"65-79.99","Over 80"))</f>
        <v>Over 80</v>
      </c>
      <c r="M1282" s="2" t="str">
        <f t="shared" ref="M1282:M1345" si="123">IF(E1282&lt;1.25,"Under 1.25",IF(E1282&lt;1.5,"1.25-1.49",IF(E1282&lt;2,"1.50-1.99","Over 2.00")))</f>
        <v>1.50-1.99</v>
      </c>
      <c r="N1282" s="2" t="str">
        <f t="shared" ref="N1282:N1345" si="124">IF(C1282&lt;90,"Under 90",IF(C1282&lt;95,"90-94.99",IF(C1282&lt;98,"95-97.99","Over 98")))</f>
        <v>95-97.99</v>
      </c>
      <c r="O1282" s="2">
        <f t="shared" ref="O1282:O1345" si="125">IF(OR(F1282="30 Days Late", F1282="60 Days Late", F1282="90+ Days Late"),1,0)</f>
        <v>0</v>
      </c>
      <c r="P1282" s="2">
        <f>1</f>
        <v>1</v>
      </c>
    </row>
    <row r="1283" spans="1:16" x14ac:dyDescent="0.25">
      <c r="A1283" s="1">
        <v>42970</v>
      </c>
      <c r="B1283">
        <v>5154000</v>
      </c>
      <c r="C1283">
        <v>98.62</v>
      </c>
      <c r="D1283">
        <v>82.17</v>
      </c>
      <c r="E1283">
        <v>1.1000000000000001</v>
      </c>
      <c r="F1283" t="s">
        <v>19</v>
      </c>
      <c r="G1283" t="s">
        <v>14</v>
      </c>
      <c r="H1283" t="s">
        <v>15</v>
      </c>
      <c r="I1283">
        <v>33</v>
      </c>
      <c r="J1283">
        <f t="shared" si="120"/>
        <v>2017</v>
      </c>
      <c r="K1283" t="str">
        <f t="shared" si="121"/>
        <v>Less than 50</v>
      </c>
      <c r="L1283" t="str">
        <f t="shared" si="122"/>
        <v>Over 80</v>
      </c>
      <c r="M1283" s="2" t="str">
        <f t="shared" si="123"/>
        <v>Under 1.25</v>
      </c>
      <c r="N1283" s="2" t="str">
        <f t="shared" si="124"/>
        <v>Over 98</v>
      </c>
      <c r="O1283" s="2">
        <f t="shared" si="125"/>
        <v>1</v>
      </c>
      <c r="P1283" s="2">
        <f>1</f>
        <v>1</v>
      </c>
    </row>
    <row r="1284" spans="1:16" x14ac:dyDescent="0.25">
      <c r="A1284" s="1">
        <v>44763</v>
      </c>
      <c r="B1284">
        <v>6319000</v>
      </c>
      <c r="C1284">
        <v>98.61</v>
      </c>
      <c r="D1284">
        <v>54.9</v>
      </c>
      <c r="E1284">
        <v>1.8</v>
      </c>
      <c r="F1284" t="s">
        <v>9</v>
      </c>
      <c r="G1284" t="s">
        <v>25</v>
      </c>
      <c r="H1284" t="s">
        <v>26</v>
      </c>
      <c r="I1284">
        <v>127</v>
      </c>
      <c r="J1284">
        <f t="shared" si="120"/>
        <v>2022</v>
      </c>
      <c r="K1284" t="str">
        <f t="shared" si="121"/>
        <v>More than 100</v>
      </c>
      <c r="L1284" t="str">
        <f t="shared" si="122"/>
        <v>Under 65</v>
      </c>
      <c r="M1284" s="2" t="str">
        <f t="shared" si="123"/>
        <v>1.50-1.99</v>
      </c>
      <c r="N1284" s="2" t="str">
        <f t="shared" si="124"/>
        <v>Over 98</v>
      </c>
      <c r="O1284" s="2">
        <f t="shared" si="125"/>
        <v>0</v>
      </c>
      <c r="P1284" s="2">
        <f>1</f>
        <v>1</v>
      </c>
    </row>
    <row r="1285" spans="1:16" x14ac:dyDescent="0.25">
      <c r="A1285" s="1">
        <v>44408</v>
      </c>
      <c r="B1285">
        <v>4540000</v>
      </c>
      <c r="C1285">
        <v>92.23</v>
      </c>
      <c r="D1285">
        <v>52.82</v>
      </c>
      <c r="E1285">
        <v>1.42</v>
      </c>
      <c r="F1285" t="s">
        <v>9</v>
      </c>
      <c r="G1285" t="s">
        <v>46</v>
      </c>
      <c r="H1285" t="s">
        <v>37</v>
      </c>
      <c r="I1285">
        <v>104</v>
      </c>
      <c r="J1285">
        <f t="shared" si="120"/>
        <v>2021</v>
      </c>
      <c r="K1285" t="str">
        <f t="shared" si="121"/>
        <v>More than 100</v>
      </c>
      <c r="L1285" t="str">
        <f t="shared" si="122"/>
        <v>Under 65</v>
      </c>
      <c r="M1285" s="2" t="str">
        <f t="shared" si="123"/>
        <v>1.25-1.49</v>
      </c>
      <c r="N1285" s="2" t="str">
        <f t="shared" si="124"/>
        <v>90-94.99</v>
      </c>
      <c r="O1285" s="2">
        <f t="shared" si="125"/>
        <v>0</v>
      </c>
      <c r="P1285" s="2">
        <f>1</f>
        <v>1</v>
      </c>
    </row>
    <row r="1286" spans="1:16" x14ac:dyDescent="0.25">
      <c r="A1286" s="1">
        <v>44839</v>
      </c>
      <c r="B1286">
        <v>5781000</v>
      </c>
      <c r="C1286">
        <v>89.24</v>
      </c>
      <c r="D1286">
        <v>68.430000000000007</v>
      </c>
      <c r="E1286">
        <v>2.0099999999999998</v>
      </c>
      <c r="F1286" t="s">
        <v>9</v>
      </c>
      <c r="G1286" t="s">
        <v>38</v>
      </c>
      <c r="H1286" t="s">
        <v>23</v>
      </c>
      <c r="I1286">
        <v>70</v>
      </c>
      <c r="J1286">
        <f t="shared" si="120"/>
        <v>2022</v>
      </c>
      <c r="K1286" t="str">
        <f t="shared" si="121"/>
        <v>50-100</v>
      </c>
      <c r="L1286" t="str">
        <f t="shared" si="122"/>
        <v>65-79.99</v>
      </c>
      <c r="M1286" s="2" t="str">
        <f t="shared" si="123"/>
        <v>Over 2.00</v>
      </c>
      <c r="N1286" s="2" t="str">
        <f t="shared" si="124"/>
        <v>Under 90</v>
      </c>
      <c r="O1286" s="2">
        <f t="shared" si="125"/>
        <v>0</v>
      </c>
      <c r="P1286" s="2">
        <f>1</f>
        <v>1</v>
      </c>
    </row>
    <row r="1287" spans="1:16" x14ac:dyDescent="0.25">
      <c r="A1287" s="1">
        <v>42530</v>
      </c>
      <c r="B1287">
        <v>4900000</v>
      </c>
      <c r="C1287">
        <v>96.08</v>
      </c>
      <c r="D1287">
        <v>84.67</v>
      </c>
      <c r="E1287">
        <v>1.94</v>
      </c>
      <c r="F1287" t="s">
        <v>9</v>
      </c>
      <c r="G1287" t="s">
        <v>34</v>
      </c>
      <c r="H1287" t="s">
        <v>13</v>
      </c>
      <c r="I1287">
        <v>37</v>
      </c>
      <c r="J1287">
        <f t="shared" si="120"/>
        <v>2016</v>
      </c>
      <c r="K1287" t="str">
        <f t="shared" si="121"/>
        <v>Less than 50</v>
      </c>
      <c r="L1287" t="str">
        <f t="shared" si="122"/>
        <v>Over 80</v>
      </c>
      <c r="M1287" s="2" t="str">
        <f t="shared" si="123"/>
        <v>1.50-1.99</v>
      </c>
      <c r="N1287" s="2" t="str">
        <f t="shared" si="124"/>
        <v>95-97.99</v>
      </c>
      <c r="O1287" s="2">
        <f t="shared" si="125"/>
        <v>0</v>
      </c>
      <c r="P1287" s="2">
        <f>1</f>
        <v>1</v>
      </c>
    </row>
    <row r="1288" spans="1:16" x14ac:dyDescent="0.25">
      <c r="A1288" s="1">
        <v>43998</v>
      </c>
      <c r="B1288">
        <v>3378000</v>
      </c>
      <c r="C1288">
        <v>99.19</v>
      </c>
      <c r="D1288">
        <v>55.3</v>
      </c>
      <c r="E1288">
        <v>2.16</v>
      </c>
      <c r="F1288" t="s">
        <v>9</v>
      </c>
      <c r="G1288" t="s">
        <v>51</v>
      </c>
      <c r="H1288" t="s">
        <v>28</v>
      </c>
      <c r="I1288">
        <v>86</v>
      </c>
      <c r="J1288">
        <f t="shared" si="120"/>
        <v>2020</v>
      </c>
      <c r="K1288" t="str">
        <f t="shared" si="121"/>
        <v>50-100</v>
      </c>
      <c r="L1288" t="str">
        <f t="shared" si="122"/>
        <v>Under 65</v>
      </c>
      <c r="M1288" s="2" t="str">
        <f t="shared" si="123"/>
        <v>Over 2.00</v>
      </c>
      <c r="N1288" s="2" t="str">
        <f t="shared" si="124"/>
        <v>Over 98</v>
      </c>
      <c r="O1288" s="2">
        <f t="shared" si="125"/>
        <v>0</v>
      </c>
      <c r="P1288" s="2">
        <f>1</f>
        <v>1</v>
      </c>
    </row>
    <row r="1289" spans="1:16" x14ac:dyDescent="0.25">
      <c r="A1289" s="1">
        <v>44152</v>
      </c>
      <c r="B1289">
        <v>5409000</v>
      </c>
      <c r="C1289">
        <v>95.8</v>
      </c>
      <c r="D1289">
        <v>80.150000000000006</v>
      </c>
      <c r="E1289">
        <v>1.33</v>
      </c>
      <c r="F1289" t="s">
        <v>9</v>
      </c>
      <c r="G1289" t="s">
        <v>14</v>
      </c>
      <c r="H1289" t="s">
        <v>15</v>
      </c>
      <c r="I1289">
        <v>71</v>
      </c>
      <c r="J1289">
        <f t="shared" si="120"/>
        <v>2020</v>
      </c>
      <c r="K1289" t="str">
        <f t="shared" si="121"/>
        <v>50-100</v>
      </c>
      <c r="L1289" t="str">
        <f t="shared" si="122"/>
        <v>Over 80</v>
      </c>
      <c r="M1289" s="2" t="str">
        <f t="shared" si="123"/>
        <v>1.25-1.49</v>
      </c>
      <c r="N1289" s="2" t="str">
        <f t="shared" si="124"/>
        <v>95-97.99</v>
      </c>
      <c r="O1289" s="2">
        <f t="shared" si="125"/>
        <v>0</v>
      </c>
      <c r="P1289" s="2">
        <f>1</f>
        <v>1</v>
      </c>
    </row>
    <row r="1290" spans="1:16" x14ac:dyDescent="0.25">
      <c r="A1290" s="1">
        <v>44396</v>
      </c>
      <c r="B1290">
        <v>9169000</v>
      </c>
      <c r="C1290">
        <v>96.55</v>
      </c>
      <c r="D1290">
        <v>54.16</v>
      </c>
      <c r="E1290">
        <v>2.44</v>
      </c>
      <c r="F1290" t="s">
        <v>9</v>
      </c>
      <c r="G1290" t="s">
        <v>32</v>
      </c>
      <c r="H1290" t="s">
        <v>33</v>
      </c>
      <c r="I1290">
        <v>44</v>
      </c>
      <c r="J1290">
        <f t="shared" si="120"/>
        <v>2021</v>
      </c>
      <c r="K1290" t="str">
        <f t="shared" si="121"/>
        <v>Less than 50</v>
      </c>
      <c r="L1290" t="str">
        <f t="shared" si="122"/>
        <v>Under 65</v>
      </c>
      <c r="M1290" s="2" t="str">
        <f t="shared" si="123"/>
        <v>Over 2.00</v>
      </c>
      <c r="N1290" s="2" t="str">
        <f t="shared" si="124"/>
        <v>95-97.99</v>
      </c>
      <c r="O1290" s="2">
        <f t="shared" si="125"/>
        <v>0</v>
      </c>
      <c r="P1290" s="2">
        <f>1</f>
        <v>1</v>
      </c>
    </row>
    <row r="1291" spans="1:16" x14ac:dyDescent="0.25">
      <c r="A1291" s="1">
        <v>42854</v>
      </c>
      <c r="B1291">
        <v>4361000</v>
      </c>
      <c r="C1291">
        <v>97.34</v>
      </c>
      <c r="D1291">
        <v>70.73</v>
      </c>
      <c r="E1291">
        <v>1.69</v>
      </c>
      <c r="F1291" t="s">
        <v>9</v>
      </c>
      <c r="G1291" t="s">
        <v>24</v>
      </c>
      <c r="H1291" t="s">
        <v>15</v>
      </c>
      <c r="I1291">
        <v>91</v>
      </c>
      <c r="J1291">
        <f t="shared" si="120"/>
        <v>2017</v>
      </c>
      <c r="K1291" t="str">
        <f t="shared" si="121"/>
        <v>50-100</v>
      </c>
      <c r="L1291" t="str">
        <f t="shared" si="122"/>
        <v>65-79.99</v>
      </c>
      <c r="M1291" s="2" t="str">
        <f t="shared" si="123"/>
        <v>1.50-1.99</v>
      </c>
      <c r="N1291" s="2" t="str">
        <f t="shared" si="124"/>
        <v>95-97.99</v>
      </c>
      <c r="O1291" s="2">
        <f t="shared" si="125"/>
        <v>0</v>
      </c>
      <c r="P1291" s="2">
        <f>1</f>
        <v>1</v>
      </c>
    </row>
    <row r="1292" spans="1:16" x14ac:dyDescent="0.25">
      <c r="A1292" s="1">
        <v>45802</v>
      </c>
      <c r="B1292">
        <v>6521000</v>
      </c>
      <c r="C1292">
        <v>95.95</v>
      </c>
      <c r="D1292">
        <v>66.44</v>
      </c>
      <c r="E1292">
        <v>1.94</v>
      </c>
      <c r="F1292" t="s">
        <v>9</v>
      </c>
      <c r="G1292" t="s">
        <v>22</v>
      </c>
      <c r="H1292" t="s">
        <v>23</v>
      </c>
      <c r="I1292">
        <v>22</v>
      </c>
      <c r="J1292">
        <f t="shared" si="120"/>
        <v>2025</v>
      </c>
      <c r="K1292" t="str">
        <f t="shared" si="121"/>
        <v>Less than 50</v>
      </c>
      <c r="L1292" t="str">
        <f t="shared" si="122"/>
        <v>65-79.99</v>
      </c>
      <c r="M1292" s="2" t="str">
        <f t="shared" si="123"/>
        <v>1.50-1.99</v>
      </c>
      <c r="N1292" s="2" t="str">
        <f t="shared" si="124"/>
        <v>95-97.99</v>
      </c>
      <c r="O1292" s="2">
        <f t="shared" si="125"/>
        <v>0</v>
      </c>
      <c r="P1292" s="2">
        <f>1</f>
        <v>1</v>
      </c>
    </row>
    <row r="1293" spans="1:16" x14ac:dyDescent="0.25">
      <c r="A1293" s="1">
        <v>45363</v>
      </c>
      <c r="B1293">
        <v>7144000</v>
      </c>
      <c r="C1293">
        <v>85.78</v>
      </c>
      <c r="D1293">
        <v>84.39</v>
      </c>
      <c r="E1293">
        <v>1.69</v>
      </c>
      <c r="F1293" t="s">
        <v>9</v>
      </c>
      <c r="G1293" t="s">
        <v>25</v>
      </c>
      <c r="H1293" t="s">
        <v>26</v>
      </c>
      <c r="I1293">
        <v>105</v>
      </c>
      <c r="J1293">
        <f t="shared" si="120"/>
        <v>2024</v>
      </c>
      <c r="K1293" t="str">
        <f t="shared" si="121"/>
        <v>More than 100</v>
      </c>
      <c r="L1293" t="str">
        <f t="shared" si="122"/>
        <v>Over 80</v>
      </c>
      <c r="M1293" s="2" t="str">
        <f t="shared" si="123"/>
        <v>1.50-1.99</v>
      </c>
      <c r="N1293" s="2" t="str">
        <f t="shared" si="124"/>
        <v>Under 90</v>
      </c>
      <c r="O1293" s="2">
        <f t="shared" si="125"/>
        <v>0</v>
      </c>
      <c r="P1293" s="2">
        <f>1</f>
        <v>1</v>
      </c>
    </row>
    <row r="1294" spans="1:16" x14ac:dyDescent="0.25">
      <c r="A1294" s="1">
        <v>43532</v>
      </c>
      <c r="B1294">
        <v>3248000</v>
      </c>
      <c r="C1294">
        <v>92.25</v>
      </c>
      <c r="D1294">
        <v>85.47</v>
      </c>
      <c r="E1294">
        <v>1.57</v>
      </c>
      <c r="F1294" t="s">
        <v>9</v>
      </c>
      <c r="G1294" t="s">
        <v>38</v>
      </c>
      <c r="H1294" t="s">
        <v>23</v>
      </c>
      <c r="I1294">
        <v>50</v>
      </c>
      <c r="J1294">
        <f t="shared" si="120"/>
        <v>2019</v>
      </c>
      <c r="K1294" t="str">
        <f t="shared" si="121"/>
        <v>50-100</v>
      </c>
      <c r="L1294" t="str">
        <f t="shared" si="122"/>
        <v>Over 80</v>
      </c>
      <c r="M1294" s="2" t="str">
        <f t="shared" si="123"/>
        <v>1.50-1.99</v>
      </c>
      <c r="N1294" s="2" t="str">
        <f t="shared" si="124"/>
        <v>90-94.99</v>
      </c>
      <c r="O1294" s="2">
        <f t="shared" si="125"/>
        <v>0</v>
      </c>
      <c r="P1294" s="2">
        <f>1</f>
        <v>1</v>
      </c>
    </row>
    <row r="1295" spans="1:16" x14ac:dyDescent="0.25">
      <c r="A1295" s="1">
        <v>43172</v>
      </c>
      <c r="B1295">
        <v>4218000</v>
      </c>
      <c r="C1295">
        <v>92.14</v>
      </c>
      <c r="D1295">
        <v>89.67</v>
      </c>
      <c r="E1295">
        <v>2.16</v>
      </c>
      <c r="F1295" t="s">
        <v>52</v>
      </c>
      <c r="G1295" t="s">
        <v>42</v>
      </c>
      <c r="H1295" t="s">
        <v>26</v>
      </c>
      <c r="I1295">
        <v>82</v>
      </c>
      <c r="J1295">
        <f t="shared" si="120"/>
        <v>2018</v>
      </c>
      <c r="K1295" t="str">
        <f t="shared" si="121"/>
        <v>50-100</v>
      </c>
      <c r="L1295" t="str">
        <f t="shared" si="122"/>
        <v>Over 80</v>
      </c>
      <c r="M1295" s="2" t="str">
        <f t="shared" si="123"/>
        <v>Over 2.00</v>
      </c>
      <c r="N1295" s="2" t="str">
        <f t="shared" si="124"/>
        <v>90-94.99</v>
      </c>
      <c r="O1295" s="2">
        <f t="shared" si="125"/>
        <v>1</v>
      </c>
      <c r="P1295" s="2">
        <f>1</f>
        <v>1</v>
      </c>
    </row>
    <row r="1296" spans="1:16" x14ac:dyDescent="0.25">
      <c r="A1296" s="1">
        <v>45207</v>
      </c>
      <c r="B1296">
        <v>5015000</v>
      </c>
      <c r="C1296">
        <v>88.5</v>
      </c>
      <c r="D1296">
        <v>66.38</v>
      </c>
      <c r="E1296">
        <v>2.17</v>
      </c>
      <c r="F1296" t="s">
        <v>19</v>
      </c>
      <c r="G1296" t="s">
        <v>22</v>
      </c>
      <c r="H1296" t="s">
        <v>23</v>
      </c>
      <c r="I1296">
        <v>30</v>
      </c>
      <c r="J1296">
        <f t="shared" si="120"/>
        <v>2023</v>
      </c>
      <c r="K1296" t="str">
        <f t="shared" si="121"/>
        <v>Less than 50</v>
      </c>
      <c r="L1296" t="str">
        <f t="shared" si="122"/>
        <v>65-79.99</v>
      </c>
      <c r="M1296" s="2" t="str">
        <f t="shared" si="123"/>
        <v>Over 2.00</v>
      </c>
      <c r="N1296" s="2" t="str">
        <f t="shared" si="124"/>
        <v>Under 90</v>
      </c>
      <c r="O1296" s="2">
        <f t="shared" si="125"/>
        <v>1</v>
      </c>
      <c r="P1296" s="2">
        <f>1</f>
        <v>1</v>
      </c>
    </row>
    <row r="1297" spans="1:16" x14ac:dyDescent="0.25">
      <c r="A1297" s="1">
        <v>43604</v>
      </c>
      <c r="B1297">
        <v>3545000</v>
      </c>
      <c r="C1297">
        <v>98.83</v>
      </c>
      <c r="D1297">
        <v>73.7</v>
      </c>
      <c r="E1297">
        <v>1.57</v>
      </c>
      <c r="F1297" t="s">
        <v>9</v>
      </c>
      <c r="G1297" t="s">
        <v>16</v>
      </c>
      <c r="H1297" t="s">
        <v>11</v>
      </c>
      <c r="I1297">
        <v>96</v>
      </c>
      <c r="J1297">
        <f t="shared" si="120"/>
        <v>2019</v>
      </c>
      <c r="K1297" t="str">
        <f t="shared" si="121"/>
        <v>50-100</v>
      </c>
      <c r="L1297" t="str">
        <f t="shared" si="122"/>
        <v>65-79.99</v>
      </c>
      <c r="M1297" s="2" t="str">
        <f t="shared" si="123"/>
        <v>1.50-1.99</v>
      </c>
      <c r="N1297" s="2" t="str">
        <f t="shared" si="124"/>
        <v>Over 98</v>
      </c>
      <c r="O1297" s="2">
        <f t="shared" si="125"/>
        <v>0</v>
      </c>
      <c r="P1297" s="2">
        <f>1</f>
        <v>1</v>
      </c>
    </row>
    <row r="1298" spans="1:16" x14ac:dyDescent="0.25">
      <c r="A1298" s="1">
        <v>42883</v>
      </c>
      <c r="B1298">
        <v>9995000</v>
      </c>
      <c r="C1298">
        <v>93.4</v>
      </c>
      <c r="D1298">
        <v>69.459999999999994</v>
      </c>
      <c r="E1298">
        <v>1.76</v>
      </c>
      <c r="F1298" t="s">
        <v>9</v>
      </c>
      <c r="G1298" t="s">
        <v>47</v>
      </c>
      <c r="H1298" t="s">
        <v>18</v>
      </c>
      <c r="I1298">
        <v>76</v>
      </c>
      <c r="J1298">
        <f t="shared" si="120"/>
        <v>2017</v>
      </c>
      <c r="K1298" t="str">
        <f t="shared" si="121"/>
        <v>50-100</v>
      </c>
      <c r="L1298" t="str">
        <f t="shared" si="122"/>
        <v>65-79.99</v>
      </c>
      <c r="M1298" s="2" t="str">
        <f t="shared" si="123"/>
        <v>1.50-1.99</v>
      </c>
      <c r="N1298" s="2" t="str">
        <f t="shared" si="124"/>
        <v>90-94.99</v>
      </c>
      <c r="O1298" s="2">
        <f t="shared" si="125"/>
        <v>0</v>
      </c>
      <c r="P1298" s="2">
        <f>1</f>
        <v>1</v>
      </c>
    </row>
    <row r="1299" spans="1:16" x14ac:dyDescent="0.25">
      <c r="A1299" s="1">
        <v>44386</v>
      </c>
      <c r="B1299">
        <v>5902000</v>
      </c>
      <c r="C1299">
        <v>93.13</v>
      </c>
      <c r="D1299">
        <v>55.24</v>
      </c>
      <c r="E1299">
        <v>2.15</v>
      </c>
      <c r="F1299" t="s">
        <v>9</v>
      </c>
      <c r="G1299" t="s">
        <v>48</v>
      </c>
      <c r="H1299" t="s">
        <v>13</v>
      </c>
      <c r="I1299">
        <v>60</v>
      </c>
      <c r="J1299">
        <f t="shared" si="120"/>
        <v>2021</v>
      </c>
      <c r="K1299" t="str">
        <f t="shared" si="121"/>
        <v>50-100</v>
      </c>
      <c r="L1299" t="str">
        <f t="shared" si="122"/>
        <v>Under 65</v>
      </c>
      <c r="M1299" s="2" t="str">
        <f t="shared" si="123"/>
        <v>Over 2.00</v>
      </c>
      <c r="N1299" s="2" t="str">
        <f t="shared" si="124"/>
        <v>90-94.99</v>
      </c>
      <c r="O1299" s="2">
        <f t="shared" si="125"/>
        <v>0</v>
      </c>
      <c r="P1299" s="2">
        <f>1</f>
        <v>1</v>
      </c>
    </row>
    <row r="1300" spans="1:16" x14ac:dyDescent="0.25">
      <c r="A1300" s="1">
        <v>45667</v>
      </c>
      <c r="B1300">
        <v>3098000</v>
      </c>
      <c r="C1300">
        <v>92.78</v>
      </c>
      <c r="D1300">
        <v>54.5</v>
      </c>
      <c r="E1300">
        <v>2.4</v>
      </c>
      <c r="F1300" t="s">
        <v>9</v>
      </c>
      <c r="G1300" t="s">
        <v>17</v>
      </c>
      <c r="H1300" t="s">
        <v>18</v>
      </c>
      <c r="I1300">
        <v>64</v>
      </c>
      <c r="J1300">
        <f t="shared" si="120"/>
        <v>2025</v>
      </c>
      <c r="K1300" t="str">
        <f t="shared" si="121"/>
        <v>50-100</v>
      </c>
      <c r="L1300" t="str">
        <f t="shared" si="122"/>
        <v>Under 65</v>
      </c>
      <c r="M1300" s="2" t="str">
        <f t="shared" si="123"/>
        <v>Over 2.00</v>
      </c>
      <c r="N1300" s="2" t="str">
        <f t="shared" si="124"/>
        <v>90-94.99</v>
      </c>
      <c r="O1300" s="2">
        <f t="shared" si="125"/>
        <v>0</v>
      </c>
      <c r="P1300" s="2">
        <f>1</f>
        <v>1</v>
      </c>
    </row>
    <row r="1301" spans="1:16" x14ac:dyDescent="0.25">
      <c r="A1301" s="1">
        <v>44494</v>
      </c>
      <c r="B1301">
        <v>3847000</v>
      </c>
      <c r="C1301">
        <v>91.1</v>
      </c>
      <c r="D1301">
        <v>65.33</v>
      </c>
      <c r="E1301">
        <v>2.19</v>
      </c>
      <c r="F1301" t="s">
        <v>19</v>
      </c>
      <c r="G1301" t="s">
        <v>49</v>
      </c>
      <c r="H1301" t="s">
        <v>18</v>
      </c>
      <c r="I1301">
        <v>52</v>
      </c>
      <c r="J1301">
        <f t="shared" si="120"/>
        <v>2021</v>
      </c>
      <c r="K1301" t="str">
        <f t="shared" si="121"/>
        <v>50-100</v>
      </c>
      <c r="L1301" t="str">
        <f t="shared" si="122"/>
        <v>65-79.99</v>
      </c>
      <c r="M1301" s="2" t="str">
        <f t="shared" si="123"/>
        <v>Over 2.00</v>
      </c>
      <c r="N1301" s="2" t="str">
        <f t="shared" si="124"/>
        <v>90-94.99</v>
      </c>
      <c r="O1301" s="2">
        <f t="shared" si="125"/>
        <v>1</v>
      </c>
      <c r="P1301" s="2">
        <f>1</f>
        <v>1</v>
      </c>
    </row>
    <row r="1302" spans="1:16" x14ac:dyDescent="0.25">
      <c r="A1302" s="1">
        <v>42924</v>
      </c>
      <c r="B1302">
        <v>2464000</v>
      </c>
      <c r="C1302">
        <v>89.01</v>
      </c>
      <c r="D1302">
        <v>70.36</v>
      </c>
      <c r="E1302">
        <v>1.22</v>
      </c>
      <c r="F1302" t="s">
        <v>9</v>
      </c>
      <c r="G1302" t="s">
        <v>29</v>
      </c>
      <c r="H1302" t="s">
        <v>26</v>
      </c>
      <c r="I1302">
        <v>69</v>
      </c>
      <c r="J1302">
        <f t="shared" si="120"/>
        <v>2017</v>
      </c>
      <c r="K1302" t="str">
        <f t="shared" si="121"/>
        <v>50-100</v>
      </c>
      <c r="L1302" t="str">
        <f t="shared" si="122"/>
        <v>65-79.99</v>
      </c>
      <c r="M1302" s="2" t="str">
        <f t="shared" si="123"/>
        <v>Under 1.25</v>
      </c>
      <c r="N1302" s="2" t="str">
        <f t="shared" si="124"/>
        <v>Under 90</v>
      </c>
      <c r="O1302" s="2">
        <f t="shared" si="125"/>
        <v>0</v>
      </c>
      <c r="P1302" s="2">
        <f>1</f>
        <v>1</v>
      </c>
    </row>
    <row r="1303" spans="1:16" x14ac:dyDescent="0.25">
      <c r="A1303" s="1">
        <v>43941</v>
      </c>
      <c r="B1303">
        <v>7359000</v>
      </c>
      <c r="C1303">
        <v>95.72</v>
      </c>
      <c r="D1303">
        <v>87.51</v>
      </c>
      <c r="E1303">
        <v>2.37</v>
      </c>
      <c r="F1303" t="s">
        <v>40</v>
      </c>
      <c r="G1303" t="s">
        <v>39</v>
      </c>
      <c r="H1303" t="s">
        <v>23</v>
      </c>
      <c r="I1303">
        <v>135</v>
      </c>
      <c r="J1303">
        <f t="shared" si="120"/>
        <v>2020</v>
      </c>
      <c r="K1303" t="str">
        <f t="shared" si="121"/>
        <v>More than 100</v>
      </c>
      <c r="L1303" t="str">
        <f t="shared" si="122"/>
        <v>Over 80</v>
      </c>
      <c r="M1303" s="2" t="str">
        <f t="shared" si="123"/>
        <v>Over 2.00</v>
      </c>
      <c r="N1303" s="2" t="str">
        <f t="shared" si="124"/>
        <v>95-97.99</v>
      </c>
      <c r="O1303" s="2">
        <f t="shared" si="125"/>
        <v>1</v>
      </c>
      <c r="P1303" s="2">
        <f>1</f>
        <v>1</v>
      </c>
    </row>
    <row r="1304" spans="1:16" x14ac:dyDescent="0.25">
      <c r="A1304" s="1">
        <v>45778</v>
      </c>
      <c r="B1304">
        <v>4200000</v>
      </c>
      <c r="C1304">
        <v>98.43</v>
      </c>
      <c r="D1304">
        <v>88.88</v>
      </c>
      <c r="E1304">
        <v>2.29</v>
      </c>
      <c r="F1304" t="s">
        <v>19</v>
      </c>
      <c r="G1304" t="s">
        <v>51</v>
      </c>
      <c r="H1304" t="s">
        <v>28</v>
      </c>
      <c r="I1304">
        <v>52</v>
      </c>
      <c r="J1304">
        <f t="shared" si="120"/>
        <v>2025</v>
      </c>
      <c r="K1304" t="str">
        <f t="shared" si="121"/>
        <v>50-100</v>
      </c>
      <c r="L1304" t="str">
        <f t="shared" si="122"/>
        <v>Over 80</v>
      </c>
      <c r="M1304" s="2" t="str">
        <f t="shared" si="123"/>
        <v>Over 2.00</v>
      </c>
      <c r="N1304" s="2" t="str">
        <f t="shared" si="124"/>
        <v>Over 98</v>
      </c>
      <c r="O1304" s="2">
        <f t="shared" si="125"/>
        <v>1</v>
      </c>
      <c r="P1304" s="2">
        <f>1</f>
        <v>1</v>
      </c>
    </row>
    <row r="1305" spans="1:16" x14ac:dyDescent="0.25">
      <c r="A1305" s="1">
        <v>43616</v>
      </c>
      <c r="B1305">
        <v>4675000</v>
      </c>
      <c r="C1305">
        <v>91.64</v>
      </c>
      <c r="D1305">
        <v>51.84</v>
      </c>
      <c r="E1305">
        <v>1.82</v>
      </c>
      <c r="F1305" t="s">
        <v>9</v>
      </c>
      <c r="G1305" t="s">
        <v>43</v>
      </c>
      <c r="H1305" t="s">
        <v>15</v>
      </c>
      <c r="I1305">
        <v>74</v>
      </c>
      <c r="J1305">
        <f t="shared" si="120"/>
        <v>2019</v>
      </c>
      <c r="K1305" t="str">
        <f t="shared" si="121"/>
        <v>50-100</v>
      </c>
      <c r="L1305" t="str">
        <f t="shared" si="122"/>
        <v>Under 65</v>
      </c>
      <c r="M1305" s="2" t="str">
        <f t="shared" si="123"/>
        <v>1.50-1.99</v>
      </c>
      <c r="N1305" s="2" t="str">
        <f t="shared" si="124"/>
        <v>90-94.99</v>
      </c>
      <c r="O1305" s="2">
        <f t="shared" si="125"/>
        <v>0</v>
      </c>
      <c r="P1305" s="2">
        <f>1</f>
        <v>1</v>
      </c>
    </row>
    <row r="1306" spans="1:16" x14ac:dyDescent="0.25">
      <c r="A1306" s="1">
        <v>44877</v>
      </c>
      <c r="B1306">
        <v>4314000</v>
      </c>
      <c r="C1306">
        <v>94.2</v>
      </c>
      <c r="D1306">
        <v>84.75</v>
      </c>
      <c r="E1306">
        <v>1.99</v>
      </c>
      <c r="F1306" t="s">
        <v>40</v>
      </c>
      <c r="G1306" t="s">
        <v>48</v>
      </c>
      <c r="H1306" t="s">
        <v>13</v>
      </c>
      <c r="I1306">
        <v>12</v>
      </c>
      <c r="J1306">
        <f t="shared" si="120"/>
        <v>2022</v>
      </c>
      <c r="K1306" t="str">
        <f t="shared" si="121"/>
        <v>Less than 50</v>
      </c>
      <c r="L1306" t="str">
        <f t="shared" si="122"/>
        <v>Over 80</v>
      </c>
      <c r="M1306" s="2" t="str">
        <f t="shared" si="123"/>
        <v>1.50-1.99</v>
      </c>
      <c r="N1306" s="2" t="str">
        <f t="shared" si="124"/>
        <v>90-94.99</v>
      </c>
      <c r="O1306" s="2">
        <f t="shared" si="125"/>
        <v>1</v>
      </c>
      <c r="P1306" s="2">
        <f>1</f>
        <v>1</v>
      </c>
    </row>
    <row r="1307" spans="1:16" x14ac:dyDescent="0.25">
      <c r="A1307" s="1">
        <v>45696</v>
      </c>
      <c r="B1307">
        <v>7560000</v>
      </c>
      <c r="C1307">
        <v>98.58</v>
      </c>
      <c r="D1307">
        <v>54.79</v>
      </c>
      <c r="E1307">
        <v>1.8</v>
      </c>
      <c r="F1307" t="s">
        <v>40</v>
      </c>
      <c r="G1307" t="s">
        <v>47</v>
      </c>
      <c r="H1307" t="s">
        <v>18</v>
      </c>
      <c r="I1307">
        <v>67</v>
      </c>
      <c r="J1307">
        <f t="shared" si="120"/>
        <v>2025</v>
      </c>
      <c r="K1307" t="str">
        <f t="shared" si="121"/>
        <v>50-100</v>
      </c>
      <c r="L1307" t="str">
        <f t="shared" si="122"/>
        <v>Under 65</v>
      </c>
      <c r="M1307" s="2" t="str">
        <f t="shared" si="123"/>
        <v>1.50-1.99</v>
      </c>
      <c r="N1307" s="2" t="str">
        <f t="shared" si="124"/>
        <v>Over 98</v>
      </c>
      <c r="O1307" s="2">
        <f t="shared" si="125"/>
        <v>1</v>
      </c>
      <c r="P1307" s="2">
        <f>1</f>
        <v>1</v>
      </c>
    </row>
    <row r="1308" spans="1:16" x14ac:dyDescent="0.25">
      <c r="A1308" s="1">
        <v>45670</v>
      </c>
      <c r="B1308">
        <v>6713000</v>
      </c>
      <c r="C1308">
        <v>87.44</v>
      </c>
      <c r="D1308">
        <v>82.5</v>
      </c>
      <c r="E1308">
        <v>2.2799999999999998</v>
      </c>
      <c r="F1308" t="s">
        <v>9</v>
      </c>
      <c r="G1308" t="s">
        <v>51</v>
      </c>
      <c r="H1308" t="s">
        <v>28</v>
      </c>
      <c r="I1308">
        <v>86</v>
      </c>
      <c r="J1308">
        <f t="shared" si="120"/>
        <v>2025</v>
      </c>
      <c r="K1308" t="str">
        <f t="shared" si="121"/>
        <v>50-100</v>
      </c>
      <c r="L1308" t="str">
        <f t="shared" si="122"/>
        <v>Over 80</v>
      </c>
      <c r="M1308" s="2" t="str">
        <f t="shared" si="123"/>
        <v>Over 2.00</v>
      </c>
      <c r="N1308" s="2" t="str">
        <f t="shared" si="124"/>
        <v>Under 90</v>
      </c>
      <c r="O1308" s="2">
        <f t="shared" si="125"/>
        <v>0</v>
      </c>
      <c r="P1308" s="2">
        <f>1</f>
        <v>1</v>
      </c>
    </row>
    <row r="1309" spans="1:16" x14ac:dyDescent="0.25">
      <c r="A1309" s="1">
        <v>42374</v>
      </c>
      <c r="B1309">
        <v>4565000</v>
      </c>
      <c r="C1309">
        <v>98.56</v>
      </c>
      <c r="D1309">
        <v>62.83</v>
      </c>
      <c r="E1309">
        <v>1.83</v>
      </c>
      <c r="F1309" t="s">
        <v>9</v>
      </c>
      <c r="G1309" t="s">
        <v>25</v>
      </c>
      <c r="H1309" t="s">
        <v>26</v>
      </c>
      <c r="I1309">
        <v>86</v>
      </c>
      <c r="J1309">
        <f t="shared" si="120"/>
        <v>2016</v>
      </c>
      <c r="K1309" t="str">
        <f t="shared" si="121"/>
        <v>50-100</v>
      </c>
      <c r="L1309" t="str">
        <f t="shared" si="122"/>
        <v>Under 65</v>
      </c>
      <c r="M1309" s="2" t="str">
        <f t="shared" si="123"/>
        <v>1.50-1.99</v>
      </c>
      <c r="N1309" s="2" t="str">
        <f t="shared" si="124"/>
        <v>Over 98</v>
      </c>
      <c r="O1309" s="2">
        <f t="shared" si="125"/>
        <v>0</v>
      </c>
      <c r="P1309" s="2">
        <f>1</f>
        <v>1</v>
      </c>
    </row>
    <row r="1310" spans="1:16" x14ac:dyDescent="0.25">
      <c r="A1310" s="1">
        <v>43872</v>
      </c>
      <c r="B1310">
        <v>4132000</v>
      </c>
      <c r="C1310">
        <v>88.84</v>
      </c>
      <c r="D1310">
        <v>57.62</v>
      </c>
      <c r="E1310">
        <v>2</v>
      </c>
      <c r="F1310" t="s">
        <v>9</v>
      </c>
      <c r="G1310" t="s">
        <v>48</v>
      </c>
      <c r="H1310" t="s">
        <v>13</v>
      </c>
      <c r="I1310">
        <v>126</v>
      </c>
      <c r="J1310">
        <f t="shared" si="120"/>
        <v>2020</v>
      </c>
      <c r="K1310" t="str">
        <f t="shared" si="121"/>
        <v>More than 100</v>
      </c>
      <c r="L1310" t="str">
        <f t="shared" si="122"/>
        <v>Under 65</v>
      </c>
      <c r="M1310" s="2" t="str">
        <f t="shared" si="123"/>
        <v>Over 2.00</v>
      </c>
      <c r="N1310" s="2" t="str">
        <f t="shared" si="124"/>
        <v>Under 90</v>
      </c>
      <c r="O1310" s="2">
        <f t="shared" si="125"/>
        <v>0</v>
      </c>
      <c r="P1310" s="2">
        <f>1</f>
        <v>1</v>
      </c>
    </row>
    <row r="1311" spans="1:16" x14ac:dyDescent="0.25">
      <c r="A1311" s="1">
        <v>42390</v>
      </c>
      <c r="B1311">
        <v>4360000</v>
      </c>
      <c r="C1311">
        <v>90.32</v>
      </c>
      <c r="D1311">
        <v>62.83</v>
      </c>
      <c r="E1311">
        <v>2.4500000000000002</v>
      </c>
      <c r="F1311" t="s">
        <v>19</v>
      </c>
      <c r="G1311" t="s">
        <v>49</v>
      </c>
      <c r="H1311" t="s">
        <v>18</v>
      </c>
      <c r="I1311">
        <v>5</v>
      </c>
      <c r="J1311">
        <f t="shared" si="120"/>
        <v>2016</v>
      </c>
      <c r="K1311" t="str">
        <f t="shared" si="121"/>
        <v>Less than 50</v>
      </c>
      <c r="L1311" t="str">
        <f t="shared" si="122"/>
        <v>Under 65</v>
      </c>
      <c r="M1311" s="2" t="str">
        <f t="shared" si="123"/>
        <v>Over 2.00</v>
      </c>
      <c r="N1311" s="2" t="str">
        <f t="shared" si="124"/>
        <v>90-94.99</v>
      </c>
      <c r="O1311" s="2">
        <f t="shared" si="125"/>
        <v>1</v>
      </c>
      <c r="P1311" s="2">
        <f>1</f>
        <v>1</v>
      </c>
    </row>
    <row r="1312" spans="1:16" x14ac:dyDescent="0.25">
      <c r="A1312" s="1">
        <v>43332</v>
      </c>
      <c r="B1312">
        <v>4710000</v>
      </c>
      <c r="C1312">
        <v>91.45</v>
      </c>
      <c r="D1312">
        <v>85</v>
      </c>
      <c r="E1312">
        <v>1.45</v>
      </c>
      <c r="F1312" t="s">
        <v>9</v>
      </c>
      <c r="G1312" t="s">
        <v>34</v>
      </c>
      <c r="H1312" t="s">
        <v>13</v>
      </c>
      <c r="I1312">
        <v>76</v>
      </c>
      <c r="J1312">
        <f t="shared" si="120"/>
        <v>2018</v>
      </c>
      <c r="K1312" t="str">
        <f t="shared" si="121"/>
        <v>50-100</v>
      </c>
      <c r="L1312" t="str">
        <f t="shared" si="122"/>
        <v>Over 80</v>
      </c>
      <c r="M1312" s="2" t="str">
        <f t="shared" si="123"/>
        <v>1.25-1.49</v>
      </c>
      <c r="N1312" s="2" t="str">
        <f t="shared" si="124"/>
        <v>90-94.99</v>
      </c>
      <c r="O1312" s="2">
        <f t="shared" si="125"/>
        <v>0</v>
      </c>
      <c r="P1312" s="2">
        <f>1</f>
        <v>1</v>
      </c>
    </row>
    <row r="1313" spans="1:16" x14ac:dyDescent="0.25">
      <c r="A1313" s="1">
        <v>43909</v>
      </c>
      <c r="B1313">
        <v>5426000</v>
      </c>
      <c r="C1313">
        <v>94.09</v>
      </c>
      <c r="D1313">
        <v>72.81</v>
      </c>
      <c r="E1313">
        <v>1.08</v>
      </c>
      <c r="F1313" t="s">
        <v>40</v>
      </c>
      <c r="G1313" t="s">
        <v>42</v>
      </c>
      <c r="H1313" t="s">
        <v>26</v>
      </c>
      <c r="I1313">
        <v>64</v>
      </c>
      <c r="J1313">
        <f t="shared" si="120"/>
        <v>2020</v>
      </c>
      <c r="K1313" t="str">
        <f t="shared" si="121"/>
        <v>50-100</v>
      </c>
      <c r="L1313" t="str">
        <f t="shared" si="122"/>
        <v>65-79.99</v>
      </c>
      <c r="M1313" s="2" t="str">
        <f t="shared" si="123"/>
        <v>Under 1.25</v>
      </c>
      <c r="N1313" s="2" t="str">
        <f t="shared" si="124"/>
        <v>90-94.99</v>
      </c>
      <c r="O1313" s="2">
        <f t="shared" si="125"/>
        <v>1</v>
      </c>
      <c r="P1313" s="2">
        <f>1</f>
        <v>1</v>
      </c>
    </row>
    <row r="1314" spans="1:16" x14ac:dyDescent="0.25">
      <c r="A1314" s="1">
        <v>44130</v>
      </c>
      <c r="B1314">
        <v>5677000</v>
      </c>
      <c r="C1314">
        <v>88.12</v>
      </c>
      <c r="D1314">
        <v>70.16</v>
      </c>
      <c r="E1314">
        <v>1.82</v>
      </c>
      <c r="F1314" t="s">
        <v>9</v>
      </c>
      <c r="G1314" t="s">
        <v>27</v>
      </c>
      <c r="H1314" t="s">
        <v>28</v>
      </c>
      <c r="I1314">
        <v>45</v>
      </c>
      <c r="J1314">
        <f t="shared" si="120"/>
        <v>2020</v>
      </c>
      <c r="K1314" t="str">
        <f t="shared" si="121"/>
        <v>Less than 50</v>
      </c>
      <c r="L1314" t="str">
        <f t="shared" si="122"/>
        <v>65-79.99</v>
      </c>
      <c r="M1314" s="2" t="str">
        <f t="shared" si="123"/>
        <v>1.50-1.99</v>
      </c>
      <c r="N1314" s="2" t="str">
        <f t="shared" si="124"/>
        <v>Under 90</v>
      </c>
      <c r="O1314" s="2">
        <f t="shared" si="125"/>
        <v>0</v>
      </c>
      <c r="P1314" s="2">
        <f>1</f>
        <v>1</v>
      </c>
    </row>
    <row r="1315" spans="1:16" x14ac:dyDescent="0.25">
      <c r="A1315" s="1">
        <v>44322</v>
      </c>
      <c r="B1315">
        <v>5231000</v>
      </c>
      <c r="C1315">
        <v>97.64</v>
      </c>
      <c r="D1315">
        <v>78.89</v>
      </c>
      <c r="E1315">
        <v>1.1200000000000001</v>
      </c>
      <c r="F1315" t="s">
        <v>9</v>
      </c>
      <c r="G1315" t="s">
        <v>14</v>
      </c>
      <c r="H1315" t="s">
        <v>15</v>
      </c>
      <c r="I1315">
        <v>73</v>
      </c>
      <c r="J1315">
        <f t="shared" si="120"/>
        <v>2021</v>
      </c>
      <c r="K1315" t="str">
        <f t="shared" si="121"/>
        <v>50-100</v>
      </c>
      <c r="L1315" t="str">
        <f t="shared" si="122"/>
        <v>65-79.99</v>
      </c>
      <c r="M1315" s="2" t="str">
        <f t="shared" si="123"/>
        <v>Under 1.25</v>
      </c>
      <c r="N1315" s="2" t="str">
        <f t="shared" si="124"/>
        <v>95-97.99</v>
      </c>
      <c r="O1315" s="2">
        <f t="shared" si="125"/>
        <v>0</v>
      </c>
      <c r="P1315" s="2">
        <f>1</f>
        <v>1</v>
      </c>
    </row>
    <row r="1316" spans="1:16" x14ac:dyDescent="0.25">
      <c r="A1316" s="1">
        <v>44392</v>
      </c>
      <c r="B1316">
        <v>4964000</v>
      </c>
      <c r="C1316">
        <v>87.41</v>
      </c>
      <c r="D1316">
        <v>89.13</v>
      </c>
      <c r="E1316">
        <v>1.24</v>
      </c>
      <c r="F1316" t="s">
        <v>9</v>
      </c>
      <c r="G1316" t="s">
        <v>36</v>
      </c>
      <c r="H1316" t="s">
        <v>37</v>
      </c>
      <c r="I1316">
        <v>45</v>
      </c>
      <c r="J1316">
        <f t="shared" si="120"/>
        <v>2021</v>
      </c>
      <c r="K1316" t="str">
        <f t="shared" si="121"/>
        <v>Less than 50</v>
      </c>
      <c r="L1316" t="str">
        <f t="shared" si="122"/>
        <v>Over 80</v>
      </c>
      <c r="M1316" s="2" t="str">
        <f t="shared" si="123"/>
        <v>Under 1.25</v>
      </c>
      <c r="N1316" s="2" t="str">
        <f t="shared" si="124"/>
        <v>Under 90</v>
      </c>
      <c r="O1316" s="2">
        <f t="shared" si="125"/>
        <v>0</v>
      </c>
      <c r="P1316" s="2">
        <f>1</f>
        <v>1</v>
      </c>
    </row>
    <row r="1317" spans="1:16" x14ac:dyDescent="0.25">
      <c r="A1317" s="1">
        <v>42248</v>
      </c>
      <c r="B1317">
        <v>500000</v>
      </c>
      <c r="C1317">
        <v>94.59</v>
      </c>
      <c r="D1317">
        <v>55.16</v>
      </c>
      <c r="E1317">
        <v>1.65</v>
      </c>
      <c r="F1317" t="s">
        <v>9</v>
      </c>
      <c r="G1317" t="s">
        <v>41</v>
      </c>
      <c r="H1317" t="s">
        <v>33</v>
      </c>
      <c r="I1317">
        <v>68</v>
      </c>
      <c r="J1317">
        <f t="shared" si="120"/>
        <v>2015</v>
      </c>
      <c r="K1317" t="str">
        <f t="shared" si="121"/>
        <v>50-100</v>
      </c>
      <c r="L1317" t="str">
        <f t="shared" si="122"/>
        <v>Under 65</v>
      </c>
      <c r="M1317" s="2" t="str">
        <f t="shared" si="123"/>
        <v>1.50-1.99</v>
      </c>
      <c r="N1317" s="2" t="str">
        <f t="shared" si="124"/>
        <v>90-94.99</v>
      </c>
      <c r="O1317" s="2">
        <f t="shared" si="125"/>
        <v>0</v>
      </c>
      <c r="P1317" s="2">
        <f>1</f>
        <v>1</v>
      </c>
    </row>
    <row r="1318" spans="1:16" x14ac:dyDescent="0.25">
      <c r="A1318" s="1">
        <v>43338</v>
      </c>
      <c r="B1318">
        <v>6141000</v>
      </c>
      <c r="C1318">
        <v>85.61</v>
      </c>
      <c r="D1318">
        <v>86.55</v>
      </c>
      <c r="E1318">
        <v>2.25</v>
      </c>
      <c r="F1318" t="s">
        <v>9</v>
      </c>
      <c r="G1318" t="s">
        <v>34</v>
      </c>
      <c r="H1318" t="s">
        <v>13</v>
      </c>
      <c r="I1318">
        <v>65</v>
      </c>
      <c r="J1318">
        <f t="shared" si="120"/>
        <v>2018</v>
      </c>
      <c r="K1318" t="str">
        <f t="shared" si="121"/>
        <v>50-100</v>
      </c>
      <c r="L1318" t="str">
        <f t="shared" si="122"/>
        <v>Over 80</v>
      </c>
      <c r="M1318" s="2" t="str">
        <f t="shared" si="123"/>
        <v>Over 2.00</v>
      </c>
      <c r="N1318" s="2" t="str">
        <f t="shared" si="124"/>
        <v>Under 90</v>
      </c>
      <c r="O1318" s="2">
        <f t="shared" si="125"/>
        <v>0</v>
      </c>
      <c r="P1318" s="2">
        <f>1</f>
        <v>1</v>
      </c>
    </row>
    <row r="1319" spans="1:16" x14ac:dyDescent="0.25">
      <c r="A1319" s="1">
        <v>43101</v>
      </c>
      <c r="B1319">
        <v>6933000</v>
      </c>
      <c r="C1319">
        <v>85.47</v>
      </c>
      <c r="D1319">
        <v>88.67</v>
      </c>
      <c r="E1319">
        <v>1.79</v>
      </c>
      <c r="F1319" t="s">
        <v>9</v>
      </c>
      <c r="G1319" t="s">
        <v>51</v>
      </c>
      <c r="H1319" t="s">
        <v>28</v>
      </c>
      <c r="I1319">
        <v>54</v>
      </c>
      <c r="J1319">
        <f t="shared" si="120"/>
        <v>2018</v>
      </c>
      <c r="K1319" t="str">
        <f t="shared" si="121"/>
        <v>50-100</v>
      </c>
      <c r="L1319" t="str">
        <f t="shared" si="122"/>
        <v>Over 80</v>
      </c>
      <c r="M1319" s="2" t="str">
        <f t="shared" si="123"/>
        <v>1.50-1.99</v>
      </c>
      <c r="N1319" s="2" t="str">
        <f t="shared" si="124"/>
        <v>Under 90</v>
      </c>
      <c r="O1319" s="2">
        <f t="shared" si="125"/>
        <v>0</v>
      </c>
      <c r="P1319" s="2">
        <f>1</f>
        <v>1</v>
      </c>
    </row>
    <row r="1320" spans="1:16" x14ac:dyDescent="0.25">
      <c r="A1320" s="1">
        <v>45729</v>
      </c>
      <c r="B1320">
        <v>3037000</v>
      </c>
      <c r="C1320">
        <v>86</v>
      </c>
      <c r="D1320">
        <v>89.57</v>
      </c>
      <c r="E1320">
        <v>1.06</v>
      </c>
      <c r="F1320" t="s">
        <v>19</v>
      </c>
      <c r="G1320" t="s">
        <v>14</v>
      </c>
      <c r="H1320" t="s">
        <v>15</v>
      </c>
      <c r="I1320">
        <v>32</v>
      </c>
      <c r="J1320">
        <f t="shared" si="120"/>
        <v>2025</v>
      </c>
      <c r="K1320" t="str">
        <f t="shared" si="121"/>
        <v>Less than 50</v>
      </c>
      <c r="L1320" t="str">
        <f t="shared" si="122"/>
        <v>Over 80</v>
      </c>
      <c r="M1320" s="2" t="str">
        <f t="shared" si="123"/>
        <v>Under 1.25</v>
      </c>
      <c r="N1320" s="2" t="str">
        <f t="shared" si="124"/>
        <v>Under 90</v>
      </c>
      <c r="O1320" s="2">
        <f t="shared" si="125"/>
        <v>1</v>
      </c>
      <c r="P1320" s="2">
        <f>1</f>
        <v>1</v>
      </c>
    </row>
    <row r="1321" spans="1:16" x14ac:dyDescent="0.25">
      <c r="A1321" s="1">
        <v>44701</v>
      </c>
      <c r="B1321">
        <v>3540000</v>
      </c>
      <c r="C1321">
        <v>99.23</v>
      </c>
      <c r="D1321">
        <v>59.84</v>
      </c>
      <c r="E1321">
        <v>1.8</v>
      </c>
      <c r="F1321" t="s">
        <v>9</v>
      </c>
      <c r="G1321" t="s">
        <v>10</v>
      </c>
      <c r="H1321" t="s">
        <v>11</v>
      </c>
      <c r="I1321">
        <v>134</v>
      </c>
      <c r="J1321">
        <f t="shared" si="120"/>
        <v>2022</v>
      </c>
      <c r="K1321" t="str">
        <f t="shared" si="121"/>
        <v>More than 100</v>
      </c>
      <c r="L1321" t="str">
        <f t="shared" si="122"/>
        <v>Under 65</v>
      </c>
      <c r="M1321" s="2" t="str">
        <f t="shared" si="123"/>
        <v>1.50-1.99</v>
      </c>
      <c r="N1321" s="2" t="str">
        <f t="shared" si="124"/>
        <v>Over 98</v>
      </c>
      <c r="O1321" s="2">
        <f t="shared" si="125"/>
        <v>0</v>
      </c>
      <c r="P1321" s="2">
        <f>1</f>
        <v>1</v>
      </c>
    </row>
    <row r="1322" spans="1:16" x14ac:dyDescent="0.25">
      <c r="A1322" s="1">
        <v>42643</v>
      </c>
      <c r="B1322">
        <v>8777000</v>
      </c>
      <c r="C1322">
        <v>86.02</v>
      </c>
      <c r="D1322">
        <v>57.75</v>
      </c>
      <c r="E1322">
        <v>1.32</v>
      </c>
      <c r="F1322" t="s">
        <v>9</v>
      </c>
      <c r="G1322" t="s">
        <v>46</v>
      </c>
      <c r="H1322" t="s">
        <v>37</v>
      </c>
      <c r="I1322">
        <v>70</v>
      </c>
      <c r="J1322">
        <f t="shared" si="120"/>
        <v>2016</v>
      </c>
      <c r="K1322" t="str">
        <f t="shared" si="121"/>
        <v>50-100</v>
      </c>
      <c r="L1322" t="str">
        <f t="shared" si="122"/>
        <v>Under 65</v>
      </c>
      <c r="M1322" s="2" t="str">
        <f t="shared" si="123"/>
        <v>1.25-1.49</v>
      </c>
      <c r="N1322" s="2" t="str">
        <f t="shared" si="124"/>
        <v>Under 90</v>
      </c>
      <c r="O1322" s="2">
        <f t="shared" si="125"/>
        <v>0</v>
      </c>
      <c r="P1322" s="2">
        <f>1</f>
        <v>1</v>
      </c>
    </row>
    <row r="1323" spans="1:16" x14ac:dyDescent="0.25">
      <c r="A1323" s="1">
        <v>43092</v>
      </c>
      <c r="B1323">
        <v>3430000</v>
      </c>
      <c r="C1323">
        <v>93.6</v>
      </c>
      <c r="D1323">
        <v>58.61</v>
      </c>
      <c r="E1323">
        <v>2.29</v>
      </c>
      <c r="F1323" t="s">
        <v>9</v>
      </c>
      <c r="G1323" t="s">
        <v>39</v>
      </c>
      <c r="H1323" t="s">
        <v>23</v>
      </c>
      <c r="I1323">
        <v>93</v>
      </c>
      <c r="J1323">
        <f t="shared" si="120"/>
        <v>2017</v>
      </c>
      <c r="K1323" t="str">
        <f t="shared" si="121"/>
        <v>50-100</v>
      </c>
      <c r="L1323" t="str">
        <f t="shared" si="122"/>
        <v>Under 65</v>
      </c>
      <c r="M1323" s="2" t="str">
        <f t="shared" si="123"/>
        <v>Over 2.00</v>
      </c>
      <c r="N1323" s="2" t="str">
        <f t="shared" si="124"/>
        <v>90-94.99</v>
      </c>
      <c r="O1323" s="2">
        <f t="shared" si="125"/>
        <v>0</v>
      </c>
      <c r="P1323" s="2">
        <f>1</f>
        <v>1</v>
      </c>
    </row>
    <row r="1324" spans="1:16" x14ac:dyDescent="0.25">
      <c r="A1324" s="1">
        <v>42401</v>
      </c>
      <c r="B1324">
        <v>5058000</v>
      </c>
      <c r="C1324">
        <v>90.28</v>
      </c>
      <c r="D1324">
        <v>59.36</v>
      </c>
      <c r="E1324">
        <v>1.07</v>
      </c>
      <c r="F1324" t="s">
        <v>9</v>
      </c>
      <c r="G1324" t="s">
        <v>12</v>
      </c>
      <c r="H1324" t="s">
        <v>13</v>
      </c>
      <c r="I1324">
        <v>95</v>
      </c>
      <c r="J1324">
        <f t="shared" si="120"/>
        <v>2016</v>
      </c>
      <c r="K1324" t="str">
        <f t="shared" si="121"/>
        <v>50-100</v>
      </c>
      <c r="L1324" t="str">
        <f t="shared" si="122"/>
        <v>Under 65</v>
      </c>
      <c r="M1324" s="2" t="str">
        <f t="shared" si="123"/>
        <v>Under 1.25</v>
      </c>
      <c r="N1324" s="2" t="str">
        <f t="shared" si="124"/>
        <v>90-94.99</v>
      </c>
      <c r="O1324" s="2">
        <f t="shared" si="125"/>
        <v>0</v>
      </c>
      <c r="P1324" s="2">
        <f>1</f>
        <v>1</v>
      </c>
    </row>
    <row r="1325" spans="1:16" x14ac:dyDescent="0.25">
      <c r="A1325" s="1">
        <v>42781</v>
      </c>
      <c r="B1325">
        <v>6698000</v>
      </c>
      <c r="C1325">
        <v>93</v>
      </c>
      <c r="D1325">
        <v>87.76</v>
      </c>
      <c r="E1325">
        <v>1.59</v>
      </c>
      <c r="F1325" t="s">
        <v>9</v>
      </c>
      <c r="G1325" t="s">
        <v>25</v>
      </c>
      <c r="H1325" t="s">
        <v>26</v>
      </c>
      <c r="I1325">
        <v>36</v>
      </c>
      <c r="J1325">
        <f t="shared" si="120"/>
        <v>2017</v>
      </c>
      <c r="K1325" t="str">
        <f t="shared" si="121"/>
        <v>Less than 50</v>
      </c>
      <c r="L1325" t="str">
        <f t="shared" si="122"/>
        <v>Over 80</v>
      </c>
      <c r="M1325" s="2" t="str">
        <f t="shared" si="123"/>
        <v>1.50-1.99</v>
      </c>
      <c r="N1325" s="2" t="str">
        <f t="shared" si="124"/>
        <v>90-94.99</v>
      </c>
      <c r="O1325" s="2">
        <f t="shared" si="125"/>
        <v>0</v>
      </c>
      <c r="P1325" s="2">
        <f>1</f>
        <v>1</v>
      </c>
    </row>
    <row r="1326" spans="1:16" x14ac:dyDescent="0.25">
      <c r="A1326" s="1">
        <v>45507</v>
      </c>
      <c r="B1326">
        <v>4786000</v>
      </c>
      <c r="C1326">
        <v>92.69</v>
      </c>
      <c r="D1326">
        <v>60.71</v>
      </c>
      <c r="E1326">
        <v>1.68</v>
      </c>
      <c r="F1326" t="s">
        <v>19</v>
      </c>
      <c r="G1326" t="s">
        <v>38</v>
      </c>
      <c r="H1326" t="s">
        <v>23</v>
      </c>
      <c r="I1326">
        <v>133</v>
      </c>
      <c r="J1326">
        <f t="shared" si="120"/>
        <v>2024</v>
      </c>
      <c r="K1326" t="str">
        <f t="shared" si="121"/>
        <v>More than 100</v>
      </c>
      <c r="L1326" t="str">
        <f t="shared" si="122"/>
        <v>Under 65</v>
      </c>
      <c r="M1326" s="2" t="str">
        <f t="shared" si="123"/>
        <v>1.50-1.99</v>
      </c>
      <c r="N1326" s="2" t="str">
        <f t="shared" si="124"/>
        <v>90-94.99</v>
      </c>
      <c r="O1326" s="2">
        <f t="shared" si="125"/>
        <v>1</v>
      </c>
      <c r="P1326" s="2">
        <f>1</f>
        <v>1</v>
      </c>
    </row>
    <row r="1327" spans="1:16" x14ac:dyDescent="0.25">
      <c r="A1327" s="1">
        <v>43547</v>
      </c>
      <c r="B1327">
        <v>8702000</v>
      </c>
      <c r="C1327">
        <v>99.11</v>
      </c>
      <c r="D1327">
        <v>63.17</v>
      </c>
      <c r="E1327">
        <v>1.06</v>
      </c>
      <c r="F1327" t="s">
        <v>9</v>
      </c>
      <c r="G1327" t="s">
        <v>20</v>
      </c>
      <c r="H1327" t="s">
        <v>21</v>
      </c>
      <c r="I1327">
        <v>67</v>
      </c>
      <c r="J1327">
        <f t="shared" si="120"/>
        <v>2019</v>
      </c>
      <c r="K1327" t="str">
        <f t="shared" si="121"/>
        <v>50-100</v>
      </c>
      <c r="L1327" t="str">
        <f t="shared" si="122"/>
        <v>Under 65</v>
      </c>
      <c r="M1327" s="2" t="str">
        <f t="shared" si="123"/>
        <v>Under 1.25</v>
      </c>
      <c r="N1327" s="2" t="str">
        <f t="shared" si="124"/>
        <v>Over 98</v>
      </c>
      <c r="O1327" s="2">
        <f t="shared" si="125"/>
        <v>0</v>
      </c>
      <c r="P1327" s="2">
        <f>1</f>
        <v>1</v>
      </c>
    </row>
    <row r="1328" spans="1:16" x14ac:dyDescent="0.25">
      <c r="A1328" s="1">
        <v>44548</v>
      </c>
      <c r="B1328">
        <v>11197000</v>
      </c>
      <c r="C1328">
        <v>87.53</v>
      </c>
      <c r="D1328">
        <v>80.42</v>
      </c>
      <c r="E1328">
        <v>2.48</v>
      </c>
      <c r="F1328" t="s">
        <v>9</v>
      </c>
      <c r="G1328" t="s">
        <v>36</v>
      </c>
      <c r="H1328" t="s">
        <v>37</v>
      </c>
      <c r="I1328">
        <v>67</v>
      </c>
      <c r="J1328">
        <f t="shared" si="120"/>
        <v>2021</v>
      </c>
      <c r="K1328" t="str">
        <f t="shared" si="121"/>
        <v>50-100</v>
      </c>
      <c r="L1328" t="str">
        <f t="shared" si="122"/>
        <v>Over 80</v>
      </c>
      <c r="M1328" s="2" t="str">
        <f t="shared" si="123"/>
        <v>Over 2.00</v>
      </c>
      <c r="N1328" s="2" t="str">
        <f t="shared" si="124"/>
        <v>Under 90</v>
      </c>
      <c r="O1328" s="2">
        <f t="shared" si="125"/>
        <v>0</v>
      </c>
      <c r="P1328" s="2">
        <f>1</f>
        <v>1</v>
      </c>
    </row>
    <row r="1329" spans="1:16" x14ac:dyDescent="0.25">
      <c r="A1329" s="1">
        <v>44819</v>
      </c>
      <c r="B1329">
        <v>5758000</v>
      </c>
      <c r="C1329">
        <v>91.81</v>
      </c>
      <c r="D1329">
        <v>71.62</v>
      </c>
      <c r="E1329">
        <v>2.27</v>
      </c>
      <c r="F1329" t="s">
        <v>19</v>
      </c>
      <c r="G1329" t="s">
        <v>25</v>
      </c>
      <c r="H1329" t="s">
        <v>26</v>
      </c>
      <c r="I1329">
        <v>95</v>
      </c>
      <c r="J1329">
        <f t="shared" si="120"/>
        <v>2022</v>
      </c>
      <c r="K1329" t="str">
        <f t="shared" si="121"/>
        <v>50-100</v>
      </c>
      <c r="L1329" t="str">
        <f t="shared" si="122"/>
        <v>65-79.99</v>
      </c>
      <c r="M1329" s="2" t="str">
        <f t="shared" si="123"/>
        <v>Over 2.00</v>
      </c>
      <c r="N1329" s="2" t="str">
        <f t="shared" si="124"/>
        <v>90-94.99</v>
      </c>
      <c r="O1329" s="2">
        <f t="shared" si="125"/>
        <v>1</v>
      </c>
      <c r="P1329" s="2">
        <f>1</f>
        <v>1</v>
      </c>
    </row>
    <row r="1330" spans="1:16" x14ac:dyDescent="0.25">
      <c r="A1330" s="1">
        <v>45029</v>
      </c>
      <c r="B1330">
        <v>500000</v>
      </c>
      <c r="C1330">
        <v>92.4</v>
      </c>
      <c r="D1330">
        <v>73.17</v>
      </c>
      <c r="E1330">
        <v>1.28</v>
      </c>
      <c r="F1330" t="s">
        <v>9</v>
      </c>
      <c r="G1330" t="s">
        <v>35</v>
      </c>
      <c r="H1330" t="s">
        <v>11</v>
      </c>
      <c r="I1330">
        <v>64</v>
      </c>
      <c r="J1330">
        <f t="shared" si="120"/>
        <v>2023</v>
      </c>
      <c r="K1330" t="str">
        <f t="shared" si="121"/>
        <v>50-100</v>
      </c>
      <c r="L1330" t="str">
        <f t="shared" si="122"/>
        <v>65-79.99</v>
      </c>
      <c r="M1330" s="2" t="str">
        <f t="shared" si="123"/>
        <v>1.25-1.49</v>
      </c>
      <c r="N1330" s="2" t="str">
        <f t="shared" si="124"/>
        <v>90-94.99</v>
      </c>
      <c r="O1330" s="2">
        <f t="shared" si="125"/>
        <v>0</v>
      </c>
      <c r="P1330" s="2">
        <f>1</f>
        <v>1</v>
      </c>
    </row>
    <row r="1331" spans="1:16" x14ac:dyDescent="0.25">
      <c r="A1331" s="1">
        <v>44329</v>
      </c>
      <c r="B1331">
        <v>5584000</v>
      </c>
      <c r="C1331">
        <v>94.5</v>
      </c>
      <c r="D1331">
        <v>53.98</v>
      </c>
      <c r="E1331">
        <v>1.91</v>
      </c>
      <c r="F1331" t="s">
        <v>9</v>
      </c>
      <c r="G1331" t="s">
        <v>20</v>
      </c>
      <c r="H1331" t="s">
        <v>21</v>
      </c>
      <c r="I1331">
        <v>95</v>
      </c>
      <c r="J1331">
        <f t="shared" si="120"/>
        <v>2021</v>
      </c>
      <c r="K1331" t="str">
        <f t="shared" si="121"/>
        <v>50-100</v>
      </c>
      <c r="L1331" t="str">
        <f t="shared" si="122"/>
        <v>Under 65</v>
      </c>
      <c r="M1331" s="2" t="str">
        <f t="shared" si="123"/>
        <v>1.50-1.99</v>
      </c>
      <c r="N1331" s="2" t="str">
        <f t="shared" si="124"/>
        <v>90-94.99</v>
      </c>
      <c r="O1331" s="2">
        <f t="shared" si="125"/>
        <v>0</v>
      </c>
      <c r="P1331" s="2">
        <f>1</f>
        <v>1</v>
      </c>
    </row>
    <row r="1332" spans="1:16" x14ac:dyDescent="0.25">
      <c r="A1332" s="1">
        <v>43189</v>
      </c>
      <c r="B1332">
        <v>500000</v>
      </c>
      <c r="C1332">
        <v>93.83</v>
      </c>
      <c r="D1332">
        <v>53.57</v>
      </c>
      <c r="E1332">
        <v>1.65</v>
      </c>
      <c r="F1332" t="s">
        <v>9</v>
      </c>
      <c r="G1332" t="s">
        <v>16</v>
      </c>
      <c r="H1332" t="s">
        <v>11</v>
      </c>
      <c r="I1332">
        <v>95</v>
      </c>
      <c r="J1332">
        <f t="shared" si="120"/>
        <v>2018</v>
      </c>
      <c r="K1332" t="str">
        <f t="shared" si="121"/>
        <v>50-100</v>
      </c>
      <c r="L1332" t="str">
        <f t="shared" si="122"/>
        <v>Under 65</v>
      </c>
      <c r="M1332" s="2" t="str">
        <f t="shared" si="123"/>
        <v>1.50-1.99</v>
      </c>
      <c r="N1332" s="2" t="str">
        <f t="shared" si="124"/>
        <v>90-94.99</v>
      </c>
      <c r="O1332" s="2">
        <f t="shared" si="125"/>
        <v>0</v>
      </c>
      <c r="P1332" s="2">
        <f>1</f>
        <v>1</v>
      </c>
    </row>
    <row r="1333" spans="1:16" x14ac:dyDescent="0.25">
      <c r="A1333" s="1">
        <v>44510</v>
      </c>
      <c r="B1333">
        <v>8668000</v>
      </c>
      <c r="C1333">
        <v>89.88</v>
      </c>
      <c r="D1333">
        <v>53.79</v>
      </c>
      <c r="E1333">
        <v>2.46</v>
      </c>
      <c r="F1333" t="s">
        <v>52</v>
      </c>
      <c r="G1333" t="s">
        <v>46</v>
      </c>
      <c r="H1333" t="s">
        <v>37</v>
      </c>
      <c r="I1333">
        <v>92</v>
      </c>
      <c r="J1333">
        <f t="shared" si="120"/>
        <v>2021</v>
      </c>
      <c r="K1333" t="str">
        <f t="shared" si="121"/>
        <v>50-100</v>
      </c>
      <c r="L1333" t="str">
        <f t="shared" si="122"/>
        <v>Under 65</v>
      </c>
      <c r="M1333" s="2" t="str">
        <f t="shared" si="123"/>
        <v>Over 2.00</v>
      </c>
      <c r="N1333" s="2" t="str">
        <f t="shared" si="124"/>
        <v>Under 90</v>
      </c>
      <c r="O1333" s="2">
        <f t="shared" si="125"/>
        <v>1</v>
      </c>
      <c r="P1333" s="2">
        <f>1</f>
        <v>1</v>
      </c>
    </row>
    <row r="1334" spans="1:16" x14ac:dyDescent="0.25">
      <c r="A1334" s="1">
        <v>44147</v>
      </c>
      <c r="B1334">
        <v>3806000</v>
      </c>
      <c r="C1334">
        <v>94.75</v>
      </c>
      <c r="D1334">
        <v>50.99</v>
      </c>
      <c r="E1334">
        <v>2.2200000000000002</v>
      </c>
      <c r="F1334" t="s">
        <v>40</v>
      </c>
      <c r="G1334" t="s">
        <v>30</v>
      </c>
      <c r="H1334" t="s">
        <v>28</v>
      </c>
      <c r="I1334">
        <v>24</v>
      </c>
      <c r="J1334">
        <f t="shared" si="120"/>
        <v>2020</v>
      </c>
      <c r="K1334" t="str">
        <f t="shared" si="121"/>
        <v>Less than 50</v>
      </c>
      <c r="L1334" t="str">
        <f t="shared" si="122"/>
        <v>Under 65</v>
      </c>
      <c r="M1334" s="2" t="str">
        <f t="shared" si="123"/>
        <v>Over 2.00</v>
      </c>
      <c r="N1334" s="2" t="str">
        <f t="shared" si="124"/>
        <v>90-94.99</v>
      </c>
      <c r="O1334" s="2">
        <f t="shared" si="125"/>
        <v>1</v>
      </c>
      <c r="P1334" s="2">
        <f>1</f>
        <v>1</v>
      </c>
    </row>
    <row r="1335" spans="1:16" x14ac:dyDescent="0.25">
      <c r="A1335" s="1">
        <v>44226</v>
      </c>
      <c r="B1335">
        <v>1471000</v>
      </c>
      <c r="C1335">
        <v>85.92</v>
      </c>
      <c r="D1335">
        <v>56.5</v>
      </c>
      <c r="E1335">
        <v>2.34</v>
      </c>
      <c r="F1335" t="s">
        <v>9</v>
      </c>
      <c r="G1335" t="s">
        <v>27</v>
      </c>
      <c r="H1335" t="s">
        <v>28</v>
      </c>
      <c r="I1335">
        <v>83</v>
      </c>
      <c r="J1335">
        <f t="shared" si="120"/>
        <v>2021</v>
      </c>
      <c r="K1335" t="str">
        <f t="shared" si="121"/>
        <v>50-100</v>
      </c>
      <c r="L1335" t="str">
        <f t="shared" si="122"/>
        <v>Under 65</v>
      </c>
      <c r="M1335" s="2" t="str">
        <f t="shared" si="123"/>
        <v>Over 2.00</v>
      </c>
      <c r="N1335" s="2" t="str">
        <f t="shared" si="124"/>
        <v>Under 90</v>
      </c>
      <c r="O1335" s="2">
        <f t="shared" si="125"/>
        <v>0</v>
      </c>
      <c r="P1335" s="2">
        <f>1</f>
        <v>1</v>
      </c>
    </row>
    <row r="1336" spans="1:16" x14ac:dyDescent="0.25">
      <c r="A1336" s="1">
        <v>45737</v>
      </c>
      <c r="B1336">
        <v>2794000</v>
      </c>
      <c r="C1336">
        <v>85.98</v>
      </c>
      <c r="D1336">
        <v>77.62</v>
      </c>
      <c r="E1336">
        <v>1.86</v>
      </c>
      <c r="F1336" t="s">
        <v>9</v>
      </c>
      <c r="G1336" t="s">
        <v>25</v>
      </c>
      <c r="H1336" t="s">
        <v>26</v>
      </c>
      <c r="I1336">
        <v>99</v>
      </c>
      <c r="J1336">
        <f t="shared" si="120"/>
        <v>2025</v>
      </c>
      <c r="K1336" t="str">
        <f t="shared" si="121"/>
        <v>50-100</v>
      </c>
      <c r="L1336" t="str">
        <f t="shared" si="122"/>
        <v>65-79.99</v>
      </c>
      <c r="M1336" s="2" t="str">
        <f t="shared" si="123"/>
        <v>1.50-1.99</v>
      </c>
      <c r="N1336" s="2" t="str">
        <f t="shared" si="124"/>
        <v>Under 90</v>
      </c>
      <c r="O1336" s="2">
        <f t="shared" si="125"/>
        <v>0</v>
      </c>
      <c r="P1336" s="2">
        <f>1</f>
        <v>1</v>
      </c>
    </row>
    <row r="1337" spans="1:16" x14ac:dyDescent="0.25">
      <c r="A1337" s="1">
        <v>42738</v>
      </c>
      <c r="B1337">
        <v>1564000</v>
      </c>
      <c r="C1337">
        <v>88.25</v>
      </c>
      <c r="D1337">
        <v>76.78</v>
      </c>
      <c r="E1337">
        <v>2.46</v>
      </c>
      <c r="F1337" t="s">
        <v>9</v>
      </c>
      <c r="G1337" t="s">
        <v>34</v>
      </c>
      <c r="H1337" t="s">
        <v>13</v>
      </c>
      <c r="I1337">
        <v>38</v>
      </c>
      <c r="J1337">
        <f t="shared" si="120"/>
        <v>2017</v>
      </c>
      <c r="K1337" t="str">
        <f t="shared" si="121"/>
        <v>Less than 50</v>
      </c>
      <c r="L1337" t="str">
        <f t="shared" si="122"/>
        <v>65-79.99</v>
      </c>
      <c r="M1337" s="2" t="str">
        <f t="shared" si="123"/>
        <v>Over 2.00</v>
      </c>
      <c r="N1337" s="2" t="str">
        <f t="shared" si="124"/>
        <v>Under 90</v>
      </c>
      <c r="O1337" s="2">
        <f t="shared" si="125"/>
        <v>0</v>
      </c>
      <c r="P1337" s="2">
        <f>1</f>
        <v>1</v>
      </c>
    </row>
    <row r="1338" spans="1:16" x14ac:dyDescent="0.25">
      <c r="A1338" s="1">
        <v>42537</v>
      </c>
      <c r="B1338">
        <v>5717000</v>
      </c>
      <c r="C1338">
        <v>91.36</v>
      </c>
      <c r="D1338">
        <v>67.87</v>
      </c>
      <c r="E1338">
        <v>1.38</v>
      </c>
      <c r="F1338" t="s">
        <v>9</v>
      </c>
      <c r="G1338" t="s">
        <v>44</v>
      </c>
      <c r="H1338" t="s">
        <v>37</v>
      </c>
      <c r="I1338">
        <v>39</v>
      </c>
      <c r="J1338">
        <f t="shared" si="120"/>
        <v>2016</v>
      </c>
      <c r="K1338" t="str">
        <f t="shared" si="121"/>
        <v>Less than 50</v>
      </c>
      <c r="L1338" t="str">
        <f t="shared" si="122"/>
        <v>65-79.99</v>
      </c>
      <c r="M1338" s="2" t="str">
        <f t="shared" si="123"/>
        <v>1.25-1.49</v>
      </c>
      <c r="N1338" s="2" t="str">
        <f t="shared" si="124"/>
        <v>90-94.99</v>
      </c>
      <c r="O1338" s="2">
        <f t="shared" si="125"/>
        <v>0</v>
      </c>
      <c r="P1338" s="2">
        <f>1</f>
        <v>1</v>
      </c>
    </row>
    <row r="1339" spans="1:16" x14ac:dyDescent="0.25">
      <c r="A1339" s="1">
        <v>43177</v>
      </c>
      <c r="B1339">
        <v>4881000</v>
      </c>
      <c r="C1339">
        <v>93.15</v>
      </c>
      <c r="D1339">
        <v>62.19</v>
      </c>
      <c r="E1339">
        <v>1.27</v>
      </c>
      <c r="F1339" t="s">
        <v>9</v>
      </c>
      <c r="G1339" t="s">
        <v>50</v>
      </c>
      <c r="H1339" t="s">
        <v>21</v>
      </c>
      <c r="I1339">
        <v>114</v>
      </c>
      <c r="J1339">
        <f t="shared" si="120"/>
        <v>2018</v>
      </c>
      <c r="K1339" t="str">
        <f t="shared" si="121"/>
        <v>More than 100</v>
      </c>
      <c r="L1339" t="str">
        <f t="shared" si="122"/>
        <v>Under 65</v>
      </c>
      <c r="M1339" s="2" t="str">
        <f t="shared" si="123"/>
        <v>1.25-1.49</v>
      </c>
      <c r="N1339" s="2" t="str">
        <f t="shared" si="124"/>
        <v>90-94.99</v>
      </c>
      <c r="O1339" s="2">
        <f t="shared" si="125"/>
        <v>0</v>
      </c>
      <c r="P1339" s="2">
        <f>1</f>
        <v>1</v>
      </c>
    </row>
    <row r="1340" spans="1:16" x14ac:dyDescent="0.25">
      <c r="A1340" s="1">
        <v>43189</v>
      </c>
      <c r="B1340">
        <v>5486000</v>
      </c>
      <c r="C1340">
        <v>87.94</v>
      </c>
      <c r="D1340">
        <v>77.599999999999994</v>
      </c>
      <c r="E1340">
        <v>1.59</v>
      </c>
      <c r="F1340" t="s">
        <v>19</v>
      </c>
      <c r="G1340" t="s">
        <v>24</v>
      </c>
      <c r="H1340" t="s">
        <v>15</v>
      </c>
      <c r="I1340">
        <v>60</v>
      </c>
      <c r="J1340">
        <f t="shared" si="120"/>
        <v>2018</v>
      </c>
      <c r="K1340" t="str">
        <f t="shared" si="121"/>
        <v>50-100</v>
      </c>
      <c r="L1340" t="str">
        <f t="shared" si="122"/>
        <v>65-79.99</v>
      </c>
      <c r="M1340" s="2" t="str">
        <f t="shared" si="123"/>
        <v>1.50-1.99</v>
      </c>
      <c r="N1340" s="2" t="str">
        <f t="shared" si="124"/>
        <v>Under 90</v>
      </c>
      <c r="O1340" s="2">
        <f t="shared" si="125"/>
        <v>1</v>
      </c>
      <c r="P1340" s="2">
        <f>1</f>
        <v>1</v>
      </c>
    </row>
    <row r="1341" spans="1:16" x14ac:dyDescent="0.25">
      <c r="A1341" s="1">
        <v>42520</v>
      </c>
      <c r="B1341">
        <v>3198000</v>
      </c>
      <c r="C1341">
        <v>90.52</v>
      </c>
      <c r="D1341">
        <v>54.02</v>
      </c>
      <c r="E1341">
        <v>1.46</v>
      </c>
      <c r="F1341" t="s">
        <v>9</v>
      </c>
      <c r="G1341" t="s">
        <v>25</v>
      </c>
      <c r="H1341" t="s">
        <v>26</v>
      </c>
      <c r="I1341">
        <v>5</v>
      </c>
      <c r="J1341">
        <f t="shared" si="120"/>
        <v>2016</v>
      </c>
      <c r="K1341" t="str">
        <f t="shared" si="121"/>
        <v>Less than 50</v>
      </c>
      <c r="L1341" t="str">
        <f t="shared" si="122"/>
        <v>Under 65</v>
      </c>
      <c r="M1341" s="2" t="str">
        <f t="shared" si="123"/>
        <v>1.25-1.49</v>
      </c>
      <c r="N1341" s="2" t="str">
        <f t="shared" si="124"/>
        <v>90-94.99</v>
      </c>
      <c r="O1341" s="2">
        <f t="shared" si="125"/>
        <v>0</v>
      </c>
      <c r="P1341" s="2">
        <f>1</f>
        <v>1</v>
      </c>
    </row>
    <row r="1342" spans="1:16" x14ac:dyDescent="0.25">
      <c r="A1342" s="1">
        <v>42717</v>
      </c>
      <c r="B1342">
        <v>7487000</v>
      </c>
      <c r="C1342">
        <v>89.29</v>
      </c>
      <c r="D1342">
        <v>68.400000000000006</v>
      </c>
      <c r="E1342">
        <v>1.29</v>
      </c>
      <c r="F1342" t="s">
        <v>9</v>
      </c>
      <c r="G1342" t="s">
        <v>27</v>
      </c>
      <c r="H1342" t="s">
        <v>28</v>
      </c>
      <c r="I1342">
        <v>111</v>
      </c>
      <c r="J1342">
        <f t="shared" si="120"/>
        <v>2016</v>
      </c>
      <c r="K1342" t="str">
        <f t="shared" si="121"/>
        <v>More than 100</v>
      </c>
      <c r="L1342" t="str">
        <f t="shared" si="122"/>
        <v>65-79.99</v>
      </c>
      <c r="M1342" s="2" t="str">
        <f t="shared" si="123"/>
        <v>1.25-1.49</v>
      </c>
      <c r="N1342" s="2" t="str">
        <f t="shared" si="124"/>
        <v>Under 90</v>
      </c>
      <c r="O1342" s="2">
        <f t="shared" si="125"/>
        <v>0</v>
      </c>
      <c r="P1342" s="2">
        <f>1</f>
        <v>1</v>
      </c>
    </row>
    <row r="1343" spans="1:16" x14ac:dyDescent="0.25">
      <c r="A1343" s="1">
        <v>43901</v>
      </c>
      <c r="B1343">
        <v>4683000</v>
      </c>
      <c r="C1343">
        <v>88.41</v>
      </c>
      <c r="D1343">
        <v>61.18</v>
      </c>
      <c r="E1343">
        <v>1.19</v>
      </c>
      <c r="F1343" t="s">
        <v>9</v>
      </c>
      <c r="G1343" t="s">
        <v>44</v>
      </c>
      <c r="H1343" t="s">
        <v>37</v>
      </c>
      <c r="I1343">
        <v>81</v>
      </c>
      <c r="J1343">
        <f t="shared" si="120"/>
        <v>2020</v>
      </c>
      <c r="K1343" t="str">
        <f t="shared" si="121"/>
        <v>50-100</v>
      </c>
      <c r="L1343" t="str">
        <f t="shared" si="122"/>
        <v>Under 65</v>
      </c>
      <c r="M1343" s="2" t="str">
        <f t="shared" si="123"/>
        <v>Under 1.25</v>
      </c>
      <c r="N1343" s="2" t="str">
        <f t="shared" si="124"/>
        <v>Under 90</v>
      </c>
      <c r="O1343" s="2">
        <f t="shared" si="125"/>
        <v>0</v>
      </c>
      <c r="P1343" s="2">
        <f>1</f>
        <v>1</v>
      </c>
    </row>
    <row r="1344" spans="1:16" x14ac:dyDescent="0.25">
      <c r="A1344" s="1">
        <v>44964</v>
      </c>
      <c r="B1344">
        <v>3729000</v>
      </c>
      <c r="C1344">
        <v>87.01</v>
      </c>
      <c r="D1344">
        <v>75.790000000000006</v>
      </c>
      <c r="E1344">
        <v>1.51</v>
      </c>
      <c r="F1344" t="s">
        <v>40</v>
      </c>
      <c r="G1344" t="s">
        <v>50</v>
      </c>
      <c r="H1344" t="s">
        <v>21</v>
      </c>
      <c r="I1344">
        <v>81</v>
      </c>
      <c r="J1344">
        <f t="shared" si="120"/>
        <v>2023</v>
      </c>
      <c r="K1344" t="str">
        <f t="shared" si="121"/>
        <v>50-100</v>
      </c>
      <c r="L1344" t="str">
        <f t="shared" si="122"/>
        <v>65-79.99</v>
      </c>
      <c r="M1344" s="2" t="str">
        <f t="shared" si="123"/>
        <v>1.50-1.99</v>
      </c>
      <c r="N1344" s="2" t="str">
        <f t="shared" si="124"/>
        <v>Under 90</v>
      </c>
      <c r="O1344" s="2">
        <f t="shared" si="125"/>
        <v>1</v>
      </c>
      <c r="P1344" s="2">
        <f>1</f>
        <v>1</v>
      </c>
    </row>
    <row r="1345" spans="1:16" x14ac:dyDescent="0.25">
      <c r="A1345" s="1">
        <v>44845</v>
      </c>
      <c r="B1345">
        <v>5976000</v>
      </c>
      <c r="C1345">
        <v>88.84</v>
      </c>
      <c r="D1345">
        <v>76.03</v>
      </c>
      <c r="E1345">
        <v>1.17</v>
      </c>
      <c r="F1345" t="s">
        <v>9</v>
      </c>
      <c r="G1345" t="s">
        <v>34</v>
      </c>
      <c r="H1345" t="s">
        <v>13</v>
      </c>
      <c r="I1345">
        <v>128</v>
      </c>
      <c r="J1345">
        <f t="shared" si="120"/>
        <v>2022</v>
      </c>
      <c r="K1345" t="str">
        <f t="shared" si="121"/>
        <v>More than 100</v>
      </c>
      <c r="L1345" t="str">
        <f t="shared" si="122"/>
        <v>65-79.99</v>
      </c>
      <c r="M1345" s="2" t="str">
        <f t="shared" si="123"/>
        <v>Under 1.25</v>
      </c>
      <c r="N1345" s="2" t="str">
        <f t="shared" si="124"/>
        <v>Under 90</v>
      </c>
      <c r="O1345" s="2">
        <f t="shared" si="125"/>
        <v>0</v>
      </c>
      <c r="P1345" s="2">
        <f>1</f>
        <v>1</v>
      </c>
    </row>
    <row r="1346" spans="1:16" x14ac:dyDescent="0.25">
      <c r="A1346" s="1">
        <v>45228</v>
      </c>
      <c r="B1346">
        <v>500000</v>
      </c>
      <c r="C1346">
        <v>89.02</v>
      </c>
      <c r="D1346">
        <v>74.16</v>
      </c>
      <c r="E1346">
        <v>2.31</v>
      </c>
      <c r="F1346" t="s">
        <v>9</v>
      </c>
      <c r="G1346" t="s">
        <v>31</v>
      </c>
      <c r="H1346" t="s">
        <v>21</v>
      </c>
      <c r="I1346">
        <v>116</v>
      </c>
      <c r="J1346">
        <f t="shared" ref="J1346:J1409" si="126">YEAR(A1346)</f>
        <v>2023</v>
      </c>
      <c r="K1346" t="str">
        <f t="shared" ref="K1346:K1409" si="127">IF(I1346&lt;50,"Less than 50",IF(I1346&lt;100,"50-100","More than 100"))</f>
        <v>More than 100</v>
      </c>
      <c r="L1346" t="str">
        <f t="shared" ref="L1346:L1409" si="128">IF(D1346&lt;65,"Under 65",IF(D1346&lt;80,"65-79.99","Over 80"))</f>
        <v>65-79.99</v>
      </c>
      <c r="M1346" s="2" t="str">
        <f t="shared" ref="M1346:M1409" si="129">IF(E1346&lt;1.25,"Under 1.25",IF(E1346&lt;1.5,"1.25-1.49",IF(E1346&lt;2,"1.50-1.99","Over 2.00")))</f>
        <v>Over 2.00</v>
      </c>
      <c r="N1346" s="2" t="str">
        <f t="shared" ref="N1346:N1409" si="130">IF(C1346&lt;90,"Under 90",IF(C1346&lt;95,"90-94.99",IF(C1346&lt;98,"95-97.99","Over 98")))</f>
        <v>Under 90</v>
      </c>
      <c r="O1346" s="2">
        <f t="shared" ref="O1346:O1409" si="131">IF(OR(F1346="30 Days Late", F1346="60 Days Late", F1346="90+ Days Late"),1,0)</f>
        <v>0</v>
      </c>
      <c r="P1346" s="2">
        <f>1</f>
        <v>1</v>
      </c>
    </row>
    <row r="1347" spans="1:16" x14ac:dyDescent="0.25">
      <c r="A1347" s="1">
        <v>44957</v>
      </c>
      <c r="B1347">
        <v>2218000</v>
      </c>
      <c r="C1347">
        <v>88.86</v>
      </c>
      <c r="D1347">
        <v>69.180000000000007</v>
      </c>
      <c r="E1347">
        <v>1.55</v>
      </c>
      <c r="F1347" t="s">
        <v>9</v>
      </c>
      <c r="G1347" t="s">
        <v>38</v>
      </c>
      <c r="H1347" t="s">
        <v>23</v>
      </c>
      <c r="I1347">
        <v>60</v>
      </c>
      <c r="J1347">
        <f t="shared" si="126"/>
        <v>2023</v>
      </c>
      <c r="K1347" t="str">
        <f t="shared" si="127"/>
        <v>50-100</v>
      </c>
      <c r="L1347" t="str">
        <f t="shared" si="128"/>
        <v>65-79.99</v>
      </c>
      <c r="M1347" s="2" t="str">
        <f t="shared" si="129"/>
        <v>1.50-1.99</v>
      </c>
      <c r="N1347" s="2" t="str">
        <f t="shared" si="130"/>
        <v>Under 90</v>
      </c>
      <c r="O1347" s="2">
        <f t="shared" si="131"/>
        <v>0</v>
      </c>
      <c r="P1347" s="2">
        <f>1</f>
        <v>1</v>
      </c>
    </row>
    <row r="1348" spans="1:16" x14ac:dyDescent="0.25">
      <c r="A1348" s="1">
        <v>44784</v>
      </c>
      <c r="B1348">
        <v>4545000</v>
      </c>
      <c r="C1348">
        <v>90.6</v>
      </c>
      <c r="D1348">
        <v>65.34</v>
      </c>
      <c r="E1348">
        <v>2.25</v>
      </c>
      <c r="F1348" t="s">
        <v>9</v>
      </c>
      <c r="G1348" t="s">
        <v>45</v>
      </c>
      <c r="H1348" t="s">
        <v>33</v>
      </c>
      <c r="I1348">
        <v>96</v>
      </c>
      <c r="J1348">
        <f t="shared" si="126"/>
        <v>2022</v>
      </c>
      <c r="K1348" t="str">
        <f t="shared" si="127"/>
        <v>50-100</v>
      </c>
      <c r="L1348" t="str">
        <f t="shared" si="128"/>
        <v>65-79.99</v>
      </c>
      <c r="M1348" s="2" t="str">
        <f t="shared" si="129"/>
        <v>Over 2.00</v>
      </c>
      <c r="N1348" s="2" t="str">
        <f t="shared" si="130"/>
        <v>90-94.99</v>
      </c>
      <c r="O1348" s="2">
        <f t="shared" si="131"/>
        <v>0</v>
      </c>
      <c r="P1348" s="2">
        <f>1</f>
        <v>1</v>
      </c>
    </row>
    <row r="1349" spans="1:16" x14ac:dyDescent="0.25">
      <c r="A1349" s="1">
        <v>43908</v>
      </c>
      <c r="B1349">
        <v>7381000</v>
      </c>
      <c r="C1349">
        <v>90.01</v>
      </c>
      <c r="D1349">
        <v>82.72</v>
      </c>
      <c r="E1349">
        <v>1.06</v>
      </c>
      <c r="F1349" t="s">
        <v>9</v>
      </c>
      <c r="G1349" t="s">
        <v>39</v>
      </c>
      <c r="H1349" t="s">
        <v>23</v>
      </c>
      <c r="I1349">
        <v>122</v>
      </c>
      <c r="J1349">
        <f t="shared" si="126"/>
        <v>2020</v>
      </c>
      <c r="K1349" t="str">
        <f t="shared" si="127"/>
        <v>More than 100</v>
      </c>
      <c r="L1349" t="str">
        <f t="shared" si="128"/>
        <v>Over 80</v>
      </c>
      <c r="M1349" s="2" t="str">
        <f t="shared" si="129"/>
        <v>Under 1.25</v>
      </c>
      <c r="N1349" s="2" t="str">
        <f t="shared" si="130"/>
        <v>90-94.99</v>
      </c>
      <c r="O1349" s="2">
        <f t="shared" si="131"/>
        <v>0</v>
      </c>
      <c r="P1349" s="2">
        <f>1</f>
        <v>1</v>
      </c>
    </row>
    <row r="1350" spans="1:16" x14ac:dyDescent="0.25">
      <c r="A1350" s="1">
        <v>43550</v>
      </c>
      <c r="B1350">
        <v>5075000</v>
      </c>
      <c r="C1350">
        <v>90.97</v>
      </c>
      <c r="D1350">
        <v>69.89</v>
      </c>
      <c r="E1350">
        <v>2</v>
      </c>
      <c r="F1350" t="s">
        <v>52</v>
      </c>
      <c r="G1350" t="s">
        <v>39</v>
      </c>
      <c r="H1350" t="s">
        <v>23</v>
      </c>
      <c r="I1350">
        <v>107</v>
      </c>
      <c r="J1350">
        <f t="shared" si="126"/>
        <v>2019</v>
      </c>
      <c r="K1350" t="str">
        <f t="shared" si="127"/>
        <v>More than 100</v>
      </c>
      <c r="L1350" t="str">
        <f t="shared" si="128"/>
        <v>65-79.99</v>
      </c>
      <c r="M1350" s="2" t="str">
        <f t="shared" si="129"/>
        <v>Over 2.00</v>
      </c>
      <c r="N1350" s="2" t="str">
        <f t="shared" si="130"/>
        <v>90-94.99</v>
      </c>
      <c r="O1350" s="2">
        <f t="shared" si="131"/>
        <v>1</v>
      </c>
      <c r="P1350" s="2">
        <f>1</f>
        <v>1</v>
      </c>
    </row>
    <row r="1351" spans="1:16" x14ac:dyDescent="0.25">
      <c r="A1351" s="1">
        <v>45394</v>
      </c>
      <c r="B1351">
        <v>1020000</v>
      </c>
      <c r="C1351">
        <v>87.07</v>
      </c>
      <c r="D1351">
        <v>67.58</v>
      </c>
      <c r="E1351">
        <v>1.74</v>
      </c>
      <c r="F1351" t="s">
        <v>19</v>
      </c>
      <c r="G1351" t="s">
        <v>36</v>
      </c>
      <c r="H1351" t="s">
        <v>37</v>
      </c>
      <c r="I1351">
        <v>54</v>
      </c>
      <c r="J1351">
        <f t="shared" si="126"/>
        <v>2024</v>
      </c>
      <c r="K1351" t="str">
        <f t="shared" si="127"/>
        <v>50-100</v>
      </c>
      <c r="L1351" t="str">
        <f t="shared" si="128"/>
        <v>65-79.99</v>
      </c>
      <c r="M1351" s="2" t="str">
        <f t="shared" si="129"/>
        <v>1.50-1.99</v>
      </c>
      <c r="N1351" s="2" t="str">
        <f t="shared" si="130"/>
        <v>Under 90</v>
      </c>
      <c r="O1351" s="2">
        <f t="shared" si="131"/>
        <v>1</v>
      </c>
      <c r="P1351" s="2">
        <f>1</f>
        <v>1</v>
      </c>
    </row>
    <row r="1352" spans="1:16" x14ac:dyDescent="0.25">
      <c r="A1352" s="1">
        <v>42918</v>
      </c>
      <c r="B1352">
        <v>8343000</v>
      </c>
      <c r="C1352">
        <v>91.31</v>
      </c>
      <c r="D1352">
        <v>88.46</v>
      </c>
      <c r="E1352">
        <v>1.9</v>
      </c>
      <c r="F1352" t="s">
        <v>9</v>
      </c>
      <c r="G1352" t="s">
        <v>25</v>
      </c>
      <c r="H1352" t="s">
        <v>26</v>
      </c>
      <c r="I1352">
        <v>47</v>
      </c>
      <c r="J1352">
        <f t="shared" si="126"/>
        <v>2017</v>
      </c>
      <c r="K1352" t="str">
        <f t="shared" si="127"/>
        <v>Less than 50</v>
      </c>
      <c r="L1352" t="str">
        <f t="shared" si="128"/>
        <v>Over 80</v>
      </c>
      <c r="M1352" s="2" t="str">
        <f t="shared" si="129"/>
        <v>1.50-1.99</v>
      </c>
      <c r="N1352" s="2" t="str">
        <f t="shared" si="130"/>
        <v>90-94.99</v>
      </c>
      <c r="O1352" s="2">
        <f t="shared" si="131"/>
        <v>0</v>
      </c>
      <c r="P1352" s="2">
        <f>1</f>
        <v>1</v>
      </c>
    </row>
    <row r="1353" spans="1:16" x14ac:dyDescent="0.25">
      <c r="A1353" s="1">
        <v>44355</v>
      </c>
      <c r="B1353">
        <v>4762000</v>
      </c>
      <c r="C1353">
        <v>90.96</v>
      </c>
      <c r="D1353">
        <v>63.47</v>
      </c>
      <c r="E1353">
        <v>1.85</v>
      </c>
      <c r="F1353" t="s">
        <v>9</v>
      </c>
      <c r="G1353" t="s">
        <v>12</v>
      </c>
      <c r="H1353" t="s">
        <v>13</v>
      </c>
      <c r="I1353">
        <v>77</v>
      </c>
      <c r="J1353">
        <f t="shared" si="126"/>
        <v>2021</v>
      </c>
      <c r="K1353" t="str">
        <f t="shared" si="127"/>
        <v>50-100</v>
      </c>
      <c r="L1353" t="str">
        <f t="shared" si="128"/>
        <v>Under 65</v>
      </c>
      <c r="M1353" s="2" t="str">
        <f t="shared" si="129"/>
        <v>1.50-1.99</v>
      </c>
      <c r="N1353" s="2" t="str">
        <f t="shared" si="130"/>
        <v>90-94.99</v>
      </c>
      <c r="O1353" s="2">
        <f t="shared" si="131"/>
        <v>0</v>
      </c>
      <c r="P1353" s="2">
        <f>1</f>
        <v>1</v>
      </c>
    </row>
    <row r="1354" spans="1:16" x14ac:dyDescent="0.25">
      <c r="A1354" s="1">
        <v>44882</v>
      </c>
      <c r="B1354">
        <v>6292000</v>
      </c>
      <c r="C1354">
        <v>93.14</v>
      </c>
      <c r="D1354">
        <v>83.32</v>
      </c>
      <c r="E1354">
        <v>1.19</v>
      </c>
      <c r="F1354" t="s">
        <v>9</v>
      </c>
      <c r="G1354" t="s">
        <v>12</v>
      </c>
      <c r="H1354" t="s">
        <v>13</v>
      </c>
      <c r="I1354">
        <v>42</v>
      </c>
      <c r="J1354">
        <f t="shared" si="126"/>
        <v>2022</v>
      </c>
      <c r="K1354" t="str">
        <f t="shared" si="127"/>
        <v>Less than 50</v>
      </c>
      <c r="L1354" t="str">
        <f t="shared" si="128"/>
        <v>Over 80</v>
      </c>
      <c r="M1354" s="2" t="str">
        <f t="shared" si="129"/>
        <v>Under 1.25</v>
      </c>
      <c r="N1354" s="2" t="str">
        <f t="shared" si="130"/>
        <v>90-94.99</v>
      </c>
      <c r="O1354" s="2">
        <f t="shared" si="131"/>
        <v>0</v>
      </c>
      <c r="P1354" s="2">
        <f>1</f>
        <v>1</v>
      </c>
    </row>
    <row r="1355" spans="1:16" x14ac:dyDescent="0.25">
      <c r="A1355" s="1">
        <v>42900</v>
      </c>
      <c r="B1355">
        <v>5326000</v>
      </c>
      <c r="C1355">
        <v>99.2</v>
      </c>
      <c r="D1355">
        <v>66.599999999999994</v>
      </c>
      <c r="E1355">
        <v>1.49</v>
      </c>
      <c r="F1355" t="s">
        <v>9</v>
      </c>
      <c r="G1355" t="s">
        <v>42</v>
      </c>
      <c r="H1355" t="s">
        <v>26</v>
      </c>
      <c r="I1355">
        <v>43</v>
      </c>
      <c r="J1355">
        <f t="shared" si="126"/>
        <v>2017</v>
      </c>
      <c r="K1355" t="str">
        <f t="shared" si="127"/>
        <v>Less than 50</v>
      </c>
      <c r="L1355" t="str">
        <f t="shared" si="128"/>
        <v>65-79.99</v>
      </c>
      <c r="M1355" s="2" t="str">
        <f t="shared" si="129"/>
        <v>1.25-1.49</v>
      </c>
      <c r="N1355" s="2" t="str">
        <f t="shared" si="130"/>
        <v>Over 98</v>
      </c>
      <c r="O1355" s="2">
        <f t="shared" si="131"/>
        <v>0</v>
      </c>
      <c r="P1355" s="2">
        <f>1</f>
        <v>1</v>
      </c>
    </row>
    <row r="1356" spans="1:16" x14ac:dyDescent="0.25">
      <c r="A1356" s="1">
        <v>43971</v>
      </c>
      <c r="B1356">
        <v>6345000</v>
      </c>
      <c r="C1356">
        <v>97.55</v>
      </c>
      <c r="D1356">
        <v>89.82</v>
      </c>
      <c r="E1356">
        <v>1.03</v>
      </c>
      <c r="F1356" t="s">
        <v>40</v>
      </c>
      <c r="G1356" t="s">
        <v>48</v>
      </c>
      <c r="H1356" t="s">
        <v>13</v>
      </c>
      <c r="I1356">
        <v>79</v>
      </c>
      <c r="J1356">
        <f t="shared" si="126"/>
        <v>2020</v>
      </c>
      <c r="K1356" t="str">
        <f t="shared" si="127"/>
        <v>50-100</v>
      </c>
      <c r="L1356" t="str">
        <f t="shared" si="128"/>
        <v>Over 80</v>
      </c>
      <c r="M1356" s="2" t="str">
        <f t="shared" si="129"/>
        <v>Under 1.25</v>
      </c>
      <c r="N1356" s="2" t="str">
        <f t="shared" si="130"/>
        <v>95-97.99</v>
      </c>
      <c r="O1356" s="2">
        <f t="shared" si="131"/>
        <v>1</v>
      </c>
      <c r="P1356" s="2">
        <f>1</f>
        <v>1</v>
      </c>
    </row>
    <row r="1357" spans="1:16" x14ac:dyDescent="0.25">
      <c r="A1357" s="1">
        <v>45234</v>
      </c>
      <c r="B1357">
        <v>5507000</v>
      </c>
      <c r="C1357">
        <v>97.31</v>
      </c>
      <c r="D1357">
        <v>61.41</v>
      </c>
      <c r="E1357">
        <v>1.36</v>
      </c>
      <c r="F1357" t="s">
        <v>9</v>
      </c>
      <c r="G1357" t="s">
        <v>12</v>
      </c>
      <c r="H1357" t="s">
        <v>13</v>
      </c>
      <c r="I1357">
        <v>48</v>
      </c>
      <c r="J1357">
        <f t="shared" si="126"/>
        <v>2023</v>
      </c>
      <c r="K1357" t="str">
        <f t="shared" si="127"/>
        <v>Less than 50</v>
      </c>
      <c r="L1357" t="str">
        <f t="shared" si="128"/>
        <v>Under 65</v>
      </c>
      <c r="M1357" s="2" t="str">
        <f t="shared" si="129"/>
        <v>1.25-1.49</v>
      </c>
      <c r="N1357" s="2" t="str">
        <f t="shared" si="130"/>
        <v>95-97.99</v>
      </c>
      <c r="O1357" s="2">
        <f t="shared" si="131"/>
        <v>0</v>
      </c>
      <c r="P1357" s="2">
        <f>1</f>
        <v>1</v>
      </c>
    </row>
    <row r="1358" spans="1:16" x14ac:dyDescent="0.25">
      <c r="A1358" s="1">
        <v>45485</v>
      </c>
      <c r="B1358">
        <v>5206000</v>
      </c>
      <c r="C1358">
        <v>93.41</v>
      </c>
      <c r="D1358">
        <v>79.14</v>
      </c>
      <c r="E1358">
        <v>1.53</v>
      </c>
      <c r="F1358" t="s">
        <v>9</v>
      </c>
      <c r="G1358" t="s">
        <v>41</v>
      </c>
      <c r="H1358" t="s">
        <v>33</v>
      </c>
      <c r="I1358">
        <v>5</v>
      </c>
      <c r="J1358">
        <f t="shared" si="126"/>
        <v>2024</v>
      </c>
      <c r="K1358" t="str">
        <f t="shared" si="127"/>
        <v>Less than 50</v>
      </c>
      <c r="L1358" t="str">
        <f t="shared" si="128"/>
        <v>65-79.99</v>
      </c>
      <c r="M1358" s="2" t="str">
        <f t="shared" si="129"/>
        <v>1.50-1.99</v>
      </c>
      <c r="N1358" s="2" t="str">
        <f t="shared" si="130"/>
        <v>90-94.99</v>
      </c>
      <c r="O1358" s="2">
        <f t="shared" si="131"/>
        <v>0</v>
      </c>
      <c r="P1358" s="2">
        <f>1</f>
        <v>1</v>
      </c>
    </row>
    <row r="1359" spans="1:16" x14ac:dyDescent="0.25">
      <c r="A1359" s="1">
        <v>44127</v>
      </c>
      <c r="B1359">
        <v>7715000</v>
      </c>
      <c r="C1359">
        <v>93.21</v>
      </c>
      <c r="D1359">
        <v>75.62</v>
      </c>
      <c r="E1359">
        <v>1.39</v>
      </c>
      <c r="F1359" t="s">
        <v>9</v>
      </c>
      <c r="G1359" t="s">
        <v>46</v>
      </c>
      <c r="H1359" t="s">
        <v>37</v>
      </c>
      <c r="I1359">
        <v>128</v>
      </c>
      <c r="J1359">
        <f t="shared" si="126"/>
        <v>2020</v>
      </c>
      <c r="K1359" t="str">
        <f t="shared" si="127"/>
        <v>More than 100</v>
      </c>
      <c r="L1359" t="str">
        <f t="shared" si="128"/>
        <v>65-79.99</v>
      </c>
      <c r="M1359" s="2" t="str">
        <f t="shared" si="129"/>
        <v>1.25-1.49</v>
      </c>
      <c r="N1359" s="2" t="str">
        <f t="shared" si="130"/>
        <v>90-94.99</v>
      </c>
      <c r="O1359" s="2">
        <f t="shared" si="131"/>
        <v>0</v>
      </c>
      <c r="P1359" s="2">
        <f>1</f>
        <v>1</v>
      </c>
    </row>
    <row r="1360" spans="1:16" x14ac:dyDescent="0.25">
      <c r="A1360" s="1">
        <v>42493</v>
      </c>
      <c r="B1360">
        <v>5002000</v>
      </c>
      <c r="C1360">
        <v>97.61</v>
      </c>
      <c r="D1360">
        <v>78.05</v>
      </c>
      <c r="E1360">
        <v>2.1800000000000002</v>
      </c>
      <c r="F1360" t="s">
        <v>9</v>
      </c>
      <c r="G1360" t="s">
        <v>24</v>
      </c>
      <c r="H1360" t="s">
        <v>15</v>
      </c>
      <c r="I1360">
        <v>28</v>
      </c>
      <c r="J1360">
        <f t="shared" si="126"/>
        <v>2016</v>
      </c>
      <c r="K1360" t="str">
        <f t="shared" si="127"/>
        <v>Less than 50</v>
      </c>
      <c r="L1360" t="str">
        <f t="shared" si="128"/>
        <v>65-79.99</v>
      </c>
      <c r="M1360" s="2" t="str">
        <f t="shared" si="129"/>
        <v>Over 2.00</v>
      </c>
      <c r="N1360" s="2" t="str">
        <f t="shared" si="130"/>
        <v>95-97.99</v>
      </c>
      <c r="O1360" s="2">
        <f t="shared" si="131"/>
        <v>0</v>
      </c>
      <c r="P1360" s="2">
        <f>1</f>
        <v>1</v>
      </c>
    </row>
    <row r="1361" spans="1:16" x14ac:dyDescent="0.25">
      <c r="A1361" s="1">
        <v>43581</v>
      </c>
      <c r="B1361">
        <v>2803000</v>
      </c>
      <c r="C1361">
        <v>90.91</v>
      </c>
      <c r="D1361">
        <v>57.67</v>
      </c>
      <c r="E1361">
        <v>1.0900000000000001</v>
      </c>
      <c r="F1361" t="s">
        <v>19</v>
      </c>
      <c r="G1361" t="s">
        <v>47</v>
      </c>
      <c r="H1361" t="s">
        <v>18</v>
      </c>
      <c r="I1361">
        <v>23</v>
      </c>
      <c r="J1361">
        <f t="shared" si="126"/>
        <v>2019</v>
      </c>
      <c r="K1361" t="str">
        <f t="shared" si="127"/>
        <v>Less than 50</v>
      </c>
      <c r="L1361" t="str">
        <f t="shared" si="128"/>
        <v>Under 65</v>
      </c>
      <c r="M1361" s="2" t="str">
        <f t="shared" si="129"/>
        <v>Under 1.25</v>
      </c>
      <c r="N1361" s="2" t="str">
        <f t="shared" si="130"/>
        <v>90-94.99</v>
      </c>
      <c r="O1361" s="2">
        <f t="shared" si="131"/>
        <v>1</v>
      </c>
      <c r="P1361" s="2">
        <f>1</f>
        <v>1</v>
      </c>
    </row>
    <row r="1362" spans="1:16" x14ac:dyDescent="0.25">
      <c r="A1362" s="1">
        <v>44667</v>
      </c>
      <c r="B1362">
        <v>5273000</v>
      </c>
      <c r="C1362">
        <v>87.5</v>
      </c>
      <c r="D1362">
        <v>51.87</v>
      </c>
      <c r="E1362">
        <v>2.17</v>
      </c>
      <c r="F1362" t="s">
        <v>9</v>
      </c>
      <c r="G1362" t="s">
        <v>38</v>
      </c>
      <c r="H1362" t="s">
        <v>23</v>
      </c>
      <c r="I1362">
        <v>75</v>
      </c>
      <c r="J1362">
        <f t="shared" si="126"/>
        <v>2022</v>
      </c>
      <c r="K1362" t="str">
        <f t="shared" si="127"/>
        <v>50-100</v>
      </c>
      <c r="L1362" t="str">
        <f t="shared" si="128"/>
        <v>Under 65</v>
      </c>
      <c r="M1362" s="2" t="str">
        <f t="shared" si="129"/>
        <v>Over 2.00</v>
      </c>
      <c r="N1362" s="2" t="str">
        <f t="shared" si="130"/>
        <v>Under 90</v>
      </c>
      <c r="O1362" s="2">
        <f t="shared" si="131"/>
        <v>0</v>
      </c>
      <c r="P1362" s="2">
        <f>1</f>
        <v>1</v>
      </c>
    </row>
    <row r="1363" spans="1:16" x14ac:dyDescent="0.25">
      <c r="A1363" s="1">
        <v>42551</v>
      </c>
      <c r="B1363">
        <v>6406000</v>
      </c>
      <c r="C1363">
        <v>95.56</v>
      </c>
      <c r="D1363">
        <v>87.83</v>
      </c>
      <c r="E1363">
        <v>1.61</v>
      </c>
      <c r="F1363" t="s">
        <v>9</v>
      </c>
      <c r="G1363" t="s">
        <v>35</v>
      </c>
      <c r="H1363" t="s">
        <v>11</v>
      </c>
      <c r="I1363">
        <v>59</v>
      </c>
      <c r="J1363">
        <f t="shared" si="126"/>
        <v>2016</v>
      </c>
      <c r="K1363" t="str">
        <f t="shared" si="127"/>
        <v>50-100</v>
      </c>
      <c r="L1363" t="str">
        <f t="shared" si="128"/>
        <v>Over 80</v>
      </c>
      <c r="M1363" s="2" t="str">
        <f t="shared" si="129"/>
        <v>1.50-1.99</v>
      </c>
      <c r="N1363" s="2" t="str">
        <f t="shared" si="130"/>
        <v>95-97.99</v>
      </c>
      <c r="O1363" s="2">
        <f t="shared" si="131"/>
        <v>0</v>
      </c>
      <c r="P1363" s="2">
        <f>1</f>
        <v>1</v>
      </c>
    </row>
    <row r="1364" spans="1:16" x14ac:dyDescent="0.25">
      <c r="A1364" s="1">
        <v>42258</v>
      </c>
      <c r="B1364">
        <v>4109000</v>
      </c>
      <c r="C1364">
        <v>94.46</v>
      </c>
      <c r="D1364">
        <v>67.98</v>
      </c>
      <c r="E1364">
        <v>1.28</v>
      </c>
      <c r="F1364" t="s">
        <v>19</v>
      </c>
      <c r="G1364" t="s">
        <v>22</v>
      </c>
      <c r="H1364" t="s">
        <v>23</v>
      </c>
      <c r="I1364">
        <v>136</v>
      </c>
      <c r="J1364">
        <f t="shared" si="126"/>
        <v>2015</v>
      </c>
      <c r="K1364" t="str">
        <f t="shared" si="127"/>
        <v>More than 100</v>
      </c>
      <c r="L1364" t="str">
        <f t="shared" si="128"/>
        <v>65-79.99</v>
      </c>
      <c r="M1364" s="2" t="str">
        <f t="shared" si="129"/>
        <v>1.25-1.49</v>
      </c>
      <c r="N1364" s="2" t="str">
        <f t="shared" si="130"/>
        <v>90-94.99</v>
      </c>
      <c r="O1364" s="2">
        <f t="shared" si="131"/>
        <v>1</v>
      </c>
      <c r="P1364" s="2">
        <f>1</f>
        <v>1</v>
      </c>
    </row>
    <row r="1365" spans="1:16" x14ac:dyDescent="0.25">
      <c r="A1365" s="1">
        <v>43481</v>
      </c>
      <c r="B1365">
        <v>11480000</v>
      </c>
      <c r="C1365">
        <v>97.16</v>
      </c>
      <c r="D1365">
        <v>79.42</v>
      </c>
      <c r="E1365">
        <v>2</v>
      </c>
      <c r="F1365" t="s">
        <v>9</v>
      </c>
      <c r="G1365" t="s">
        <v>32</v>
      </c>
      <c r="H1365" t="s">
        <v>33</v>
      </c>
      <c r="I1365">
        <v>101</v>
      </c>
      <c r="J1365">
        <f t="shared" si="126"/>
        <v>2019</v>
      </c>
      <c r="K1365" t="str">
        <f t="shared" si="127"/>
        <v>More than 100</v>
      </c>
      <c r="L1365" t="str">
        <f t="shared" si="128"/>
        <v>65-79.99</v>
      </c>
      <c r="M1365" s="2" t="str">
        <f t="shared" si="129"/>
        <v>Over 2.00</v>
      </c>
      <c r="N1365" s="2" t="str">
        <f t="shared" si="130"/>
        <v>95-97.99</v>
      </c>
      <c r="O1365" s="2">
        <f t="shared" si="131"/>
        <v>0</v>
      </c>
      <c r="P1365" s="2">
        <f>1</f>
        <v>1</v>
      </c>
    </row>
    <row r="1366" spans="1:16" x14ac:dyDescent="0.25">
      <c r="A1366" s="1">
        <v>44083</v>
      </c>
      <c r="B1366">
        <v>5676000</v>
      </c>
      <c r="C1366">
        <v>92.5</v>
      </c>
      <c r="D1366">
        <v>85.76</v>
      </c>
      <c r="E1366">
        <v>2.38</v>
      </c>
      <c r="F1366" t="s">
        <v>9</v>
      </c>
      <c r="G1366" t="s">
        <v>43</v>
      </c>
      <c r="H1366" t="s">
        <v>15</v>
      </c>
      <c r="I1366">
        <v>57</v>
      </c>
      <c r="J1366">
        <f t="shared" si="126"/>
        <v>2020</v>
      </c>
      <c r="K1366" t="str">
        <f t="shared" si="127"/>
        <v>50-100</v>
      </c>
      <c r="L1366" t="str">
        <f t="shared" si="128"/>
        <v>Over 80</v>
      </c>
      <c r="M1366" s="2" t="str">
        <f t="shared" si="129"/>
        <v>Over 2.00</v>
      </c>
      <c r="N1366" s="2" t="str">
        <f t="shared" si="130"/>
        <v>90-94.99</v>
      </c>
      <c r="O1366" s="2">
        <f t="shared" si="131"/>
        <v>0</v>
      </c>
      <c r="P1366" s="2">
        <f>1</f>
        <v>1</v>
      </c>
    </row>
    <row r="1367" spans="1:16" x14ac:dyDescent="0.25">
      <c r="A1367" s="1">
        <v>43523</v>
      </c>
      <c r="B1367">
        <v>4783000</v>
      </c>
      <c r="C1367">
        <v>93.13</v>
      </c>
      <c r="D1367">
        <v>55.92</v>
      </c>
      <c r="E1367">
        <v>2.12</v>
      </c>
      <c r="F1367" t="s">
        <v>9</v>
      </c>
      <c r="G1367" t="s">
        <v>35</v>
      </c>
      <c r="H1367" t="s">
        <v>11</v>
      </c>
      <c r="I1367">
        <v>63</v>
      </c>
      <c r="J1367">
        <f t="shared" si="126"/>
        <v>2019</v>
      </c>
      <c r="K1367" t="str">
        <f t="shared" si="127"/>
        <v>50-100</v>
      </c>
      <c r="L1367" t="str">
        <f t="shared" si="128"/>
        <v>Under 65</v>
      </c>
      <c r="M1367" s="2" t="str">
        <f t="shared" si="129"/>
        <v>Over 2.00</v>
      </c>
      <c r="N1367" s="2" t="str">
        <f t="shared" si="130"/>
        <v>90-94.99</v>
      </c>
      <c r="O1367" s="2">
        <f t="shared" si="131"/>
        <v>0</v>
      </c>
      <c r="P1367" s="2">
        <f>1</f>
        <v>1</v>
      </c>
    </row>
    <row r="1368" spans="1:16" x14ac:dyDescent="0.25">
      <c r="A1368" s="1">
        <v>43063</v>
      </c>
      <c r="B1368">
        <v>8307000</v>
      </c>
      <c r="C1368">
        <v>98.75</v>
      </c>
      <c r="D1368">
        <v>78.22</v>
      </c>
      <c r="E1368">
        <v>2.0099999999999998</v>
      </c>
      <c r="F1368" t="s">
        <v>9</v>
      </c>
      <c r="G1368" t="s">
        <v>14</v>
      </c>
      <c r="H1368" t="s">
        <v>15</v>
      </c>
      <c r="I1368">
        <v>93</v>
      </c>
      <c r="J1368">
        <f t="shared" si="126"/>
        <v>2017</v>
      </c>
      <c r="K1368" t="str">
        <f t="shared" si="127"/>
        <v>50-100</v>
      </c>
      <c r="L1368" t="str">
        <f t="shared" si="128"/>
        <v>65-79.99</v>
      </c>
      <c r="M1368" s="2" t="str">
        <f t="shared" si="129"/>
        <v>Over 2.00</v>
      </c>
      <c r="N1368" s="2" t="str">
        <f t="shared" si="130"/>
        <v>Over 98</v>
      </c>
      <c r="O1368" s="2">
        <f t="shared" si="131"/>
        <v>0</v>
      </c>
      <c r="P1368" s="2">
        <f>1</f>
        <v>1</v>
      </c>
    </row>
    <row r="1369" spans="1:16" x14ac:dyDescent="0.25">
      <c r="A1369" s="1">
        <v>43798</v>
      </c>
      <c r="B1369">
        <v>5189000</v>
      </c>
      <c r="C1369">
        <v>95.13</v>
      </c>
      <c r="D1369">
        <v>66.7</v>
      </c>
      <c r="E1369">
        <v>2.1</v>
      </c>
      <c r="F1369" t="s">
        <v>9</v>
      </c>
      <c r="G1369" t="s">
        <v>24</v>
      </c>
      <c r="H1369" t="s">
        <v>15</v>
      </c>
      <c r="I1369">
        <v>43</v>
      </c>
      <c r="J1369">
        <f t="shared" si="126"/>
        <v>2019</v>
      </c>
      <c r="K1369" t="str">
        <f t="shared" si="127"/>
        <v>Less than 50</v>
      </c>
      <c r="L1369" t="str">
        <f t="shared" si="128"/>
        <v>65-79.99</v>
      </c>
      <c r="M1369" s="2" t="str">
        <f t="shared" si="129"/>
        <v>Over 2.00</v>
      </c>
      <c r="N1369" s="2" t="str">
        <f t="shared" si="130"/>
        <v>95-97.99</v>
      </c>
      <c r="O1369" s="2">
        <f t="shared" si="131"/>
        <v>0</v>
      </c>
      <c r="P1369" s="2">
        <f>1</f>
        <v>1</v>
      </c>
    </row>
    <row r="1370" spans="1:16" x14ac:dyDescent="0.25">
      <c r="A1370" s="1">
        <v>44009</v>
      </c>
      <c r="B1370">
        <v>3406000</v>
      </c>
      <c r="C1370">
        <v>87.88</v>
      </c>
      <c r="D1370">
        <v>83.6</v>
      </c>
      <c r="E1370">
        <v>2.09</v>
      </c>
      <c r="F1370" t="s">
        <v>9</v>
      </c>
      <c r="G1370" t="s">
        <v>24</v>
      </c>
      <c r="H1370" t="s">
        <v>15</v>
      </c>
      <c r="I1370">
        <v>76</v>
      </c>
      <c r="J1370">
        <f t="shared" si="126"/>
        <v>2020</v>
      </c>
      <c r="K1370" t="str">
        <f t="shared" si="127"/>
        <v>50-100</v>
      </c>
      <c r="L1370" t="str">
        <f t="shared" si="128"/>
        <v>Over 80</v>
      </c>
      <c r="M1370" s="2" t="str">
        <f t="shared" si="129"/>
        <v>Over 2.00</v>
      </c>
      <c r="N1370" s="2" t="str">
        <f t="shared" si="130"/>
        <v>Under 90</v>
      </c>
      <c r="O1370" s="2">
        <f t="shared" si="131"/>
        <v>0</v>
      </c>
      <c r="P1370" s="2">
        <f>1</f>
        <v>1</v>
      </c>
    </row>
    <row r="1371" spans="1:16" x14ac:dyDescent="0.25">
      <c r="A1371" s="1">
        <v>44249</v>
      </c>
      <c r="B1371">
        <v>6877000</v>
      </c>
      <c r="C1371">
        <v>87.65</v>
      </c>
      <c r="D1371">
        <v>73.209999999999994</v>
      </c>
      <c r="E1371">
        <v>2.36</v>
      </c>
      <c r="F1371" t="s">
        <v>9</v>
      </c>
      <c r="G1371" t="s">
        <v>44</v>
      </c>
      <c r="H1371" t="s">
        <v>37</v>
      </c>
      <c r="I1371">
        <v>38</v>
      </c>
      <c r="J1371">
        <f t="shared" si="126"/>
        <v>2021</v>
      </c>
      <c r="K1371" t="str">
        <f t="shared" si="127"/>
        <v>Less than 50</v>
      </c>
      <c r="L1371" t="str">
        <f t="shared" si="128"/>
        <v>65-79.99</v>
      </c>
      <c r="M1371" s="2" t="str">
        <f t="shared" si="129"/>
        <v>Over 2.00</v>
      </c>
      <c r="N1371" s="2" t="str">
        <f t="shared" si="130"/>
        <v>Under 90</v>
      </c>
      <c r="O1371" s="2">
        <f t="shared" si="131"/>
        <v>0</v>
      </c>
      <c r="P1371" s="2">
        <f>1</f>
        <v>1</v>
      </c>
    </row>
    <row r="1372" spans="1:16" x14ac:dyDescent="0.25">
      <c r="A1372" s="1">
        <v>42956</v>
      </c>
      <c r="B1372">
        <v>7305000</v>
      </c>
      <c r="C1372">
        <v>87.82</v>
      </c>
      <c r="D1372">
        <v>74.989999999999995</v>
      </c>
      <c r="E1372">
        <v>1.5</v>
      </c>
      <c r="F1372" t="s">
        <v>19</v>
      </c>
      <c r="G1372" t="s">
        <v>24</v>
      </c>
      <c r="H1372" t="s">
        <v>15</v>
      </c>
      <c r="I1372">
        <v>38</v>
      </c>
      <c r="J1372">
        <f t="shared" si="126"/>
        <v>2017</v>
      </c>
      <c r="K1372" t="str">
        <f t="shared" si="127"/>
        <v>Less than 50</v>
      </c>
      <c r="L1372" t="str">
        <f t="shared" si="128"/>
        <v>65-79.99</v>
      </c>
      <c r="M1372" s="2" t="str">
        <f t="shared" si="129"/>
        <v>1.50-1.99</v>
      </c>
      <c r="N1372" s="2" t="str">
        <f t="shared" si="130"/>
        <v>Under 90</v>
      </c>
      <c r="O1372" s="2">
        <f t="shared" si="131"/>
        <v>1</v>
      </c>
      <c r="P1372" s="2">
        <f>1</f>
        <v>1</v>
      </c>
    </row>
    <row r="1373" spans="1:16" x14ac:dyDescent="0.25">
      <c r="A1373" s="1">
        <v>42259</v>
      </c>
      <c r="B1373">
        <v>3671000</v>
      </c>
      <c r="C1373">
        <v>87.68</v>
      </c>
      <c r="D1373">
        <v>86.08</v>
      </c>
      <c r="E1373">
        <v>1.6</v>
      </c>
      <c r="F1373" t="s">
        <v>19</v>
      </c>
      <c r="G1373" t="s">
        <v>16</v>
      </c>
      <c r="H1373" t="s">
        <v>11</v>
      </c>
      <c r="I1373">
        <v>44</v>
      </c>
      <c r="J1373">
        <f t="shared" si="126"/>
        <v>2015</v>
      </c>
      <c r="K1373" t="str">
        <f t="shared" si="127"/>
        <v>Less than 50</v>
      </c>
      <c r="L1373" t="str">
        <f t="shared" si="128"/>
        <v>Over 80</v>
      </c>
      <c r="M1373" s="2" t="str">
        <f t="shared" si="129"/>
        <v>1.50-1.99</v>
      </c>
      <c r="N1373" s="2" t="str">
        <f t="shared" si="130"/>
        <v>Under 90</v>
      </c>
      <c r="O1373" s="2">
        <f t="shared" si="131"/>
        <v>1</v>
      </c>
      <c r="P1373" s="2">
        <f>1</f>
        <v>1</v>
      </c>
    </row>
    <row r="1374" spans="1:16" x14ac:dyDescent="0.25">
      <c r="A1374" s="1">
        <v>45301</v>
      </c>
      <c r="B1374">
        <v>4358000</v>
      </c>
      <c r="C1374">
        <v>89.81</v>
      </c>
      <c r="D1374">
        <v>79.78</v>
      </c>
      <c r="E1374">
        <v>2.46</v>
      </c>
      <c r="F1374" t="s">
        <v>9</v>
      </c>
      <c r="G1374" t="s">
        <v>14</v>
      </c>
      <c r="H1374" t="s">
        <v>15</v>
      </c>
      <c r="I1374">
        <v>27</v>
      </c>
      <c r="J1374">
        <f t="shared" si="126"/>
        <v>2024</v>
      </c>
      <c r="K1374" t="str">
        <f t="shared" si="127"/>
        <v>Less than 50</v>
      </c>
      <c r="L1374" t="str">
        <f t="shared" si="128"/>
        <v>65-79.99</v>
      </c>
      <c r="M1374" s="2" t="str">
        <f t="shared" si="129"/>
        <v>Over 2.00</v>
      </c>
      <c r="N1374" s="2" t="str">
        <f t="shared" si="130"/>
        <v>Under 90</v>
      </c>
      <c r="O1374" s="2">
        <f t="shared" si="131"/>
        <v>0</v>
      </c>
      <c r="P1374" s="2">
        <f>1</f>
        <v>1</v>
      </c>
    </row>
    <row r="1375" spans="1:16" x14ac:dyDescent="0.25">
      <c r="A1375" s="1">
        <v>44886</v>
      </c>
      <c r="B1375">
        <v>7199000</v>
      </c>
      <c r="C1375">
        <v>93.49</v>
      </c>
      <c r="D1375">
        <v>56.29</v>
      </c>
      <c r="E1375">
        <v>2.04</v>
      </c>
      <c r="F1375" t="s">
        <v>19</v>
      </c>
      <c r="G1375" t="s">
        <v>43</v>
      </c>
      <c r="H1375" t="s">
        <v>15</v>
      </c>
      <c r="I1375">
        <v>69</v>
      </c>
      <c r="J1375">
        <f t="shared" si="126"/>
        <v>2022</v>
      </c>
      <c r="K1375" t="str">
        <f t="shared" si="127"/>
        <v>50-100</v>
      </c>
      <c r="L1375" t="str">
        <f t="shared" si="128"/>
        <v>Under 65</v>
      </c>
      <c r="M1375" s="2" t="str">
        <f t="shared" si="129"/>
        <v>Over 2.00</v>
      </c>
      <c r="N1375" s="2" t="str">
        <f t="shared" si="130"/>
        <v>90-94.99</v>
      </c>
      <c r="O1375" s="2">
        <f t="shared" si="131"/>
        <v>1</v>
      </c>
      <c r="P1375" s="2">
        <f>1</f>
        <v>1</v>
      </c>
    </row>
    <row r="1376" spans="1:16" x14ac:dyDescent="0.25">
      <c r="A1376" s="1">
        <v>43302</v>
      </c>
      <c r="B1376">
        <v>9357000</v>
      </c>
      <c r="C1376">
        <v>98.35</v>
      </c>
      <c r="D1376">
        <v>67.62</v>
      </c>
      <c r="E1376">
        <v>2.35</v>
      </c>
      <c r="F1376" t="s">
        <v>19</v>
      </c>
      <c r="G1376" t="s">
        <v>47</v>
      </c>
      <c r="H1376" t="s">
        <v>18</v>
      </c>
      <c r="I1376">
        <v>80</v>
      </c>
      <c r="J1376">
        <f t="shared" si="126"/>
        <v>2018</v>
      </c>
      <c r="K1376" t="str">
        <f t="shared" si="127"/>
        <v>50-100</v>
      </c>
      <c r="L1376" t="str">
        <f t="shared" si="128"/>
        <v>65-79.99</v>
      </c>
      <c r="M1376" s="2" t="str">
        <f t="shared" si="129"/>
        <v>Over 2.00</v>
      </c>
      <c r="N1376" s="2" t="str">
        <f t="shared" si="130"/>
        <v>Over 98</v>
      </c>
      <c r="O1376" s="2">
        <f t="shared" si="131"/>
        <v>1</v>
      </c>
      <c r="P1376" s="2">
        <f>1</f>
        <v>1</v>
      </c>
    </row>
    <row r="1377" spans="1:16" x14ac:dyDescent="0.25">
      <c r="A1377" s="1">
        <v>43013</v>
      </c>
      <c r="B1377">
        <v>4849000</v>
      </c>
      <c r="C1377">
        <v>94.05</v>
      </c>
      <c r="D1377">
        <v>63.02</v>
      </c>
      <c r="E1377">
        <v>2.48</v>
      </c>
      <c r="F1377" t="s">
        <v>40</v>
      </c>
      <c r="G1377" t="s">
        <v>51</v>
      </c>
      <c r="H1377" t="s">
        <v>28</v>
      </c>
      <c r="I1377">
        <v>124</v>
      </c>
      <c r="J1377">
        <f t="shared" si="126"/>
        <v>2017</v>
      </c>
      <c r="K1377" t="str">
        <f t="shared" si="127"/>
        <v>More than 100</v>
      </c>
      <c r="L1377" t="str">
        <f t="shared" si="128"/>
        <v>Under 65</v>
      </c>
      <c r="M1377" s="2" t="str">
        <f t="shared" si="129"/>
        <v>Over 2.00</v>
      </c>
      <c r="N1377" s="2" t="str">
        <f t="shared" si="130"/>
        <v>90-94.99</v>
      </c>
      <c r="O1377" s="2">
        <f t="shared" si="131"/>
        <v>1</v>
      </c>
      <c r="P1377" s="2">
        <f>1</f>
        <v>1</v>
      </c>
    </row>
    <row r="1378" spans="1:16" x14ac:dyDescent="0.25">
      <c r="A1378" s="1">
        <v>44573</v>
      </c>
      <c r="B1378">
        <v>4364000</v>
      </c>
      <c r="C1378">
        <v>89.9</v>
      </c>
      <c r="D1378">
        <v>74.930000000000007</v>
      </c>
      <c r="E1378">
        <v>1.08</v>
      </c>
      <c r="F1378" t="s">
        <v>52</v>
      </c>
      <c r="G1378" t="s">
        <v>51</v>
      </c>
      <c r="H1378" t="s">
        <v>28</v>
      </c>
      <c r="I1378">
        <v>78</v>
      </c>
      <c r="J1378">
        <f t="shared" si="126"/>
        <v>2022</v>
      </c>
      <c r="K1378" t="str">
        <f t="shared" si="127"/>
        <v>50-100</v>
      </c>
      <c r="L1378" t="str">
        <f t="shared" si="128"/>
        <v>65-79.99</v>
      </c>
      <c r="M1378" s="2" t="str">
        <f t="shared" si="129"/>
        <v>Under 1.25</v>
      </c>
      <c r="N1378" s="2" t="str">
        <f t="shared" si="130"/>
        <v>Under 90</v>
      </c>
      <c r="O1378" s="2">
        <f t="shared" si="131"/>
        <v>1</v>
      </c>
      <c r="P1378" s="2">
        <f>1</f>
        <v>1</v>
      </c>
    </row>
    <row r="1379" spans="1:16" x14ac:dyDescent="0.25">
      <c r="A1379" s="1">
        <v>45520</v>
      </c>
      <c r="B1379">
        <v>4913000</v>
      </c>
      <c r="C1379">
        <v>89.99</v>
      </c>
      <c r="D1379">
        <v>67.53</v>
      </c>
      <c r="E1379">
        <v>1.39</v>
      </c>
      <c r="F1379" t="s">
        <v>9</v>
      </c>
      <c r="G1379" t="s">
        <v>17</v>
      </c>
      <c r="H1379" t="s">
        <v>18</v>
      </c>
      <c r="I1379">
        <v>62</v>
      </c>
      <c r="J1379">
        <f t="shared" si="126"/>
        <v>2024</v>
      </c>
      <c r="K1379" t="str">
        <f t="shared" si="127"/>
        <v>50-100</v>
      </c>
      <c r="L1379" t="str">
        <f t="shared" si="128"/>
        <v>65-79.99</v>
      </c>
      <c r="M1379" s="2" t="str">
        <f t="shared" si="129"/>
        <v>1.25-1.49</v>
      </c>
      <c r="N1379" s="2" t="str">
        <f t="shared" si="130"/>
        <v>Under 90</v>
      </c>
      <c r="O1379" s="2">
        <f t="shared" si="131"/>
        <v>0</v>
      </c>
      <c r="P1379" s="2">
        <f>1</f>
        <v>1</v>
      </c>
    </row>
    <row r="1380" spans="1:16" x14ac:dyDescent="0.25">
      <c r="A1380" s="1">
        <v>43640</v>
      </c>
      <c r="B1380">
        <v>6005000</v>
      </c>
      <c r="C1380">
        <v>92.72</v>
      </c>
      <c r="D1380">
        <v>58.01</v>
      </c>
      <c r="E1380">
        <v>1.48</v>
      </c>
      <c r="F1380" t="s">
        <v>9</v>
      </c>
      <c r="G1380" t="s">
        <v>50</v>
      </c>
      <c r="H1380" t="s">
        <v>21</v>
      </c>
      <c r="I1380">
        <v>48</v>
      </c>
      <c r="J1380">
        <f t="shared" si="126"/>
        <v>2019</v>
      </c>
      <c r="K1380" t="str">
        <f t="shared" si="127"/>
        <v>Less than 50</v>
      </c>
      <c r="L1380" t="str">
        <f t="shared" si="128"/>
        <v>Under 65</v>
      </c>
      <c r="M1380" s="2" t="str">
        <f t="shared" si="129"/>
        <v>1.25-1.49</v>
      </c>
      <c r="N1380" s="2" t="str">
        <f t="shared" si="130"/>
        <v>90-94.99</v>
      </c>
      <c r="O1380" s="2">
        <f t="shared" si="131"/>
        <v>0</v>
      </c>
      <c r="P1380" s="2">
        <f>1</f>
        <v>1</v>
      </c>
    </row>
    <row r="1381" spans="1:16" x14ac:dyDescent="0.25">
      <c r="A1381" s="1">
        <v>45319</v>
      </c>
      <c r="B1381">
        <v>3571000</v>
      </c>
      <c r="C1381">
        <v>87.21</v>
      </c>
      <c r="D1381">
        <v>52.93</v>
      </c>
      <c r="E1381">
        <v>2.2200000000000002</v>
      </c>
      <c r="F1381" t="s">
        <v>9</v>
      </c>
      <c r="G1381" t="s">
        <v>38</v>
      </c>
      <c r="H1381" t="s">
        <v>23</v>
      </c>
      <c r="I1381">
        <v>79</v>
      </c>
      <c r="J1381">
        <f t="shared" si="126"/>
        <v>2024</v>
      </c>
      <c r="K1381" t="str">
        <f t="shared" si="127"/>
        <v>50-100</v>
      </c>
      <c r="L1381" t="str">
        <f t="shared" si="128"/>
        <v>Under 65</v>
      </c>
      <c r="M1381" s="2" t="str">
        <f t="shared" si="129"/>
        <v>Over 2.00</v>
      </c>
      <c r="N1381" s="2" t="str">
        <f t="shared" si="130"/>
        <v>Under 90</v>
      </c>
      <c r="O1381" s="2">
        <f t="shared" si="131"/>
        <v>0</v>
      </c>
      <c r="P1381" s="2">
        <f>1</f>
        <v>1</v>
      </c>
    </row>
    <row r="1382" spans="1:16" x14ac:dyDescent="0.25">
      <c r="A1382" s="1">
        <v>45682</v>
      </c>
      <c r="B1382">
        <v>6640000</v>
      </c>
      <c r="C1382">
        <v>95.74</v>
      </c>
      <c r="D1382">
        <v>76.78</v>
      </c>
      <c r="E1382">
        <v>1.72</v>
      </c>
      <c r="F1382" t="s">
        <v>9</v>
      </c>
      <c r="G1382" t="s">
        <v>44</v>
      </c>
      <c r="H1382" t="s">
        <v>37</v>
      </c>
      <c r="I1382">
        <v>99</v>
      </c>
      <c r="J1382">
        <f t="shared" si="126"/>
        <v>2025</v>
      </c>
      <c r="K1382" t="str">
        <f t="shared" si="127"/>
        <v>50-100</v>
      </c>
      <c r="L1382" t="str">
        <f t="shared" si="128"/>
        <v>65-79.99</v>
      </c>
      <c r="M1382" s="2" t="str">
        <f t="shared" si="129"/>
        <v>1.50-1.99</v>
      </c>
      <c r="N1382" s="2" t="str">
        <f t="shared" si="130"/>
        <v>95-97.99</v>
      </c>
      <c r="O1382" s="2">
        <f t="shared" si="131"/>
        <v>0</v>
      </c>
      <c r="P1382" s="2">
        <f>1</f>
        <v>1</v>
      </c>
    </row>
    <row r="1383" spans="1:16" x14ac:dyDescent="0.25">
      <c r="A1383" s="1">
        <v>44411</v>
      </c>
      <c r="B1383">
        <v>4290000</v>
      </c>
      <c r="C1383">
        <v>94.32</v>
      </c>
      <c r="D1383">
        <v>81.12</v>
      </c>
      <c r="E1383">
        <v>1.75</v>
      </c>
      <c r="F1383" t="s">
        <v>19</v>
      </c>
      <c r="G1383" t="s">
        <v>32</v>
      </c>
      <c r="H1383" t="s">
        <v>33</v>
      </c>
      <c r="I1383">
        <v>78</v>
      </c>
      <c r="J1383">
        <f t="shared" si="126"/>
        <v>2021</v>
      </c>
      <c r="K1383" t="str">
        <f t="shared" si="127"/>
        <v>50-100</v>
      </c>
      <c r="L1383" t="str">
        <f t="shared" si="128"/>
        <v>Over 80</v>
      </c>
      <c r="M1383" s="2" t="str">
        <f t="shared" si="129"/>
        <v>1.50-1.99</v>
      </c>
      <c r="N1383" s="2" t="str">
        <f t="shared" si="130"/>
        <v>90-94.99</v>
      </c>
      <c r="O1383" s="2">
        <f t="shared" si="131"/>
        <v>1</v>
      </c>
      <c r="P1383" s="2">
        <f>1</f>
        <v>1</v>
      </c>
    </row>
    <row r="1384" spans="1:16" x14ac:dyDescent="0.25">
      <c r="A1384" s="1">
        <v>42658</v>
      </c>
      <c r="B1384">
        <v>2310000</v>
      </c>
      <c r="C1384">
        <v>94.64</v>
      </c>
      <c r="D1384">
        <v>77.709999999999994</v>
      </c>
      <c r="E1384">
        <v>2.31</v>
      </c>
      <c r="F1384" t="s">
        <v>9</v>
      </c>
      <c r="G1384" t="s">
        <v>32</v>
      </c>
      <c r="H1384" t="s">
        <v>33</v>
      </c>
      <c r="I1384">
        <v>49</v>
      </c>
      <c r="J1384">
        <f t="shared" si="126"/>
        <v>2016</v>
      </c>
      <c r="K1384" t="str">
        <f t="shared" si="127"/>
        <v>Less than 50</v>
      </c>
      <c r="L1384" t="str">
        <f t="shared" si="128"/>
        <v>65-79.99</v>
      </c>
      <c r="M1384" s="2" t="str">
        <f t="shared" si="129"/>
        <v>Over 2.00</v>
      </c>
      <c r="N1384" s="2" t="str">
        <f t="shared" si="130"/>
        <v>90-94.99</v>
      </c>
      <c r="O1384" s="2">
        <f t="shared" si="131"/>
        <v>0</v>
      </c>
      <c r="P1384" s="2">
        <f>1</f>
        <v>1</v>
      </c>
    </row>
    <row r="1385" spans="1:16" x14ac:dyDescent="0.25">
      <c r="A1385" s="1">
        <v>44678</v>
      </c>
      <c r="B1385">
        <v>7368000</v>
      </c>
      <c r="C1385">
        <v>93.42</v>
      </c>
      <c r="D1385">
        <v>85.31</v>
      </c>
      <c r="E1385">
        <v>1.79</v>
      </c>
      <c r="F1385" t="s">
        <v>9</v>
      </c>
      <c r="G1385" t="s">
        <v>34</v>
      </c>
      <c r="H1385" t="s">
        <v>13</v>
      </c>
      <c r="I1385">
        <v>54</v>
      </c>
      <c r="J1385">
        <f t="shared" si="126"/>
        <v>2022</v>
      </c>
      <c r="K1385" t="str">
        <f t="shared" si="127"/>
        <v>50-100</v>
      </c>
      <c r="L1385" t="str">
        <f t="shared" si="128"/>
        <v>Over 80</v>
      </c>
      <c r="M1385" s="2" t="str">
        <f t="shared" si="129"/>
        <v>1.50-1.99</v>
      </c>
      <c r="N1385" s="2" t="str">
        <f t="shared" si="130"/>
        <v>90-94.99</v>
      </c>
      <c r="O1385" s="2">
        <f t="shared" si="131"/>
        <v>0</v>
      </c>
      <c r="P1385" s="2">
        <f>1</f>
        <v>1</v>
      </c>
    </row>
    <row r="1386" spans="1:16" x14ac:dyDescent="0.25">
      <c r="A1386" s="1">
        <v>42473</v>
      </c>
      <c r="B1386">
        <v>10284000</v>
      </c>
      <c r="C1386">
        <v>96.24</v>
      </c>
      <c r="D1386">
        <v>88.59</v>
      </c>
      <c r="E1386">
        <v>1.1100000000000001</v>
      </c>
      <c r="F1386" t="s">
        <v>9</v>
      </c>
      <c r="G1386" t="s">
        <v>24</v>
      </c>
      <c r="H1386" t="s">
        <v>15</v>
      </c>
      <c r="I1386">
        <v>92</v>
      </c>
      <c r="J1386">
        <f t="shared" si="126"/>
        <v>2016</v>
      </c>
      <c r="K1386" t="str">
        <f t="shared" si="127"/>
        <v>50-100</v>
      </c>
      <c r="L1386" t="str">
        <f t="shared" si="128"/>
        <v>Over 80</v>
      </c>
      <c r="M1386" s="2" t="str">
        <f t="shared" si="129"/>
        <v>Under 1.25</v>
      </c>
      <c r="N1386" s="2" t="str">
        <f t="shared" si="130"/>
        <v>95-97.99</v>
      </c>
      <c r="O1386" s="2">
        <f t="shared" si="131"/>
        <v>0</v>
      </c>
      <c r="P1386" s="2">
        <f>1</f>
        <v>1</v>
      </c>
    </row>
    <row r="1387" spans="1:16" x14ac:dyDescent="0.25">
      <c r="A1387" s="1">
        <v>44921</v>
      </c>
      <c r="B1387">
        <v>9642000</v>
      </c>
      <c r="C1387">
        <v>92.24</v>
      </c>
      <c r="D1387">
        <v>53.75</v>
      </c>
      <c r="E1387">
        <v>2.15</v>
      </c>
      <c r="F1387" t="s">
        <v>9</v>
      </c>
      <c r="G1387" t="s">
        <v>17</v>
      </c>
      <c r="H1387" t="s">
        <v>18</v>
      </c>
      <c r="I1387">
        <v>93</v>
      </c>
      <c r="J1387">
        <f t="shared" si="126"/>
        <v>2022</v>
      </c>
      <c r="K1387" t="str">
        <f t="shared" si="127"/>
        <v>50-100</v>
      </c>
      <c r="L1387" t="str">
        <f t="shared" si="128"/>
        <v>Under 65</v>
      </c>
      <c r="M1387" s="2" t="str">
        <f t="shared" si="129"/>
        <v>Over 2.00</v>
      </c>
      <c r="N1387" s="2" t="str">
        <f t="shared" si="130"/>
        <v>90-94.99</v>
      </c>
      <c r="O1387" s="2">
        <f t="shared" si="131"/>
        <v>0</v>
      </c>
      <c r="P1387" s="2">
        <f>1</f>
        <v>1</v>
      </c>
    </row>
    <row r="1388" spans="1:16" x14ac:dyDescent="0.25">
      <c r="A1388" s="1">
        <v>42327</v>
      </c>
      <c r="B1388">
        <v>3329000</v>
      </c>
      <c r="C1388">
        <v>89.59</v>
      </c>
      <c r="D1388">
        <v>83.51</v>
      </c>
      <c r="E1388">
        <v>1.1100000000000001</v>
      </c>
      <c r="F1388" t="s">
        <v>9</v>
      </c>
      <c r="G1388" t="s">
        <v>12</v>
      </c>
      <c r="H1388" t="s">
        <v>13</v>
      </c>
      <c r="I1388">
        <v>107</v>
      </c>
      <c r="J1388">
        <f t="shared" si="126"/>
        <v>2015</v>
      </c>
      <c r="K1388" t="str">
        <f t="shared" si="127"/>
        <v>More than 100</v>
      </c>
      <c r="L1388" t="str">
        <f t="shared" si="128"/>
        <v>Over 80</v>
      </c>
      <c r="M1388" s="2" t="str">
        <f t="shared" si="129"/>
        <v>Under 1.25</v>
      </c>
      <c r="N1388" s="2" t="str">
        <f t="shared" si="130"/>
        <v>Under 90</v>
      </c>
      <c r="O1388" s="2">
        <f t="shared" si="131"/>
        <v>0</v>
      </c>
      <c r="P1388" s="2">
        <f>1</f>
        <v>1</v>
      </c>
    </row>
    <row r="1389" spans="1:16" x14ac:dyDescent="0.25">
      <c r="A1389" s="1">
        <v>45067</v>
      </c>
      <c r="B1389">
        <v>4317000</v>
      </c>
      <c r="C1389">
        <v>93.89</v>
      </c>
      <c r="D1389">
        <v>87.44</v>
      </c>
      <c r="E1389">
        <v>2.02</v>
      </c>
      <c r="F1389" t="s">
        <v>9</v>
      </c>
      <c r="G1389" t="s">
        <v>20</v>
      </c>
      <c r="H1389" t="s">
        <v>21</v>
      </c>
      <c r="I1389">
        <v>91</v>
      </c>
      <c r="J1389">
        <f t="shared" si="126"/>
        <v>2023</v>
      </c>
      <c r="K1389" t="str">
        <f t="shared" si="127"/>
        <v>50-100</v>
      </c>
      <c r="L1389" t="str">
        <f t="shared" si="128"/>
        <v>Over 80</v>
      </c>
      <c r="M1389" s="2" t="str">
        <f t="shared" si="129"/>
        <v>Over 2.00</v>
      </c>
      <c r="N1389" s="2" t="str">
        <f t="shared" si="130"/>
        <v>90-94.99</v>
      </c>
      <c r="O1389" s="2">
        <f t="shared" si="131"/>
        <v>0</v>
      </c>
      <c r="P1389" s="2">
        <f>1</f>
        <v>1</v>
      </c>
    </row>
    <row r="1390" spans="1:16" x14ac:dyDescent="0.25">
      <c r="A1390" s="1">
        <v>42694</v>
      </c>
      <c r="B1390">
        <v>8415000</v>
      </c>
      <c r="C1390">
        <v>90.16</v>
      </c>
      <c r="D1390">
        <v>61.09</v>
      </c>
      <c r="E1390">
        <v>2.5</v>
      </c>
      <c r="F1390" t="s">
        <v>40</v>
      </c>
      <c r="G1390" t="s">
        <v>49</v>
      </c>
      <c r="H1390" t="s">
        <v>18</v>
      </c>
      <c r="I1390">
        <v>51</v>
      </c>
      <c r="J1390">
        <f t="shared" si="126"/>
        <v>2016</v>
      </c>
      <c r="K1390" t="str">
        <f t="shared" si="127"/>
        <v>50-100</v>
      </c>
      <c r="L1390" t="str">
        <f t="shared" si="128"/>
        <v>Under 65</v>
      </c>
      <c r="M1390" s="2" t="str">
        <f t="shared" si="129"/>
        <v>Over 2.00</v>
      </c>
      <c r="N1390" s="2" t="str">
        <f t="shared" si="130"/>
        <v>90-94.99</v>
      </c>
      <c r="O1390" s="2">
        <f t="shared" si="131"/>
        <v>1</v>
      </c>
      <c r="P1390" s="2">
        <f>1</f>
        <v>1</v>
      </c>
    </row>
    <row r="1391" spans="1:16" x14ac:dyDescent="0.25">
      <c r="A1391" s="1">
        <v>44156</v>
      </c>
      <c r="B1391">
        <v>6478000</v>
      </c>
      <c r="C1391">
        <v>90.33</v>
      </c>
      <c r="D1391">
        <v>51.97</v>
      </c>
      <c r="E1391">
        <v>1.05</v>
      </c>
      <c r="F1391" t="s">
        <v>9</v>
      </c>
      <c r="G1391" t="s">
        <v>27</v>
      </c>
      <c r="H1391" t="s">
        <v>28</v>
      </c>
      <c r="I1391">
        <v>113</v>
      </c>
      <c r="J1391">
        <f t="shared" si="126"/>
        <v>2020</v>
      </c>
      <c r="K1391" t="str">
        <f t="shared" si="127"/>
        <v>More than 100</v>
      </c>
      <c r="L1391" t="str">
        <f t="shared" si="128"/>
        <v>Under 65</v>
      </c>
      <c r="M1391" s="2" t="str">
        <f t="shared" si="129"/>
        <v>Under 1.25</v>
      </c>
      <c r="N1391" s="2" t="str">
        <f t="shared" si="130"/>
        <v>90-94.99</v>
      </c>
      <c r="O1391" s="2">
        <f t="shared" si="131"/>
        <v>0</v>
      </c>
      <c r="P1391" s="2">
        <f>1</f>
        <v>1</v>
      </c>
    </row>
    <row r="1392" spans="1:16" x14ac:dyDescent="0.25">
      <c r="A1392" s="1">
        <v>45788</v>
      </c>
      <c r="B1392">
        <v>8097000</v>
      </c>
      <c r="C1392">
        <v>93.06</v>
      </c>
      <c r="D1392">
        <v>83.63</v>
      </c>
      <c r="E1392">
        <v>1.05</v>
      </c>
      <c r="F1392" t="s">
        <v>9</v>
      </c>
      <c r="G1392" t="s">
        <v>25</v>
      </c>
      <c r="H1392" t="s">
        <v>26</v>
      </c>
      <c r="I1392">
        <v>84</v>
      </c>
      <c r="J1392">
        <f t="shared" si="126"/>
        <v>2025</v>
      </c>
      <c r="K1392" t="str">
        <f t="shared" si="127"/>
        <v>50-100</v>
      </c>
      <c r="L1392" t="str">
        <f t="shared" si="128"/>
        <v>Over 80</v>
      </c>
      <c r="M1392" s="2" t="str">
        <f t="shared" si="129"/>
        <v>Under 1.25</v>
      </c>
      <c r="N1392" s="2" t="str">
        <f t="shared" si="130"/>
        <v>90-94.99</v>
      </c>
      <c r="O1392" s="2">
        <f t="shared" si="131"/>
        <v>0</v>
      </c>
      <c r="P1392" s="2">
        <f>1</f>
        <v>1</v>
      </c>
    </row>
    <row r="1393" spans="1:16" x14ac:dyDescent="0.25">
      <c r="A1393" s="1">
        <v>44878</v>
      </c>
      <c r="B1393">
        <v>2406000</v>
      </c>
      <c r="C1393">
        <v>91.71</v>
      </c>
      <c r="D1393">
        <v>52.9</v>
      </c>
      <c r="E1393">
        <v>2.4300000000000002</v>
      </c>
      <c r="F1393" t="s">
        <v>9</v>
      </c>
      <c r="G1393" t="s">
        <v>38</v>
      </c>
      <c r="H1393" t="s">
        <v>23</v>
      </c>
      <c r="I1393">
        <v>55</v>
      </c>
      <c r="J1393">
        <f t="shared" si="126"/>
        <v>2022</v>
      </c>
      <c r="K1393" t="str">
        <f t="shared" si="127"/>
        <v>50-100</v>
      </c>
      <c r="L1393" t="str">
        <f t="shared" si="128"/>
        <v>Under 65</v>
      </c>
      <c r="M1393" s="2" t="str">
        <f t="shared" si="129"/>
        <v>Over 2.00</v>
      </c>
      <c r="N1393" s="2" t="str">
        <f t="shared" si="130"/>
        <v>90-94.99</v>
      </c>
      <c r="O1393" s="2">
        <f t="shared" si="131"/>
        <v>0</v>
      </c>
      <c r="P1393" s="2">
        <f>1</f>
        <v>1</v>
      </c>
    </row>
    <row r="1394" spans="1:16" x14ac:dyDescent="0.25">
      <c r="A1394" s="1">
        <v>45773</v>
      </c>
      <c r="B1394">
        <v>5529000</v>
      </c>
      <c r="C1394">
        <v>93.31</v>
      </c>
      <c r="D1394">
        <v>87.23</v>
      </c>
      <c r="E1394">
        <v>1.01</v>
      </c>
      <c r="F1394" t="s">
        <v>9</v>
      </c>
      <c r="G1394" t="s">
        <v>24</v>
      </c>
      <c r="H1394" t="s">
        <v>15</v>
      </c>
      <c r="I1394">
        <v>73</v>
      </c>
      <c r="J1394">
        <f t="shared" si="126"/>
        <v>2025</v>
      </c>
      <c r="K1394" t="str">
        <f t="shared" si="127"/>
        <v>50-100</v>
      </c>
      <c r="L1394" t="str">
        <f t="shared" si="128"/>
        <v>Over 80</v>
      </c>
      <c r="M1394" s="2" t="str">
        <f t="shared" si="129"/>
        <v>Under 1.25</v>
      </c>
      <c r="N1394" s="2" t="str">
        <f t="shared" si="130"/>
        <v>90-94.99</v>
      </c>
      <c r="O1394" s="2">
        <f t="shared" si="131"/>
        <v>0</v>
      </c>
      <c r="P1394" s="2">
        <f>1</f>
        <v>1</v>
      </c>
    </row>
    <row r="1395" spans="1:16" x14ac:dyDescent="0.25">
      <c r="A1395" s="1">
        <v>44723</v>
      </c>
      <c r="B1395">
        <v>5797000</v>
      </c>
      <c r="C1395">
        <v>87.1</v>
      </c>
      <c r="D1395">
        <v>53.85</v>
      </c>
      <c r="E1395">
        <v>1.64</v>
      </c>
      <c r="F1395" t="s">
        <v>9</v>
      </c>
      <c r="G1395" t="s">
        <v>12</v>
      </c>
      <c r="H1395" t="s">
        <v>13</v>
      </c>
      <c r="I1395">
        <v>82</v>
      </c>
      <c r="J1395">
        <f t="shared" si="126"/>
        <v>2022</v>
      </c>
      <c r="K1395" t="str">
        <f t="shared" si="127"/>
        <v>50-100</v>
      </c>
      <c r="L1395" t="str">
        <f t="shared" si="128"/>
        <v>Under 65</v>
      </c>
      <c r="M1395" s="2" t="str">
        <f t="shared" si="129"/>
        <v>1.50-1.99</v>
      </c>
      <c r="N1395" s="2" t="str">
        <f t="shared" si="130"/>
        <v>Under 90</v>
      </c>
      <c r="O1395" s="2">
        <f t="shared" si="131"/>
        <v>0</v>
      </c>
      <c r="P1395" s="2">
        <f>1</f>
        <v>1</v>
      </c>
    </row>
    <row r="1396" spans="1:16" x14ac:dyDescent="0.25">
      <c r="A1396" s="1">
        <v>44806</v>
      </c>
      <c r="B1396">
        <v>5144000</v>
      </c>
      <c r="C1396">
        <v>92.91</v>
      </c>
      <c r="D1396">
        <v>55.65</v>
      </c>
      <c r="E1396">
        <v>1</v>
      </c>
      <c r="F1396" t="s">
        <v>9</v>
      </c>
      <c r="G1396" t="s">
        <v>47</v>
      </c>
      <c r="H1396" t="s">
        <v>18</v>
      </c>
      <c r="I1396">
        <v>97</v>
      </c>
      <c r="J1396">
        <f t="shared" si="126"/>
        <v>2022</v>
      </c>
      <c r="K1396" t="str">
        <f t="shared" si="127"/>
        <v>50-100</v>
      </c>
      <c r="L1396" t="str">
        <f t="shared" si="128"/>
        <v>Under 65</v>
      </c>
      <c r="M1396" s="2" t="str">
        <f t="shared" si="129"/>
        <v>Under 1.25</v>
      </c>
      <c r="N1396" s="2" t="str">
        <f t="shared" si="130"/>
        <v>90-94.99</v>
      </c>
      <c r="O1396" s="2">
        <f t="shared" si="131"/>
        <v>0</v>
      </c>
      <c r="P1396" s="2">
        <f>1</f>
        <v>1</v>
      </c>
    </row>
    <row r="1397" spans="1:16" x14ac:dyDescent="0.25">
      <c r="A1397" s="1">
        <v>44009</v>
      </c>
      <c r="B1397">
        <v>6412000</v>
      </c>
      <c r="C1397">
        <v>88.13</v>
      </c>
      <c r="D1397">
        <v>76.61</v>
      </c>
      <c r="E1397">
        <v>1.1200000000000001</v>
      </c>
      <c r="F1397" t="s">
        <v>9</v>
      </c>
      <c r="G1397" t="s">
        <v>16</v>
      </c>
      <c r="H1397" t="s">
        <v>11</v>
      </c>
      <c r="I1397">
        <v>81</v>
      </c>
      <c r="J1397">
        <f t="shared" si="126"/>
        <v>2020</v>
      </c>
      <c r="K1397" t="str">
        <f t="shared" si="127"/>
        <v>50-100</v>
      </c>
      <c r="L1397" t="str">
        <f t="shared" si="128"/>
        <v>65-79.99</v>
      </c>
      <c r="M1397" s="2" t="str">
        <f t="shared" si="129"/>
        <v>Under 1.25</v>
      </c>
      <c r="N1397" s="2" t="str">
        <f t="shared" si="130"/>
        <v>Under 90</v>
      </c>
      <c r="O1397" s="2">
        <f t="shared" si="131"/>
        <v>0</v>
      </c>
      <c r="P1397" s="2">
        <f>1</f>
        <v>1</v>
      </c>
    </row>
    <row r="1398" spans="1:16" x14ac:dyDescent="0.25">
      <c r="A1398" s="1">
        <v>42926</v>
      </c>
      <c r="B1398">
        <v>2733000</v>
      </c>
      <c r="C1398">
        <v>96.04</v>
      </c>
      <c r="D1398">
        <v>62.05</v>
      </c>
      <c r="E1398">
        <v>1.7</v>
      </c>
      <c r="F1398" t="s">
        <v>9</v>
      </c>
      <c r="G1398" t="s">
        <v>46</v>
      </c>
      <c r="H1398" t="s">
        <v>37</v>
      </c>
      <c r="I1398">
        <v>85</v>
      </c>
      <c r="J1398">
        <f t="shared" si="126"/>
        <v>2017</v>
      </c>
      <c r="K1398" t="str">
        <f t="shared" si="127"/>
        <v>50-100</v>
      </c>
      <c r="L1398" t="str">
        <f t="shared" si="128"/>
        <v>Under 65</v>
      </c>
      <c r="M1398" s="2" t="str">
        <f t="shared" si="129"/>
        <v>1.50-1.99</v>
      </c>
      <c r="N1398" s="2" t="str">
        <f t="shared" si="130"/>
        <v>95-97.99</v>
      </c>
      <c r="O1398" s="2">
        <f t="shared" si="131"/>
        <v>0</v>
      </c>
      <c r="P1398" s="2">
        <f>1</f>
        <v>1</v>
      </c>
    </row>
    <row r="1399" spans="1:16" x14ac:dyDescent="0.25">
      <c r="A1399" s="1">
        <v>44727</v>
      </c>
      <c r="B1399">
        <v>2654000</v>
      </c>
      <c r="C1399">
        <v>96.12</v>
      </c>
      <c r="D1399">
        <v>62.11</v>
      </c>
      <c r="E1399">
        <v>1.99</v>
      </c>
      <c r="F1399" t="s">
        <v>52</v>
      </c>
      <c r="G1399" t="s">
        <v>29</v>
      </c>
      <c r="H1399" t="s">
        <v>26</v>
      </c>
      <c r="I1399">
        <v>85</v>
      </c>
      <c r="J1399">
        <f t="shared" si="126"/>
        <v>2022</v>
      </c>
      <c r="K1399" t="str">
        <f t="shared" si="127"/>
        <v>50-100</v>
      </c>
      <c r="L1399" t="str">
        <f t="shared" si="128"/>
        <v>Under 65</v>
      </c>
      <c r="M1399" s="2" t="str">
        <f t="shared" si="129"/>
        <v>1.50-1.99</v>
      </c>
      <c r="N1399" s="2" t="str">
        <f t="shared" si="130"/>
        <v>95-97.99</v>
      </c>
      <c r="O1399" s="2">
        <f t="shared" si="131"/>
        <v>1</v>
      </c>
      <c r="P1399" s="2">
        <f>1</f>
        <v>1</v>
      </c>
    </row>
    <row r="1400" spans="1:16" x14ac:dyDescent="0.25">
      <c r="A1400" s="1">
        <v>42340</v>
      </c>
      <c r="B1400">
        <v>5961000</v>
      </c>
      <c r="C1400">
        <v>86.92</v>
      </c>
      <c r="D1400">
        <v>67.010000000000005</v>
      </c>
      <c r="E1400">
        <v>1.37</v>
      </c>
      <c r="F1400" t="s">
        <v>9</v>
      </c>
      <c r="G1400" t="s">
        <v>46</v>
      </c>
      <c r="H1400" t="s">
        <v>37</v>
      </c>
      <c r="I1400">
        <v>48</v>
      </c>
      <c r="J1400">
        <f t="shared" si="126"/>
        <v>2015</v>
      </c>
      <c r="K1400" t="str">
        <f t="shared" si="127"/>
        <v>Less than 50</v>
      </c>
      <c r="L1400" t="str">
        <f t="shared" si="128"/>
        <v>65-79.99</v>
      </c>
      <c r="M1400" s="2" t="str">
        <f t="shared" si="129"/>
        <v>1.25-1.49</v>
      </c>
      <c r="N1400" s="2" t="str">
        <f t="shared" si="130"/>
        <v>Under 90</v>
      </c>
      <c r="O1400" s="2">
        <f t="shared" si="131"/>
        <v>0</v>
      </c>
      <c r="P1400" s="2">
        <f>1</f>
        <v>1</v>
      </c>
    </row>
    <row r="1401" spans="1:16" x14ac:dyDescent="0.25">
      <c r="A1401" s="1">
        <v>44229</v>
      </c>
      <c r="B1401">
        <v>3308000</v>
      </c>
      <c r="C1401">
        <v>98.23</v>
      </c>
      <c r="D1401">
        <v>85.67</v>
      </c>
      <c r="E1401">
        <v>1.29</v>
      </c>
      <c r="F1401" t="s">
        <v>9</v>
      </c>
      <c r="G1401" t="s">
        <v>10</v>
      </c>
      <c r="H1401" t="s">
        <v>11</v>
      </c>
      <c r="I1401">
        <v>101</v>
      </c>
      <c r="J1401">
        <f t="shared" si="126"/>
        <v>2021</v>
      </c>
      <c r="K1401" t="str">
        <f t="shared" si="127"/>
        <v>More than 100</v>
      </c>
      <c r="L1401" t="str">
        <f t="shared" si="128"/>
        <v>Over 80</v>
      </c>
      <c r="M1401" s="2" t="str">
        <f t="shared" si="129"/>
        <v>1.25-1.49</v>
      </c>
      <c r="N1401" s="2" t="str">
        <f t="shared" si="130"/>
        <v>Over 98</v>
      </c>
      <c r="O1401" s="2">
        <f t="shared" si="131"/>
        <v>0</v>
      </c>
      <c r="P1401" s="2">
        <f>1</f>
        <v>1</v>
      </c>
    </row>
    <row r="1402" spans="1:16" x14ac:dyDescent="0.25">
      <c r="A1402" s="1">
        <v>43278</v>
      </c>
      <c r="B1402">
        <v>3476000</v>
      </c>
      <c r="C1402">
        <v>90.87</v>
      </c>
      <c r="D1402">
        <v>78.53</v>
      </c>
      <c r="E1402">
        <v>1.99</v>
      </c>
      <c r="F1402" t="s">
        <v>9</v>
      </c>
      <c r="G1402" t="s">
        <v>41</v>
      </c>
      <c r="H1402" t="s">
        <v>33</v>
      </c>
      <c r="I1402">
        <v>81</v>
      </c>
      <c r="J1402">
        <f t="shared" si="126"/>
        <v>2018</v>
      </c>
      <c r="K1402" t="str">
        <f t="shared" si="127"/>
        <v>50-100</v>
      </c>
      <c r="L1402" t="str">
        <f t="shared" si="128"/>
        <v>65-79.99</v>
      </c>
      <c r="M1402" s="2" t="str">
        <f t="shared" si="129"/>
        <v>1.50-1.99</v>
      </c>
      <c r="N1402" s="2" t="str">
        <f t="shared" si="130"/>
        <v>90-94.99</v>
      </c>
      <c r="O1402" s="2">
        <f t="shared" si="131"/>
        <v>0</v>
      </c>
      <c r="P1402" s="2">
        <f>1</f>
        <v>1</v>
      </c>
    </row>
    <row r="1403" spans="1:16" x14ac:dyDescent="0.25">
      <c r="A1403" s="1">
        <v>45069</v>
      </c>
      <c r="B1403">
        <v>2117000</v>
      </c>
      <c r="C1403">
        <v>90.67</v>
      </c>
      <c r="D1403">
        <v>54.12</v>
      </c>
      <c r="E1403">
        <v>2.08</v>
      </c>
      <c r="F1403" t="s">
        <v>19</v>
      </c>
      <c r="G1403" t="s">
        <v>36</v>
      </c>
      <c r="H1403" t="s">
        <v>37</v>
      </c>
      <c r="I1403">
        <v>99</v>
      </c>
      <c r="J1403">
        <f t="shared" si="126"/>
        <v>2023</v>
      </c>
      <c r="K1403" t="str">
        <f t="shared" si="127"/>
        <v>50-100</v>
      </c>
      <c r="L1403" t="str">
        <f t="shared" si="128"/>
        <v>Under 65</v>
      </c>
      <c r="M1403" s="2" t="str">
        <f t="shared" si="129"/>
        <v>Over 2.00</v>
      </c>
      <c r="N1403" s="2" t="str">
        <f t="shared" si="130"/>
        <v>90-94.99</v>
      </c>
      <c r="O1403" s="2">
        <f t="shared" si="131"/>
        <v>1</v>
      </c>
      <c r="P1403" s="2">
        <f>1</f>
        <v>1</v>
      </c>
    </row>
    <row r="1404" spans="1:16" x14ac:dyDescent="0.25">
      <c r="A1404" s="1">
        <v>44459</v>
      </c>
      <c r="B1404">
        <v>8737000</v>
      </c>
      <c r="C1404">
        <v>88.73</v>
      </c>
      <c r="D1404">
        <v>62.98</v>
      </c>
      <c r="E1404">
        <v>1.5</v>
      </c>
      <c r="F1404" t="s">
        <v>19</v>
      </c>
      <c r="G1404" t="s">
        <v>16</v>
      </c>
      <c r="H1404" t="s">
        <v>11</v>
      </c>
      <c r="I1404">
        <v>76</v>
      </c>
      <c r="J1404">
        <f t="shared" si="126"/>
        <v>2021</v>
      </c>
      <c r="K1404" t="str">
        <f t="shared" si="127"/>
        <v>50-100</v>
      </c>
      <c r="L1404" t="str">
        <f t="shared" si="128"/>
        <v>Under 65</v>
      </c>
      <c r="M1404" s="2" t="str">
        <f t="shared" si="129"/>
        <v>1.50-1.99</v>
      </c>
      <c r="N1404" s="2" t="str">
        <f t="shared" si="130"/>
        <v>Under 90</v>
      </c>
      <c r="O1404" s="2">
        <f t="shared" si="131"/>
        <v>1</v>
      </c>
      <c r="P1404" s="2">
        <f>1</f>
        <v>1</v>
      </c>
    </row>
    <row r="1405" spans="1:16" x14ac:dyDescent="0.25">
      <c r="A1405" s="1">
        <v>42758</v>
      </c>
      <c r="B1405">
        <v>5057000</v>
      </c>
      <c r="C1405">
        <v>92.77</v>
      </c>
      <c r="D1405">
        <v>68.22</v>
      </c>
      <c r="E1405">
        <v>1.05</v>
      </c>
      <c r="F1405" t="s">
        <v>19</v>
      </c>
      <c r="G1405" t="s">
        <v>35</v>
      </c>
      <c r="H1405" t="s">
        <v>11</v>
      </c>
      <c r="I1405">
        <v>75</v>
      </c>
      <c r="J1405">
        <f t="shared" si="126"/>
        <v>2017</v>
      </c>
      <c r="K1405" t="str">
        <f t="shared" si="127"/>
        <v>50-100</v>
      </c>
      <c r="L1405" t="str">
        <f t="shared" si="128"/>
        <v>65-79.99</v>
      </c>
      <c r="M1405" s="2" t="str">
        <f t="shared" si="129"/>
        <v>Under 1.25</v>
      </c>
      <c r="N1405" s="2" t="str">
        <f t="shared" si="130"/>
        <v>90-94.99</v>
      </c>
      <c r="O1405" s="2">
        <f t="shared" si="131"/>
        <v>1</v>
      </c>
      <c r="P1405" s="2">
        <f>1</f>
        <v>1</v>
      </c>
    </row>
    <row r="1406" spans="1:16" x14ac:dyDescent="0.25">
      <c r="A1406" s="1">
        <v>44924</v>
      </c>
      <c r="B1406">
        <v>4967000</v>
      </c>
      <c r="C1406">
        <v>90.13</v>
      </c>
      <c r="D1406">
        <v>86.97</v>
      </c>
      <c r="E1406">
        <v>1.04</v>
      </c>
      <c r="F1406" t="s">
        <v>9</v>
      </c>
      <c r="G1406" t="s">
        <v>17</v>
      </c>
      <c r="H1406" t="s">
        <v>18</v>
      </c>
      <c r="I1406">
        <v>95</v>
      </c>
      <c r="J1406">
        <f t="shared" si="126"/>
        <v>2022</v>
      </c>
      <c r="K1406" t="str">
        <f t="shared" si="127"/>
        <v>50-100</v>
      </c>
      <c r="L1406" t="str">
        <f t="shared" si="128"/>
        <v>Over 80</v>
      </c>
      <c r="M1406" s="2" t="str">
        <f t="shared" si="129"/>
        <v>Under 1.25</v>
      </c>
      <c r="N1406" s="2" t="str">
        <f t="shared" si="130"/>
        <v>90-94.99</v>
      </c>
      <c r="O1406" s="2">
        <f t="shared" si="131"/>
        <v>0</v>
      </c>
      <c r="P1406" s="2">
        <f>1</f>
        <v>1</v>
      </c>
    </row>
    <row r="1407" spans="1:16" x14ac:dyDescent="0.25">
      <c r="A1407" s="1">
        <v>42868</v>
      </c>
      <c r="B1407">
        <v>7655000</v>
      </c>
      <c r="C1407">
        <v>88.29</v>
      </c>
      <c r="D1407">
        <v>67.16</v>
      </c>
      <c r="E1407">
        <v>1.98</v>
      </c>
      <c r="F1407" t="s">
        <v>19</v>
      </c>
      <c r="G1407" t="s">
        <v>30</v>
      </c>
      <c r="H1407" t="s">
        <v>28</v>
      </c>
      <c r="I1407">
        <v>141</v>
      </c>
      <c r="J1407">
        <f t="shared" si="126"/>
        <v>2017</v>
      </c>
      <c r="K1407" t="str">
        <f t="shared" si="127"/>
        <v>More than 100</v>
      </c>
      <c r="L1407" t="str">
        <f t="shared" si="128"/>
        <v>65-79.99</v>
      </c>
      <c r="M1407" s="2" t="str">
        <f t="shared" si="129"/>
        <v>1.50-1.99</v>
      </c>
      <c r="N1407" s="2" t="str">
        <f t="shared" si="130"/>
        <v>Under 90</v>
      </c>
      <c r="O1407" s="2">
        <f t="shared" si="131"/>
        <v>1</v>
      </c>
      <c r="P1407" s="2">
        <f>1</f>
        <v>1</v>
      </c>
    </row>
    <row r="1408" spans="1:16" x14ac:dyDescent="0.25">
      <c r="A1408" s="1">
        <v>43722</v>
      </c>
      <c r="B1408">
        <v>3454000</v>
      </c>
      <c r="C1408">
        <v>85.57</v>
      </c>
      <c r="D1408">
        <v>54.92</v>
      </c>
      <c r="E1408">
        <v>2.48</v>
      </c>
      <c r="F1408" t="s">
        <v>19</v>
      </c>
      <c r="G1408" t="s">
        <v>44</v>
      </c>
      <c r="H1408" t="s">
        <v>37</v>
      </c>
      <c r="I1408">
        <v>48</v>
      </c>
      <c r="J1408">
        <f t="shared" si="126"/>
        <v>2019</v>
      </c>
      <c r="K1408" t="str">
        <f t="shared" si="127"/>
        <v>Less than 50</v>
      </c>
      <c r="L1408" t="str">
        <f t="shared" si="128"/>
        <v>Under 65</v>
      </c>
      <c r="M1408" s="2" t="str">
        <f t="shared" si="129"/>
        <v>Over 2.00</v>
      </c>
      <c r="N1408" s="2" t="str">
        <f t="shared" si="130"/>
        <v>Under 90</v>
      </c>
      <c r="O1408" s="2">
        <f t="shared" si="131"/>
        <v>1</v>
      </c>
      <c r="P1408" s="2">
        <f>1</f>
        <v>1</v>
      </c>
    </row>
    <row r="1409" spans="1:16" x14ac:dyDescent="0.25">
      <c r="A1409" s="1">
        <v>44918</v>
      </c>
      <c r="B1409">
        <v>3565000</v>
      </c>
      <c r="C1409">
        <v>86.6</v>
      </c>
      <c r="D1409">
        <v>78.78</v>
      </c>
      <c r="E1409">
        <v>2.2799999999999998</v>
      </c>
      <c r="F1409" t="s">
        <v>9</v>
      </c>
      <c r="G1409" t="s">
        <v>10</v>
      </c>
      <c r="H1409" t="s">
        <v>11</v>
      </c>
      <c r="I1409">
        <v>64</v>
      </c>
      <c r="J1409">
        <f t="shared" si="126"/>
        <v>2022</v>
      </c>
      <c r="K1409" t="str">
        <f t="shared" si="127"/>
        <v>50-100</v>
      </c>
      <c r="L1409" t="str">
        <f t="shared" si="128"/>
        <v>65-79.99</v>
      </c>
      <c r="M1409" s="2" t="str">
        <f t="shared" si="129"/>
        <v>Over 2.00</v>
      </c>
      <c r="N1409" s="2" t="str">
        <f t="shared" si="130"/>
        <v>Under 90</v>
      </c>
      <c r="O1409" s="2">
        <f t="shared" si="131"/>
        <v>0</v>
      </c>
      <c r="P1409" s="2">
        <f>1</f>
        <v>1</v>
      </c>
    </row>
    <row r="1410" spans="1:16" x14ac:dyDescent="0.25">
      <c r="A1410" s="1">
        <v>44699</v>
      </c>
      <c r="B1410">
        <v>4683000</v>
      </c>
      <c r="C1410">
        <v>88.45</v>
      </c>
      <c r="D1410">
        <v>70.64</v>
      </c>
      <c r="E1410">
        <v>1.38</v>
      </c>
      <c r="F1410" t="s">
        <v>9</v>
      </c>
      <c r="G1410" t="s">
        <v>44</v>
      </c>
      <c r="H1410" t="s">
        <v>37</v>
      </c>
      <c r="I1410">
        <v>47</v>
      </c>
      <c r="J1410">
        <f t="shared" ref="J1410:J1473" si="132">YEAR(A1410)</f>
        <v>2022</v>
      </c>
      <c r="K1410" t="str">
        <f t="shared" ref="K1410:K1473" si="133">IF(I1410&lt;50,"Less than 50",IF(I1410&lt;100,"50-100","More than 100"))</f>
        <v>Less than 50</v>
      </c>
      <c r="L1410" t="str">
        <f t="shared" ref="L1410:L1473" si="134">IF(D1410&lt;65,"Under 65",IF(D1410&lt;80,"65-79.99","Over 80"))</f>
        <v>65-79.99</v>
      </c>
      <c r="M1410" s="2" t="str">
        <f t="shared" ref="M1410:M1473" si="135">IF(E1410&lt;1.25,"Under 1.25",IF(E1410&lt;1.5,"1.25-1.49",IF(E1410&lt;2,"1.50-1.99","Over 2.00")))</f>
        <v>1.25-1.49</v>
      </c>
      <c r="N1410" s="2" t="str">
        <f t="shared" ref="N1410:N1473" si="136">IF(C1410&lt;90,"Under 90",IF(C1410&lt;95,"90-94.99",IF(C1410&lt;98,"95-97.99","Over 98")))</f>
        <v>Under 90</v>
      </c>
      <c r="O1410" s="2">
        <f t="shared" ref="O1410:O1473" si="137">IF(OR(F1410="30 Days Late", F1410="60 Days Late", F1410="90+ Days Late"),1,0)</f>
        <v>0</v>
      </c>
      <c r="P1410" s="2">
        <f>1</f>
        <v>1</v>
      </c>
    </row>
    <row r="1411" spans="1:16" x14ac:dyDescent="0.25">
      <c r="A1411" s="1">
        <v>45466</v>
      </c>
      <c r="B1411">
        <v>1121000</v>
      </c>
      <c r="C1411">
        <v>90.72</v>
      </c>
      <c r="D1411">
        <v>66.47</v>
      </c>
      <c r="E1411">
        <v>2.09</v>
      </c>
      <c r="F1411" t="s">
        <v>19</v>
      </c>
      <c r="G1411" t="s">
        <v>45</v>
      </c>
      <c r="H1411" t="s">
        <v>33</v>
      </c>
      <c r="I1411">
        <v>101</v>
      </c>
      <c r="J1411">
        <f t="shared" si="132"/>
        <v>2024</v>
      </c>
      <c r="K1411" t="str">
        <f t="shared" si="133"/>
        <v>More than 100</v>
      </c>
      <c r="L1411" t="str">
        <f t="shared" si="134"/>
        <v>65-79.99</v>
      </c>
      <c r="M1411" s="2" t="str">
        <f t="shared" si="135"/>
        <v>Over 2.00</v>
      </c>
      <c r="N1411" s="2" t="str">
        <f t="shared" si="136"/>
        <v>90-94.99</v>
      </c>
      <c r="O1411" s="2">
        <f t="shared" si="137"/>
        <v>1</v>
      </c>
      <c r="P1411" s="2">
        <f>1</f>
        <v>1</v>
      </c>
    </row>
    <row r="1412" spans="1:16" x14ac:dyDescent="0.25">
      <c r="A1412" s="1">
        <v>42699</v>
      </c>
      <c r="B1412">
        <v>7272000</v>
      </c>
      <c r="C1412">
        <v>99.16</v>
      </c>
      <c r="D1412">
        <v>63.44</v>
      </c>
      <c r="E1412">
        <v>1.84</v>
      </c>
      <c r="F1412" t="s">
        <v>9</v>
      </c>
      <c r="G1412" t="s">
        <v>41</v>
      </c>
      <c r="H1412" t="s">
        <v>33</v>
      </c>
      <c r="I1412">
        <v>70</v>
      </c>
      <c r="J1412">
        <f t="shared" si="132"/>
        <v>2016</v>
      </c>
      <c r="K1412" t="str">
        <f t="shared" si="133"/>
        <v>50-100</v>
      </c>
      <c r="L1412" t="str">
        <f t="shared" si="134"/>
        <v>Under 65</v>
      </c>
      <c r="M1412" s="2" t="str">
        <f t="shared" si="135"/>
        <v>1.50-1.99</v>
      </c>
      <c r="N1412" s="2" t="str">
        <f t="shared" si="136"/>
        <v>Over 98</v>
      </c>
      <c r="O1412" s="2">
        <f t="shared" si="137"/>
        <v>0</v>
      </c>
      <c r="P1412" s="2">
        <f>1</f>
        <v>1</v>
      </c>
    </row>
    <row r="1413" spans="1:16" x14ac:dyDescent="0.25">
      <c r="A1413" s="1">
        <v>44670</v>
      </c>
      <c r="B1413">
        <v>2314000</v>
      </c>
      <c r="C1413">
        <v>98.15</v>
      </c>
      <c r="D1413">
        <v>56.33</v>
      </c>
      <c r="E1413">
        <v>1.68</v>
      </c>
      <c r="F1413" t="s">
        <v>9</v>
      </c>
      <c r="G1413" t="s">
        <v>46</v>
      </c>
      <c r="H1413" t="s">
        <v>37</v>
      </c>
      <c r="I1413">
        <v>63</v>
      </c>
      <c r="J1413">
        <f t="shared" si="132"/>
        <v>2022</v>
      </c>
      <c r="K1413" t="str">
        <f t="shared" si="133"/>
        <v>50-100</v>
      </c>
      <c r="L1413" t="str">
        <f t="shared" si="134"/>
        <v>Under 65</v>
      </c>
      <c r="M1413" s="2" t="str">
        <f t="shared" si="135"/>
        <v>1.50-1.99</v>
      </c>
      <c r="N1413" s="2" t="str">
        <f t="shared" si="136"/>
        <v>Over 98</v>
      </c>
      <c r="O1413" s="2">
        <f t="shared" si="137"/>
        <v>0</v>
      </c>
      <c r="P1413" s="2">
        <f>1</f>
        <v>1</v>
      </c>
    </row>
    <row r="1414" spans="1:16" x14ac:dyDescent="0.25">
      <c r="A1414" s="1">
        <v>44138</v>
      </c>
      <c r="B1414">
        <v>8183000</v>
      </c>
      <c r="C1414">
        <v>90.75</v>
      </c>
      <c r="D1414">
        <v>84.76</v>
      </c>
      <c r="E1414">
        <v>1.85</v>
      </c>
      <c r="F1414" t="s">
        <v>19</v>
      </c>
      <c r="G1414" t="s">
        <v>42</v>
      </c>
      <c r="H1414" t="s">
        <v>26</v>
      </c>
      <c r="I1414">
        <v>101</v>
      </c>
      <c r="J1414">
        <f t="shared" si="132"/>
        <v>2020</v>
      </c>
      <c r="K1414" t="str">
        <f t="shared" si="133"/>
        <v>More than 100</v>
      </c>
      <c r="L1414" t="str">
        <f t="shared" si="134"/>
        <v>Over 80</v>
      </c>
      <c r="M1414" s="2" t="str">
        <f t="shared" si="135"/>
        <v>1.50-1.99</v>
      </c>
      <c r="N1414" s="2" t="str">
        <f t="shared" si="136"/>
        <v>90-94.99</v>
      </c>
      <c r="O1414" s="2">
        <f t="shared" si="137"/>
        <v>1</v>
      </c>
      <c r="P1414" s="2">
        <f>1</f>
        <v>1</v>
      </c>
    </row>
    <row r="1415" spans="1:16" x14ac:dyDescent="0.25">
      <c r="A1415" s="1">
        <v>44320</v>
      </c>
      <c r="B1415">
        <v>3546000</v>
      </c>
      <c r="C1415">
        <v>91.97</v>
      </c>
      <c r="D1415">
        <v>82.83</v>
      </c>
      <c r="E1415">
        <v>1.92</v>
      </c>
      <c r="F1415" t="s">
        <v>9</v>
      </c>
      <c r="G1415" t="s">
        <v>29</v>
      </c>
      <c r="H1415" t="s">
        <v>26</v>
      </c>
      <c r="I1415">
        <v>71</v>
      </c>
      <c r="J1415">
        <f t="shared" si="132"/>
        <v>2021</v>
      </c>
      <c r="K1415" t="str">
        <f t="shared" si="133"/>
        <v>50-100</v>
      </c>
      <c r="L1415" t="str">
        <f t="shared" si="134"/>
        <v>Over 80</v>
      </c>
      <c r="M1415" s="2" t="str">
        <f t="shared" si="135"/>
        <v>1.50-1.99</v>
      </c>
      <c r="N1415" s="2" t="str">
        <f t="shared" si="136"/>
        <v>90-94.99</v>
      </c>
      <c r="O1415" s="2">
        <f t="shared" si="137"/>
        <v>0</v>
      </c>
      <c r="P1415" s="2">
        <f>1</f>
        <v>1</v>
      </c>
    </row>
    <row r="1416" spans="1:16" x14ac:dyDescent="0.25">
      <c r="A1416" s="1">
        <v>43587</v>
      </c>
      <c r="B1416">
        <v>4954000</v>
      </c>
      <c r="C1416">
        <v>86.78</v>
      </c>
      <c r="D1416">
        <v>50.55</v>
      </c>
      <c r="E1416">
        <v>1.45</v>
      </c>
      <c r="F1416" t="s">
        <v>9</v>
      </c>
      <c r="G1416" t="s">
        <v>16</v>
      </c>
      <c r="H1416" t="s">
        <v>11</v>
      </c>
      <c r="I1416">
        <v>113</v>
      </c>
      <c r="J1416">
        <f t="shared" si="132"/>
        <v>2019</v>
      </c>
      <c r="K1416" t="str">
        <f t="shared" si="133"/>
        <v>More than 100</v>
      </c>
      <c r="L1416" t="str">
        <f t="shared" si="134"/>
        <v>Under 65</v>
      </c>
      <c r="M1416" s="2" t="str">
        <f t="shared" si="135"/>
        <v>1.25-1.49</v>
      </c>
      <c r="N1416" s="2" t="str">
        <f t="shared" si="136"/>
        <v>Under 90</v>
      </c>
      <c r="O1416" s="2">
        <f t="shared" si="137"/>
        <v>0</v>
      </c>
      <c r="P1416" s="2">
        <f>1</f>
        <v>1</v>
      </c>
    </row>
    <row r="1417" spans="1:16" x14ac:dyDescent="0.25">
      <c r="A1417" s="1">
        <v>44280</v>
      </c>
      <c r="B1417">
        <v>6963000</v>
      </c>
      <c r="C1417">
        <v>89.44</v>
      </c>
      <c r="D1417">
        <v>69.83</v>
      </c>
      <c r="E1417">
        <v>1.63</v>
      </c>
      <c r="F1417" t="s">
        <v>9</v>
      </c>
      <c r="G1417" t="s">
        <v>48</v>
      </c>
      <c r="H1417" t="s">
        <v>13</v>
      </c>
      <c r="I1417">
        <v>95</v>
      </c>
      <c r="J1417">
        <f t="shared" si="132"/>
        <v>2021</v>
      </c>
      <c r="K1417" t="str">
        <f t="shared" si="133"/>
        <v>50-100</v>
      </c>
      <c r="L1417" t="str">
        <f t="shared" si="134"/>
        <v>65-79.99</v>
      </c>
      <c r="M1417" s="2" t="str">
        <f t="shared" si="135"/>
        <v>1.50-1.99</v>
      </c>
      <c r="N1417" s="2" t="str">
        <f t="shared" si="136"/>
        <v>Under 90</v>
      </c>
      <c r="O1417" s="2">
        <f t="shared" si="137"/>
        <v>0</v>
      </c>
      <c r="P1417" s="2">
        <f>1</f>
        <v>1</v>
      </c>
    </row>
    <row r="1418" spans="1:16" x14ac:dyDescent="0.25">
      <c r="A1418" s="1">
        <v>43255</v>
      </c>
      <c r="B1418">
        <v>2138000</v>
      </c>
      <c r="C1418">
        <v>87.05</v>
      </c>
      <c r="D1418">
        <v>57.87</v>
      </c>
      <c r="E1418">
        <v>1.08</v>
      </c>
      <c r="F1418" t="s">
        <v>40</v>
      </c>
      <c r="G1418" t="s">
        <v>10</v>
      </c>
      <c r="H1418" t="s">
        <v>11</v>
      </c>
      <c r="I1418">
        <v>60</v>
      </c>
      <c r="J1418">
        <f t="shared" si="132"/>
        <v>2018</v>
      </c>
      <c r="K1418" t="str">
        <f t="shared" si="133"/>
        <v>50-100</v>
      </c>
      <c r="L1418" t="str">
        <f t="shared" si="134"/>
        <v>Under 65</v>
      </c>
      <c r="M1418" s="2" t="str">
        <f t="shared" si="135"/>
        <v>Under 1.25</v>
      </c>
      <c r="N1418" s="2" t="str">
        <f t="shared" si="136"/>
        <v>Under 90</v>
      </c>
      <c r="O1418" s="2">
        <f t="shared" si="137"/>
        <v>1</v>
      </c>
      <c r="P1418" s="2">
        <f>1</f>
        <v>1</v>
      </c>
    </row>
    <row r="1419" spans="1:16" x14ac:dyDescent="0.25">
      <c r="A1419" s="1">
        <v>42685</v>
      </c>
      <c r="B1419">
        <v>2049000</v>
      </c>
      <c r="C1419">
        <v>99.6</v>
      </c>
      <c r="D1419">
        <v>57.75</v>
      </c>
      <c r="E1419">
        <v>1.52</v>
      </c>
      <c r="F1419" t="s">
        <v>9</v>
      </c>
      <c r="G1419" t="s">
        <v>25</v>
      </c>
      <c r="H1419" t="s">
        <v>26</v>
      </c>
      <c r="I1419">
        <v>105</v>
      </c>
      <c r="J1419">
        <f t="shared" si="132"/>
        <v>2016</v>
      </c>
      <c r="K1419" t="str">
        <f t="shared" si="133"/>
        <v>More than 100</v>
      </c>
      <c r="L1419" t="str">
        <f t="shared" si="134"/>
        <v>Under 65</v>
      </c>
      <c r="M1419" s="2" t="str">
        <f t="shared" si="135"/>
        <v>1.50-1.99</v>
      </c>
      <c r="N1419" s="2" t="str">
        <f t="shared" si="136"/>
        <v>Over 98</v>
      </c>
      <c r="O1419" s="2">
        <f t="shared" si="137"/>
        <v>0</v>
      </c>
      <c r="P1419" s="2">
        <f>1</f>
        <v>1</v>
      </c>
    </row>
    <row r="1420" spans="1:16" x14ac:dyDescent="0.25">
      <c r="A1420" s="1">
        <v>45383</v>
      </c>
      <c r="B1420">
        <v>9584000</v>
      </c>
      <c r="C1420">
        <v>94.81</v>
      </c>
      <c r="D1420">
        <v>65.48</v>
      </c>
      <c r="E1420">
        <v>1.97</v>
      </c>
      <c r="F1420" t="s">
        <v>9</v>
      </c>
      <c r="G1420" t="s">
        <v>47</v>
      </c>
      <c r="H1420" t="s">
        <v>18</v>
      </c>
      <c r="I1420">
        <v>131</v>
      </c>
      <c r="J1420">
        <f t="shared" si="132"/>
        <v>2024</v>
      </c>
      <c r="K1420" t="str">
        <f t="shared" si="133"/>
        <v>More than 100</v>
      </c>
      <c r="L1420" t="str">
        <f t="shared" si="134"/>
        <v>65-79.99</v>
      </c>
      <c r="M1420" s="2" t="str">
        <f t="shared" si="135"/>
        <v>1.50-1.99</v>
      </c>
      <c r="N1420" s="2" t="str">
        <f t="shared" si="136"/>
        <v>90-94.99</v>
      </c>
      <c r="O1420" s="2">
        <f t="shared" si="137"/>
        <v>0</v>
      </c>
      <c r="P1420" s="2">
        <f>1</f>
        <v>1</v>
      </c>
    </row>
    <row r="1421" spans="1:16" x14ac:dyDescent="0.25">
      <c r="A1421" s="1">
        <v>42919</v>
      </c>
      <c r="B1421">
        <v>9319000</v>
      </c>
      <c r="C1421">
        <v>98.32</v>
      </c>
      <c r="D1421">
        <v>54.19</v>
      </c>
      <c r="E1421">
        <v>2.23</v>
      </c>
      <c r="F1421" t="s">
        <v>9</v>
      </c>
      <c r="G1421" t="s">
        <v>43</v>
      </c>
      <c r="H1421" t="s">
        <v>15</v>
      </c>
      <c r="I1421">
        <v>19</v>
      </c>
      <c r="J1421">
        <f t="shared" si="132"/>
        <v>2017</v>
      </c>
      <c r="K1421" t="str">
        <f t="shared" si="133"/>
        <v>Less than 50</v>
      </c>
      <c r="L1421" t="str">
        <f t="shared" si="134"/>
        <v>Under 65</v>
      </c>
      <c r="M1421" s="2" t="str">
        <f t="shared" si="135"/>
        <v>Over 2.00</v>
      </c>
      <c r="N1421" s="2" t="str">
        <f t="shared" si="136"/>
        <v>Over 98</v>
      </c>
      <c r="O1421" s="2">
        <f t="shared" si="137"/>
        <v>0</v>
      </c>
      <c r="P1421" s="2">
        <f>1</f>
        <v>1</v>
      </c>
    </row>
    <row r="1422" spans="1:16" x14ac:dyDescent="0.25">
      <c r="A1422" s="1">
        <v>45508</v>
      </c>
      <c r="B1422">
        <v>4047000</v>
      </c>
      <c r="C1422">
        <v>89.75</v>
      </c>
      <c r="D1422">
        <v>66.010000000000005</v>
      </c>
      <c r="E1422">
        <v>1.23</v>
      </c>
      <c r="F1422" t="s">
        <v>9</v>
      </c>
      <c r="G1422" t="s">
        <v>43</v>
      </c>
      <c r="H1422" t="s">
        <v>15</v>
      </c>
      <c r="I1422">
        <v>35</v>
      </c>
      <c r="J1422">
        <f t="shared" si="132"/>
        <v>2024</v>
      </c>
      <c r="K1422" t="str">
        <f t="shared" si="133"/>
        <v>Less than 50</v>
      </c>
      <c r="L1422" t="str">
        <f t="shared" si="134"/>
        <v>65-79.99</v>
      </c>
      <c r="M1422" s="2" t="str">
        <f t="shared" si="135"/>
        <v>Under 1.25</v>
      </c>
      <c r="N1422" s="2" t="str">
        <f t="shared" si="136"/>
        <v>Under 90</v>
      </c>
      <c r="O1422" s="2">
        <f t="shared" si="137"/>
        <v>0</v>
      </c>
      <c r="P1422" s="2">
        <f>1</f>
        <v>1</v>
      </c>
    </row>
    <row r="1423" spans="1:16" x14ac:dyDescent="0.25">
      <c r="A1423" s="1">
        <v>45379</v>
      </c>
      <c r="B1423">
        <v>7843000</v>
      </c>
      <c r="C1423">
        <v>91.62</v>
      </c>
      <c r="D1423">
        <v>69.62</v>
      </c>
      <c r="E1423">
        <v>2.27</v>
      </c>
      <c r="F1423" t="s">
        <v>9</v>
      </c>
      <c r="G1423" t="s">
        <v>31</v>
      </c>
      <c r="H1423" t="s">
        <v>21</v>
      </c>
      <c r="I1423">
        <v>75</v>
      </c>
      <c r="J1423">
        <f t="shared" si="132"/>
        <v>2024</v>
      </c>
      <c r="K1423" t="str">
        <f t="shared" si="133"/>
        <v>50-100</v>
      </c>
      <c r="L1423" t="str">
        <f t="shared" si="134"/>
        <v>65-79.99</v>
      </c>
      <c r="M1423" s="2" t="str">
        <f t="shared" si="135"/>
        <v>Over 2.00</v>
      </c>
      <c r="N1423" s="2" t="str">
        <f t="shared" si="136"/>
        <v>90-94.99</v>
      </c>
      <c r="O1423" s="2">
        <f t="shared" si="137"/>
        <v>0</v>
      </c>
      <c r="P1423" s="2">
        <f>1</f>
        <v>1</v>
      </c>
    </row>
    <row r="1424" spans="1:16" x14ac:dyDescent="0.25">
      <c r="A1424" s="1">
        <v>43415</v>
      </c>
      <c r="B1424">
        <v>4826000</v>
      </c>
      <c r="C1424">
        <v>88.87</v>
      </c>
      <c r="D1424">
        <v>85.4</v>
      </c>
      <c r="E1424">
        <v>1.87</v>
      </c>
      <c r="F1424" t="s">
        <v>9</v>
      </c>
      <c r="G1424" t="s">
        <v>47</v>
      </c>
      <c r="H1424" t="s">
        <v>18</v>
      </c>
      <c r="I1424">
        <v>131</v>
      </c>
      <c r="J1424">
        <f t="shared" si="132"/>
        <v>2018</v>
      </c>
      <c r="K1424" t="str">
        <f t="shared" si="133"/>
        <v>More than 100</v>
      </c>
      <c r="L1424" t="str">
        <f t="shared" si="134"/>
        <v>Over 80</v>
      </c>
      <c r="M1424" s="2" t="str">
        <f t="shared" si="135"/>
        <v>1.50-1.99</v>
      </c>
      <c r="N1424" s="2" t="str">
        <f t="shared" si="136"/>
        <v>Under 90</v>
      </c>
      <c r="O1424" s="2">
        <f t="shared" si="137"/>
        <v>0</v>
      </c>
      <c r="P1424" s="2">
        <f>1</f>
        <v>1</v>
      </c>
    </row>
    <row r="1425" spans="1:16" x14ac:dyDescent="0.25">
      <c r="A1425" s="1">
        <v>44381</v>
      </c>
      <c r="B1425">
        <v>3550000</v>
      </c>
      <c r="C1425">
        <v>97.05</v>
      </c>
      <c r="D1425">
        <v>51.77</v>
      </c>
      <c r="E1425">
        <v>2.4900000000000002</v>
      </c>
      <c r="F1425" t="s">
        <v>9</v>
      </c>
      <c r="G1425" t="s">
        <v>29</v>
      </c>
      <c r="H1425" t="s">
        <v>26</v>
      </c>
      <c r="I1425">
        <v>48</v>
      </c>
      <c r="J1425">
        <f t="shared" si="132"/>
        <v>2021</v>
      </c>
      <c r="K1425" t="str">
        <f t="shared" si="133"/>
        <v>Less than 50</v>
      </c>
      <c r="L1425" t="str">
        <f t="shared" si="134"/>
        <v>Under 65</v>
      </c>
      <c r="M1425" s="2" t="str">
        <f t="shared" si="135"/>
        <v>Over 2.00</v>
      </c>
      <c r="N1425" s="2" t="str">
        <f t="shared" si="136"/>
        <v>95-97.99</v>
      </c>
      <c r="O1425" s="2">
        <f t="shared" si="137"/>
        <v>0</v>
      </c>
      <c r="P1425" s="2">
        <f>1</f>
        <v>1</v>
      </c>
    </row>
    <row r="1426" spans="1:16" x14ac:dyDescent="0.25">
      <c r="A1426" s="1">
        <v>44392</v>
      </c>
      <c r="B1426">
        <v>5582000</v>
      </c>
      <c r="C1426">
        <v>90.92</v>
      </c>
      <c r="D1426">
        <v>69.69</v>
      </c>
      <c r="E1426">
        <v>2.3199999999999998</v>
      </c>
      <c r="F1426" t="s">
        <v>9</v>
      </c>
      <c r="G1426" t="s">
        <v>14</v>
      </c>
      <c r="H1426" t="s">
        <v>15</v>
      </c>
      <c r="I1426">
        <v>64</v>
      </c>
      <c r="J1426">
        <f t="shared" si="132"/>
        <v>2021</v>
      </c>
      <c r="K1426" t="str">
        <f t="shared" si="133"/>
        <v>50-100</v>
      </c>
      <c r="L1426" t="str">
        <f t="shared" si="134"/>
        <v>65-79.99</v>
      </c>
      <c r="M1426" s="2" t="str">
        <f t="shared" si="135"/>
        <v>Over 2.00</v>
      </c>
      <c r="N1426" s="2" t="str">
        <f t="shared" si="136"/>
        <v>90-94.99</v>
      </c>
      <c r="O1426" s="2">
        <f t="shared" si="137"/>
        <v>0</v>
      </c>
      <c r="P1426" s="2">
        <f>1</f>
        <v>1</v>
      </c>
    </row>
    <row r="1427" spans="1:16" x14ac:dyDescent="0.25">
      <c r="A1427" s="1">
        <v>43128</v>
      </c>
      <c r="B1427">
        <v>7040000</v>
      </c>
      <c r="C1427">
        <v>85.74</v>
      </c>
      <c r="D1427">
        <v>50.09</v>
      </c>
      <c r="E1427">
        <v>1.37</v>
      </c>
      <c r="F1427" t="s">
        <v>19</v>
      </c>
      <c r="G1427" t="s">
        <v>24</v>
      </c>
      <c r="H1427" t="s">
        <v>15</v>
      </c>
      <c r="I1427">
        <v>5</v>
      </c>
      <c r="J1427">
        <f t="shared" si="132"/>
        <v>2018</v>
      </c>
      <c r="K1427" t="str">
        <f t="shared" si="133"/>
        <v>Less than 50</v>
      </c>
      <c r="L1427" t="str">
        <f t="shared" si="134"/>
        <v>Under 65</v>
      </c>
      <c r="M1427" s="2" t="str">
        <f t="shared" si="135"/>
        <v>1.25-1.49</v>
      </c>
      <c r="N1427" s="2" t="str">
        <f t="shared" si="136"/>
        <v>Under 90</v>
      </c>
      <c r="O1427" s="2">
        <f t="shared" si="137"/>
        <v>1</v>
      </c>
      <c r="P1427" s="2">
        <f>1</f>
        <v>1</v>
      </c>
    </row>
    <row r="1428" spans="1:16" x14ac:dyDescent="0.25">
      <c r="A1428" s="1">
        <v>43679</v>
      </c>
      <c r="B1428">
        <v>3488000</v>
      </c>
      <c r="C1428">
        <v>86.71</v>
      </c>
      <c r="D1428">
        <v>66.44</v>
      </c>
      <c r="E1428">
        <v>1.97</v>
      </c>
      <c r="F1428" t="s">
        <v>9</v>
      </c>
      <c r="G1428" t="s">
        <v>48</v>
      </c>
      <c r="H1428" t="s">
        <v>13</v>
      </c>
      <c r="I1428">
        <v>85</v>
      </c>
      <c r="J1428">
        <f t="shared" si="132"/>
        <v>2019</v>
      </c>
      <c r="K1428" t="str">
        <f t="shared" si="133"/>
        <v>50-100</v>
      </c>
      <c r="L1428" t="str">
        <f t="shared" si="134"/>
        <v>65-79.99</v>
      </c>
      <c r="M1428" s="2" t="str">
        <f t="shared" si="135"/>
        <v>1.50-1.99</v>
      </c>
      <c r="N1428" s="2" t="str">
        <f t="shared" si="136"/>
        <v>Under 90</v>
      </c>
      <c r="O1428" s="2">
        <f t="shared" si="137"/>
        <v>0</v>
      </c>
      <c r="P1428" s="2">
        <f>1</f>
        <v>1</v>
      </c>
    </row>
    <row r="1429" spans="1:16" x14ac:dyDescent="0.25">
      <c r="A1429" s="1">
        <v>42849</v>
      </c>
      <c r="B1429">
        <v>3294000</v>
      </c>
      <c r="C1429">
        <v>86.19</v>
      </c>
      <c r="D1429">
        <v>87.62</v>
      </c>
      <c r="E1429">
        <v>1.39</v>
      </c>
      <c r="F1429" t="s">
        <v>9</v>
      </c>
      <c r="G1429" t="s">
        <v>44</v>
      </c>
      <c r="H1429" t="s">
        <v>37</v>
      </c>
      <c r="I1429">
        <v>91</v>
      </c>
      <c r="J1429">
        <f t="shared" si="132"/>
        <v>2017</v>
      </c>
      <c r="K1429" t="str">
        <f t="shared" si="133"/>
        <v>50-100</v>
      </c>
      <c r="L1429" t="str">
        <f t="shared" si="134"/>
        <v>Over 80</v>
      </c>
      <c r="M1429" s="2" t="str">
        <f t="shared" si="135"/>
        <v>1.25-1.49</v>
      </c>
      <c r="N1429" s="2" t="str">
        <f t="shared" si="136"/>
        <v>Under 90</v>
      </c>
      <c r="O1429" s="2">
        <f t="shared" si="137"/>
        <v>0</v>
      </c>
      <c r="P1429" s="2">
        <f>1</f>
        <v>1</v>
      </c>
    </row>
    <row r="1430" spans="1:16" x14ac:dyDescent="0.25">
      <c r="A1430" s="1">
        <v>43120</v>
      </c>
      <c r="B1430">
        <v>3790000</v>
      </c>
      <c r="C1430">
        <v>97.33</v>
      </c>
      <c r="D1430">
        <v>80.77</v>
      </c>
      <c r="E1430">
        <v>1.9</v>
      </c>
      <c r="F1430" t="s">
        <v>9</v>
      </c>
      <c r="G1430" t="s">
        <v>25</v>
      </c>
      <c r="H1430" t="s">
        <v>26</v>
      </c>
      <c r="I1430">
        <v>89</v>
      </c>
      <c r="J1430">
        <f t="shared" si="132"/>
        <v>2018</v>
      </c>
      <c r="K1430" t="str">
        <f t="shared" si="133"/>
        <v>50-100</v>
      </c>
      <c r="L1430" t="str">
        <f t="shared" si="134"/>
        <v>Over 80</v>
      </c>
      <c r="M1430" s="2" t="str">
        <f t="shared" si="135"/>
        <v>1.50-1.99</v>
      </c>
      <c r="N1430" s="2" t="str">
        <f t="shared" si="136"/>
        <v>95-97.99</v>
      </c>
      <c r="O1430" s="2">
        <f t="shared" si="137"/>
        <v>0</v>
      </c>
      <c r="P1430" s="2">
        <f>1</f>
        <v>1</v>
      </c>
    </row>
    <row r="1431" spans="1:16" x14ac:dyDescent="0.25">
      <c r="A1431" s="1">
        <v>43801</v>
      </c>
      <c r="B1431">
        <v>2549000</v>
      </c>
      <c r="C1431">
        <v>86.83</v>
      </c>
      <c r="D1431">
        <v>70.39</v>
      </c>
      <c r="E1431">
        <v>1.88</v>
      </c>
      <c r="F1431" t="s">
        <v>9</v>
      </c>
      <c r="G1431" t="s">
        <v>43</v>
      </c>
      <c r="H1431" t="s">
        <v>15</v>
      </c>
      <c r="I1431">
        <v>49</v>
      </c>
      <c r="J1431">
        <f t="shared" si="132"/>
        <v>2019</v>
      </c>
      <c r="K1431" t="str">
        <f t="shared" si="133"/>
        <v>Less than 50</v>
      </c>
      <c r="L1431" t="str">
        <f t="shared" si="134"/>
        <v>65-79.99</v>
      </c>
      <c r="M1431" s="2" t="str">
        <f t="shared" si="135"/>
        <v>1.50-1.99</v>
      </c>
      <c r="N1431" s="2" t="str">
        <f t="shared" si="136"/>
        <v>Under 90</v>
      </c>
      <c r="O1431" s="2">
        <f t="shared" si="137"/>
        <v>0</v>
      </c>
      <c r="P1431" s="2">
        <f>1</f>
        <v>1</v>
      </c>
    </row>
    <row r="1432" spans="1:16" x14ac:dyDescent="0.25">
      <c r="A1432" s="1">
        <v>43436</v>
      </c>
      <c r="B1432">
        <v>4227000</v>
      </c>
      <c r="C1432">
        <v>90.45</v>
      </c>
      <c r="D1432">
        <v>75.64</v>
      </c>
      <c r="E1432">
        <v>2.35</v>
      </c>
      <c r="F1432" t="s">
        <v>9</v>
      </c>
      <c r="G1432" t="s">
        <v>49</v>
      </c>
      <c r="H1432" t="s">
        <v>18</v>
      </c>
      <c r="I1432">
        <v>8</v>
      </c>
      <c r="J1432">
        <f t="shared" si="132"/>
        <v>2018</v>
      </c>
      <c r="K1432" t="str">
        <f t="shared" si="133"/>
        <v>Less than 50</v>
      </c>
      <c r="L1432" t="str">
        <f t="shared" si="134"/>
        <v>65-79.99</v>
      </c>
      <c r="M1432" s="2" t="str">
        <f t="shared" si="135"/>
        <v>Over 2.00</v>
      </c>
      <c r="N1432" s="2" t="str">
        <f t="shared" si="136"/>
        <v>90-94.99</v>
      </c>
      <c r="O1432" s="2">
        <f t="shared" si="137"/>
        <v>0</v>
      </c>
      <c r="P1432" s="2">
        <f>1</f>
        <v>1</v>
      </c>
    </row>
    <row r="1433" spans="1:16" x14ac:dyDescent="0.25">
      <c r="A1433" s="1">
        <v>43289</v>
      </c>
      <c r="B1433">
        <v>4226000</v>
      </c>
      <c r="C1433">
        <v>87.11</v>
      </c>
      <c r="D1433">
        <v>75</v>
      </c>
      <c r="E1433">
        <v>2.09</v>
      </c>
      <c r="F1433" t="s">
        <v>9</v>
      </c>
      <c r="G1433" t="s">
        <v>44</v>
      </c>
      <c r="H1433" t="s">
        <v>37</v>
      </c>
      <c r="I1433">
        <v>42</v>
      </c>
      <c r="J1433">
        <f t="shared" si="132"/>
        <v>2018</v>
      </c>
      <c r="K1433" t="str">
        <f t="shared" si="133"/>
        <v>Less than 50</v>
      </c>
      <c r="L1433" t="str">
        <f t="shared" si="134"/>
        <v>65-79.99</v>
      </c>
      <c r="M1433" s="2" t="str">
        <f t="shared" si="135"/>
        <v>Over 2.00</v>
      </c>
      <c r="N1433" s="2" t="str">
        <f t="shared" si="136"/>
        <v>Under 90</v>
      </c>
      <c r="O1433" s="2">
        <f t="shared" si="137"/>
        <v>0</v>
      </c>
      <c r="P1433" s="2">
        <f>1</f>
        <v>1</v>
      </c>
    </row>
    <row r="1434" spans="1:16" x14ac:dyDescent="0.25">
      <c r="A1434" s="1">
        <v>43160</v>
      </c>
      <c r="B1434">
        <v>4684000</v>
      </c>
      <c r="C1434">
        <v>99.25</v>
      </c>
      <c r="D1434">
        <v>52.53</v>
      </c>
      <c r="E1434">
        <v>1.9</v>
      </c>
      <c r="F1434" t="s">
        <v>19</v>
      </c>
      <c r="G1434" t="s">
        <v>50</v>
      </c>
      <c r="H1434" t="s">
        <v>21</v>
      </c>
      <c r="I1434">
        <v>84</v>
      </c>
      <c r="J1434">
        <f t="shared" si="132"/>
        <v>2018</v>
      </c>
      <c r="K1434" t="str">
        <f t="shared" si="133"/>
        <v>50-100</v>
      </c>
      <c r="L1434" t="str">
        <f t="shared" si="134"/>
        <v>Under 65</v>
      </c>
      <c r="M1434" s="2" t="str">
        <f t="shared" si="135"/>
        <v>1.50-1.99</v>
      </c>
      <c r="N1434" s="2" t="str">
        <f t="shared" si="136"/>
        <v>Over 98</v>
      </c>
      <c r="O1434" s="2">
        <f t="shared" si="137"/>
        <v>1</v>
      </c>
      <c r="P1434" s="2">
        <f>1</f>
        <v>1</v>
      </c>
    </row>
    <row r="1435" spans="1:16" x14ac:dyDescent="0.25">
      <c r="A1435" s="1">
        <v>42679</v>
      </c>
      <c r="B1435">
        <v>9070000</v>
      </c>
      <c r="C1435">
        <v>97.47</v>
      </c>
      <c r="D1435">
        <v>56.01</v>
      </c>
      <c r="E1435">
        <v>1.06</v>
      </c>
      <c r="F1435" t="s">
        <v>19</v>
      </c>
      <c r="G1435" t="s">
        <v>38</v>
      </c>
      <c r="H1435" t="s">
        <v>23</v>
      </c>
      <c r="I1435">
        <v>85</v>
      </c>
      <c r="J1435">
        <f t="shared" si="132"/>
        <v>2016</v>
      </c>
      <c r="K1435" t="str">
        <f t="shared" si="133"/>
        <v>50-100</v>
      </c>
      <c r="L1435" t="str">
        <f t="shared" si="134"/>
        <v>Under 65</v>
      </c>
      <c r="M1435" s="2" t="str">
        <f t="shared" si="135"/>
        <v>Under 1.25</v>
      </c>
      <c r="N1435" s="2" t="str">
        <f t="shared" si="136"/>
        <v>95-97.99</v>
      </c>
      <c r="O1435" s="2">
        <f t="shared" si="137"/>
        <v>1</v>
      </c>
      <c r="P1435" s="2">
        <f>1</f>
        <v>1</v>
      </c>
    </row>
    <row r="1436" spans="1:16" x14ac:dyDescent="0.25">
      <c r="A1436" s="1">
        <v>43311</v>
      </c>
      <c r="B1436">
        <v>4275000</v>
      </c>
      <c r="C1436">
        <v>86.93</v>
      </c>
      <c r="D1436">
        <v>68.739999999999995</v>
      </c>
      <c r="E1436">
        <v>1.9</v>
      </c>
      <c r="F1436" t="s">
        <v>9</v>
      </c>
      <c r="G1436" t="s">
        <v>29</v>
      </c>
      <c r="H1436" t="s">
        <v>26</v>
      </c>
      <c r="I1436">
        <v>97</v>
      </c>
      <c r="J1436">
        <f t="shared" si="132"/>
        <v>2018</v>
      </c>
      <c r="K1436" t="str">
        <f t="shared" si="133"/>
        <v>50-100</v>
      </c>
      <c r="L1436" t="str">
        <f t="shared" si="134"/>
        <v>65-79.99</v>
      </c>
      <c r="M1436" s="2" t="str">
        <f t="shared" si="135"/>
        <v>1.50-1.99</v>
      </c>
      <c r="N1436" s="2" t="str">
        <f t="shared" si="136"/>
        <v>Under 90</v>
      </c>
      <c r="O1436" s="2">
        <f t="shared" si="137"/>
        <v>0</v>
      </c>
      <c r="P1436" s="2">
        <f>1</f>
        <v>1</v>
      </c>
    </row>
    <row r="1437" spans="1:16" x14ac:dyDescent="0.25">
      <c r="A1437" s="1">
        <v>45281</v>
      </c>
      <c r="B1437">
        <v>4844000</v>
      </c>
      <c r="C1437">
        <v>98.43</v>
      </c>
      <c r="D1437">
        <v>89.31</v>
      </c>
      <c r="E1437">
        <v>1.96</v>
      </c>
      <c r="F1437" t="s">
        <v>19</v>
      </c>
      <c r="G1437" t="s">
        <v>35</v>
      </c>
      <c r="H1437" t="s">
        <v>11</v>
      </c>
      <c r="I1437">
        <v>61</v>
      </c>
      <c r="J1437">
        <f t="shared" si="132"/>
        <v>2023</v>
      </c>
      <c r="K1437" t="str">
        <f t="shared" si="133"/>
        <v>50-100</v>
      </c>
      <c r="L1437" t="str">
        <f t="shared" si="134"/>
        <v>Over 80</v>
      </c>
      <c r="M1437" s="2" t="str">
        <f t="shared" si="135"/>
        <v>1.50-1.99</v>
      </c>
      <c r="N1437" s="2" t="str">
        <f t="shared" si="136"/>
        <v>Over 98</v>
      </c>
      <c r="O1437" s="2">
        <f t="shared" si="137"/>
        <v>1</v>
      </c>
      <c r="P1437" s="2">
        <f>1</f>
        <v>1</v>
      </c>
    </row>
    <row r="1438" spans="1:16" x14ac:dyDescent="0.25">
      <c r="A1438" s="1">
        <v>45093</v>
      </c>
      <c r="B1438">
        <v>2582000</v>
      </c>
      <c r="C1438">
        <v>98.83</v>
      </c>
      <c r="D1438">
        <v>80.3</v>
      </c>
      <c r="E1438">
        <v>2.1</v>
      </c>
      <c r="F1438" t="s">
        <v>9</v>
      </c>
      <c r="G1438" t="s">
        <v>41</v>
      </c>
      <c r="H1438" t="s">
        <v>33</v>
      </c>
      <c r="I1438">
        <v>76</v>
      </c>
      <c r="J1438">
        <f t="shared" si="132"/>
        <v>2023</v>
      </c>
      <c r="K1438" t="str">
        <f t="shared" si="133"/>
        <v>50-100</v>
      </c>
      <c r="L1438" t="str">
        <f t="shared" si="134"/>
        <v>Over 80</v>
      </c>
      <c r="M1438" s="2" t="str">
        <f t="shared" si="135"/>
        <v>Over 2.00</v>
      </c>
      <c r="N1438" s="2" t="str">
        <f t="shared" si="136"/>
        <v>Over 98</v>
      </c>
      <c r="O1438" s="2">
        <f t="shared" si="137"/>
        <v>0</v>
      </c>
      <c r="P1438" s="2">
        <f>1</f>
        <v>1</v>
      </c>
    </row>
    <row r="1439" spans="1:16" x14ac:dyDescent="0.25">
      <c r="A1439" s="1">
        <v>45713</v>
      </c>
      <c r="B1439">
        <v>3164000</v>
      </c>
      <c r="C1439">
        <v>88.17</v>
      </c>
      <c r="D1439">
        <v>77.53</v>
      </c>
      <c r="E1439">
        <v>1.33</v>
      </c>
      <c r="F1439" t="s">
        <v>9</v>
      </c>
      <c r="G1439" t="s">
        <v>42</v>
      </c>
      <c r="H1439" t="s">
        <v>26</v>
      </c>
      <c r="I1439">
        <v>94</v>
      </c>
      <c r="J1439">
        <f t="shared" si="132"/>
        <v>2025</v>
      </c>
      <c r="K1439" t="str">
        <f t="shared" si="133"/>
        <v>50-100</v>
      </c>
      <c r="L1439" t="str">
        <f t="shared" si="134"/>
        <v>65-79.99</v>
      </c>
      <c r="M1439" s="2" t="str">
        <f t="shared" si="135"/>
        <v>1.25-1.49</v>
      </c>
      <c r="N1439" s="2" t="str">
        <f t="shared" si="136"/>
        <v>Under 90</v>
      </c>
      <c r="O1439" s="2">
        <f t="shared" si="137"/>
        <v>0</v>
      </c>
      <c r="P1439" s="2">
        <f>1</f>
        <v>1</v>
      </c>
    </row>
    <row r="1440" spans="1:16" x14ac:dyDescent="0.25">
      <c r="A1440" s="1">
        <v>45811</v>
      </c>
      <c r="B1440">
        <v>7898000</v>
      </c>
      <c r="C1440">
        <v>96.76</v>
      </c>
      <c r="D1440">
        <v>68.13</v>
      </c>
      <c r="E1440">
        <v>2.19</v>
      </c>
      <c r="F1440" t="s">
        <v>9</v>
      </c>
      <c r="G1440" t="s">
        <v>25</v>
      </c>
      <c r="H1440" t="s">
        <v>26</v>
      </c>
      <c r="I1440">
        <v>65</v>
      </c>
      <c r="J1440">
        <f t="shared" si="132"/>
        <v>2025</v>
      </c>
      <c r="K1440" t="str">
        <f t="shared" si="133"/>
        <v>50-100</v>
      </c>
      <c r="L1440" t="str">
        <f t="shared" si="134"/>
        <v>65-79.99</v>
      </c>
      <c r="M1440" s="2" t="str">
        <f t="shared" si="135"/>
        <v>Over 2.00</v>
      </c>
      <c r="N1440" s="2" t="str">
        <f t="shared" si="136"/>
        <v>95-97.99</v>
      </c>
      <c r="O1440" s="2">
        <f t="shared" si="137"/>
        <v>0</v>
      </c>
      <c r="P1440" s="2">
        <f>1</f>
        <v>1</v>
      </c>
    </row>
    <row r="1441" spans="1:16" x14ac:dyDescent="0.25">
      <c r="A1441" s="1">
        <v>45000</v>
      </c>
      <c r="B1441">
        <v>5903000</v>
      </c>
      <c r="C1441">
        <v>88.43</v>
      </c>
      <c r="D1441">
        <v>60.96</v>
      </c>
      <c r="E1441">
        <v>1.47</v>
      </c>
      <c r="F1441" t="s">
        <v>19</v>
      </c>
      <c r="G1441" t="s">
        <v>44</v>
      </c>
      <c r="H1441" t="s">
        <v>37</v>
      </c>
      <c r="I1441">
        <v>104</v>
      </c>
      <c r="J1441">
        <f t="shared" si="132"/>
        <v>2023</v>
      </c>
      <c r="K1441" t="str">
        <f t="shared" si="133"/>
        <v>More than 100</v>
      </c>
      <c r="L1441" t="str">
        <f t="shared" si="134"/>
        <v>Under 65</v>
      </c>
      <c r="M1441" s="2" t="str">
        <f t="shared" si="135"/>
        <v>1.25-1.49</v>
      </c>
      <c r="N1441" s="2" t="str">
        <f t="shared" si="136"/>
        <v>Under 90</v>
      </c>
      <c r="O1441" s="2">
        <f t="shared" si="137"/>
        <v>1</v>
      </c>
      <c r="P1441" s="2">
        <f>1</f>
        <v>1</v>
      </c>
    </row>
    <row r="1442" spans="1:16" x14ac:dyDescent="0.25">
      <c r="A1442" s="1">
        <v>45718</v>
      </c>
      <c r="B1442">
        <v>4306000</v>
      </c>
      <c r="C1442">
        <v>88.14</v>
      </c>
      <c r="D1442">
        <v>68.209999999999994</v>
      </c>
      <c r="E1442">
        <v>2.36</v>
      </c>
      <c r="F1442" t="s">
        <v>9</v>
      </c>
      <c r="G1442" t="s">
        <v>20</v>
      </c>
      <c r="H1442" t="s">
        <v>21</v>
      </c>
      <c r="I1442">
        <v>57</v>
      </c>
      <c r="J1442">
        <f t="shared" si="132"/>
        <v>2025</v>
      </c>
      <c r="K1442" t="str">
        <f t="shared" si="133"/>
        <v>50-100</v>
      </c>
      <c r="L1442" t="str">
        <f t="shared" si="134"/>
        <v>65-79.99</v>
      </c>
      <c r="M1442" s="2" t="str">
        <f t="shared" si="135"/>
        <v>Over 2.00</v>
      </c>
      <c r="N1442" s="2" t="str">
        <f t="shared" si="136"/>
        <v>Under 90</v>
      </c>
      <c r="O1442" s="2">
        <f t="shared" si="137"/>
        <v>0</v>
      </c>
      <c r="P1442" s="2">
        <f>1</f>
        <v>1</v>
      </c>
    </row>
    <row r="1443" spans="1:16" x14ac:dyDescent="0.25">
      <c r="A1443" s="1">
        <v>44219</v>
      </c>
      <c r="B1443">
        <v>5613000</v>
      </c>
      <c r="C1443">
        <v>95.31</v>
      </c>
      <c r="D1443">
        <v>53.83</v>
      </c>
      <c r="E1443">
        <v>2.38</v>
      </c>
      <c r="F1443" t="s">
        <v>9</v>
      </c>
      <c r="G1443" t="s">
        <v>10</v>
      </c>
      <c r="H1443" t="s">
        <v>11</v>
      </c>
      <c r="I1443">
        <v>58</v>
      </c>
      <c r="J1443">
        <f t="shared" si="132"/>
        <v>2021</v>
      </c>
      <c r="K1443" t="str">
        <f t="shared" si="133"/>
        <v>50-100</v>
      </c>
      <c r="L1443" t="str">
        <f t="shared" si="134"/>
        <v>Under 65</v>
      </c>
      <c r="M1443" s="2" t="str">
        <f t="shared" si="135"/>
        <v>Over 2.00</v>
      </c>
      <c r="N1443" s="2" t="str">
        <f t="shared" si="136"/>
        <v>95-97.99</v>
      </c>
      <c r="O1443" s="2">
        <f t="shared" si="137"/>
        <v>0</v>
      </c>
      <c r="P1443" s="2">
        <f>1</f>
        <v>1</v>
      </c>
    </row>
    <row r="1444" spans="1:16" x14ac:dyDescent="0.25">
      <c r="A1444" s="1">
        <v>44175</v>
      </c>
      <c r="B1444">
        <v>1105000</v>
      </c>
      <c r="C1444">
        <v>96.35</v>
      </c>
      <c r="D1444">
        <v>60.29</v>
      </c>
      <c r="E1444">
        <v>2.04</v>
      </c>
      <c r="F1444" t="s">
        <v>9</v>
      </c>
      <c r="G1444" t="s">
        <v>35</v>
      </c>
      <c r="H1444" t="s">
        <v>11</v>
      </c>
      <c r="I1444">
        <v>104</v>
      </c>
      <c r="J1444">
        <f t="shared" si="132"/>
        <v>2020</v>
      </c>
      <c r="K1444" t="str">
        <f t="shared" si="133"/>
        <v>More than 100</v>
      </c>
      <c r="L1444" t="str">
        <f t="shared" si="134"/>
        <v>Under 65</v>
      </c>
      <c r="M1444" s="2" t="str">
        <f t="shared" si="135"/>
        <v>Over 2.00</v>
      </c>
      <c r="N1444" s="2" t="str">
        <f t="shared" si="136"/>
        <v>95-97.99</v>
      </c>
      <c r="O1444" s="2">
        <f t="shared" si="137"/>
        <v>0</v>
      </c>
      <c r="P1444" s="2">
        <f>1</f>
        <v>1</v>
      </c>
    </row>
    <row r="1445" spans="1:16" x14ac:dyDescent="0.25">
      <c r="A1445" s="1">
        <v>43149</v>
      </c>
      <c r="B1445">
        <v>9148000</v>
      </c>
      <c r="C1445">
        <v>88.32</v>
      </c>
      <c r="D1445">
        <v>77.08</v>
      </c>
      <c r="E1445">
        <v>2.16</v>
      </c>
      <c r="F1445" t="s">
        <v>9</v>
      </c>
      <c r="G1445" t="s">
        <v>29</v>
      </c>
      <c r="H1445" t="s">
        <v>26</v>
      </c>
      <c r="I1445">
        <v>51</v>
      </c>
      <c r="J1445">
        <f t="shared" si="132"/>
        <v>2018</v>
      </c>
      <c r="K1445" t="str">
        <f t="shared" si="133"/>
        <v>50-100</v>
      </c>
      <c r="L1445" t="str">
        <f t="shared" si="134"/>
        <v>65-79.99</v>
      </c>
      <c r="M1445" s="2" t="str">
        <f t="shared" si="135"/>
        <v>Over 2.00</v>
      </c>
      <c r="N1445" s="2" t="str">
        <f t="shared" si="136"/>
        <v>Under 90</v>
      </c>
      <c r="O1445" s="2">
        <f t="shared" si="137"/>
        <v>0</v>
      </c>
      <c r="P1445" s="2">
        <f>1</f>
        <v>1</v>
      </c>
    </row>
    <row r="1446" spans="1:16" x14ac:dyDescent="0.25">
      <c r="A1446" s="1">
        <v>44943</v>
      </c>
      <c r="B1446">
        <v>9649000</v>
      </c>
      <c r="C1446">
        <v>91.84</v>
      </c>
      <c r="D1446">
        <v>85.76</v>
      </c>
      <c r="E1446">
        <v>1.75</v>
      </c>
      <c r="F1446" t="s">
        <v>9</v>
      </c>
      <c r="G1446" t="s">
        <v>31</v>
      </c>
      <c r="H1446" t="s">
        <v>21</v>
      </c>
      <c r="I1446">
        <v>59</v>
      </c>
      <c r="J1446">
        <f t="shared" si="132"/>
        <v>2023</v>
      </c>
      <c r="K1446" t="str">
        <f t="shared" si="133"/>
        <v>50-100</v>
      </c>
      <c r="L1446" t="str">
        <f t="shared" si="134"/>
        <v>Over 80</v>
      </c>
      <c r="M1446" s="2" t="str">
        <f t="shared" si="135"/>
        <v>1.50-1.99</v>
      </c>
      <c r="N1446" s="2" t="str">
        <f t="shared" si="136"/>
        <v>90-94.99</v>
      </c>
      <c r="O1446" s="2">
        <f t="shared" si="137"/>
        <v>0</v>
      </c>
      <c r="P1446" s="2">
        <f>1</f>
        <v>1</v>
      </c>
    </row>
    <row r="1447" spans="1:16" x14ac:dyDescent="0.25">
      <c r="A1447" s="1">
        <v>42635</v>
      </c>
      <c r="B1447">
        <v>5806000</v>
      </c>
      <c r="C1447">
        <v>91.16</v>
      </c>
      <c r="D1447">
        <v>59.2</v>
      </c>
      <c r="E1447">
        <v>1.61</v>
      </c>
      <c r="F1447" t="s">
        <v>9</v>
      </c>
      <c r="G1447" t="s">
        <v>35</v>
      </c>
      <c r="H1447" t="s">
        <v>11</v>
      </c>
      <c r="I1447">
        <v>88</v>
      </c>
      <c r="J1447">
        <f t="shared" si="132"/>
        <v>2016</v>
      </c>
      <c r="K1447" t="str">
        <f t="shared" si="133"/>
        <v>50-100</v>
      </c>
      <c r="L1447" t="str">
        <f t="shared" si="134"/>
        <v>Under 65</v>
      </c>
      <c r="M1447" s="2" t="str">
        <f t="shared" si="135"/>
        <v>1.50-1.99</v>
      </c>
      <c r="N1447" s="2" t="str">
        <f t="shared" si="136"/>
        <v>90-94.99</v>
      </c>
      <c r="O1447" s="2">
        <f t="shared" si="137"/>
        <v>0</v>
      </c>
      <c r="P1447" s="2">
        <f>1</f>
        <v>1</v>
      </c>
    </row>
    <row r="1448" spans="1:16" x14ac:dyDescent="0.25">
      <c r="A1448" s="1">
        <v>45124</v>
      </c>
      <c r="B1448">
        <v>3966000</v>
      </c>
      <c r="C1448">
        <v>92.87</v>
      </c>
      <c r="D1448">
        <v>82.24</v>
      </c>
      <c r="E1448">
        <v>1.53</v>
      </c>
      <c r="F1448" t="s">
        <v>9</v>
      </c>
      <c r="G1448" t="s">
        <v>43</v>
      </c>
      <c r="H1448" t="s">
        <v>15</v>
      </c>
      <c r="I1448">
        <v>93</v>
      </c>
      <c r="J1448">
        <f t="shared" si="132"/>
        <v>2023</v>
      </c>
      <c r="K1448" t="str">
        <f t="shared" si="133"/>
        <v>50-100</v>
      </c>
      <c r="L1448" t="str">
        <f t="shared" si="134"/>
        <v>Over 80</v>
      </c>
      <c r="M1448" s="2" t="str">
        <f t="shared" si="135"/>
        <v>1.50-1.99</v>
      </c>
      <c r="N1448" s="2" t="str">
        <f t="shared" si="136"/>
        <v>90-94.99</v>
      </c>
      <c r="O1448" s="2">
        <f t="shared" si="137"/>
        <v>0</v>
      </c>
      <c r="P1448" s="2">
        <f>1</f>
        <v>1</v>
      </c>
    </row>
    <row r="1449" spans="1:16" x14ac:dyDescent="0.25">
      <c r="A1449" s="1">
        <v>44958</v>
      </c>
      <c r="B1449">
        <v>2435000</v>
      </c>
      <c r="C1449">
        <v>86.64</v>
      </c>
      <c r="D1449">
        <v>81.78</v>
      </c>
      <c r="E1449">
        <v>1.1499999999999999</v>
      </c>
      <c r="F1449" t="s">
        <v>9</v>
      </c>
      <c r="G1449" t="s">
        <v>36</v>
      </c>
      <c r="H1449" t="s">
        <v>37</v>
      </c>
      <c r="I1449">
        <v>96</v>
      </c>
      <c r="J1449">
        <f t="shared" si="132"/>
        <v>2023</v>
      </c>
      <c r="K1449" t="str">
        <f t="shared" si="133"/>
        <v>50-100</v>
      </c>
      <c r="L1449" t="str">
        <f t="shared" si="134"/>
        <v>Over 80</v>
      </c>
      <c r="M1449" s="2" t="str">
        <f t="shared" si="135"/>
        <v>Under 1.25</v>
      </c>
      <c r="N1449" s="2" t="str">
        <f t="shared" si="136"/>
        <v>Under 90</v>
      </c>
      <c r="O1449" s="2">
        <f t="shared" si="137"/>
        <v>0</v>
      </c>
      <c r="P1449" s="2">
        <f>1</f>
        <v>1</v>
      </c>
    </row>
    <row r="1450" spans="1:16" x14ac:dyDescent="0.25">
      <c r="A1450" s="1">
        <v>44092</v>
      </c>
      <c r="B1450">
        <v>6382000</v>
      </c>
      <c r="C1450">
        <v>90.2</v>
      </c>
      <c r="D1450">
        <v>88.92</v>
      </c>
      <c r="E1450">
        <v>2.4700000000000002</v>
      </c>
      <c r="F1450" t="s">
        <v>9</v>
      </c>
      <c r="G1450" t="s">
        <v>46</v>
      </c>
      <c r="H1450" t="s">
        <v>37</v>
      </c>
      <c r="I1450">
        <v>61</v>
      </c>
      <c r="J1450">
        <f t="shared" si="132"/>
        <v>2020</v>
      </c>
      <c r="K1450" t="str">
        <f t="shared" si="133"/>
        <v>50-100</v>
      </c>
      <c r="L1450" t="str">
        <f t="shared" si="134"/>
        <v>Over 80</v>
      </c>
      <c r="M1450" s="2" t="str">
        <f t="shared" si="135"/>
        <v>Over 2.00</v>
      </c>
      <c r="N1450" s="2" t="str">
        <f t="shared" si="136"/>
        <v>90-94.99</v>
      </c>
      <c r="O1450" s="2">
        <f t="shared" si="137"/>
        <v>0</v>
      </c>
      <c r="P1450" s="2">
        <f>1</f>
        <v>1</v>
      </c>
    </row>
    <row r="1451" spans="1:16" x14ac:dyDescent="0.25">
      <c r="A1451" s="1">
        <v>43917</v>
      </c>
      <c r="B1451">
        <v>4136000</v>
      </c>
      <c r="C1451">
        <v>86.51</v>
      </c>
      <c r="D1451">
        <v>78.3</v>
      </c>
      <c r="E1451">
        <v>1.05</v>
      </c>
      <c r="F1451" t="s">
        <v>9</v>
      </c>
      <c r="G1451" t="s">
        <v>30</v>
      </c>
      <c r="H1451" t="s">
        <v>28</v>
      </c>
      <c r="I1451">
        <v>129</v>
      </c>
      <c r="J1451">
        <f t="shared" si="132"/>
        <v>2020</v>
      </c>
      <c r="K1451" t="str">
        <f t="shared" si="133"/>
        <v>More than 100</v>
      </c>
      <c r="L1451" t="str">
        <f t="shared" si="134"/>
        <v>65-79.99</v>
      </c>
      <c r="M1451" s="2" t="str">
        <f t="shared" si="135"/>
        <v>Under 1.25</v>
      </c>
      <c r="N1451" s="2" t="str">
        <f t="shared" si="136"/>
        <v>Under 90</v>
      </c>
      <c r="O1451" s="2">
        <f t="shared" si="137"/>
        <v>0</v>
      </c>
      <c r="P1451" s="2">
        <f>1</f>
        <v>1</v>
      </c>
    </row>
    <row r="1452" spans="1:16" x14ac:dyDescent="0.25">
      <c r="A1452" s="1">
        <v>42560</v>
      </c>
      <c r="B1452">
        <v>4713000</v>
      </c>
      <c r="C1452">
        <v>99.4</v>
      </c>
      <c r="D1452">
        <v>77.73</v>
      </c>
      <c r="E1452">
        <v>2.2000000000000002</v>
      </c>
      <c r="F1452" t="s">
        <v>9</v>
      </c>
      <c r="G1452" t="s">
        <v>20</v>
      </c>
      <c r="H1452" t="s">
        <v>21</v>
      </c>
      <c r="I1452">
        <v>70</v>
      </c>
      <c r="J1452">
        <f t="shared" si="132"/>
        <v>2016</v>
      </c>
      <c r="K1452" t="str">
        <f t="shared" si="133"/>
        <v>50-100</v>
      </c>
      <c r="L1452" t="str">
        <f t="shared" si="134"/>
        <v>65-79.99</v>
      </c>
      <c r="M1452" s="2" t="str">
        <f t="shared" si="135"/>
        <v>Over 2.00</v>
      </c>
      <c r="N1452" s="2" t="str">
        <f t="shared" si="136"/>
        <v>Over 98</v>
      </c>
      <c r="O1452" s="2">
        <f t="shared" si="137"/>
        <v>0</v>
      </c>
      <c r="P1452" s="2">
        <f>1</f>
        <v>1</v>
      </c>
    </row>
    <row r="1453" spans="1:16" x14ac:dyDescent="0.25">
      <c r="A1453" s="1">
        <v>44397</v>
      </c>
      <c r="B1453">
        <v>1692000</v>
      </c>
      <c r="C1453">
        <v>88.52</v>
      </c>
      <c r="D1453">
        <v>69.23</v>
      </c>
      <c r="E1453">
        <v>1.83</v>
      </c>
      <c r="F1453" t="s">
        <v>9</v>
      </c>
      <c r="G1453" t="s">
        <v>43</v>
      </c>
      <c r="H1453" t="s">
        <v>15</v>
      </c>
      <c r="I1453">
        <v>43</v>
      </c>
      <c r="J1453">
        <f t="shared" si="132"/>
        <v>2021</v>
      </c>
      <c r="K1453" t="str">
        <f t="shared" si="133"/>
        <v>Less than 50</v>
      </c>
      <c r="L1453" t="str">
        <f t="shared" si="134"/>
        <v>65-79.99</v>
      </c>
      <c r="M1453" s="2" t="str">
        <f t="shared" si="135"/>
        <v>1.50-1.99</v>
      </c>
      <c r="N1453" s="2" t="str">
        <f t="shared" si="136"/>
        <v>Under 90</v>
      </c>
      <c r="O1453" s="2">
        <f t="shared" si="137"/>
        <v>0</v>
      </c>
      <c r="P1453" s="2">
        <f>1</f>
        <v>1</v>
      </c>
    </row>
    <row r="1454" spans="1:16" x14ac:dyDescent="0.25">
      <c r="A1454" s="1">
        <v>45363</v>
      </c>
      <c r="B1454">
        <v>2292000</v>
      </c>
      <c r="C1454">
        <v>99.23</v>
      </c>
      <c r="D1454">
        <v>56.79</v>
      </c>
      <c r="E1454">
        <v>2.4500000000000002</v>
      </c>
      <c r="F1454" t="s">
        <v>9</v>
      </c>
      <c r="G1454" t="s">
        <v>50</v>
      </c>
      <c r="H1454" t="s">
        <v>21</v>
      </c>
      <c r="I1454">
        <v>97</v>
      </c>
      <c r="J1454">
        <f t="shared" si="132"/>
        <v>2024</v>
      </c>
      <c r="K1454" t="str">
        <f t="shared" si="133"/>
        <v>50-100</v>
      </c>
      <c r="L1454" t="str">
        <f t="shared" si="134"/>
        <v>Under 65</v>
      </c>
      <c r="M1454" s="2" t="str">
        <f t="shared" si="135"/>
        <v>Over 2.00</v>
      </c>
      <c r="N1454" s="2" t="str">
        <f t="shared" si="136"/>
        <v>Over 98</v>
      </c>
      <c r="O1454" s="2">
        <f t="shared" si="137"/>
        <v>0</v>
      </c>
      <c r="P1454" s="2">
        <f>1</f>
        <v>1</v>
      </c>
    </row>
    <row r="1455" spans="1:16" x14ac:dyDescent="0.25">
      <c r="A1455" s="1">
        <v>42672</v>
      </c>
      <c r="B1455">
        <v>4973000</v>
      </c>
      <c r="C1455">
        <v>90</v>
      </c>
      <c r="D1455">
        <v>67.959999999999994</v>
      </c>
      <c r="E1455">
        <v>1.86</v>
      </c>
      <c r="F1455" t="s">
        <v>9</v>
      </c>
      <c r="G1455" t="s">
        <v>12</v>
      </c>
      <c r="H1455" t="s">
        <v>13</v>
      </c>
      <c r="I1455">
        <v>64</v>
      </c>
      <c r="J1455">
        <f t="shared" si="132"/>
        <v>2016</v>
      </c>
      <c r="K1455" t="str">
        <f t="shared" si="133"/>
        <v>50-100</v>
      </c>
      <c r="L1455" t="str">
        <f t="shared" si="134"/>
        <v>65-79.99</v>
      </c>
      <c r="M1455" s="2" t="str">
        <f t="shared" si="135"/>
        <v>1.50-1.99</v>
      </c>
      <c r="N1455" s="2" t="str">
        <f t="shared" si="136"/>
        <v>90-94.99</v>
      </c>
      <c r="O1455" s="2">
        <f t="shared" si="137"/>
        <v>0</v>
      </c>
      <c r="P1455" s="2">
        <f>1</f>
        <v>1</v>
      </c>
    </row>
    <row r="1456" spans="1:16" x14ac:dyDescent="0.25">
      <c r="A1456" s="1">
        <v>44139</v>
      </c>
      <c r="B1456">
        <v>1036000</v>
      </c>
      <c r="C1456">
        <v>95.99</v>
      </c>
      <c r="D1456">
        <v>77.44</v>
      </c>
      <c r="E1456">
        <v>2.25</v>
      </c>
      <c r="F1456" t="s">
        <v>19</v>
      </c>
      <c r="G1456" t="s">
        <v>47</v>
      </c>
      <c r="H1456" t="s">
        <v>18</v>
      </c>
      <c r="I1456">
        <v>30</v>
      </c>
      <c r="J1456">
        <f t="shared" si="132"/>
        <v>2020</v>
      </c>
      <c r="K1456" t="str">
        <f t="shared" si="133"/>
        <v>Less than 50</v>
      </c>
      <c r="L1456" t="str">
        <f t="shared" si="134"/>
        <v>65-79.99</v>
      </c>
      <c r="M1456" s="2" t="str">
        <f t="shared" si="135"/>
        <v>Over 2.00</v>
      </c>
      <c r="N1456" s="2" t="str">
        <f t="shared" si="136"/>
        <v>95-97.99</v>
      </c>
      <c r="O1456" s="2">
        <f t="shared" si="137"/>
        <v>1</v>
      </c>
      <c r="P1456" s="2">
        <f>1</f>
        <v>1</v>
      </c>
    </row>
    <row r="1457" spans="1:16" x14ac:dyDescent="0.25">
      <c r="A1457" s="1">
        <v>45080</v>
      </c>
      <c r="B1457">
        <v>6249000</v>
      </c>
      <c r="C1457">
        <v>93.78</v>
      </c>
      <c r="D1457">
        <v>64.790000000000006</v>
      </c>
      <c r="E1457">
        <v>1.73</v>
      </c>
      <c r="F1457" t="s">
        <v>9</v>
      </c>
      <c r="G1457" t="s">
        <v>42</v>
      </c>
      <c r="H1457" t="s">
        <v>26</v>
      </c>
      <c r="I1457">
        <v>32</v>
      </c>
      <c r="J1457">
        <f t="shared" si="132"/>
        <v>2023</v>
      </c>
      <c r="K1457" t="str">
        <f t="shared" si="133"/>
        <v>Less than 50</v>
      </c>
      <c r="L1457" t="str">
        <f t="shared" si="134"/>
        <v>Under 65</v>
      </c>
      <c r="M1457" s="2" t="str">
        <f t="shared" si="135"/>
        <v>1.50-1.99</v>
      </c>
      <c r="N1457" s="2" t="str">
        <f t="shared" si="136"/>
        <v>90-94.99</v>
      </c>
      <c r="O1457" s="2">
        <f t="shared" si="137"/>
        <v>0</v>
      </c>
      <c r="P1457" s="2">
        <f>1</f>
        <v>1</v>
      </c>
    </row>
    <row r="1458" spans="1:16" x14ac:dyDescent="0.25">
      <c r="A1458" s="1">
        <v>45019</v>
      </c>
      <c r="B1458">
        <v>3358000</v>
      </c>
      <c r="C1458">
        <v>88.21</v>
      </c>
      <c r="D1458">
        <v>54.22</v>
      </c>
      <c r="E1458">
        <v>2.02</v>
      </c>
      <c r="F1458" t="s">
        <v>9</v>
      </c>
      <c r="G1458" t="s">
        <v>20</v>
      </c>
      <c r="H1458" t="s">
        <v>21</v>
      </c>
      <c r="I1458">
        <v>62</v>
      </c>
      <c r="J1458">
        <f t="shared" si="132"/>
        <v>2023</v>
      </c>
      <c r="K1458" t="str">
        <f t="shared" si="133"/>
        <v>50-100</v>
      </c>
      <c r="L1458" t="str">
        <f t="shared" si="134"/>
        <v>Under 65</v>
      </c>
      <c r="M1458" s="2" t="str">
        <f t="shared" si="135"/>
        <v>Over 2.00</v>
      </c>
      <c r="N1458" s="2" t="str">
        <f t="shared" si="136"/>
        <v>Under 90</v>
      </c>
      <c r="O1458" s="2">
        <f t="shared" si="137"/>
        <v>0</v>
      </c>
      <c r="P1458" s="2">
        <f>1</f>
        <v>1</v>
      </c>
    </row>
    <row r="1459" spans="1:16" x14ac:dyDescent="0.25">
      <c r="A1459" s="1">
        <v>42444</v>
      </c>
      <c r="B1459">
        <v>5791000</v>
      </c>
      <c r="C1459">
        <v>95.95</v>
      </c>
      <c r="D1459">
        <v>52.08</v>
      </c>
      <c r="E1459">
        <v>2.33</v>
      </c>
      <c r="F1459" t="s">
        <v>9</v>
      </c>
      <c r="G1459" t="s">
        <v>46</v>
      </c>
      <c r="H1459" t="s">
        <v>37</v>
      </c>
      <c r="I1459">
        <v>79</v>
      </c>
      <c r="J1459">
        <f t="shared" si="132"/>
        <v>2016</v>
      </c>
      <c r="K1459" t="str">
        <f t="shared" si="133"/>
        <v>50-100</v>
      </c>
      <c r="L1459" t="str">
        <f t="shared" si="134"/>
        <v>Under 65</v>
      </c>
      <c r="M1459" s="2" t="str">
        <f t="shared" si="135"/>
        <v>Over 2.00</v>
      </c>
      <c r="N1459" s="2" t="str">
        <f t="shared" si="136"/>
        <v>95-97.99</v>
      </c>
      <c r="O1459" s="2">
        <f t="shared" si="137"/>
        <v>0</v>
      </c>
      <c r="P1459" s="2">
        <f>1</f>
        <v>1</v>
      </c>
    </row>
    <row r="1460" spans="1:16" x14ac:dyDescent="0.25">
      <c r="A1460" s="1">
        <v>42564</v>
      </c>
      <c r="B1460">
        <v>4657000</v>
      </c>
      <c r="C1460">
        <v>93.79</v>
      </c>
      <c r="D1460">
        <v>89.04</v>
      </c>
      <c r="E1460">
        <v>1.8</v>
      </c>
      <c r="F1460" t="s">
        <v>9</v>
      </c>
      <c r="G1460" t="s">
        <v>46</v>
      </c>
      <c r="H1460" t="s">
        <v>37</v>
      </c>
      <c r="I1460">
        <v>107</v>
      </c>
      <c r="J1460">
        <f t="shared" si="132"/>
        <v>2016</v>
      </c>
      <c r="K1460" t="str">
        <f t="shared" si="133"/>
        <v>More than 100</v>
      </c>
      <c r="L1460" t="str">
        <f t="shared" si="134"/>
        <v>Over 80</v>
      </c>
      <c r="M1460" s="2" t="str">
        <f t="shared" si="135"/>
        <v>1.50-1.99</v>
      </c>
      <c r="N1460" s="2" t="str">
        <f t="shared" si="136"/>
        <v>90-94.99</v>
      </c>
      <c r="O1460" s="2">
        <f t="shared" si="137"/>
        <v>0</v>
      </c>
      <c r="P1460" s="2">
        <f>1</f>
        <v>1</v>
      </c>
    </row>
    <row r="1461" spans="1:16" x14ac:dyDescent="0.25">
      <c r="A1461" s="1">
        <v>44502</v>
      </c>
      <c r="B1461">
        <v>4487000</v>
      </c>
      <c r="C1461">
        <v>93.77</v>
      </c>
      <c r="D1461">
        <v>82.65</v>
      </c>
      <c r="E1461">
        <v>2.48</v>
      </c>
      <c r="F1461" t="s">
        <v>9</v>
      </c>
      <c r="G1461" t="s">
        <v>20</v>
      </c>
      <c r="H1461" t="s">
        <v>21</v>
      </c>
      <c r="I1461">
        <v>34</v>
      </c>
      <c r="J1461">
        <f t="shared" si="132"/>
        <v>2021</v>
      </c>
      <c r="K1461" t="str">
        <f t="shared" si="133"/>
        <v>Less than 50</v>
      </c>
      <c r="L1461" t="str">
        <f t="shared" si="134"/>
        <v>Over 80</v>
      </c>
      <c r="M1461" s="2" t="str">
        <f t="shared" si="135"/>
        <v>Over 2.00</v>
      </c>
      <c r="N1461" s="2" t="str">
        <f t="shared" si="136"/>
        <v>90-94.99</v>
      </c>
      <c r="O1461" s="2">
        <f t="shared" si="137"/>
        <v>0</v>
      </c>
      <c r="P1461" s="2">
        <f>1</f>
        <v>1</v>
      </c>
    </row>
    <row r="1462" spans="1:16" x14ac:dyDescent="0.25">
      <c r="A1462" s="1">
        <v>43994</v>
      </c>
      <c r="B1462">
        <v>3970000</v>
      </c>
      <c r="C1462">
        <v>97.02</v>
      </c>
      <c r="D1462">
        <v>74.180000000000007</v>
      </c>
      <c r="E1462">
        <v>1.3</v>
      </c>
      <c r="F1462" t="s">
        <v>19</v>
      </c>
      <c r="G1462" t="s">
        <v>14</v>
      </c>
      <c r="H1462" t="s">
        <v>15</v>
      </c>
      <c r="I1462">
        <v>71</v>
      </c>
      <c r="J1462">
        <f t="shared" si="132"/>
        <v>2020</v>
      </c>
      <c r="K1462" t="str">
        <f t="shared" si="133"/>
        <v>50-100</v>
      </c>
      <c r="L1462" t="str">
        <f t="shared" si="134"/>
        <v>65-79.99</v>
      </c>
      <c r="M1462" s="2" t="str">
        <f t="shared" si="135"/>
        <v>1.25-1.49</v>
      </c>
      <c r="N1462" s="2" t="str">
        <f t="shared" si="136"/>
        <v>95-97.99</v>
      </c>
      <c r="O1462" s="2">
        <f t="shared" si="137"/>
        <v>1</v>
      </c>
      <c r="P1462" s="2">
        <f>1</f>
        <v>1</v>
      </c>
    </row>
    <row r="1463" spans="1:16" x14ac:dyDescent="0.25">
      <c r="A1463" s="1">
        <v>42687</v>
      </c>
      <c r="B1463">
        <v>8403000</v>
      </c>
      <c r="C1463">
        <v>96.56</v>
      </c>
      <c r="D1463">
        <v>69.98</v>
      </c>
      <c r="E1463">
        <v>1.46</v>
      </c>
      <c r="F1463" t="s">
        <v>9</v>
      </c>
      <c r="G1463" t="s">
        <v>32</v>
      </c>
      <c r="H1463" t="s">
        <v>33</v>
      </c>
      <c r="I1463">
        <v>73</v>
      </c>
      <c r="J1463">
        <f t="shared" si="132"/>
        <v>2016</v>
      </c>
      <c r="K1463" t="str">
        <f t="shared" si="133"/>
        <v>50-100</v>
      </c>
      <c r="L1463" t="str">
        <f t="shared" si="134"/>
        <v>65-79.99</v>
      </c>
      <c r="M1463" s="2" t="str">
        <f t="shared" si="135"/>
        <v>1.25-1.49</v>
      </c>
      <c r="N1463" s="2" t="str">
        <f t="shared" si="136"/>
        <v>95-97.99</v>
      </c>
      <c r="O1463" s="2">
        <f t="shared" si="137"/>
        <v>0</v>
      </c>
      <c r="P1463" s="2">
        <f>1</f>
        <v>1</v>
      </c>
    </row>
    <row r="1464" spans="1:16" x14ac:dyDescent="0.25">
      <c r="A1464" s="1">
        <v>42772</v>
      </c>
      <c r="B1464">
        <v>1820000</v>
      </c>
      <c r="C1464">
        <v>95.97</v>
      </c>
      <c r="D1464">
        <v>59.69</v>
      </c>
      <c r="E1464">
        <v>1.26</v>
      </c>
      <c r="F1464" t="s">
        <v>9</v>
      </c>
      <c r="G1464" t="s">
        <v>22</v>
      </c>
      <c r="H1464" t="s">
        <v>23</v>
      </c>
      <c r="I1464">
        <v>55</v>
      </c>
      <c r="J1464">
        <f t="shared" si="132"/>
        <v>2017</v>
      </c>
      <c r="K1464" t="str">
        <f t="shared" si="133"/>
        <v>50-100</v>
      </c>
      <c r="L1464" t="str">
        <f t="shared" si="134"/>
        <v>Under 65</v>
      </c>
      <c r="M1464" s="2" t="str">
        <f t="shared" si="135"/>
        <v>1.25-1.49</v>
      </c>
      <c r="N1464" s="2" t="str">
        <f t="shared" si="136"/>
        <v>95-97.99</v>
      </c>
      <c r="O1464" s="2">
        <f t="shared" si="137"/>
        <v>0</v>
      </c>
      <c r="P1464" s="2">
        <f>1</f>
        <v>1</v>
      </c>
    </row>
    <row r="1465" spans="1:16" x14ac:dyDescent="0.25">
      <c r="A1465" s="1">
        <v>45361</v>
      </c>
      <c r="B1465">
        <v>1333000</v>
      </c>
      <c r="C1465">
        <v>94.43</v>
      </c>
      <c r="D1465">
        <v>54.72</v>
      </c>
      <c r="E1465">
        <v>1.98</v>
      </c>
      <c r="F1465" t="s">
        <v>9</v>
      </c>
      <c r="G1465" t="s">
        <v>50</v>
      </c>
      <c r="H1465" t="s">
        <v>21</v>
      </c>
      <c r="I1465">
        <v>82</v>
      </c>
      <c r="J1465">
        <f t="shared" si="132"/>
        <v>2024</v>
      </c>
      <c r="K1465" t="str">
        <f t="shared" si="133"/>
        <v>50-100</v>
      </c>
      <c r="L1465" t="str">
        <f t="shared" si="134"/>
        <v>Under 65</v>
      </c>
      <c r="M1465" s="2" t="str">
        <f t="shared" si="135"/>
        <v>1.50-1.99</v>
      </c>
      <c r="N1465" s="2" t="str">
        <f t="shared" si="136"/>
        <v>90-94.99</v>
      </c>
      <c r="O1465" s="2">
        <f t="shared" si="137"/>
        <v>0</v>
      </c>
      <c r="P1465" s="2">
        <f>1</f>
        <v>1</v>
      </c>
    </row>
    <row r="1466" spans="1:16" x14ac:dyDescent="0.25">
      <c r="A1466" s="1">
        <v>44600</v>
      </c>
      <c r="B1466">
        <v>4269000</v>
      </c>
      <c r="C1466">
        <v>96.68</v>
      </c>
      <c r="D1466">
        <v>74.34</v>
      </c>
      <c r="E1466">
        <v>2.46</v>
      </c>
      <c r="F1466" t="s">
        <v>19</v>
      </c>
      <c r="G1466" t="s">
        <v>41</v>
      </c>
      <c r="H1466" t="s">
        <v>33</v>
      </c>
      <c r="I1466">
        <v>90</v>
      </c>
      <c r="J1466">
        <f t="shared" si="132"/>
        <v>2022</v>
      </c>
      <c r="K1466" t="str">
        <f t="shared" si="133"/>
        <v>50-100</v>
      </c>
      <c r="L1466" t="str">
        <f t="shared" si="134"/>
        <v>65-79.99</v>
      </c>
      <c r="M1466" s="2" t="str">
        <f t="shared" si="135"/>
        <v>Over 2.00</v>
      </c>
      <c r="N1466" s="2" t="str">
        <f t="shared" si="136"/>
        <v>95-97.99</v>
      </c>
      <c r="O1466" s="2">
        <f t="shared" si="137"/>
        <v>1</v>
      </c>
      <c r="P1466" s="2">
        <f>1</f>
        <v>1</v>
      </c>
    </row>
    <row r="1467" spans="1:16" x14ac:dyDescent="0.25">
      <c r="A1467" s="1">
        <v>45086</v>
      </c>
      <c r="B1467">
        <v>7965000</v>
      </c>
      <c r="C1467">
        <v>85.95</v>
      </c>
      <c r="D1467">
        <v>65.849999999999994</v>
      </c>
      <c r="E1467">
        <v>2.4500000000000002</v>
      </c>
      <c r="F1467" t="s">
        <v>9</v>
      </c>
      <c r="G1467" t="s">
        <v>38</v>
      </c>
      <c r="H1467" t="s">
        <v>23</v>
      </c>
      <c r="I1467">
        <v>44</v>
      </c>
      <c r="J1467">
        <f t="shared" si="132"/>
        <v>2023</v>
      </c>
      <c r="K1467" t="str">
        <f t="shared" si="133"/>
        <v>Less than 50</v>
      </c>
      <c r="L1467" t="str">
        <f t="shared" si="134"/>
        <v>65-79.99</v>
      </c>
      <c r="M1467" s="2" t="str">
        <f t="shared" si="135"/>
        <v>Over 2.00</v>
      </c>
      <c r="N1467" s="2" t="str">
        <f t="shared" si="136"/>
        <v>Under 90</v>
      </c>
      <c r="O1467" s="2">
        <f t="shared" si="137"/>
        <v>0</v>
      </c>
      <c r="P1467" s="2">
        <f>1</f>
        <v>1</v>
      </c>
    </row>
    <row r="1468" spans="1:16" x14ac:dyDescent="0.25">
      <c r="A1468" s="1">
        <v>45817</v>
      </c>
      <c r="B1468">
        <v>1392000</v>
      </c>
      <c r="C1468">
        <v>86.8</v>
      </c>
      <c r="D1468">
        <v>78.14</v>
      </c>
      <c r="E1468">
        <v>1.97</v>
      </c>
      <c r="F1468" t="s">
        <v>9</v>
      </c>
      <c r="G1468" t="s">
        <v>20</v>
      </c>
      <c r="H1468" t="s">
        <v>21</v>
      </c>
      <c r="I1468">
        <v>84</v>
      </c>
      <c r="J1468">
        <f t="shared" si="132"/>
        <v>2025</v>
      </c>
      <c r="K1468" t="str">
        <f t="shared" si="133"/>
        <v>50-100</v>
      </c>
      <c r="L1468" t="str">
        <f t="shared" si="134"/>
        <v>65-79.99</v>
      </c>
      <c r="M1468" s="2" t="str">
        <f t="shared" si="135"/>
        <v>1.50-1.99</v>
      </c>
      <c r="N1468" s="2" t="str">
        <f t="shared" si="136"/>
        <v>Under 90</v>
      </c>
      <c r="O1468" s="2">
        <f t="shared" si="137"/>
        <v>0</v>
      </c>
      <c r="P1468" s="2">
        <f>1</f>
        <v>1</v>
      </c>
    </row>
    <row r="1469" spans="1:16" x14ac:dyDescent="0.25">
      <c r="A1469" s="1">
        <v>45655</v>
      </c>
      <c r="B1469">
        <v>5987000</v>
      </c>
      <c r="C1469">
        <v>85.33</v>
      </c>
      <c r="D1469">
        <v>62.15</v>
      </c>
      <c r="E1469">
        <v>2.38</v>
      </c>
      <c r="F1469" t="s">
        <v>19</v>
      </c>
      <c r="G1469" t="s">
        <v>25</v>
      </c>
      <c r="H1469" t="s">
        <v>26</v>
      </c>
      <c r="I1469">
        <v>70</v>
      </c>
      <c r="J1469">
        <f t="shared" si="132"/>
        <v>2024</v>
      </c>
      <c r="K1469" t="str">
        <f t="shared" si="133"/>
        <v>50-100</v>
      </c>
      <c r="L1469" t="str">
        <f t="shared" si="134"/>
        <v>Under 65</v>
      </c>
      <c r="M1469" s="2" t="str">
        <f t="shared" si="135"/>
        <v>Over 2.00</v>
      </c>
      <c r="N1469" s="2" t="str">
        <f t="shared" si="136"/>
        <v>Under 90</v>
      </c>
      <c r="O1469" s="2">
        <f t="shared" si="137"/>
        <v>1</v>
      </c>
      <c r="P1469" s="2">
        <f>1</f>
        <v>1</v>
      </c>
    </row>
    <row r="1470" spans="1:16" x14ac:dyDescent="0.25">
      <c r="A1470" s="1">
        <v>42465</v>
      </c>
      <c r="B1470">
        <v>2726000</v>
      </c>
      <c r="C1470">
        <v>93.01</v>
      </c>
      <c r="D1470">
        <v>82.95</v>
      </c>
      <c r="E1470">
        <v>1.1499999999999999</v>
      </c>
      <c r="F1470" t="s">
        <v>9</v>
      </c>
      <c r="G1470" t="s">
        <v>46</v>
      </c>
      <c r="H1470" t="s">
        <v>37</v>
      </c>
      <c r="I1470">
        <v>50</v>
      </c>
      <c r="J1470">
        <f t="shared" si="132"/>
        <v>2016</v>
      </c>
      <c r="K1470" t="str">
        <f t="shared" si="133"/>
        <v>50-100</v>
      </c>
      <c r="L1470" t="str">
        <f t="shared" si="134"/>
        <v>Over 80</v>
      </c>
      <c r="M1470" s="2" t="str">
        <f t="shared" si="135"/>
        <v>Under 1.25</v>
      </c>
      <c r="N1470" s="2" t="str">
        <f t="shared" si="136"/>
        <v>90-94.99</v>
      </c>
      <c r="O1470" s="2">
        <f t="shared" si="137"/>
        <v>0</v>
      </c>
      <c r="P1470" s="2">
        <f>1</f>
        <v>1</v>
      </c>
    </row>
    <row r="1471" spans="1:16" x14ac:dyDescent="0.25">
      <c r="A1471" s="1">
        <v>45005</v>
      </c>
      <c r="B1471">
        <v>6145000</v>
      </c>
      <c r="C1471">
        <v>90.77</v>
      </c>
      <c r="D1471">
        <v>66.09</v>
      </c>
      <c r="E1471">
        <v>2.17</v>
      </c>
      <c r="F1471" t="s">
        <v>19</v>
      </c>
      <c r="G1471" t="s">
        <v>27</v>
      </c>
      <c r="H1471" t="s">
        <v>28</v>
      </c>
      <c r="I1471">
        <v>49</v>
      </c>
      <c r="J1471">
        <f t="shared" si="132"/>
        <v>2023</v>
      </c>
      <c r="K1471" t="str">
        <f t="shared" si="133"/>
        <v>Less than 50</v>
      </c>
      <c r="L1471" t="str">
        <f t="shared" si="134"/>
        <v>65-79.99</v>
      </c>
      <c r="M1471" s="2" t="str">
        <f t="shared" si="135"/>
        <v>Over 2.00</v>
      </c>
      <c r="N1471" s="2" t="str">
        <f t="shared" si="136"/>
        <v>90-94.99</v>
      </c>
      <c r="O1471" s="2">
        <f t="shared" si="137"/>
        <v>1</v>
      </c>
      <c r="P1471" s="2">
        <f>1</f>
        <v>1</v>
      </c>
    </row>
    <row r="1472" spans="1:16" x14ac:dyDescent="0.25">
      <c r="A1472" s="1">
        <v>45763</v>
      </c>
      <c r="B1472">
        <v>3743000</v>
      </c>
      <c r="C1472">
        <v>90.64</v>
      </c>
      <c r="D1472">
        <v>64.53</v>
      </c>
      <c r="E1472">
        <v>1.08</v>
      </c>
      <c r="F1472" t="s">
        <v>19</v>
      </c>
      <c r="G1472" t="s">
        <v>39</v>
      </c>
      <c r="H1472" t="s">
        <v>23</v>
      </c>
      <c r="I1472">
        <v>5</v>
      </c>
      <c r="J1472">
        <f t="shared" si="132"/>
        <v>2025</v>
      </c>
      <c r="K1472" t="str">
        <f t="shared" si="133"/>
        <v>Less than 50</v>
      </c>
      <c r="L1472" t="str">
        <f t="shared" si="134"/>
        <v>Under 65</v>
      </c>
      <c r="M1472" s="2" t="str">
        <f t="shared" si="135"/>
        <v>Under 1.25</v>
      </c>
      <c r="N1472" s="2" t="str">
        <f t="shared" si="136"/>
        <v>90-94.99</v>
      </c>
      <c r="O1472" s="2">
        <f t="shared" si="137"/>
        <v>1</v>
      </c>
      <c r="P1472" s="2">
        <f>1</f>
        <v>1</v>
      </c>
    </row>
    <row r="1473" spans="1:16" x14ac:dyDescent="0.25">
      <c r="A1473" s="1">
        <v>43380</v>
      </c>
      <c r="B1473">
        <v>3742000</v>
      </c>
      <c r="C1473">
        <v>87.92</v>
      </c>
      <c r="D1473">
        <v>82.64</v>
      </c>
      <c r="E1473">
        <v>2.2000000000000002</v>
      </c>
      <c r="F1473" t="s">
        <v>9</v>
      </c>
      <c r="G1473" t="s">
        <v>43</v>
      </c>
      <c r="H1473" t="s">
        <v>15</v>
      </c>
      <c r="I1473">
        <v>129</v>
      </c>
      <c r="J1473">
        <f t="shared" si="132"/>
        <v>2018</v>
      </c>
      <c r="K1473" t="str">
        <f t="shared" si="133"/>
        <v>More than 100</v>
      </c>
      <c r="L1473" t="str">
        <f t="shared" si="134"/>
        <v>Over 80</v>
      </c>
      <c r="M1473" s="2" t="str">
        <f t="shared" si="135"/>
        <v>Over 2.00</v>
      </c>
      <c r="N1473" s="2" t="str">
        <f t="shared" si="136"/>
        <v>Under 90</v>
      </c>
      <c r="O1473" s="2">
        <f t="shared" si="137"/>
        <v>0</v>
      </c>
      <c r="P1473" s="2">
        <f>1</f>
        <v>1</v>
      </c>
    </row>
    <row r="1474" spans="1:16" x14ac:dyDescent="0.25">
      <c r="A1474" s="1">
        <v>44208</v>
      </c>
      <c r="B1474">
        <v>1201000</v>
      </c>
      <c r="C1474">
        <v>94.57</v>
      </c>
      <c r="D1474">
        <v>61.53</v>
      </c>
      <c r="E1474">
        <v>1.35</v>
      </c>
      <c r="F1474" t="s">
        <v>9</v>
      </c>
      <c r="G1474" t="s">
        <v>42</v>
      </c>
      <c r="H1474" t="s">
        <v>26</v>
      </c>
      <c r="I1474">
        <v>71</v>
      </c>
      <c r="J1474">
        <f t="shared" ref="J1474:J1537" si="138">YEAR(A1474)</f>
        <v>2021</v>
      </c>
      <c r="K1474" t="str">
        <f t="shared" ref="K1474:K1537" si="139">IF(I1474&lt;50,"Less than 50",IF(I1474&lt;100,"50-100","More than 100"))</f>
        <v>50-100</v>
      </c>
      <c r="L1474" t="str">
        <f t="shared" ref="L1474:L1537" si="140">IF(D1474&lt;65,"Under 65",IF(D1474&lt;80,"65-79.99","Over 80"))</f>
        <v>Under 65</v>
      </c>
      <c r="M1474" s="2" t="str">
        <f t="shared" ref="M1474:M1537" si="141">IF(E1474&lt;1.25,"Under 1.25",IF(E1474&lt;1.5,"1.25-1.49",IF(E1474&lt;2,"1.50-1.99","Over 2.00")))</f>
        <v>1.25-1.49</v>
      </c>
      <c r="N1474" s="2" t="str">
        <f t="shared" ref="N1474:N1537" si="142">IF(C1474&lt;90,"Under 90",IF(C1474&lt;95,"90-94.99",IF(C1474&lt;98,"95-97.99","Over 98")))</f>
        <v>90-94.99</v>
      </c>
      <c r="O1474" s="2">
        <f t="shared" ref="O1474:O1537" si="143">IF(OR(F1474="30 Days Late", F1474="60 Days Late", F1474="90+ Days Late"),1,0)</f>
        <v>0</v>
      </c>
      <c r="P1474" s="2">
        <f>1</f>
        <v>1</v>
      </c>
    </row>
    <row r="1475" spans="1:16" x14ac:dyDescent="0.25">
      <c r="A1475" s="1">
        <v>45166</v>
      </c>
      <c r="B1475">
        <v>4121000</v>
      </c>
      <c r="C1475">
        <v>99.04</v>
      </c>
      <c r="D1475">
        <v>70.81</v>
      </c>
      <c r="E1475">
        <v>1.55</v>
      </c>
      <c r="F1475" t="s">
        <v>9</v>
      </c>
      <c r="G1475" t="s">
        <v>24</v>
      </c>
      <c r="H1475" t="s">
        <v>15</v>
      </c>
      <c r="I1475">
        <v>57</v>
      </c>
      <c r="J1475">
        <f t="shared" si="138"/>
        <v>2023</v>
      </c>
      <c r="K1475" t="str">
        <f t="shared" si="139"/>
        <v>50-100</v>
      </c>
      <c r="L1475" t="str">
        <f t="shared" si="140"/>
        <v>65-79.99</v>
      </c>
      <c r="M1475" s="2" t="str">
        <f t="shared" si="141"/>
        <v>1.50-1.99</v>
      </c>
      <c r="N1475" s="2" t="str">
        <f t="shared" si="142"/>
        <v>Over 98</v>
      </c>
      <c r="O1475" s="2">
        <f t="shared" si="143"/>
        <v>0</v>
      </c>
      <c r="P1475" s="2">
        <f>1</f>
        <v>1</v>
      </c>
    </row>
    <row r="1476" spans="1:16" x14ac:dyDescent="0.25">
      <c r="A1476" s="1">
        <v>45326</v>
      </c>
      <c r="B1476">
        <v>4454000</v>
      </c>
      <c r="C1476">
        <v>90.03</v>
      </c>
      <c r="D1476">
        <v>58.29</v>
      </c>
      <c r="E1476">
        <v>1.57</v>
      </c>
      <c r="F1476" t="s">
        <v>9</v>
      </c>
      <c r="G1476" t="s">
        <v>25</v>
      </c>
      <c r="H1476" t="s">
        <v>26</v>
      </c>
      <c r="I1476">
        <v>104</v>
      </c>
      <c r="J1476">
        <f t="shared" si="138"/>
        <v>2024</v>
      </c>
      <c r="K1476" t="str">
        <f t="shared" si="139"/>
        <v>More than 100</v>
      </c>
      <c r="L1476" t="str">
        <f t="shared" si="140"/>
        <v>Under 65</v>
      </c>
      <c r="M1476" s="2" t="str">
        <f t="shared" si="141"/>
        <v>1.50-1.99</v>
      </c>
      <c r="N1476" s="2" t="str">
        <f t="shared" si="142"/>
        <v>90-94.99</v>
      </c>
      <c r="O1476" s="2">
        <f t="shared" si="143"/>
        <v>0</v>
      </c>
      <c r="P1476" s="2">
        <f>1</f>
        <v>1</v>
      </c>
    </row>
    <row r="1477" spans="1:16" x14ac:dyDescent="0.25">
      <c r="A1477" s="1">
        <v>43148</v>
      </c>
      <c r="B1477">
        <v>7282000</v>
      </c>
      <c r="C1477">
        <v>89.34</v>
      </c>
      <c r="D1477">
        <v>73.09</v>
      </c>
      <c r="E1477">
        <v>1.1000000000000001</v>
      </c>
      <c r="F1477" t="s">
        <v>9</v>
      </c>
      <c r="G1477" t="s">
        <v>36</v>
      </c>
      <c r="H1477" t="s">
        <v>37</v>
      </c>
      <c r="I1477">
        <v>39</v>
      </c>
      <c r="J1477">
        <f t="shared" si="138"/>
        <v>2018</v>
      </c>
      <c r="K1477" t="str">
        <f t="shared" si="139"/>
        <v>Less than 50</v>
      </c>
      <c r="L1477" t="str">
        <f t="shared" si="140"/>
        <v>65-79.99</v>
      </c>
      <c r="M1477" s="2" t="str">
        <f t="shared" si="141"/>
        <v>Under 1.25</v>
      </c>
      <c r="N1477" s="2" t="str">
        <f t="shared" si="142"/>
        <v>Under 90</v>
      </c>
      <c r="O1477" s="2">
        <f t="shared" si="143"/>
        <v>0</v>
      </c>
      <c r="P1477" s="2">
        <f>1</f>
        <v>1</v>
      </c>
    </row>
    <row r="1478" spans="1:16" x14ac:dyDescent="0.25">
      <c r="A1478" s="1">
        <v>42595</v>
      </c>
      <c r="B1478">
        <v>4238000</v>
      </c>
      <c r="C1478">
        <v>99.05</v>
      </c>
      <c r="D1478">
        <v>65.09</v>
      </c>
      <c r="E1478">
        <v>2</v>
      </c>
      <c r="F1478" t="s">
        <v>9</v>
      </c>
      <c r="G1478" t="s">
        <v>29</v>
      </c>
      <c r="H1478" t="s">
        <v>26</v>
      </c>
      <c r="I1478">
        <v>36</v>
      </c>
      <c r="J1478">
        <f t="shared" si="138"/>
        <v>2016</v>
      </c>
      <c r="K1478" t="str">
        <f t="shared" si="139"/>
        <v>Less than 50</v>
      </c>
      <c r="L1478" t="str">
        <f t="shared" si="140"/>
        <v>65-79.99</v>
      </c>
      <c r="M1478" s="2" t="str">
        <f t="shared" si="141"/>
        <v>Over 2.00</v>
      </c>
      <c r="N1478" s="2" t="str">
        <f t="shared" si="142"/>
        <v>Over 98</v>
      </c>
      <c r="O1478" s="2">
        <f t="shared" si="143"/>
        <v>0</v>
      </c>
      <c r="P1478" s="2">
        <f>1</f>
        <v>1</v>
      </c>
    </row>
    <row r="1479" spans="1:16" x14ac:dyDescent="0.25">
      <c r="A1479" s="1">
        <v>45010</v>
      </c>
      <c r="B1479">
        <v>3872000</v>
      </c>
      <c r="C1479">
        <v>85.88</v>
      </c>
      <c r="D1479">
        <v>62.22</v>
      </c>
      <c r="E1479">
        <v>1.24</v>
      </c>
      <c r="F1479" t="s">
        <v>9</v>
      </c>
      <c r="G1479" t="s">
        <v>16</v>
      </c>
      <c r="H1479" t="s">
        <v>11</v>
      </c>
      <c r="I1479">
        <v>63</v>
      </c>
      <c r="J1479">
        <f t="shared" si="138"/>
        <v>2023</v>
      </c>
      <c r="K1479" t="str">
        <f t="shared" si="139"/>
        <v>50-100</v>
      </c>
      <c r="L1479" t="str">
        <f t="shared" si="140"/>
        <v>Under 65</v>
      </c>
      <c r="M1479" s="2" t="str">
        <f t="shared" si="141"/>
        <v>Under 1.25</v>
      </c>
      <c r="N1479" s="2" t="str">
        <f t="shared" si="142"/>
        <v>Under 90</v>
      </c>
      <c r="O1479" s="2">
        <f t="shared" si="143"/>
        <v>0</v>
      </c>
      <c r="P1479" s="2">
        <f>1</f>
        <v>1</v>
      </c>
    </row>
    <row r="1480" spans="1:16" x14ac:dyDescent="0.25">
      <c r="A1480" s="1">
        <v>42854</v>
      </c>
      <c r="B1480">
        <v>6061000</v>
      </c>
      <c r="C1480">
        <v>85.24</v>
      </c>
      <c r="D1480">
        <v>72.31</v>
      </c>
      <c r="E1480">
        <v>1.57</v>
      </c>
      <c r="F1480" t="s">
        <v>19</v>
      </c>
      <c r="G1480" t="s">
        <v>34</v>
      </c>
      <c r="H1480" t="s">
        <v>13</v>
      </c>
      <c r="I1480">
        <v>55</v>
      </c>
      <c r="J1480">
        <f t="shared" si="138"/>
        <v>2017</v>
      </c>
      <c r="K1480" t="str">
        <f t="shared" si="139"/>
        <v>50-100</v>
      </c>
      <c r="L1480" t="str">
        <f t="shared" si="140"/>
        <v>65-79.99</v>
      </c>
      <c r="M1480" s="2" t="str">
        <f t="shared" si="141"/>
        <v>1.50-1.99</v>
      </c>
      <c r="N1480" s="2" t="str">
        <f t="shared" si="142"/>
        <v>Under 90</v>
      </c>
      <c r="O1480" s="2">
        <f t="shared" si="143"/>
        <v>1</v>
      </c>
      <c r="P1480" s="2">
        <f>1</f>
        <v>1</v>
      </c>
    </row>
    <row r="1481" spans="1:16" x14ac:dyDescent="0.25">
      <c r="A1481" s="1">
        <v>44345</v>
      </c>
      <c r="B1481">
        <v>10722000</v>
      </c>
      <c r="C1481">
        <v>89.7</v>
      </c>
      <c r="D1481">
        <v>61.8</v>
      </c>
      <c r="E1481">
        <v>2.1</v>
      </c>
      <c r="F1481" t="s">
        <v>9</v>
      </c>
      <c r="G1481" t="s">
        <v>41</v>
      </c>
      <c r="H1481" t="s">
        <v>33</v>
      </c>
      <c r="I1481">
        <v>83</v>
      </c>
      <c r="J1481">
        <f t="shared" si="138"/>
        <v>2021</v>
      </c>
      <c r="K1481" t="str">
        <f t="shared" si="139"/>
        <v>50-100</v>
      </c>
      <c r="L1481" t="str">
        <f t="shared" si="140"/>
        <v>Under 65</v>
      </c>
      <c r="M1481" s="2" t="str">
        <f t="shared" si="141"/>
        <v>Over 2.00</v>
      </c>
      <c r="N1481" s="2" t="str">
        <f t="shared" si="142"/>
        <v>Under 90</v>
      </c>
      <c r="O1481" s="2">
        <f t="shared" si="143"/>
        <v>0</v>
      </c>
      <c r="P1481" s="2">
        <f>1</f>
        <v>1</v>
      </c>
    </row>
    <row r="1482" spans="1:16" x14ac:dyDescent="0.25">
      <c r="A1482" s="1">
        <v>42735</v>
      </c>
      <c r="B1482">
        <v>4512000</v>
      </c>
      <c r="C1482">
        <v>86.46</v>
      </c>
      <c r="D1482">
        <v>85.91</v>
      </c>
      <c r="E1482">
        <v>1.52</v>
      </c>
      <c r="F1482" t="s">
        <v>9</v>
      </c>
      <c r="G1482" t="s">
        <v>36</v>
      </c>
      <c r="H1482" t="s">
        <v>37</v>
      </c>
      <c r="I1482">
        <v>83</v>
      </c>
      <c r="J1482">
        <f t="shared" si="138"/>
        <v>2016</v>
      </c>
      <c r="K1482" t="str">
        <f t="shared" si="139"/>
        <v>50-100</v>
      </c>
      <c r="L1482" t="str">
        <f t="shared" si="140"/>
        <v>Over 80</v>
      </c>
      <c r="M1482" s="2" t="str">
        <f t="shared" si="141"/>
        <v>1.50-1.99</v>
      </c>
      <c r="N1482" s="2" t="str">
        <f t="shared" si="142"/>
        <v>Under 90</v>
      </c>
      <c r="O1482" s="2">
        <f t="shared" si="143"/>
        <v>0</v>
      </c>
      <c r="P1482" s="2">
        <f>1</f>
        <v>1</v>
      </c>
    </row>
    <row r="1483" spans="1:16" x14ac:dyDescent="0.25">
      <c r="A1483" s="1">
        <v>45346</v>
      </c>
      <c r="B1483">
        <v>872000</v>
      </c>
      <c r="C1483">
        <v>86.89</v>
      </c>
      <c r="D1483">
        <v>73.569999999999993</v>
      </c>
      <c r="E1483">
        <v>1.79</v>
      </c>
      <c r="F1483" t="s">
        <v>9</v>
      </c>
      <c r="G1483" t="s">
        <v>22</v>
      </c>
      <c r="H1483" t="s">
        <v>23</v>
      </c>
      <c r="I1483">
        <v>97</v>
      </c>
      <c r="J1483">
        <f t="shared" si="138"/>
        <v>2024</v>
      </c>
      <c r="K1483" t="str">
        <f t="shared" si="139"/>
        <v>50-100</v>
      </c>
      <c r="L1483" t="str">
        <f t="shared" si="140"/>
        <v>65-79.99</v>
      </c>
      <c r="M1483" s="2" t="str">
        <f t="shared" si="141"/>
        <v>1.50-1.99</v>
      </c>
      <c r="N1483" s="2" t="str">
        <f t="shared" si="142"/>
        <v>Under 90</v>
      </c>
      <c r="O1483" s="2">
        <f t="shared" si="143"/>
        <v>0</v>
      </c>
      <c r="P1483" s="2">
        <f>1</f>
        <v>1</v>
      </c>
    </row>
    <row r="1484" spans="1:16" x14ac:dyDescent="0.25">
      <c r="A1484" s="1">
        <v>43283</v>
      </c>
      <c r="B1484">
        <v>4544000</v>
      </c>
      <c r="C1484">
        <v>96.95</v>
      </c>
      <c r="D1484">
        <v>73.62</v>
      </c>
      <c r="E1484">
        <v>1.1499999999999999</v>
      </c>
      <c r="F1484" t="s">
        <v>9</v>
      </c>
      <c r="G1484" t="s">
        <v>31</v>
      </c>
      <c r="H1484" t="s">
        <v>21</v>
      </c>
      <c r="I1484">
        <v>32</v>
      </c>
      <c r="J1484">
        <f t="shared" si="138"/>
        <v>2018</v>
      </c>
      <c r="K1484" t="str">
        <f t="shared" si="139"/>
        <v>Less than 50</v>
      </c>
      <c r="L1484" t="str">
        <f t="shared" si="140"/>
        <v>65-79.99</v>
      </c>
      <c r="M1484" s="2" t="str">
        <f t="shared" si="141"/>
        <v>Under 1.25</v>
      </c>
      <c r="N1484" s="2" t="str">
        <f t="shared" si="142"/>
        <v>95-97.99</v>
      </c>
      <c r="O1484" s="2">
        <f t="shared" si="143"/>
        <v>0</v>
      </c>
      <c r="P1484" s="2">
        <f>1</f>
        <v>1</v>
      </c>
    </row>
    <row r="1485" spans="1:16" x14ac:dyDescent="0.25">
      <c r="A1485" s="1">
        <v>42454</v>
      </c>
      <c r="B1485">
        <v>8642000</v>
      </c>
      <c r="C1485">
        <v>96.89</v>
      </c>
      <c r="D1485">
        <v>75.16</v>
      </c>
      <c r="E1485">
        <v>1.23</v>
      </c>
      <c r="F1485" t="s">
        <v>9</v>
      </c>
      <c r="G1485" t="s">
        <v>31</v>
      </c>
      <c r="H1485" t="s">
        <v>21</v>
      </c>
      <c r="I1485">
        <v>87</v>
      </c>
      <c r="J1485">
        <f t="shared" si="138"/>
        <v>2016</v>
      </c>
      <c r="K1485" t="str">
        <f t="shared" si="139"/>
        <v>50-100</v>
      </c>
      <c r="L1485" t="str">
        <f t="shared" si="140"/>
        <v>65-79.99</v>
      </c>
      <c r="M1485" s="2" t="str">
        <f t="shared" si="141"/>
        <v>Under 1.25</v>
      </c>
      <c r="N1485" s="2" t="str">
        <f t="shared" si="142"/>
        <v>95-97.99</v>
      </c>
      <c r="O1485" s="2">
        <f t="shared" si="143"/>
        <v>0</v>
      </c>
      <c r="P1485" s="2">
        <f>1</f>
        <v>1</v>
      </c>
    </row>
    <row r="1486" spans="1:16" x14ac:dyDescent="0.25">
      <c r="A1486" s="1">
        <v>43750</v>
      </c>
      <c r="B1486">
        <v>6995000</v>
      </c>
      <c r="C1486">
        <v>85.37</v>
      </c>
      <c r="D1486">
        <v>66.47</v>
      </c>
      <c r="E1486">
        <v>1.5</v>
      </c>
      <c r="F1486" t="s">
        <v>9</v>
      </c>
      <c r="G1486" t="s">
        <v>36</v>
      </c>
      <c r="H1486" t="s">
        <v>37</v>
      </c>
      <c r="I1486">
        <v>110</v>
      </c>
      <c r="J1486">
        <f t="shared" si="138"/>
        <v>2019</v>
      </c>
      <c r="K1486" t="str">
        <f t="shared" si="139"/>
        <v>More than 100</v>
      </c>
      <c r="L1486" t="str">
        <f t="shared" si="140"/>
        <v>65-79.99</v>
      </c>
      <c r="M1486" s="2" t="str">
        <f t="shared" si="141"/>
        <v>1.50-1.99</v>
      </c>
      <c r="N1486" s="2" t="str">
        <f t="shared" si="142"/>
        <v>Under 90</v>
      </c>
      <c r="O1486" s="2">
        <f t="shared" si="143"/>
        <v>0</v>
      </c>
      <c r="P1486" s="2">
        <f>1</f>
        <v>1</v>
      </c>
    </row>
    <row r="1487" spans="1:16" x14ac:dyDescent="0.25">
      <c r="A1487" s="1">
        <v>44931</v>
      </c>
      <c r="B1487">
        <v>2791000</v>
      </c>
      <c r="C1487">
        <v>93.86</v>
      </c>
      <c r="D1487">
        <v>86.53</v>
      </c>
      <c r="E1487">
        <v>2.2000000000000002</v>
      </c>
      <c r="F1487" t="s">
        <v>9</v>
      </c>
      <c r="G1487" t="s">
        <v>41</v>
      </c>
      <c r="H1487" t="s">
        <v>33</v>
      </c>
      <c r="I1487">
        <v>94</v>
      </c>
      <c r="J1487">
        <f t="shared" si="138"/>
        <v>2023</v>
      </c>
      <c r="K1487" t="str">
        <f t="shared" si="139"/>
        <v>50-100</v>
      </c>
      <c r="L1487" t="str">
        <f t="shared" si="140"/>
        <v>Over 80</v>
      </c>
      <c r="M1487" s="2" t="str">
        <f t="shared" si="141"/>
        <v>Over 2.00</v>
      </c>
      <c r="N1487" s="2" t="str">
        <f t="shared" si="142"/>
        <v>90-94.99</v>
      </c>
      <c r="O1487" s="2">
        <f t="shared" si="143"/>
        <v>0</v>
      </c>
      <c r="P1487" s="2">
        <f>1</f>
        <v>1</v>
      </c>
    </row>
    <row r="1488" spans="1:16" x14ac:dyDescent="0.25">
      <c r="A1488" s="1">
        <v>44941</v>
      </c>
      <c r="B1488">
        <v>7131000</v>
      </c>
      <c r="C1488">
        <v>88.78</v>
      </c>
      <c r="D1488">
        <v>89.24</v>
      </c>
      <c r="E1488">
        <v>1.92</v>
      </c>
      <c r="F1488" t="s">
        <v>9</v>
      </c>
      <c r="G1488" t="s">
        <v>12</v>
      </c>
      <c r="H1488" t="s">
        <v>13</v>
      </c>
      <c r="I1488">
        <v>67</v>
      </c>
      <c r="J1488">
        <f t="shared" si="138"/>
        <v>2023</v>
      </c>
      <c r="K1488" t="str">
        <f t="shared" si="139"/>
        <v>50-100</v>
      </c>
      <c r="L1488" t="str">
        <f t="shared" si="140"/>
        <v>Over 80</v>
      </c>
      <c r="M1488" s="2" t="str">
        <f t="shared" si="141"/>
        <v>1.50-1.99</v>
      </c>
      <c r="N1488" s="2" t="str">
        <f t="shared" si="142"/>
        <v>Under 90</v>
      </c>
      <c r="O1488" s="2">
        <f t="shared" si="143"/>
        <v>0</v>
      </c>
      <c r="P1488" s="2">
        <f>1</f>
        <v>1</v>
      </c>
    </row>
    <row r="1489" spans="1:16" x14ac:dyDescent="0.25">
      <c r="A1489" s="1">
        <v>45467</v>
      </c>
      <c r="B1489">
        <v>6136000</v>
      </c>
      <c r="C1489">
        <v>85.33</v>
      </c>
      <c r="D1489">
        <v>82.68</v>
      </c>
      <c r="E1489">
        <v>1.02</v>
      </c>
      <c r="F1489" t="s">
        <v>9</v>
      </c>
      <c r="G1489" t="s">
        <v>29</v>
      </c>
      <c r="H1489" t="s">
        <v>26</v>
      </c>
      <c r="I1489">
        <v>54</v>
      </c>
      <c r="J1489">
        <f t="shared" si="138"/>
        <v>2024</v>
      </c>
      <c r="K1489" t="str">
        <f t="shared" si="139"/>
        <v>50-100</v>
      </c>
      <c r="L1489" t="str">
        <f t="shared" si="140"/>
        <v>Over 80</v>
      </c>
      <c r="M1489" s="2" t="str">
        <f t="shared" si="141"/>
        <v>Under 1.25</v>
      </c>
      <c r="N1489" s="2" t="str">
        <f t="shared" si="142"/>
        <v>Under 90</v>
      </c>
      <c r="O1489" s="2">
        <f t="shared" si="143"/>
        <v>0</v>
      </c>
      <c r="P1489" s="2">
        <f>1</f>
        <v>1</v>
      </c>
    </row>
    <row r="1490" spans="1:16" x14ac:dyDescent="0.25">
      <c r="A1490" s="1">
        <v>45459</v>
      </c>
      <c r="B1490">
        <v>2554000</v>
      </c>
      <c r="C1490">
        <v>94.17</v>
      </c>
      <c r="D1490">
        <v>77.84</v>
      </c>
      <c r="E1490">
        <v>1.51</v>
      </c>
      <c r="F1490" t="s">
        <v>40</v>
      </c>
      <c r="G1490" t="s">
        <v>36</v>
      </c>
      <c r="H1490" t="s">
        <v>37</v>
      </c>
      <c r="I1490">
        <v>117</v>
      </c>
      <c r="J1490">
        <f t="shared" si="138"/>
        <v>2024</v>
      </c>
      <c r="K1490" t="str">
        <f t="shared" si="139"/>
        <v>More than 100</v>
      </c>
      <c r="L1490" t="str">
        <f t="shared" si="140"/>
        <v>65-79.99</v>
      </c>
      <c r="M1490" s="2" t="str">
        <f t="shared" si="141"/>
        <v>1.50-1.99</v>
      </c>
      <c r="N1490" s="2" t="str">
        <f t="shared" si="142"/>
        <v>90-94.99</v>
      </c>
      <c r="O1490" s="2">
        <f t="shared" si="143"/>
        <v>1</v>
      </c>
      <c r="P1490" s="2">
        <f>1</f>
        <v>1</v>
      </c>
    </row>
    <row r="1491" spans="1:16" x14ac:dyDescent="0.25">
      <c r="A1491" s="1">
        <v>43197</v>
      </c>
      <c r="B1491">
        <v>6180000</v>
      </c>
      <c r="C1491">
        <v>96.13</v>
      </c>
      <c r="D1491">
        <v>70.39</v>
      </c>
      <c r="E1491">
        <v>1.63</v>
      </c>
      <c r="F1491" t="s">
        <v>19</v>
      </c>
      <c r="G1491" t="s">
        <v>50</v>
      </c>
      <c r="H1491" t="s">
        <v>21</v>
      </c>
      <c r="I1491">
        <v>151</v>
      </c>
      <c r="J1491">
        <f t="shared" si="138"/>
        <v>2018</v>
      </c>
      <c r="K1491" t="str">
        <f t="shared" si="139"/>
        <v>More than 100</v>
      </c>
      <c r="L1491" t="str">
        <f t="shared" si="140"/>
        <v>65-79.99</v>
      </c>
      <c r="M1491" s="2" t="str">
        <f t="shared" si="141"/>
        <v>1.50-1.99</v>
      </c>
      <c r="N1491" s="2" t="str">
        <f t="shared" si="142"/>
        <v>95-97.99</v>
      </c>
      <c r="O1491" s="2">
        <f t="shared" si="143"/>
        <v>1</v>
      </c>
      <c r="P1491" s="2">
        <f>1</f>
        <v>1</v>
      </c>
    </row>
    <row r="1492" spans="1:16" x14ac:dyDescent="0.25">
      <c r="A1492" s="1">
        <v>44472</v>
      </c>
      <c r="B1492">
        <v>4304000</v>
      </c>
      <c r="C1492">
        <v>90.03</v>
      </c>
      <c r="D1492">
        <v>89.04</v>
      </c>
      <c r="E1492">
        <v>2.31</v>
      </c>
      <c r="F1492" t="s">
        <v>9</v>
      </c>
      <c r="G1492" t="s">
        <v>44</v>
      </c>
      <c r="H1492" t="s">
        <v>37</v>
      </c>
      <c r="I1492">
        <v>72</v>
      </c>
      <c r="J1492">
        <f t="shared" si="138"/>
        <v>2021</v>
      </c>
      <c r="K1492" t="str">
        <f t="shared" si="139"/>
        <v>50-100</v>
      </c>
      <c r="L1492" t="str">
        <f t="shared" si="140"/>
        <v>Over 80</v>
      </c>
      <c r="M1492" s="2" t="str">
        <f t="shared" si="141"/>
        <v>Over 2.00</v>
      </c>
      <c r="N1492" s="2" t="str">
        <f t="shared" si="142"/>
        <v>90-94.99</v>
      </c>
      <c r="O1492" s="2">
        <f t="shared" si="143"/>
        <v>0</v>
      </c>
      <c r="P1492" s="2">
        <f>1</f>
        <v>1</v>
      </c>
    </row>
    <row r="1493" spans="1:16" x14ac:dyDescent="0.25">
      <c r="A1493" s="1">
        <v>44527</v>
      </c>
      <c r="B1493">
        <v>6791000</v>
      </c>
      <c r="C1493">
        <v>97.71</v>
      </c>
      <c r="D1493">
        <v>67.650000000000006</v>
      </c>
      <c r="E1493">
        <v>1.03</v>
      </c>
      <c r="F1493" t="s">
        <v>9</v>
      </c>
      <c r="G1493" t="s">
        <v>31</v>
      </c>
      <c r="H1493" t="s">
        <v>21</v>
      </c>
      <c r="I1493">
        <v>22</v>
      </c>
      <c r="J1493">
        <f t="shared" si="138"/>
        <v>2021</v>
      </c>
      <c r="K1493" t="str">
        <f t="shared" si="139"/>
        <v>Less than 50</v>
      </c>
      <c r="L1493" t="str">
        <f t="shared" si="140"/>
        <v>65-79.99</v>
      </c>
      <c r="M1493" s="2" t="str">
        <f t="shared" si="141"/>
        <v>Under 1.25</v>
      </c>
      <c r="N1493" s="2" t="str">
        <f t="shared" si="142"/>
        <v>95-97.99</v>
      </c>
      <c r="O1493" s="2">
        <f t="shared" si="143"/>
        <v>0</v>
      </c>
      <c r="P1493" s="2">
        <f>1</f>
        <v>1</v>
      </c>
    </row>
    <row r="1494" spans="1:16" x14ac:dyDescent="0.25">
      <c r="A1494" s="1">
        <v>43968</v>
      </c>
      <c r="B1494">
        <v>5039000</v>
      </c>
      <c r="C1494">
        <v>99.54</v>
      </c>
      <c r="D1494">
        <v>77.73</v>
      </c>
      <c r="E1494">
        <v>1.1100000000000001</v>
      </c>
      <c r="F1494" t="s">
        <v>40</v>
      </c>
      <c r="G1494" t="s">
        <v>49</v>
      </c>
      <c r="H1494" t="s">
        <v>18</v>
      </c>
      <c r="I1494">
        <v>50</v>
      </c>
      <c r="J1494">
        <f t="shared" si="138"/>
        <v>2020</v>
      </c>
      <c r="K1494" t="str">
        <f t="shared" si="139"/>
        <v>50-100</v>
      </c>
      <c r="L1494" t="str">
        <f t="shared" si="140"/>
        <v>65-79.99</v>
      </c>
      <c r="M1494" s="2" t="str">
        <f t="shared" si="141"/>
        <v>Under 1.25</v>
      </c>
      <c r="N1494" s="2" t="str">
        <f t="shared" si="142"/>
        <v>Over 98</v>
      </c>
      <c r="O1494" s="2">
        <f t="shared" si="143"/>
        <v>1</v>
      </c>
      <c r="P1494" s="2">
        <f>1</f>
        <v>1</v>
      </c>
    </row>
    <row r="1495" spans="1:16" x14ac:dyDescent="0.25">
      <c r="A1495" s="1">
        <v>44618</v>
      </c>
      <c r="B1495">
        <v>6154000</v>
      </c>
      <c r="C1495">
        <v>97.62</v>
      </c>
      <c r="D1495">
        <v>74.709999999999994</v>
      </c>
      <c r="E1495">
        <v>1.97</v>
      </c>
      <c r="F1495" t="s">
        <v>9</v>
      </c>
      <c r="G1495" t="s">
        <v>17</v>
      </c>
      <c r="H1495" t="s">
        <v>18</v>
      </c>
      <c r="I1495">
        <v>55</v>
      </c>
      <c r="J1495">
        <f t="shared" si="138"/>
        <v>2022</v>
      </c>
      <c r="K1495" t="str">
        <f t="shared" si="139"/>
        <v>50-100</v>
      </c>
      <c r="L1495" t="str">
        <f t="shared" si="140"/>
        <v>65-79.99</v>
      </c>
      <c r="M1495" s="2" t="str">
        <f t="shared" si="141"/>
        <v>1.50-1.99</v>
      </c>
      <c r="N1495" s="2" t="str">
        <f t="shared" si="142"/>
        <v>95-97.99</v>
      </c>
      <c r="O1495" s="2">
        <f t="shared" si="143"/>
        <v>0</v>
      </c>
      <c r="P1495" s="2">
        <f>1</f>
        <v>1</v>
      </c>
    </row>
    <row r="1496" spans="1:16" x14ac:dyDescent="0.25">
      <c r="A1496" s="1">
        <v>44751</v>
      </c>
      <c r="B1496">
        <v>3629000</v>
      </c>
      <c r="C1496">
        <v>95.63</v>
      </c>
      <c r="D1496">
        <v>58.59</v>
      </c>
      <c r="E1496">
        <v>1.06</v>
      </c>
      <c r="F1496" t="s">
        <v>9</v>
      </c>
      <c r="G1496" t="s">
        <v>46</v>
      </c>
      <c r="H1496" t="s">
        <v>37</v>
      </c>
      <c r="I1496">
        <v>99</v>
      </c>
      <c r="J1496">
        <f t="shared" si="138"/>
        <v>2022</v>
      </c>
      <c r="K1496" t="str">
        <f t="shared" si="139"/>
        <v>50-100</v>
      </c>
      <c r="L1496" t="str">
        <f t="shared" si="140"/>
        <v>Under 65</v>
      </c>
      <c r="M1496" s="2" t="str">
        <f t="shared" si="141"/>
        <v>Under 1.25</v>
      </c>
      <c r="N1496" s="2" t="str">
        <f t="shared" si="142"/>
        <v>95-97.99</v>
      </c>
      <c r="O1496" s="2">
        <f t="shared" si="143"/>
        <v>0</v>
      </c>
      <c r="P1496" s="2">
        <f>1</f>
        <v>1</v>
      </c>
    </row>
    <row r="1497" spans="1:16" x14ac:dyDescent="0.25">
      <c r="A1497" s="1">
        <v>44313</v>
      </c>
      <c r="B1497">
        <v>3942000</v>
      </c>
      <c r="C1497">
        <v>90.07</v>
      </c>
      <c r="D1497">
        <v>66.739999999999995</v>
      </c>
      <c r="E1497">
        <v>1.76</v>
      </c>
      <c r="F1497" t="s">
        <v>9</v>
      </c>
      <c r="G1497" t="s">
        <v>10</v>
      </c>
      <c r="H1497" t="s">
        <v>11</v>
      </c>
      <c r="I1497">
        <v>60</v>
      </c>
      <c r="J1497">
        <f t="shared" si="138"/>
        <v>2021</v>
      </c>
      <c r="K1497" t="str">
        <f t="shared" si="139"/>
        <v>50-100</v>
      </c>
      <c r="L1497" t="str">
        <f t="shared" si="140"/>
        <v>65-79.99</v>
      </c>
      <c r="M1497" s="2" t="str">
        <f t="shared" si="141"/>
        <v>1.50-1.99</v>
      </c>
      <c r="N1497" s="2" t="str">
        <f t="shared" si="142"/>
        <v>90-94.99</v>
      </c>
      <c r="O1497" s="2">
        <f t="shared" si="143"/>
        <v>0</v>
      </c>
      <c r="P1497" s="2">
        <f>1</f>
        <v>1</v>
      </c>
    </row>
    <row r="1498" spans="1:16" x14ac:dyDescent="0.25">
      <c r="A1498" s="1">
        <v>42536</v>
      </c>
      <c r="B1498">
        <v>1498000</v>
      </c>
      <c r="C1498">
        <v>85.44</v>
      </c>
      <c r="D1498">
        <v>74.2</v>
      </c>
      <c r="E1498">
        <v>1.59</v>
      </c>
      <c r="F1498" t="s">
        <v>9</v>
      </c>
      <c r="G1498" t="s">
        <v>31</v>
      </c>
      <c r="H1498" t="s">
        <v>21</v>
      </c>
      <c r="I1498">
        <v>69</v>
      </c>
      <c r="J1498">
        <f t="shared" si="138"/>
        <v>2016</v>
      </c>
      <c r="K1498" t="str">
        <f t="shared" si="139"/>
        <v>50-100</v>
      </c>
      <c r="L1498" t="str">
        <f t="shared" si="140"/>
        <v>65-79.99</v>
      </c>
      <c r="M1498" s="2" t="str">
        <f t="shared" si="141"/>
        <v>1.50-1.99</v>
      </c>
      <c r="N1498" s="2" t="str">
        <f t="shared" si="142"/>
        <v>Under 90</v>
      </c>
      <c r="O1498" s="2">
        <f t="shared" si="143"/>
        <v>0</v>
      </c>
      <c r="P1498" s="2">
        <f>1</f>
        <v>1</v>
      </c>
    </row>
    <row r="1499" spans="1:16" x14ac:dyDescent="0.25">
      <c r="A1499" s="1">
        <v>44290</v>
      </c>
      <c r="B1499">
        <v>6479000</v>
      </c>
      <c r="C1499">
        <v>96.2</v>
      </c>
      <c r="D1499">
        <v>84.31</v>
      </c>
      <c r="E1499">
        <v>1.74</v>
      </c>
      <c r="F1499" t="s">
        <v>9</v>
      </c>
      <c r="G1499" t="s">
        <v>44</v>
      </c>
      <c r="H1499" t="s">
        <v>37</v>
      </c>
      <c r="I1499">
        <v>62</v>
      </c>
      <c r="J1499">
        <f t="shared" si="138"/>
        <v>2021</v>
      </c>
      <c r="K1499" t="str">
        <f t="shared" si="139"/>
        <v>50-100</v>
      </c>
      <c r="L1499" t="str">
        <f t="shared" si="140"/>
        <v>Over 80</v>
      </c>
      <c r="M1499" s="2" t="str">
        <f t="shared" si="141"/>
        <v>1.50-1.99</v>
      </c>
      <c r="N1499" s="2" t="str">
        <f t="shared" si="142"/>
        <v>95-97.99</v>
      </c>
      <c r="O1499" s="2">
        <f t="shared" si="143"/>
        <v>0</v>
      </c>
      <c r="P1499" s="2">
        <f>1</f>
        <v>1</v>
      </c>
    </row>
    <row r="1500" spans="1:16" x14ac:dyDescent="0.25">
      <c r="A1500" s="1">
        <v>42620</v>
      </c>
      <c r="B1500">
        <v>5795000</v>
      </c>
      <c r="C1500">
        <v>88.09</v>
      </c>
      <c r="D1500">
        <v>67.650000000000006</v>
      </c>
      <c r="E1500">
        <v>1.1000000000000001</v>
      </c>
      <c r="F1500" t="s">
        <v>40</v>
      </c>
      <c r="G1500" t="s">
        <v>48</v>
      </c>
      <c r="H1500" t="s">
        <v>13</v>
      </c>
      <c r="I1500">
        <v>52</v>
      </c>
      <c r="J1500">
        <f t="shared" si="138"/>
        <v>2016</v>
      </c>
      <c r="K1500" t="str">
        <f t="shared" si="139"/>
        <v>50-100</v>
      </c>
      <c r="L1500" t="str">
        <f t="shared" si="140"/>
        <v>65-79.99</v>
      </c>
      <c r="M1500" s="2" t="str">
        <f t="shared" si="141"/>
        <v>Under 1.25</v>
      </c>
      <c r="N1500" s="2" t="str">
        <f t="shared" si="142"/>
        <v>Under 90</v>
      </c>
      <c r="O1500" s="2">
        <f t="shared" si="143"/>
        <v>1</v>
      </c>
      <c r="P1500" s="2">
        <f>1</f>
        <v>1</v>
      </c>
    </row>
    <row r="1501" spans="1:16" x14ac:dyDescent="0.25">
      <c r="A1501" s="1">
        <v>44259</v>
      </c>
      <c r="B1501">
        <v>4720000</v>
      </c>
      <c r="C1501">
        <v>98.55</v>
      </c>
      <c r="D1501">
        <v>84.57</v>
      </c>
      <c r="E1501">
        <v>1.7</v>
      </c>
      <c r="F1501" t="s">
        <v>9</v>
      </c>
      <c r="G1501" t="s">
        <v>24</v>
      </c>
      <c r="H1501" t="s">
        <v>15</v>
      </c>
      <c r="I1501">
        <v>78</v>
      </c>
      <c r="J1501">
        <f t="shared" si="138"/>
        <v>2021</v>
      </c>
      <c r="K1501" t="str">
        <f t="shared" si="139"/>
        <v>50-100</v>
      </c>
      <c r="L1501" t="str">
        <f t="shared" si="140"/>
        <v>Over 80</v>
      </c>
      <c r="M1501" s="2" t="str">
        <f t="shared" si="141"/>
        <v>1.50-1.99</v>
      </c>
      <c r="N1501" s="2" t="str">
        <f t="shared" si="142"/>
        <v>Over 98</v>
      </c>
      <c r="O1501" s="2">
        <f t="shared" si="143"/>
        <v>0</v>
      </c>
      <c r="P1501" s="2">
        <f>1</f>
        <v>1</v>
      </c>
    </row>
    <row r="1502" spans="1:16" x14ac:dyDescent="0.25">
      <c r="A1502" s="1">
        <v>42798</v>
      </c>
      <c r="B1502">
        <v>6371000</v>
      </c>
      <c r="C1502">
        <v>97.05</v>
      </c>
      <c r="D1502">
        <v>67.27</v>
      </c>
      <c r="E1502">
        <v>2.1800000000000002</v>
      </c>
      <c r="F1502" t="s">
        <v>9</v>
      </c>
      <c r="G1502" t="s">
        <v>46</v>
      </c>
      <c r="H1502" t="s">
        <v>37</v>
      </c>
      <c r="I1502">
        <v>117</v>
      </c>
      <c r="J1502">
        <f t="shared" si="138"/>
        <v>2017</v>
      </c>
      <c r="K1502" t="str">
        <f t="shared" si="139"/>
        <v>More than 100</v>
      </c>
      <c r="L1502" t="str">
        <f t="shared" si="140"/>
        <v>65-79.99</v>
      </c>
      <c r="M1502" s="2" t="str">
        <f t="shared" si="141"/>
        <v>Over 2.00</v>
      </c>
      <c r="N1502" s="2" t="str">
        <f t="shared" si="142"/>
        <v>95-97.99</v>
      </c>
      <c r="O1502" s="2">
        <f t="shared" si="143"/>
        <v>0</v>
      </c>
      <c r="P1502" s="2">
        <f>1</f>
        <v>1</v>
      </c>
    </row>
    <row r="1503" spans="1:16" x14ac:dyDescent="0.25">
      <c r="A1503" s="1">
        <v>45678</v>
      </c>
      <c r="B1503">
        <v>6392000</v>
      </c>
      <c r="C1503">
        <v>92.3</v>
      </c>
      <c r="D1503">
        <v>68.5</v>
      </c>
      <c r="E1503">
        <v>2.1800000000000002</v>
      </c>
      <c r="F1503" t="s">
        <v>19</v>
      </c>
      <c r="G1503" t="s">
        <v>31</v>
      </c>
      <c r="H1503" t="s">
        <v>21</v>
      </c>
      <c r="I1503">
        <v>73</v>
      </c>
      <c r="J1503">
        <f t="shared" si="138"/>
        <v>2025</v>
      </c>
      <c r="K1503" t="str">
        <f t="shared" si="139"/>
        <v>50-100</v>
      </c>
      <c r="L1503" t="str">
        <f t="shared" si="140"/>
        <v>65-79.99</v>
      </c>
      <c r="M1503" s="2" t="str">
        <f t="shared" si="141"/>
        <v>Over 2.00</v>
      </c>
      <c r="N1503" s="2" t="str">
        <f t="shared" si="142"/>
        <v>90-94.99</v>
      </c>
      <c r="O1503" s="2">
        <f t="shared" si="143"/>
        <v>1</v>
      </c>
      <c r="P1503" s="2">
        <f>1</f>
        <v>1</v>
      </c>
    </row>
    <row r="1504" spans="1:16" x14ac:dyDescent="0.25">
      <c r="A1504" s="1">
        <v>44613</v>
      </c>
      <c r="B1504">
        <v>5437000</v>
      </c>
      <c r="C1504">
        <v>87.7</v>
      </c>
      <c r="D1504">
        <v>68.709999999999994</v>
      </c>
      <c r="E1504">
        <v>2.4500000000000002</v>
      </c>
      <c r="F1504" t="s">
        <v>19</v>
      </c>
      <c r="G1504" t="s">
        <v>34</v>
      </c>
      <c r="H1504" t="s">
        <v>13</v>
      </c>
      <c r="I1504">
        <v>113</v>
      </c>
      <c r="J1504">
        <f t="shared" si="138"/>
        <v>2022</v>
      </c>
      <c r="K1504" t="str">
        <f t="shared" si="139"/>
        <v>More than 100</v>
      </c>
      <c r="L1504" t="str">
        <f t="shared" si="140"/>
        <v>65-79.99</v>
      </c>
      <c r="M1504" s="2" t="str">
        <f t="shared" si="141"/>
        <v>Over 2.00</v>
      </c>
      <c r="N1504" s="2" t="str">
        <f t="shared" si="142"/>
        <v>Under 90</v>
      </c>
      <c r="O1504" s="2">
        <f t="shared" si="143"/>
        <v>1</v>
      </c>
      <c r="P1504" s="2">
        <f>1</f>
        <v>1</v>
      </c>
    </row>
    <row r="1505" spans="1:16" x14ac:dyDescent="0.25">
      <c r="A1505" s="1">
        <v>43976</v>
      </c>
      <c r="B1505">
        <v>6458000</v>
      </c>
      <c r="C1505">
        <v>85.49</v>
      </c>
      <c r="D1505">
        <v>68.709999999999994</v>
      </c>
      <c r="E1505">
        <v>1.97</v>
      </c>
      <c r="F1505" t="s">
        <v>9</v>
      </c>
      <c r="G1505" t="s">
        <v>48</v>
      </c>
      <c r="H1505" t="s">
        <v>13</v>
      </c>
      <c r="I1505">
        <v>92</v>
      </c>
      <c r="J1505">
        <f t="shared" si="138"/>
        <v>2020</v>
      </c>
      <c r="K1505" t="str">
        <f t="shared" si="139"/>
        <v>50-100</v>
      </c>
      <c r="L1505" t="str">
        <f t="shared" si="140"/>
        <v>65-79.99</v>
      </c>
      <c r="M1505" s="2" t="str">
        <f t="shared" si="141"/>
        <v>1.50-1.99</v>
      </c>
      <c r="N1505" s="2" t="str">
        <f t="shared" si="142"/>
        <v>Under 90</v>
      </c>
      <c r="O1505" s="2">
        <f t="shared" si="143"/>
        <v>0</v>
      </c>
      <c r="P1505" s="2">
        <f>1</f>
        <v>1</v>
      </c>
    </row>
    <row r="1506" spans="1:16" x14ac:dyDescent="0.25">
      <c r="A1506" s="1">
        <v>43776</v>
      </c>
      <c r="B1506">
        <v>5318000</v>
      </c>
      <c r="C1506">
        <v>87.96</v>
      </c>
      <c r="D1506">
        <v>62.69</v>
      </c>
      <c r="E1506">
        <v>1.42</v>
      </c>
      <c r="F1506" t="s">
        <v>9</v>
      </c>
      <c r="G1506" t="s">
        <v>51</v>
      </c>
      <c r="H1506" t="s">
        <v>28</v>
      </c>
      <c r="I1506">
        <v>109</v>
      </c>
      <c r="J1506">
        <f t="shared" si="138"/>
        <v>2019</v>
      </c>
      <c r="K1506" t="str">
        <f t="shared" si="139"/>
        <v>More than 100</v>
      </c>
      <c r="L1506" t="str">
        <f t="shared" si="140"/>
        <v>Under 65</v>
      </c>
      <c r="M1506" s="2" t="str">
        <f t="shared" si="141"/>
        <v>1.25-1.49</v>
      </c>
      <c r="N1506" s="2" t="str">
        <f t="shared" si="142"/>
        <v>Under 90</v>
      </c>
      <c r="O1506" s="2">
        <f t="shared" si="143"/>
        <v>0</v>
      </c>
      <c r="P1506" s="2">
        <f>1</f>
        <v>1</v>
      </c>
    </row>
    <row r="1507" spans="1:16" x14ac:dyDescent="0.25">
      <c r="A1507" s="1">
        <v>43145</v>
      </c>
      <c r="B1507">
        <v>3696000</v>
      </c>
      <c r="C1507">
        <v>87.38</v>
      </c>
      <c r="D1507">
        <v>82.51</v>
      </c>
      <c r="E1507">
        <v>1.2</v>
      </c>
      <c r="F1507" t="s">
        <v>9</v>
      </c>
      <c r="G1507" t="s">
        <v>50</v>
      </c>
      <c r="H1507" t="s">
        <v>21</v>
      </c>
      <c r="I1507">
        <v>76</v>
      </c>
      <c r="J1507">
        <f t="shared" si="138"/>
        <v>2018</v>
      </c>
      <c r="K1507" t="str">
        <f t="shared" si="139"/>
        <v>50-100</v>
      </c>
      <c r="L1507" t="str">
        <f t="shared" si="140"/>
        <v>Over 80</v>
      </c>
      <c r="M1507" s="2" t="str">
        <f t="shared" si="141"/>
        <v>Under 1.25</v>
      </c>
      <c r="N1507" s="2" t="str">
        <f t="shared" si="142"/>
        <v>Under 90</v>
      </c>
      <c r="O1507" s="2">
        <f t="shared" si="143"/>
        <v>0</v>
      </c>
      <c r="P1507" s="2">
        <f>1</f>
        <v>1</v>
      </c>
    </row>
    <row r="1508" spans="1:16" x14ac:dyDescent="0.25">
      <c r="A1508" s="1">
        <v>44282</v>
      </c>
      <c r="B1508">
        <v>4460000</v>
      </c>
      <c r="C1508">
        <v>92.76</v>
      </c>
      <c r="D1508">
        <v>80.540000000000006</v>
      </c>
      <c r="E1508">
        <v>1.67</v>
      </c>
      <c r="F1508" t="s">
        <v>9</v>
      </c>
      <c r="G1508" t="s">
        <v>50</v>
      </c>
      <c r="H1508" t="s">
        <v>21</v>
      </c>
      <c r="I1508">
        <v>28</v>
      </c>
      <c r="J1508">
        <f t="shared" si="138"/>
        <v>2021</v>
      </c>
      <c r="K1508" t="str">
        <f t="shared" si="139"/>
        <v>Less than 50</v>
      </c>
      <c r="L1508" t="str">
        <f t="shared" si="140"/>
        <v>Over 80</v>
      </c>
      <c r="M1508" s="2" t="str">
        <f t="shared" si="141"/>
        <v>1.50-1.99</v>
      </c>
      <c r="N1508" s="2" t="str">
        <f t="shared" si="142"/>
        <v>90-94.99</v>
      </c>
      <c r="O1508" s="2">
        <f t="shared" si="143"/>
        <v>0</v>
      </c>
      <c r="P1508" s="2">
        <f>1</f>
        <v>1</v>
      </c>
    </row>
    <row r="1509" spans="1:16" x14ac:dyDescent="0.25">
      <c r="A1509" s="1">
        <v>42717</v>
      </c>
      <c r="B1509">
        <v>6034000</v>
      </c>
      <c r="C1509">
        <v>86.7</v>
      </c>
      <c r="D1509">
        <v>56.25</v>
      </c>
      <c r="E1509">
        <v>1.66</v>
      </c>
      <c r="F1509" t="s">
        <v>19</v>
      </c>
      <c r="G1509" t="s">
        <v>44</v>
      </c>
      <c r="H1509" t="s">
        <v>37</v>
      </c>
      <c r="I1509">
        <v>113</v>
      </c>
      <c r="J1509">
        <f t="shared" si="138"/>
        <v>2016</v>
      </c>
      <c r="K1509" t="str">
        <f t="shared" si="139"/>
        <v>More than 100</v>
      </c>
      <c r="L1509" t="str">
        <f t="shared" si="140"/>
        <v>Under 65</v>
      </c>
      <c r="M1509" s="2" t="str">
        <f t="shared" si="141"/>
        <v>1.50-1.99</v>
      </c>
      <c r="N1509" s="2" t="str">
        <f t="shared" si="142"/>
        <v>Under 90</v>
      </c>
      <c r="O1509" s="2">
        <f t="shared" si="143"/>
        <v>1</v>
      </c>
      <c r="P1509" s="2">
        <f>1</f>
        <v>1</v>
      </c>
    </row>
    <row r="1510" spans="1:16" x14ac:dyDescent="0.25">
      <c r="A1510" s="1">
        <v>45832</v>
      </c>
      <c r="B1510">
        <v>7940000</v>
      </c>
      <c r="C1510">
        <v>93.71</v>
      </c>
      <c r="D1510">
        <v>65.53</v>
      </c>
      <c r="E1510">
        <v>1.26</v>
      </c>
      <c r="F1510" t="s">
        <v>9</v>
      </c>
      <c r="G1510" t="s">
        <v>43</v>
      </c>
      <c r="H1510" t="s">
        <v>15</v>
      </c>
      <c r="I1510">
        <v>56</v>
      </c>
      <c r="J1510">
        <f t="shared" si="138"/>
        <v>2025</v>
      </c>
      <c r="K1510" t="str">
        <f t="shared" si="139"/>
        <v>50-100</v>
      </c>
      <c r="L1510" t="str">
        <f t="shared" si="140"/>
        <v>65-79.99</v>
      </c>
      <c r="M1510" s="2" t="str">
        <f t="shared" si="141"/>
        <v>1.25-1.49</v>
      </c>
      <c r="N1510" s="2" t="str">
        <f t="shared" si="142"/>
        <v>90-94.99</v>
      </c>
      <c r="O1510" s="2">
        <f t="shared" si="143"/>
        <v>0</v>
      </c>
      <c r="P1510" s="2">
        <f>1</f>
        <v>1</v>
      </c>
    </row>
    <row r="1511" spans="1:16" x14ac:dyDescent="0.25">
      <c r="A1511" s="1">
        <v>43089</v>
      </c>
      <c r="B1511">
        <v>5803000</v>
      </c>
      <c r="C1511">
        <v>91.35</v>
      </c>
      <c r="D1511">
        <v>70.599999999999994</v>
      </c>
      <c r="E1511">
        <v>1.26</v>
      </c>
      <c r="F1511" t="s">
        <v>9</v>
      </c>
      <c r="G1511" t="s">
        <v>38</v>
      </c>
      <c r="H1511" t="s">
        <v>23</v>
      </c>
      <c r="I1511">
        <v>31</v>
      </c>
      <c r="J1511">
        <f t="shared" si="138"/>
        <v>2017</v>
      </c>
      <c r="K1511" t="str">
        <f t="shared" si="139"/>
        <v>Less than 50</v>
      </c>
      <c r="L1511" t="str">
        <f t="shared" si="140"/>
        <v>65-79.99</v>
      </c>
      <c r="M1511" s="2" t="str">
        <f t="shared" si="141"/>
        <v>1.25-1.49</v>
      </c>
      <c r="N1511" s="2" t="str">
        <f t="shared" si="142"/>
        <v>90-94.99</v>
      </c>
      <c r="O1511" s="2">
        <f t="shared" si="143"/>
        <v>0</v>
      </c>
      <c r="P1511" s="2">
        <f>1</f>
        <v>1</v>
      </c>
    </row>
    <row r="1512" spans="1:16" x14ac:dyDescent="0.25">
      <c r="A1512" s="1">
        <v>44384</v>
      </c>
      <c r="B1512">
        <v>6825000</v>
      </c>
      <c r="C1512">
        <v>88.87</v>
      </c>
      <c r="D1512">
        <v>69.66</v>
      </c>
      <c r="E1512">
        <v>2.46</v>
      </c>
      <c r="F1512" t="s">
        <v>9</v>
      </c>
      <c r="G1512" t="s">
        <v>34</v>
      </c>
      <c r="H1512" t="s">
        <v>13</v>
      </c>
      <c r="I1512">
        <v>87</v>
      </c>
      <c r="J1512">
        <f t="shared" si="138"/>
        <v>2021</v>
      </c>
      <c r="K1512" t="str">
        <f t="shared" si="139"/>
        <v>50-100</v>
      </c>
      <c r="L1512" t="str">
        <f t="shared" si="140"/>
        <v>65-79.99</v>
      </c>
      <c r="M1512" s="2" t="str">
        <f t="shared" si="141"/>
        <v>Over 2.00</v>
      </c>
      <c r="N1512" s="2" t="str">
        <f t="shared" si="142"/>
        <v>Under 90</v>
      </c>
      <c r="O1512" s="2">
        <f t="shared" si="143"/>
        <v>0</v>
      </c>
      <c r="P1512" s="2">
        <f>1</f>
        <v>1</v>
      </c>
    </row>
    <row r="1513" spans="1:16" x14ac:dyDescent="0.25">
      <c r="A1513" s="1">
        <v>44138</v>
      </c>
      <c r="B1513">
        <v>6938000</v>
      </c>
      <c r="C1513">
        <v>86.35</v>
      </c>
      <c r="D1513">
        <v>74.239999999999995</v>
      </c>
      <c r="E1513">
        <v>1.1299999999999999</v>
      </c>
      <c r="F1513" t="s">
        <v>9</v>
      </c>
      <c r="G1513" t="s">
        <v>27</v>
      </c>
      <c r="H1513" t="s">
        <v>28</v>
      </c>
      <c r="I1513">
        <v>23</v>
      </c>
      <c r="J1513">
        <f t="shared" si="138"/>
        <v>2020</v>
      </c>
      <c r="K1513" t="str">
        <f t="shared" si="139"/>
        <v>Less than 50</v>
      </c>
      <c r="L1513" t="str">
        <f t="shared" si="140"/>
        <v>65-79.99</v>
      </c>
      <c r="M1513" s="2" t="str">
        <f t="shared" si="141"/>
        <v>Under 1.25</v>
      </c>
      <c r="N1513" s="2" t="str">
        <f t="shared" si="142"/>
        <v>Under 90</v>
      </c>
      <c r="O1513" s="2">
        <f t="shared" si="143"/>
        <v>0</v>
      </c>
      <c r="P1513" s="2">
        <f>1</f>
        <v>1</v>
      </c>
    </row>
    <row r="1514" spans="1:16" x14ac:dyDescent="0.25">
      <c r="A1514" s="1">
        <v>44646</v>
      </c>
      <c r="B1514">
        <v>6363000</v>
      </c>
      <c r="C1514">
        <v>93.85</v>
      </c>
      <c r="D1514">
        <v>68</v>
      </c>
      <c r="E1514">
        <v>2.29</v>
      </c>
      <c r="F1514" t="s">
        <v>40</v>
      </c>
      <c r="G1514" t="s">
        <v>32</v>
      </c>
      <c r="H1514" t="s">
        <v>33</v>
      </c>
      <c r="I1514">
        <v>103</v>
      </c>
      <c r="J1514">
        <f t="shared" si="138"/>
        <v>2022</v>
      </c>
      <c r="K1514" t="str">
        <f t="shared" si="139"/>
        <v>More than 100</v>
      </c>
      <c r="L1514" t="str">
        <f t="shared" si="140"/>
        <v>65-79.99</v>
      </c>
      <c r="M1514" s="2" t="str">
        <f t="shared" si="141"/>
        <v>Over 2.00</v>
      </c>
      <c r="N1514" s="2" t="str">
        <f t="shared" si="142"/>
        <v>90-94.99</v>
      </c>
      <c r="O1514" s="2">
        <f t="shared" si="143"/>
        <v>1</v>
      </c>
      <c r="P1514" s="2">
        <f>1</f>
        <v>1</v>
      </c>
    </row>
    <row r="1515" spans="1:16" x14ac:dyDescent="0.25">
      <c r="A1515" s="1">
        <v>43012</v>
      </c>
      <c r="B1515">
        <v>4997000</v>
      </c>
      <c r="C1515">
        <v>98.97</v>
      </c>
      <c r="D1515">
        <v>73.33</v>
      </c>
      <c r="E1515">
        <v>1.81</v>
      </c>
      <c r="F1515" t="s">
        <v>9</v>
      </c>
      <c r="G1515" t="s">
        <v>47</v>
      </c>
      <c r="H1515" t="s">
        <v>18</v>
      </c>
      <c r="I1515">
        <v>93</v>
      </c>
      <c r="J1515">
        <f t="shared" si="138"/>
        <v>2017</v>
      </c>
      <c r="K1515" t="str">
        <f t="shared" si="139"/>
        <v>50-100</v>
      </c>
      <c r="L1515" t="str">
        <f t="shared" si="140"/>
        <v>65-79.99</v>
      </c>
      <c r="M1515" s="2" t="str">
        <f t="shared" si="141"/>
        <v>1.50-1.99</v>
      </c>
      <c r="N1515" s="2" t="str">
        <f t="shared" si="142"/>
        <v>Over 98</v>
      </c>
      <c r="O1515" s="2">
        <f t="shared" si="143"/>
        <v>0</v>
      </c>
      <c r="P1515" s="2">
        <f>1</f>
        <v>1</v>
      </c>
    </row>
    <row r="1516" spans="1:16" x14ac:dyDescent="0.25">
      <c r="A1516" s="1">
        <v>42737</v>
      </c>
      <c r="B1516">
        <v>2123000</v>
      </c>
      <c r="C1516">
        <v>85.06</v>
      </c>
      <c r="D1516">
        <v>59.66</v>
      </c>
      <c r="E1516">
        <v>1.76</v>
      </c>
      <c r="F1516" t="s">
        <v>40</v>
      </c>
      <c r="G1516" t="s">
        <v>12</v>
      </c>
      <c r="H1516" t="s">
        <v>13</v>
      </c>
      <c r="I1516">
        <v>68</v>
      </c>
      <c r="J1516">
        <f t="shared" si="138"/>
        <v>2017</v>
      </c>
      <c r="K1516" t="str">
        <f t="shared" si="139"/>
        <v>50-100</v>
      </c>
      <c r="L1516" t="str">
        <f t="shared" si="140"/>
        <v>Under 65</v>
      </c>
      <c r="M1516" s="2" t="str">
        <f t="shared" si="141"/>
        <v>1.50-1.99</v>
      </c>
      <c r="N1516" s="2" t="str">
        <f t="shared" si="142"/>
        <v>Under 90</v>
      </c>
      <c r="O1516" s="2">
        <f t="shared" si="143"/>
        <v>1</v>
      </c>
      <c r="P1516" s="2">
        <f>1</f>
        <v>1</v>
      </c>
    </row>
    <row r="1517" spans="1:16" x14ac:dyDescent="0.25">
      <c r="A1517" s="1">
        <v>44134</v>
      </c>
      <c r="B1517">
        <v>3172000</v>
      </c>
      <c r="C1517">
        <v>99.71</v>
      </c>
      <c r="D1517">
        <v>64.010000000000005</v>
      </c>
      <c r="E1517">
        <v>1.68</v>
      </c>
      <c r="F1517" t="s">
        <v>9</v>
      </c>
      <c r="G1517" t="s">
        <v>32</v>
      </c>
      <c r="H1517" t="s">
        <v>33</v>
      </c>
      <c r="I1517">
        <v>11</v>
      </c>
      <c r="J1517">
        <f t="shared" si="138"/>
        <v>2020</v>
      </c>
      <c r="K1517" t="str">
        <f t="shared" si="139"/>
        <v>Less than 50</v>
      </c>
      <c r="L1517" t="str">
        <f t="shared" si="140"/>
        <v>Under 65</v>
      </c>
      <c r="M1517" s="2" t="str">
        <f t="shared" si="141"/>
        <v>1.50-1.99</v>
      </c>
      <c r="N1517" s="2" t="str">
        <f t="shared" si="142"/>
        <v>Over 98</v>
      </c>
      <c r="O1517" s="2">
        <f t="shared" si="143"/>
        <v>0</v>
      </c>
      <c r="P1517" s="2">
        <f>1</f>
        <v>1</v>
      </c>
    </row>
    <row r="1518" spans="1:16" x14ac:dyDescent="0.25">
      <c r="A1518" s="1">
        <v>45684</v>
      </c>
      <c r="B1518">
        <v>5747000</v>
      </c>
      <c r="C1518">
        <v>96.41</v>
      </c>
      <c r="D1518">
        <v>55.99</v>
      </c>
      <c r="E1518">
        <v>1.86</v>
      </c>
      <c r="F1518" t="s">
        <v>9</v>
      </c>
      <c r="G1518" t="s">
        <v>29</v>
      </c>
      <c r="H1518" t="s">
        <v>26</v>
      </c>
      <c r="I1518">
        <v>118</v>
      </c>
      <c r="J1518">
        <f t="shared" si="138"/>
        <v>2025</v>
      </c>
      <c r="K1518" t="str">
        <f t="shared" si="139"/>
        <v>More than 100</v>
      </c>
      <c r="L1518" t="str">
        <f t="shared" si="140"/>
        <v>Under 65</v>
      </c>
      <c r="M1518" s="2" t="str">
        <f t="shared" si="141"/>
        <v>1.50-1.99</v>
      </c>
      <c r="N1518" s="2" t="str">
        <f t="shared" si="142"/>
        <v>95-97.99</v>
      </c>
      <c r="O1518" s="2">
        <f t="shared" si="143"/>
        <v>0</v>
      </c>
      <c r="P1518" s="2">
        <f>1</f>
        <v>1</v>
      </c>
    </row>
    <row r="1519" spans="1:16" x14ac:dyDescent="0.25">
      <c r="A1519" s="1">
        <v>44551</v>
      </c>
      <c r="B1519">
        <v>3351000</v>
      </c>
      <c r="C1519">
        <v>85.17</v>
      </c>
      <c r="D1519">
        <v>55.21</v>
      </c>
      <c r="E1519">
        <v>1.46</v>
      </c>
      <c r="F1519" t="s">
        <v>52</v>
      </c>
      <c r="G1519" t="s">
        <v>51</v>
      </c>
      <c r="H1519" t="s">
        <v>28</v>
      </c>
      <c r="I1519">
        <v>52</v>
      </c>
      <c r="J1519">
        <f t="shared" si="138"/>
        <v>2021</v>
      </c>
      <c r="K1519" t="str">
        <f t="shared" si="139"/>
        <v>50-100</v>
      </c>
      <c r="L1519" t="str">
        <f t="shared" si="140"/>
        <v>Under 65</v>
      </c>
      <c r="M1519" s="2" t="str">
        <f t="shared" si="141"/>
        <v>1.25-1.49</v>
      </c>
      <c r="N1519" s="2" t="str">
        <f t="shared" si="142"/>
        <v>Under 90</v>
      </c>
      <c r="O1519" s="2">
        <f t="shared" si="143"/>
        <v>1</v>
      </c>
      <c r="P1519" s="2">
        <f>1</f>
        <v>1</v>
      </c>
    </row>
    <row r="1520" spans="1:16" x14ac:dyDescent="0.25">
      <c r="A1520" s="1">
        <v>44252</v>
      </c>
      <c r="B1520">
        <v>3479000</v>
      </c>
      <c r="C1520">
        <v>87.99</v>
      </c>
      <c r="D1520">
        <v>73.510000000000005</v>
      </c>
      <c r="E1520">
        <v>1.1000000000000001</v>
      </c>
      <c r="F1520" t="s">
        <v>9</v>
      </c>
      <c r="G1520" t="s">
        <v>17</v>
      </c>
      <c r="H1520" t="s">
        <v>18</v>
      </c>
      <c r="I1520">
        <v>63</v>
      </c>
      <c r="J1520">
        <f t="shared" si="138"/>
        <v>2021</v>
      </c>
      <c r="K1520" t="str">
        <f t="shared" si="139"/>
        <v>50-100</v>
      </c>
      <c r="L1520" t="str">
        <f t="shared" si="140"/>
        <v>65-79.99</v>
      </c>
      <c r="M1520" s="2" t="str">
        <f t="shared" si="141"/>
        <v>Under 1.25</v>
      </c>
      <c r="N1520" s="2" t="str">
        <f t="shared" si="142"/>
        <v>Under 90</v>
      </c>
      <c r="O1520" s="2">
        <f t="shared" si="143"/>
        <v>0</v>
      </c>
      <c r="P1520" s="2">
        <f>1</f>
        <v>1</v>
      </c>
    </row>
    <row r="1521" spans="1:16" x14ac:dyDescent="0.25">
      <c r="A1521" s="1">
        <v>43005</v>
      </c>
      <c r="B1521">
        <v>4371000</v>
      </c>
      <c r="C1521">
        <v>85.33</v>
      </c>
      <c r="D1521">
        <v>75.63</v>
      </c>
      <c r="E1521">
        <v>1.62</v>
      </c>
      <c r="F1521" t="s">
        <v>9</v>
      </c>
      <c r="G1521" t="s">
        <v>38</v>
      </c>
      <c r="H1521" t="s">
        <v>23</v>
      </c>
      <c r="I1521">
        <v>27</v>
      </c>
      <c r="J1521">
        <f t="shared" si="138"/>
        <v>2017</v>
      </c>
      <c r="K1521" t="str">
        <f t="shared" si="139"/>
        <v>Less than 50</v>
      </c>
      <c r="L1521" t="str">
        <f t="shared" si="140"/>
        <v>65-79.99</v>
      </c>
      <c r="M1521" s="2" t="str">
        <f t="shared" si="141"/>
        <v>1.50-1.99</v>
      </c>
      <c r="N1521" s="2" t="str">
        <f t="shared" si="142"/>
        <v>Under 90</v>
      </c>
      <c r="O1521" s="2">
        <f t="shared" si="143"/>
        <v>0</v>
      </c>
      <c r="P1521" s="2">
        <f>1</f>
        <v>1</v>
      </c>
    </row>
    <row r="1522" spans="1:16" x14ac:dyDescent="0.25">
      <c r="A1522" s="1">
        <v>45481</v>
      </c>
      <c r="B1522">
        <v>3293000</v>
      </c>
      <c r="C1522">
        <v>94.81</v>
      </c>
      <c r="D1522">
        <v>66.650000000000006</v>
      </c>
      <c r="E1522">
        <v>1.27</v>
      </c>
      <c r="F1522" t="s">
        <v>40</v>
      </c>
      <c r="G1522" t="s">
        <v>20</v>
      </c>
      <c r="H1522" t="s">
        <v>21</v>
      </c>
      <c r="I1522">
        <v>54</v>
      </c>
      <c r="J1522">
        <f t="shared" si="138"/>
        <v>2024</v>
      </c>
      <c r="K1522" t="str">
        <f t="shared" si="139"/>
        <v>50-100</v>
      </c>
      <c r="L1522" t="str">
        <f t="shared" si="140"/>
        <v>65-79.99</v>
      </c>
      <c r="M1522" s="2" t="str">
        <f t="shared" si="141"/>
        <v>1.25-1.49</v>
      </c>
      <c r="N1522" s="2" t="str">
        <f t="shared" si="142"/>
        <v>90-94.99</v>
      </c>
      <c r="O1522" s="2">
        <f t="shared" si="143"/>
        <v>1</v>
      </c>
      <c r="P1522" s="2">
        <f>1</f>
        <v>1</v>
      </c>
    </row>
    <row r="1523" spans="1:16" x14ac:dyDescent="0.25">
      <c r="A1523" s="1">
        <v>42791</v>
      </c>
      <c r="B1523">
        <v>6246000</v>
      </c>
      <c r="C1523">
        <v>97.88</v>
      </c>
      <c r="D1523">
        <v>54.7</v>
      </c>
      <c r="E1523">
        <v>2.1800000000000002</v>
      </c>
      <c r="F1523" t="s">
        <v>9</v>
      </c>
      <c r="G1523" t="s">
        <v>50</v>
      </c>
      <c r="H1523" t="s">
        <v>21</v>
      </c>
      <c r="I1523">
        <v>129</v>
      </c>
      <c r="J1523">
        <f t="shared" si="138"/>
        <v>2017</v>
      </c>
      <c r="K1523" t="str">
        <f t="shared" si="139"/>
        <v>More than 100</v>
      </c>
      <c r="L1523" t="str">
        <f t="shared" si="140"/>
        <v>Under 65</v>
      </c>
      <c r="M1523" s="2" t="str">
        <f t="shared" si="141"/>
        <v>Over 2.00</v>
      </c>
      <c r="N1523" s="2" t="str">
        <f t="shared" si="142"/>
        <v>95-97.99</v>
      </c>
      <c r="O1523" s="2">
        <f t="shared" si="143"/>
        <v>0</v>
      </c>
      <c r="P1523" s="2">
        <f>1</f>
        <v>1</v>
      </c>
    </row>
    <row r="1524" spans="1:16" x14ac:dyDescent="0.25">
      <c r="A1524" s="1">
        <v>44841</v>
      </c>
      <c r="B1524">
        <v>3501000</v>
      </c>
      <c r="C1524">
        <v>95.42</v>
      </c>
      <c r="D1524">
        <v>67.66</v>
      </c>
      <c r="E1524">
        <v>2.42</v>
      </c>
      <c r="F1524" t="s">
        <v>9</v>
      </c>
      <c r="G1524" t="s">
        <v>38</v>
      </c>
      <c r="H1524" t="s">
        <v>23</v>
      </c>
      <c r="I1524">
        <v>85</v>
      </c>
      <c r="J1524">
        <f t="shared" si="138"/>
        <v>2022</v>
      </c>
      <c r="K1524" t="str">
        <f t="shared" si="139"/>
        <v>50-100</v>
      </c>
      <c r="L1524" t="str">
        <f t="shared" si="140"/>
        <v>65-79.99</v>
      </c>
      <c r="M1524" s="2" t="str">
        <f t="shared" si="141"/>
        <v>Over 2.00</v>
      </c>
      <c r="N1524" s="2" t="str">
        <f t="shared" si="142"/>
        <v>95-97.99</v>
      </c>
      <c r="O1524" s="2">
        <f t="shared" si="143"/>
        <v>0</v>
      </c>
      <c r="P1524" s="2">
        <f>1</f>
        <v>1</v>
      </c>
    </row>
    <row r="1525" spans="1:16" x14ac:dyDescent="0.25">
      <c r="A1525" s="1">
        <v>45370</v>
      </c>
      <c r="B1525">
        <v>5754000</v>
      </c>
      <c r="C1525">
        <v>90.73</v>
      </c>
      <c r="D1525">
        <v>88.27</v>
      </c>
      <c r="E1525">
        <v>1.49</v>
      </c>
      <c r="F1525" t="s">
        <v>19</v>
      </c>
      <c r="G1525" t="s">
        <v>17</v>
      </c>
      <c r="H1525" t="s">
        <v>18</v>
      </c>
      <c r="I1525">
        <v>46</v>
      </c>
      <c r="J1525">
        <f t="shared" si="138"/>
        <v>2024</v>
      </c>
      <c r="K1525" t="str">
        <f t="shared" si="139"/>
        <v>Less than 50</v>
      </c>
      <c r="L1525" t="str">
        <f t="shared" si="140"/>
        <v>Over 80</v>
      </c>
      <c r="M1525" s="2" t="str">
        <f t="shared" si="141"/>
        <v>1.25-1.49</v>
      </c>
      <c r="N1525" s="2" t="str">
        <f t="shared" si="142"/>
        <v>90-94.99</v>
      </c>
      <c r="O1525" s="2">
        <f t="shared" si="143"/>
        <v>1</v>
      </c>
      <c r="P1525" s="2">
        <f>1</f>
        <v>1</v>
      </c>
    </row>
    <row r="1526" spans="1:16" x14ac:dyDescent="0.25">
      <c r="A1526" s="1">
        <v>44459</v>
      </c>
      <c r="B1526">
        <v>6666000</v>
      </c>
      <c r="C1526">
        <v>99.93</v>
      </c>
      <c r="D1526">
        <v>60.11</v>
      </c>
      <c r="E1526">
        <v>1.66</v>
      </c>
      <c r="F1526" t="s">
        <v>9</v>
      </c>
      <c r="G1526" t="s">
        <v>47</v>
      </c>
      <c r="H1526" t="s">
        <v>18</v>
      </c>
      <c r="I1526">
        <v>56</v>
      </c>
      <c r="J1526">
        <f t="shared" si="138"/>
        <v>2021</v>
      </c>
      <c r="K1526" t="str">
        <f t="shared" si="139"/>
        <v>50-100</v>
      </c>
      <c r="L1526" t="str">
        <f t="shared" si="140"/>
        <v>Under 65</v>
      </c>
      <c r="M1526" s="2" t="str">
        <f t="shared" si="141"/>
        <v>1.50-1.99</v>
      </c>
      <c r="N1526" s="2" t="str">
        <f t="shared" si="142"/>
        <v>Over 98</v>
      </c>
      <c r="O1526" s="2">
        <f t="shared" si="143"/>
        <v>0</v>
      </c>
      <c r="P1526" s="2">
        <f>1</f>
        <v>1</v>
      </c>
    </row>
    <row r="1527" spans="1:16" x14ac:dyDescent="0.25">
      <c r="A1527" s="1">
        <v>42324</v>
      </c>
      <c r="B1527">
        <v>1252000</v>
      </c>
      <c r="C1527">
        <v>85.23</v>
      </c>
      <c r="D1527">
        <v>58.81</v>
      </c>
      <c r="E1527">
        <v>1.42</v>
      </c>
      <c r="F1527" t="s">
        <v>9</v>
      </c>
      <c r="G1527" t="s">
        <v>14</v>
      </c>
      <c r="H1527" t="s">
        <v>15</v>
      </c>
      <c r="I1527">
        <v>80</v>
      </c>
      <c r="J1527">
        <f t="shared" si="138"/>
        <v>2015</v>
      </c>
      <c r="K1527" t="str">
        <f t="shared" si="139"/>
        <v>50-100</v>
      </c>
      <c r="L1527" t="str">
        <f t="shared" si="140"/>
        <v>Under 65</v>
      </c>
      <c r="M1527" s="2" t="str">
        <f t="shared" si="141"/>
        <v>1.25-1.49</v>
      </c>
      <c r="N1527" s="2" t="str">
        <f t="shared" si="142"/>
        <v>Under 90</v>
      </c>
      <c r="O1527" s="2">
        <f t="shared" si="143"/>
        <v>0</v>
      </c>
      <c r="P1527" s="2">
        <f>1</f>
        <v>1</v>
      </c>
    </row>
    <row r="1528" spans="1:16" x14ac:dyDescent="0.25">
      <c r="A1528" s="1">
        <v>44464</v>
      </c>
      <c r="B1528">
        <v>2493000</v>
      </c>
      <c r="C1528">
        <v>98.1</v>
      </c>
      <c r="D1528">
        <v>78.2</v>
      </c>
      <c r="E1528">
        <v>1.1299999999999999</v>
      </c>
      <c r="F1528" t="s">
        <v>40</v>
      </c>
      <c r="G1528" t="s">
        <v>31</v>
      </c>
      <c r="H1528" t="s">
        <v>21</v>
      </c>
      <c r="I1528">
        <v>68</v>
      </c>
      <c r="J1528">
        <f t="shared" si="138"/>
        <v>2021</v>
      </c>
      <c r="K1528" t="str">
        <f t="shared" si="139"/>
        <v>50-100</v>
      </c>
      <c r="L1528" t="str">
        <f t="shared" si="140"/>
        <v>65-79.99</v>
      </c>
      <c r="M1528" s="2" t="str">
        <f t="shared" si="141"/>
        <v>Under 1.25</v>
      </c>
      <c r="N1528" s="2" t="str">
        <f t="shared" si="142"/>
        <v>Over 98</v>
      </c>
      <c r="O1528" s="2">
        <f t="shared" si="143"/>
        <v>1</v>
      </c>
      <c r="P1528" s="2">
        <f>1</f>
        <v>1</v>
      </c>
    </row>
    <row r="1529" spans="1:16" x14ac:dyDescent="0.25">
      <c r="A1529" s="1">
        <v>44130</v>
      </c>
      <c r="B1529">
        <v>7630000</v>
      </c>
      <c r="C1529">
        <v>99.34</v>
      </c>
      <c r="D1529">
        <v>50.12</v>
      </c>
      <c r="E1529">
        <v>1.37</v>
      </c>
      <c r="F1529" t="s">
        <v>9</v>
      </c>
      <c r="G1529" t="s">
        <v>24</v>
      </c>
      <c r="H1529" t="s">
        <v>15</v>
      </c>
      <c r="I1529">
        <v>113</v>
      </c>
      <c r="J1529">
        <f t="shared" si="138"/>
        <v>2020</v>
      </c>
      <c r="K1529" t="str">
        <f t="shared" si="139"/>
        <v>More than 100</v>
      </c>
      <c r="L1529" t="str">
        <f t="shared" si="140"/>
        <v>Under 65</v>
      </c>
      <c r="M1529" s="2" t="str">
        <f t="shared" si="141"/>
        <v>1.25-1.49</v>
      </c>
      <c r="N1529" s="2" t="str">
        <f t="shared" si="142"/>
        <v>Over 98</v>
      </c>
      <c r="O1529" s="2">
        <f t="shared" si="143"/>
        <v>0</v>
      </c>
      <c r="P1529" s="2">
        <f>1</f>
        <v>1</v>
      </c>
    </row>
    <row r="1530" spans="1:16" x14ac:dyDescent="0.25">
      <c r="A1530" s="1">
        <v>43331</v>
      </c>
      <c r="B1530">
        <v>6872000</v>
      </c>
      <c r="C1530">
        <v>86.37</v>
      </c>
      <c r="D1530">
        <v>70.56</v>
      </c>
      <c r="E1530">
        <v>1.35</v>
      </c>
      <c r="F1530" t="s">
        <v>19</v>
      </c>
      <c r="G1530" t="s">
        <v>24</v>
      </c>
      <c r="H1530" t="s">
        <v>15</v>
      </c>
      <c r="I1530">
        <v>98</v>
      </c>
      <c r="J1530">
        <f t="shared" si="138"/>
        <v>2018</v>
      </c>
      <c r="K1530" t="str">
        <f t="shared" si="139"/>
        <v>50-100</v>
      </c>
      <c r="L1530" t="str">
        <f t="shared" si="140"/>
        <v>65-79.99</v>
      </c>
      <c r="M1530" s="2" t="str">
        <f t="shared" si="141"/>
        <v>1.25-1.49</v>
      </c>
      <c r="N1530" s="2" t="str">
        <f t="shared" si="142"/>
        <v>Under 90</v>
      </c>
      <c r="O1530" s="2">
        <f t="shared" si="143"/>
        <v>1</v>
      </c>
      <c r="P1530" s="2">
        <f>1</f>
        <v>1</v>
      </c>
    </row>
    <row r="1531" spans="1:16" x14ac:dyDescent="0.25">
      <c r="A1531" s="1">
        <v>43541</v>
      </c>
      <c r="B1531">
        <v>5954000</v>
      </c>
      <c r="C1531">
        <v>87.03</v>
      </c>
      <c r="D1531">
        <v>68.75</v>
      </c>
      <c r="E1531">
        <v>2.41</v>
      </c>
      <c r="F1531" t="s">
        <v>9</v>
      </c>
      <c r="G1531" t="s">
        <v>25</v>
      </c>
      <c r="H1531" t="s">
        <v>26</v>
      </c>
      <c r="I1531">
        <v>60</v>
      </c>
      <c r="J1531">
        <f t="shared" si="138"/>
        <v>2019</v>
      </c>
      <c r="K1531" t="str">
        <f t="shared" si="139"/>
        <v>50-100</v>
      </c>
      <c r="L1531" t="str">
        <f t="shared" si="140"/>
        <v>65-79.99</v>
      </c>
      <c r="M1531" s="2" t="str">
        <f t="shared" si="141"/>
        <v>Over 2.00</v>
      </c>
      <c r="N1531" s="2" t="str">
        <f t="shared" si="142"/>
        <v>Under 90</v>
      </c>
      <c r="O1531" s="2">
        <f t="shared" si="143"/>
        <v>0</v>
      </c>
      <c r="P1531" s="2">
        <f>1</f>
        <v>1</v>
      </c>
    </row>
    <row r="1532" spans="1:16" x14ac:dyDescent="0.25">
      <c r="A1532" s="1">
        <v>44334</v>
      </c>
      <c r="B1532">
        <v>5032000</v>
      </c>
      <c r="C1532">
        <v>87.55</v>
      </c>
      <c r="D1532">
        <v>62.64</v>
      </c>
      <c r="E1532">
        <v>1.64</v>
      </c>
      <c r="F1532" t="s">
        <v>9</v>
      </c>
      <c r="G1532" t="s">
        <v>51</v>
      </c>
      <c r="H1532" t="s">
        <v>28</v>
      </c>
      <c r="I1532">
        <v>79</v>
      </c>
      <c r="J1532">
        <f t="shared" si="138"/>
        <v>2021</v>
      </c>
      <c r="K1532" t="str">
        <f t="shared" si="139"/>
        <v>50-100</v>
      </c>
      <c r="L1532" t="str">
        <f t="shared" si="140"/>
        <v>Under 65</v>
      </c>
      <c r="M1532" s="2" t="str">
        <f t="shared" si="141"/>
        <v>1.50-1.99</v>
      </c>
      <c r="N1532" s="2" t="str">
        <f t="shared" si="142"/>
        <v>Under 90</v>
      </c>
      <c r="O1532" s="2">
        <f t="shared" si="143"/>
        <v>0</v>
      </c>
      <c r="P1532" s="2">
        <f>1</f>
        <v>1</v>
      </c>
    </row>
    <row r="1533" spans="1:16" x14ac:dyDescent="0.25">
      <c r="A1533" s="1">
        <v>45232</v>
      </c>
      <c r="B1533">
        <v>2776000</v>
      </c>
      <c r="C1533">
        <v>99.58</v>
      </c>
      <c r="D1533">
        <v>56.13</v>
      </c>
      <c r="E1533">
        <v>2.1</v>
      </c>
      <c r="F1533" t="s">
        <v>9</v>
      </c>
      <c r="G1533" t="s">
        <v>44</v>
      </c>
      <c r="H1533" t="s">
        <v>37</v>
      </c>
      <c r="I1533">
        <v>46</v>
      </c>
      <c r="J1533">
        <f t="shared" si="138"/>
        <v>2023</v>
      </c>
      <c r="K1533" t="str">
        <f t="shared" si="139"/>
        <v>Less than 50</v>
      </c>
      <c r="L1533" t="str">
        <f t="shared" si="140"/>
        <v>Under 65</v>
      </c>
      <c r="M1533" s="2" t="str">
        <f t="shared" si="141"/>
        <v>Over 2.00</v>
      </c>
      <c r="N1533" s="2" t="str">
        <f t="shared" si="142"/>
        <v>Over 98</v>
      </c>
      <c r="O1533" s="2">
        <f t="shared" si="143"/>
        <v>0</v>
      </c>
      <c r="P1533" s="2">
        <f>1</f>
        <v>1</v>
      </c>
    </row>
    <row r="1534" spans="1:16" x14ac:dyDescent="0.25">
      <c r="A1534" s="1">
        <v>43404</v>
      </c>
      <c r="B1534">
        <v>4524000</v>
      </c>
      <c r="C1534">
        <v>87.78</v>
      </c>
      <c r="D1534">
        <v>76.069999999999993</v>
      </c>
      <c r="E1534">
        <v>2.0699999999999998</v>
      </c>
      <c r="F1534" t="s">
        <v>52</v>
      </c>
      <c r="G1534" t="s">
        <v>44</v>
      </c>
      <c r="H1534" t="s">
        <v>37</v>
      </c>
      <c r="I1534">
        <v>88</v>
      </c>
      <c r="J1534">
        <f t="shared" si="138"/>
        <v>2018</v>
      </c>
      <c r="K1534" t="str">
        <f t="shared" si="139"/>
        <v>50-100</v>
      </c>
      <c r="L1534" t="str">
        <f t="shared" si="140"/>
        <v>65-79.99</v>
      </c>
      <c r="M1534" s="2" t="str">
        <f t="shared" si="141"/>
        <v>Over 2.00</v>
      </c>
      <c r="N1534" s="2" t="str">
        <f t="shared" si="142"/>
        <v>Under 90</v>
      </c>
      <c r="O1534" s="2">
        <f t="shared" si="143"/>
        <v>1</v>
      </c>
      <c r="P1534" s="2">
        <f>1</f>
        <v>1</v>
      </c>
    </row>
    <row r="1535" spans="1:16" x14ac:dyDescent="0.25">
      <c r="A1535" s="1">
        <v>43618</v>
      </c>
      <c r="B1535">
        <v>2764000</v>
      </c>
      <c r="C1535">
        <v>88.78</v>
      </c>
      <c r="D1535">
        <v>88.24</v>
      </c>
      <c r="E1535">
        <v>2.38</v>
      </c>
      <c r="F1535" t="s">
        <v>9</v>
      </c>
      <c r="G1535" t="s">
        <v>48</v>
      </c>
      <c r="H1535" t="s">
        <v>13</v>
      </c>
      <c r="I1535">
        <v>109</v>
      </c>
      <c r="J1535">
        <f t="shared" si="138"/>
        <v>2019</v>
      </c>
      <c r="K1535" t="str">
        <f t="shared" si="139"/>
        <v>More than 100</v>
      </c>
      <c r="L1535" t="str">
        <f t="shared" si="140"/>
        <v>Over 80</v>
      </c>
      <c r="M1535" s="2" t="str">
        <f t="shared" si="141"/>
        <v>Over 2.00</v>
      </c>
      <c r="N1535" s="2" t="str">
        <f t="shared" si="142"/>
        <v>Under 90</v>
      </c>
      <c r="O1535" s="2">
        <f t="shared" si="143"/>
        <v>0</v>
      </c>
      <c r="P1535" s="2">
        <f>1</f>
        <v>1</v>
      </c>
    </row>
    <row r="1536" spans="1:16" x14ac:dyDescent="0.25">
      <c r="A1536" s="1">
        <v>43065</v>
      </c>
      <c r="B1536">
        <v>7382000</v>
      </c>
      <c r="C1536">
        <v>91.78</v>
      </c>
      <c r="D1536">
        <v>66.98</v>
      </c>
      <c r="E1536">
        <v>1.24</v>
      </c>
      <c r="F1536" t="s">
        <v>9</v>
      </c>
      <c r="G1536" t="s">
        <v>47</v>
      </c>
      <c r="H1536" t="s">
        <v>18</v>
      </c>
      <c r="I1536">
        <v>70</v>
      </c>
      <c r="J1536">
        <f t="shared" si="138"/>
        <v>2017</v>
      </c>
      <c r="K1536" t="str">
        <f t="shared" si="139"/>
        <v>50-100</v>
      </c>
      <c r="L1536" t="str">
        <f t="shared" si="140"/>
        <v>65-79.99</v>
      </c>
      <c r="M1536" s="2" t="str">
        <f t="shared" si="141"/>
        <v>Under 1.25</v>
      </c>
      <c r="N1536" s="2" t="str">
        <f t="shared" si="142"/>
        <v>90-94.99</v>
      </c>
      <c r="O1536" s="2">
        <f t="shared" si="143"/>
        <v>0</v>
      </c>
      <c r="P1536" s="2">
        <f>1</f>
        <v>1</v>
      </c>
    </row>
    <row r="1537" spans="1:16" x14ac:dyDescent="0.25">
      <c r="A1537" s="1">
        <v>43173</v>
      </c>
      <c r="B1537">
        <v>7433000</v>
      </c>
      <c r="C1537">
        <v>85.34</v>
      </c>
      <c r="D1537">
        <v>67.760000000000005</v>
      </c>
      <c r="E1537">
        <v>2.17</v>
      </c>
      <c r="F1537" t="s">
        <v>9</v>
      </c>
      <c r="G1537" t="s">
        <v>31</v>
      </c>
      <c r="H1537" t="s">
        <v>21</v>
      </c>
      <c r="I1537">
        <v>5</v>
      </c>
      <c r="J1537">
        <f t="shared" si="138"/>
        <v>2018</v>
      </c>
      <c r="K1537" t="str">
        <f t="shared" si="139"/>
        <v>Less than 50</v>
      </c>
      <c r="L1537" t="str">
        <f t="shared" si="140"/>
        <v>65-79.99</v>
      </c>
      <c r="M1537" s="2" t="str">
        <f t="shared" si="141"/>
        <v>Over 2.00</v>
      </c>
      <c r="N1537" s="2" t="str">
        <f t="shared" si="142"/>
        <v>Under 90</v>
      </c>
      <c r="O1537" s="2">
        <f t="shared" si="143"/>
        <v>0</v>
      </c>
      <c r="P1537" s="2">
        <f>1</f>
        <v>1</v>
      </c>
    </row>
    <row r="1538" spans="1:16" x14ac:dyDescent="0.25">
      <c r="A1538" s="1">
        <v>42690</v>
      </c>
      <c r="B1538">
        <v>7145000</v>
      </c>
      <c r="C1538">
        <v>98.64</v>
      </c>
      <c r="D1538">
        <v>50.72</v>
      </c>
      <c r="E1538">
        <v>1.84</v>
      </c>
      <c r="F1538" t="s">
        <v>9</v>
      </c>
      <c r="G1538" t="s">
        <v>20</v>
      </c>
      <c r="H1538" t="s">
        <v>21</v>
      </c>
      <c r="I1538">
        <v>117</v>
      </c>
      <c r="J1538">
        <f t="shared" ref="J1538:J1601" si="144">YEAR(A1538)</f>
        <v>2016</v>
      </c>
      <c r="K1538" t="str">
        <f t="shared" ref="K1538:K1601" si="145">IF(I1538&lt;50,"Less than 50",IF(I1538&lt;100,"50-100","More than 100"))</f>
        <v>More than 100</v>
      </c>
      <c r="L1538" t="str">
        <f t="shared" ref="L1538:L1601" si="146">IF(D1538&lt;65,"Under 65",IF(D1538&lt;80,"65-79.99","Over 80"))</f>
        <v>Under 65</v>
      </c>
      <c r="M1538" s="2" t="str">
        <f t="shared" ref="M1538:M1601" si="147">IF(E1538&lt;1.25,"Under 1.25",IF(E1538&lt;1.5,"1.25-1.49",IF(E1538&lt;2,"1.50-1.99","Over 2.00")))</f>
        <v>1.50-1.99</v>
      </c>
      <c r="N1538" s="2" t="str">
        <f t="shared" ref="N1538:N1601" si="148">IF(C1538&lt;90,"Under 90",IF(C1538&lt;95,"90-94.99",IF(C1538&lt;98,"95-97.99","Over 98")))</f>
        <v>Over 98</v>
      </c>
      <c r="O1538" s="2">
        <f t="shared" ref="O1538:O1601" si="149">IF(OR(F1538="30 Days Late", F1538="60 Days Late", F1538="90+ Days Late"),1,0)</f>
        <v>0</v>
      </c>
      <c r="P1538" s="2">
        <f>1</f>
        <v>1</v>
      </c>
    </row>
    <row r="1539" spans="1:16" x14ac:dyDescent="0.25">
      <c r="A1539" s="1">
        <v>44048</v>
      </c>
      <c r="B1539">
        <v>5420000</v>
      </c>
      <c r="C1539">
        <v>89.86</v>
      </c>
      <c r="D1539">
        <v>55.45</v>
      </c>
      <c r="E1539">
        <v>2.33</v>
      </c>
      <c r="F1539" t="s">
        <v>9</v>
      </c>
      <c r="G1539" t="s">
        <v>43</v>
      </c>
      <c r="H1539" t="s">
        <v>15</v>
      </c>
      <c r="I1539">
        <v>118</v>
      </c>
      <c r="J1539">
        <f t="shared" si="144"/>
        <v>2020</v>
      </c>
      <c r="K1539" t="str">
        <f t="shared" si="145"/>
        <v>More than 100</v>
      </c>
      <c r="L1539" t="str">
        <f t="shared" si="146"/>
        <v>Under 65</v>
      </c>
      <c r="M1539" s="2" t="str">
        <f t="shared" si="147"/>
        <v>Over 2.00</v>
      </c>
      <c r="N1539" s="2" t="str">
        <f t="shared" si="148"/>
        <v>Under 90</v>
      </c>
      <c r="O1539" s="2">
        <f t="shared" si="149"/>
        <v>0</v>
      </c>
      <c r="P1539" s="2">
        <f>1</f>
        <v>1</v>
      </c>
    </row>
    <row r="1540" spans="1:16" x14ac:dyDescent="0.25">
      <c r="A1540" s="1">
        <v>42839</v>
      </c>
      <c r="B1540">
        <v>7097000</v>
      </c>
      <c r="C1540">
        <v>93.79</v>
      </c>
      <c r="D1540">
        <v>76.97</v>
      </c>
      <c r="E1540">
        <v>2.21</v>
      </c>
      <c r="F1540" t="s">
        <v>52</v>
      </c>
      <c r="G1540" t="s">
        <v>48</v>
      </c>
      <c r="H1540" t="s">
        <v>13</v>
      </c>
      <c r="I1540">
        <v>72</v>
      </c>
      <c r="J1540">
        <f t="shared" si="144"/>
        <v>2017</v>
      </c>
      <c r="K1540" t="str">
        <f t="shared" si="145"/>
        <v>50-100</v>
      </c>
      <c r="L1540" t="str">
        <f t="shared" si="146"/>
        <v>65-79.99</v>
      </c>
      <c r="M1540" s="2" t="str">
        <f t="shared" si="147"/>
        <v>Over 2.00</v>
      </c>
      <c r="N1540" s="2" t="str">
        <f t="shared" si="148"/>
        <v>90-94.99</v>
      </c>
      <c r="O1540" s="2">
        <f t="shared" si="149"/>
        <v>1</v>
      </c>
      <c r="P1540" s="2">
        <f>1</f>
        <v>1</v>
      </c>
    </row>
    <row r="1541" spans="1:16" x14ac:dyDescent="0.25">
      <c r="A1541" s="1">
        <v>45365</v>
      </c>
      <c r="B1541">
        <v>2872000</v>
      </c>
      <c r="C1541">
        <v>92.7</v>
      </c>
      <c r="D1541">
        <v>82.12</v>
      </c>
      <c r="E1541">
        <v>1.56</v>
      </c>
      <c r="F1541" t="s">
        <v>9</v>
      </c>
      <c r="G1541" t="s">
        <v>24</v>
      </c>
      <c r="H1541" t="s">
        <v>15</v>
      </c>
      <c r="I1541">
        <v>124</v>
      </c>
      <c r="J1541">
        <f t="shared" si="144"/>
        <v>2024</v>
      </c>
      <c r="K1541" t="str">
        <f t="shared" si="145"/>
        <v>More than 100</v>
      </c>
      <c r="L1541" t="str">
        <f t="shared" si="146"/>
        <v>Over 80</v>
      </c>
      <c r="M1541" s="2" t="str">
        <f t="shared" si="147"/>
        <v>1.50-1.99</v>
      </c>
      <c r="N1541" s="2" t="str">
        <f t="shared" si="148"/>
        <v>90-94.99</v>
      </c>
      <c r="O1541" s="2">
        <f t="shared" si="149"/>
        <v>0</v>
      </c>
      <c r="P1541" s="2">
        <f>1</f>
        <v>1</v>
      </c>
    </row>
    <row r="1542" spans="1:16" x14ac:dyDescent="0.25">
      <c r="A1542" s="1">
        <v>45565</v>
      </c>
      <c r="B1542">
        <v>3385000</v>
      </c>
      <c r="C1542">
        <v>98.72</v>
      </c>
      <c r="D1542">
        <v>53.64</v>
      </c>
      <c r="E1542">
        <v>1.97</v>
      </c>
      <c r="F1542" t="s">
        <v>9</v>
      </c>
      <c r="G1542" t="s">
        <v>10</v>
      </c>
      <c r="H1542" t="s">
        <v>11</v>
      </c>
      <c r="I1542">
        <v>68</v>
      </c>
      <c r="J1542">
        <f t="shared" si="144"/>
        <v>2024</v>
      </c>
      <c r="K1542" t="str">
        <f t="shared" si="145"/>
        <v>50-100</v>
      </c>
      <c r="L1542" t="str">
        <f t="shared" si="146"/>
        <v>Under 65</v>
      </c>
      <c r="M1542" s="2" t="str">
        <f t="shared" si="147"/>
        <v>1.50-1.99</v>
      </c>
      <c r="N1542" s="2" t="str">
        <f t="shared" si="148"/>
        <v>Over 98</v>
      </c>
      <c r="O1542" s="2">
        <f t="shared" si="149"/>
        <v>0</v>
      </c>
      <c r="P1542" s="2">
        <f>1</f>
        <v>1</v>
      </c>
    </row>
    <row r="1543" spans="1:16" x14ac:dyDescent="0.25">
      <c r="A1543" s="1">
        <v>45482</v>
      </c>
      <c r="B1543">
        <v>1566000</v>
      </c>
      <c r="C1543">
        <v>95.19</v>
      </c>
      <c r="D1543">
        <v>52.68</v>
      </c>
      <c r="E1543">
        <v>1.89</v>
      </c>
      <c r="F1543" t="s">
        <v>9</v>
      </c>
      <c r="G1543" t="s">
        <v>45</v>
      </c>
      <c r="H1543" t="s">
        <v>33</v>
      </c>
      <c r="I1543">
        <v>27</v>
      </c>
      <c r="J1543">
        <f t="shared" si="144"/>
        <v>2024</v>
      </c>
      <c r="K1543" t="str">
        <f t="shared" si="145"/>
        <v>Less than 50</v>
      </c>
      <c r="L1543" t="str">
        <f t="shared" si="146"/>
        <v>Under 65</v>
      </c>
      <c r="M1543" s="2" t="str">
        <f t="shared" si="147"/>
        <v>1.50-1.99</v>
      </c>
      <c r="N1543" s="2" t="str">
        <f t="shared" si="148"/>
        <v>95-97.99</v>
      </c>
      <c r="O1543" s="2">
        <f t="shared" si="149"/>
        <v>0</v>
      </c>
      <c r="P1543" s="2">
        <f>1</f>
        <v>1</v>
      </c>
    </row>
    <row r="1544" spans="1:16" x14ac:dyDescent="0.25">
      <c r="A1544" s="1">
        <v>42445</v>
      </c>
      <c r="B1544">
        <v>6230000</v>
      </c>
      <c r="C1544">
        <v>87.56</v>
      </c>
      <c r="D1544">
        <v>85.9</v>
      </c>
      <c r="E1544">
        <v>1.98</v>
      </c>
      <c r="F1544" t="s">
        <v>9</v>
      </c>
      <c r="G1544" t="s">
        <v>30</v>
      </c>
      <c r="H1544" t="s">
        <v>28</v>
      </c>
      <c r="I1544">
        <v>90</v>
      </c>
      <c r="J1544">
        <f t="shared" si="144"/>
        <v>2016</v>
      </c>
      <c r="K1544" t="str">
        <f t="shared" si="145"/>
        <v>50-100</v>
      </c>
      <c r="L1544" t="str">
        <f t="shared" si="146"/>
        <v>Over 80</v>
      </c>
      <c r="M1544" s="2" t="str">
        <f t="shared" si="147"/>
        <v>1.50-1.99</v>
      </c>
      <c r="N1544" s="2" t="str">
        <f t="shared" si="148"/>
        <v>Under 90</v>
      </c>
      <c r="O1544" s="2">
        <f t="shared" si="149"/>
        <v>0</v>
      </c>
      <c r="P1544" s="2">
        <f>1</f>
        <v>1</v>
      </c>
    </row>
    <row r="1545" spans="1:16" x14ac:dyDescent="0.25">
      <c r="A1545" s="1">
        <v>44303</v>
      </c>
      <c r="B1545">
        <v>4920000</v>
      </c>
      <c r="C1545">
        <v>93.13</v>
      </c>
      <c r="D1545">
        <v>86.76</v>
      </c>
      <c r="E1545">
        <v>2.35</v>
      </c>
      <c r="F1545" t="s">
        <v>9</v>
      </c>
      <c r="G1545" t="s">
        <v>35</v>
      </c>
      <c r="H1545" t="s">
        <v>11</v>
      </c>
      <c r="I1545">
        <v>106</v>
      </c>
      <c r="J1545">
        <f t="shared" si="144"/>
        <v>2021</v>
      </c>
      <c r="K1545" t="str">
        <f t="shared" si="145"/>
        <v>More than 100</v>
      </c>
      <c r="L1545" t="str">
        <f t="shared" si="146"/>
        <v>Over 80</v>
      </c>
      <c r="M1545" s="2" t="str">
        <f t="shared" si="147"/>
        <v>Over 2.00</v>
      </c>
      <c r="N1545" s="2" t="str">
        <f t="shared" si="148"/>
        <v>90-94.99</v>
      </c>
      <c r="O1545" s="2">
        <f t="shared" si="149"/>
        <v>0</v>
      </c>
      <c r="P1545" s="2">
        <f>1</f>
        <v>1</v>
      </c>
    </row>
    <row r="1546" spans="1:16" x14ac:dyDescent="0.25">
      <c r="A1546" s="1">
        <v>43025</v>
      </c>
      <c r="B1546">
        <v>1579000</v>
      </c>
      <c r="C1546">
        <v>90.9</v>
      </c>
      <c r="D1546">
        <v>65.510000000000005</v>
      </c>
      <c r="E1546">
        <v>1.43</v>
      </c>
      <c r="F1546" t="s">
        <v>19</v>
      </c>
      <c r="G1546" t="s">
        <v>45</v>
      </c>
      <c r="H1546" t="s">
        <v>33</v>
      </c>
      <c r="I1546">
        <v>63</v>
      </c>
      <c r="J1546">
        <f t="shared" si="144"/>
        <v>2017</v>
      </c>
      <c r="K1546" t="str">
        <f t="shared" si="145"/>
        <v>50-100</v>
      </c>
      <c r="L1546" t="str">
        <f t="shared" si="146"/>
        <v>65-79.99</v>
      </c>
      <c r="M1546" s="2" t="str">
        <f t="shared" si="147"/>
        <v>1.25-1.49</v>
      </c>
      <c r="N1546" s="2" t="str">
        <f t="shared" si="148"/>
        <v>90-94.99</v>
      </c>
      <c r="O1546" s="2">
        <f t="shared" si="149"/>
        <v>1</v>
      </c>
      <c r="P1546" s="2">
        <f>1</f>
        <v>1</v>
      </c>
    </row>
    <row r="1547" spans="1:16" x14ac:dyDescent="0.25">
      <c r="A1547" s="1">
        <v>44551</v>
      </c>
      <c r="B1547">
        <v>6319000</v>
      </c>
      <c r="C1547">
        <v>86.05</v>
      </c>
      <c r="D1547">
        <v>77.099999999999994</v>
      </c>
      <c r="E1547">
        <v>1.26</v>
      </c>
      <c r="F1547" t="s">
        <v>9</v>
      </c>
      <c r="G1547" t="s">
        <v>36</v>
      </c>
      <c r="H1547" t="s">
        <v>37</v>
      </c>
      <c r="I1547">
        <v>62</v>
      </c>
      <c r="J1547">
        <f t="shared" si="144"/>
        <v>2021</v>
      </c>
      <c r="K1547" t="str">
        <f t="shared" si="145"/>
        <v>50-100</v>
      </c>
      <c r="L1547" t="str">
        <f t="shared" si="146"/>
        <v>65-79.99</v>
      </c>
      <c r="M1547" s="2" t="str">
        <f t="shared" si="147"/>
        <v>1.25-1.49</v>
      </c>
      <c r="N1547" s="2" t="str">
        <f t="shared" si="148"/>
        <v>Under 90</v>
      </c>
      <c r="O1547" s="2">
        <f t="shared" si="149"/>
        <v>0</v>
      </c>
      <c r="P1547" s="2">
        <f>1</f>
        <v>1</v>
      </c>
    </row>
    <row r="1548" spans="1:16" x14ac:dyDescent="0.25">
      <c r="A1548" s="1">
        <v>43169</v>
      </c>
      <c r="B1548">
        <v>3988000</v>
      </c>
      <c r="C1548">
        <v>89.05</v>
      </c>
      <c r="D1548">
        <v>80.739999999999995</v>
      </c>
      <c r="E1548">
        <v>2.33</v>
      </c>
      <c r="F1548" t="s">
        <v>9</v>
      </c>
      <c r="G1548" t="s">
        <v>14</v>
      </c>
      <c r="H1548" t="s">
        <v>15</v>
      </c>
      <c r="I1548">
        <v>69</v>
      </c>
      <c r="J1548">
        <f t="shared" si="144"/>
        <v>2018</v>
      </c>
      <c r="K1548" t="str">
        <f t="shared" si="145"/>
        <v>50-100</v>
      </c>
      <c r="L1548" t="str">
        <f t="shared" si="146"/>
        <v>Over 80</v>
      </c>
      <c r="M1548" s="2" t="str">
        <f t="shared" si="147"/>
        <v>Over 2.00</v>
      </c>
      <c r="N1548" s="2" t="str">
        <f t="shared" si="148"/>
        <v>Under 90</v>
      </c>
      <c r="O1548" s="2">
        <f t="shared" si="149"/>
        <v>0</v>
      </c>
      <c r="P1548" s="2">
        <f>1</f>
        <v>1</v>
      </c>
    </row>
    <row r="1549" spans="1:16" x14ac:dyDescent="0.25">
      <c r="A1549" s="1">
        <v>43219</v>
      </c>
      <c r="B1549">
        <v>4606000</v>
      </c>
      <c r="C1549">
        <v>92.05</v>
      </c>
      <c r="D1549">
        <v>84.94</v>
      </c>
      <c r="E1549">
        <v>2.14</v>
      </c>
      <c r="F1549" t="s">
        <v>9</v>
      </c>
      <c r="G1549" t="s">
        <v>39</v>
      </c>
      <c r="H1549" t="s">
        <v>23</v>
      </c>
      <c r="I1549">
        <v>29</v>
      </c>
      <c r="J1549">
        <f t="shared" si="144"/>
        <v>2018</v>
      </c>
      <c r="K1549" t="str">
        <f t="shared" si="145"/>
        <v>Less than 50</v>
      </c>
      <c r="L1549" t="str">
        <f t="shared" si="146"/>
        <v>Over 80</v>
      </c>
      <c r="M1549" s="2" t="str">
        <f t="shared" si="147"/>
        <v>Over 2.00</v>
      </c>
      <c r="N1549" s="2" t="str">
        <f t="shared" si="148"/>
        <v>90-94.99</v>
      </c>
      <c r="O1549" s="2">
        <f t="shared" si="149"/>
        <v>0</v>
      </c>
      <c r="P1549" s="2">
        <f>1</f>
        <v>1</v>
      </c>
    </row>
    <row r="1550" spans="1:16" x14ac:dyDescent="0.25">
      <c r="A1550" s="1">
        <v>43334</v>
      </c>
      <c r="B1550">
        <v>9128000</v>
      </c>
      <c r="C1550">
        <v>97.71</v>
      </c>
      <c r="D1550">
        <v>50.38</v>
      </c>
      <c r="E1550">
        <v>1.6</v>
      </c>
      <c r="F1550" t="s">
        <v>9</v>
      </c>
      <c r="G1550" t="s">
        <v>16</v>
      </c>
      <c r="H1550" t="s">
        <v>11</v>
      </c>
      <c r="I1550">
        <v>79</v>
      </c>
      <c r="J1550">
        <f t="shared" si="144"/>
        <v>2018</v>
      </c>
      <c r="K1550" t="str">
        <f t="shared" si="145"/>
        <v>50-100</v>
      </c>
      <c r="L1550" t="str">
        <f t="shared" si="146"/>
        <v>Under 65</v>
      </c>
      <c r="M1550" s="2" t="str">
        <f t="shared" si="147"/>
        <v>1.50-1.99</v>
      </c>
      <c r="N1550" s="2" t="str">
        <f t="shared" si="148"/>
        <v>95-97.99</v>
      </c>
      <c r="O1550" s="2">
        <f t="shared" si="149"/>
        <v>0</v>
      </c>
      <c r="P1550" s="2">
        <f>1</f>
        <v>1</v>
      </c>
    </row>
    <row r="1551" spans="1:16" x14ac:dyDescent="0.25">
      <c r="A1551" s="1">
        <v>43239</v>
      </c>
      <c r="B1551">
        <v>5480000</v>
      </c>
      <c r="C1551">
        <v>93.14</v>
      </c>
      <c r="D1551">
        <v>71.19</v>
      </c>
      <c r="E1551">
        <v>1.52</v>
      </c>
      <c r="F1551" t="s">
        <v>19</v>
      </c>
      <c r="G1551" t="s">
        <v>20</v>
      </c>
      <c r="H1551" t="s">
        <v>21</v>
      </c>
      <c r="I1551">
        <v>87</v>
      </c>
      <c r="J1551">
        <f t="shared" si="144"/>
        <v>2018</v>
      </c>
      <c r="K1551" t="str">
        <f t="shared" si="145"/>
        <v>50-100</v>
      </c>
      <c r="L1551" t="str">
        <f t="shared" si="146"/>
        <v>65-79.99</v>
      </c>
      <c r="M1551" s="2" t="str">
        <f t="shared" si="147"/>
        <v>1.50-1.99</v>
      </c>
      <c r="N1551" s="2" t="str">
        <f t="shared" si="148"/>
        <v>90-94.99</v>
      </c>
      <c r="O1551" s="2">
        <f t="shared" si="149"/>
        <v>1</v>
      </c>
      <c r="P1551" s="2">
        <f>1</f>
        <v>1</v>
      </c>
    </row>
    <row r="1552" spans="1:16" x14ac:dyDescent="0.25">
      <c r="A1552" s="1">
        <v>44930</v>
      </c>
      <c r="B1552">
        <v>9271000</v>
      </c>
      <c r="C1552">
        <v>91.28</v>
      </c>
      <c r="D1552">
        <v>78.569999999999993</v>
      </c>
      <c r="E1552">
        <v>2.29</v>
      </c>
      <c r="F1552" t="s">
        <v>9</v>
      </c>
      <c r="G1552" t="s">
        <v>25</v>
      </c>
      <c r="H1552" t="s">
        <v>26</v>
      </c>
      <c r="I1552">
        <v>83</v>
      </c>
      <c r="J1552">
        <f t="shared" si="144"/>
        <v>2023</v>
      </c>
      <c r="K1552" t="str">
        <f t="shared" si="145"/>
        <v>50-100</v>
      </c>
      <c r="L1552" t="str">
        <f t="shared" si="146"/>
        <v>65-79.99</v>
      </c>
      <c r="M1552" s="2" t="str">
        <f t="shared" si="147"/>
        <v>Over 2.00</v>
      </c>
      <c r="N1552" s="2" t="str">
        <f t="shared" si="148"/>
        <v>90-94.99</v>
      </c>
      <c r="O1552" s="2">
        <f t="shared" si="149"/>
        <v>0</v>
      </c>
      <c r="P1552" s="2">
        <f>1</f>
        <v>1</v>
      </c>
    </row>
    <row r="1553" spans="1:16" x14ac:dyDescent="0.25">
      <c r="A1553" s="1">
        <v>42482</v>
      </c>
      <c r="B1553">
        <v>4666000</v>
      </c>
      <c r="C1553">
        <v>91.12</v>
      </c>
      <c r="D1553">
        <v>77.5</v>
      </c>
      <c r="E1553">
        <v>1.37</v>
      </c>
      <c r="F1553" t="s">
        <v>9</v>
      </c>
      <c r="G1553" t="s">
        <v>10</v>
      </c>
      <c r="H1553" t="s">
        <v>11</v>
      </c>
      <c r="I1553">
        <v>39</v>
      </c>
      <c r="J1553">
        <f t="shared" si="144"/>
        <v>2016</v>
      </c>
      <c r="K1553" t="str">
        <f t="shared" si="145"/>
        <v>Less than 50</v>
      </c>
      <c r="L1553" t="str">
        <f t="shared" si="146"/>
        <v>65-79.99</v>
      </c>
      <c r="M1553" s="2" t="str">
        <f t="shared" si="147"/>
        <v>1.25-1.49</v>
      </c>
      <c r="N1553" s="2" t="str">
        <f t="shared" si="148"/>
        <v>90-94.99</v>
      </c>
      <c r="O1553" s="2">
        <f t="shared" si="149"/>
        <v>0</v>
      </c>
      <c r="P1553" s="2">
        <f>1</f>
        <v>1</v>
      </c>
    </row>
    <row r="1554" spans="1:16" x14ac:dyDescent="0.25">
      <c r="A1554" s="1">
        <v>44763</v>
      </c>
      <c r="B1554">
        <v>6744000</v>
      </c>
      <c r="C1554">
        <v>91.27</v>
      </c>
      <c r="D1554">
        <v>86.44</v>
      </c>
      <c r="E1554">
        <v>2.4900000000000002</v>
      </c>
      <c r="F1554" t="s">
        <v>9</v>
      </c>
      <c r="G1554" t="s">
        <v>20</v>
      </c>
      <c r="H1554" t="s">
        <v>21</v>
      </c>
      <c r="I1554">
        <v>84</v>
      </c>
      <c r="J1554">
        <f t="shared" si="144"/>
        <v>2022</v>
      </c>
      <c r="K1554" t="str">
        <f t="shared" si="145"/>
        <v>50-100</v>
      </c>
      <c r="L1554" t="str">
        <f t="shared" si="146"/>
        <v>Over 80</v>
      </c>
      <c r="M1554" s="2" t="str">
        <f t="shared" si="147"/>
        <v>Over 2.00</v>
      </c>
      <c r="N1554" s="2" t="str">
        <f t="shared" si="148"/>
        <v>90-94.99</v>
      </c>
      <c r="O1554" s="2">
        <f t="shared" si="149"/>
        <v>0</v>
      </c>
      <c r="P1554" s="2">
        <f>1</f>
        <v>1</v>
      </c>
    </row>
    <row r="1555" spans="1:16" x14ac:dyDescent="0.25">
      <c r="A1555" s="1">
        <v>44474</v>
      </c>
      <c r="B1555">
        <v>4501000</v>
      </c>
      <c r="C1555">
        <v>99.26</v>
      </c>
      <c r="D1555">
        <v>88.33</v>
      </c>
      <c r="E1555">
        <v>1.1499999999999999</v>
      </c>
      <c r="F1555" t="s">
        <v>9</v>
      </c>
      <c r="G1555" t="s">
        <v>35</v>
      </c>
      <c r="H1555" t="s">
        <v>11</v>
      </c>
      <c r="I1555">
        <v>63</v>
      </c>
      <c r="J1555">
        <f t="shared" si="144"/>
        <v>2021</v>
      </c>
      <c r="K1555" t="str">
        <f t="shared" si="145"/>
        <v>50-100</v>
      </c>
      <c r="L1555" t="str">
        <f t="shared" si="146"/>
        <v>Over 80</v>
      </c>
      <c r="M1555" s="2" t="str">
        <f t="shared" si="147"/>
        <v>Under 1.25</v>
      </c>
      <c r="N1555" s="2" t="str">
        <f t="shared" si="148"/>
        <v>Over 98</v>
      </c>
      <c r="O1555" s="2">
        <f t="shared" si="149"/>
        <v>0</v>
      </c>
      <c r="P1555" s="2">
        <f>1</f>
        <v>1</v>
      </c>
    </row>
    <row r="1556" spans="1:16" x14ac:dyDescent="0.25">
      <c r="A1556" s="1">
        <v>43686</v>
      </c>
      <c r="B1556">
        <v>7404000</v>
      </c>
      <c r="C1556">
        <v>85.31</v>
      </c>
      <c r="D1556">
        <v>74.180000000000007</v>
      </c>
      <c r="E1556">
        <v>1.42</v>
      </c>
      <c r="F1556" t="s">
        <v>9</v>
      </c>
      <c r="G1556" t="s">
        <v>38</v>
      </c>
      <c r="H1556" t="s">
        <v>23</v>
      </c>
      <c r="I1556">
        <v>75</v>
      </c>
      <c r="J1556">
        <f t="shared" si="144"/>
        <v>2019</v>
      </c>
      <c r="K1556" t="str">
        <f t="shared" si="145"/>
        <v>50-100</v>
      </c>
      <c r="L1556" t="str">
        <f t="shared" si="146"/>
        <v>65-79.99</v>
      </c>
      <c r="M1556" s="2" t="str">
        <f t="shared" si="147"/>
        <v>1.25-1.49</v>
      </c>
      <c r="N1556" s="2" t="str">
        <f t="shared" si="148"/>
        <v>Under 90</v>
      </c>
      <c r="O1556" s="2">
        <f t="shared" si="149"/>
        <v>0</v>
      </c>
      <c r="P1556" s="2">
        <f>1</f>
        <v>1</v>
      </c>
    </row>
    <row r="1557" spans="1:16" x14ac:dyDescent="0.25">
      <c r="A1557" s="1">
        <v>44971</v>
      </c>
      <c r="B1557">
        <v>4156000</v>
      </c>
      <c r="C1557">
        <v>95.3</v>
      </c>
      <c r="D1557">
        <v>76.97</v>
      </c>
      <c r="E1557">
        <v>1.33</v>
      </c>
      <c r="F1557" t="s">
        <v>19</v>
      </c>
      <c r="G1557" t="s">
        <v>12</v>
      </c>
      <c r="H1557" t="s">
        <v>13</v>
      </c>
      <c r="I1557">
        <v>96</v>
      </c>
      <c r="J1557">
        <f t="shared" si="144"/>
        <v>2023</v>
      </c>
      <c r="K1557" t="str">
        <f t="shared" si="145"/>
        <v>50-100</v>
      </c>
      <c r="L1557" t="str">
        <f t="shared" si="146"/>
        <v>65-79.99</v>
      </c>
      <c r="M1557" s="2" t="str">
        <f t="shared" si="147"/>
        <v>1.25-1.49</v>
      </c>
      <c r="N1557" s="2" t="str">
        <f t="shared" si="148"/>
        <v>95-97.99</v>
      </c>
      <c r="O1557" s="2">
        <f t="shared" si="149"/>
        <v>1</v>
      </c>
      <c r="P1557" s="2">
        <f>1</f>
        <v>1</v>
      </c>
    </row>
    <row r="1558" spans="1:16" x14ac:dyDescent="0.25">
      <c r="A1558" s="1">
        <v>43981</v>
      </c>
      <c r="B1558">
        <v>4823000</v>
      </c>
      <c r="C1558">
        <v>89.34</v>
      </c>
      <c r="D1558">
        <v>82.36</v>
      </c>
      <c r="E1558">
        <v>2.2000000000000002</v>
      </c>
      <c r="F1558" t="s">
        <v>9</v>
      </c>
      <c r="G1558" t="s">
        <v>44</v>
      </c>
      <c r="H1558" t="s">
        <v>37</v>
      </c>
      <c r="I1558">
        <v>61</v>
      </c>
      <c r="J1558">
        <f t="shared" si="144"/>
        <v>2020</v>
      </c>
      <c r="K1558" t="str">
        <f t="shared" si="145"/>
        <v>50-100</v>
      </c>
      <c r="L1558" t="str">
        <f t="shared" si="146"/>
        <v>Over 80</v>
      </c>
      <c r="M1558" s="2" t="str">
        <f t="shared" si="147"/>
        <v>Over 2.00</v>
      </c>
      <c r="N1558" s="2" t="str">
        <f t="shared" si="148"/>
        <v>Under 90</v>
      </c>
      <c r="O1558" s="2">
        <f t="shared" si="149"/>
        <v>0</v>
      </c>
      <c r="P1558" s="2">
        <f>1</f>
        <v>1</v>
      </c>
    </row>
    <row r="1559" spans="1:16" x14ac:dyDescent="0.25">
      <c r="A1559" s="1">
        <v>45000</v>
      </c>
      <c r="B1559">
        <v>9499000</v>
      </c>
      <c r="C1559">
        <v>94.06</v>
      </c>
      <c r="D1559">
        <v>83.09</v>
      </c>
      <c r="E1559">
        <v>1.64</v>
      </c>
      <c r="F1559" t="s">
        <v>9</v>
      </c>
      <c r="G1559" t="s">
        <v>17</v>
      </c>
      <c r="H1559" t="s">
        <v>18</v>
      </c>
      <c r="I1559">
        <v>47</v>
      </c>
      <c r="J1559">
        <f t="shared" si="144"/>
        <v>2023</v>
      </c>
      <c r="K1559" t="str">
        <f t="shared" si="145"/>
        <v>Less than 50</v>
      </c>
      <c r="L1559" t="str">
        <f t="shared" si="146"/>
        <v>Over 80</v>
      </c>
      <c r="M1559" s="2" t="str">
        <f t="shared" si="147"/>
        <v>1.50-1.99</v>
      </c>
      <c r="N1559" s="2" t="str">
        <f t="shared" si="148"/>
        <v>90-94.99</v>
      </c>
      <c r="O1559" s="2">
        <f t="shared" si="149"/>
        <v>0</v>
      </c>
      <c r="P1559" s="2">
        <f>1</f>
        <v>1</v>
      </c>
    </row>
    <row r="1560" spans="1:16" x14ac:dyDescent="0.25">
      <c r="A1560" s="1">
        <v>43665</v>
      </c>
      <c r="B1560">
        <v>3102000</v>
      </c>
      <c r="C1560">
        <v>93.04</v>
      </c>
      <c r="D1560">
        <v>67.97</v>
      </c>
      <c r="E1560">
        <v>1.66</v>
      </c>
      <c r="F1560" t="s">
        <v>9</v>
      </c>
      <c r="G1560" t="s">
        <v>24</v>
      </c>
      <c r="H1560" t="s">
        <v>15</v>
      </c>
      <c r="I1560">
        <v>47</v>
      </c>
      <c r="J1560">
        <f t="shared" si="144"/>
        <v>2019</v>
      </c>
      <c r="K1560" t="str">
        <f t="shared" si="145"/>
        <v>Less than 50</v>
      </c>
      <c r="L1560" t="str">
        <f t="shared" si="146"/>
        <v>65-79.99</v>
      </c>
      <c r="M1560" s="2" t="str">
        <f t="shared" si="147"/>
        <v>1.50-1.99</v>
      </c>
      <c r="N1560" s="2" t="str">
        <f t="shared" si="148"/>
        <v>90-94.99</v>
      </c>
      <c r="O1560" s="2">
        <f t="shared" si="149"/>
        <v>0</v>
      </c>
      <c r="P1560" s="2">
        <f>1</f>
        <v>1</v>
      </c>
    </row>
    <row r="1561" spans="1:16" x14ac:dyDescent="0.25">
      <c r="A1561" s="1">
        <v>45529</v>
      </c>
      <c r="B1561">
        <v>5518000</v>
      </c>
      <c r="C1561">
        <v>88.21</v>
      </c>
      <c r="D1561">
        <v>57.88</v>
      </c>
      <c r="E1561">
        <v>1.62</v>
      </c>
      <c r="F1561" t="s">
        <v>9</v>
      </c>
      <c r="G1561" t="s">
        <v>45</v>
      </c>
      <c r="H1561" t="s">
        <v>33</v>
      </c>
      <c r="I1561">
        <v>60</v>
      </c>
      <c r="J1561">
        <f t="shared" si="144"/>
        <v>2024</v>
      </c>
      <c r="K1561" t="str">
        <f t="shared" si="145"/>
        <v>50-100</v>
      </c>
      <c r="L1561" t="str">
        <f t="shared" si="146"/>
        <v>Under 65</v>
      </c>
      <c r="M1561" s="2" t="str">
        <f t="shared" si="147"/>
        <v>1.50-1.99</v>
      </c>
      <c r="N1561" s="2" t="str">
        <f t="shared" si="148"/>
        <v>Under 90</v>
      </c>
      <c r="O1561" s="2">
        <f t="shared" si="149"/>
        <v>0</v>
      </c>
      <c r="P1561" s="2">
        <f>1</f>
        <v>1</v>
      </c>
    </row>
    <row r="1562" spans="1:16" x14ac:dyDescent="0.25">
      <c r="A1562" s="1">
        <v>43697</v>
      </c>
      <c r="B1562">
        <v>5883000</v>
      </c>
      <c r="C1562">
        <v>90.57</v>
      </c>
      <c r="D1562">
        <v>67.959999999999994</v>
      </c>
      <c r="E1562">
        <v>1.81</v>
      </c>
      <c r="F1562" t="s">
        <v>9</v>
      </c>
      <c r="G1562" t="s">
        <v>20</v>
      </c>
      <c r="H1562" t="s">
        <v>21</v>
      </c>
      <c r="I1562">
        <v>31</v>
      </c>
      <c r="J1562">
        <f t="shared" si="144"/>
        <v>2019</v>
      </c>
      <c r="K1562" t="str">
        <f t="shared" si="145"/>
        <v>Less than 50</v>
      </c>
      <c r="L1562" t="str">
        <f t="shared" si="146"/>
        <v>65-79.99</v>
      </c>
      <c r="M1562" s="2" t="str">
        <f t="shared" si="147"/>
        <v>1.50-1.99</v>
      </c>
      <c r="N1562" s="2" t="str">
        <f t="shared" si="148"/>
        <v>90-94.99</v>
      </c>
      <c r="O1562" s="2">
        <f t="shared" si="149"/>
        <v>0</v>
      </c>
      <c r="P1562" s="2">
        <f>1</f>
        <v>1</v>
      </c>
    </row>
    <row r="1563" spans="1:16" x14ac:dyDescent="0.25">
      <c r="A1563" s="1">
        <v>44133</v>
      </c>
      <c r="B1563">
        <v>4062000</v>
      </c>
      <c r="C1563">
        <v>98.21</v>
      </c>
      <c r="D1563">
        <v>67.349999999999994</v>
      </c>
      <c r="E1563">
        <v>1.62</v>
      </c>
      <c r="F1563" t="s">
        <v>9</v>
      </c>
      <c r="G1563" t="s">
        <v>34</v>
      </c>
      <c r="H1563" t="s">
        <v>13</v>
      </c>
      <c r="I1563">
        <v>62</v>
      </c>
      <c r="J1563">
        <f t="shared" si="144"/>
        <v>2020</v>
      </c>
      <c r="K1563" t="str">
        <f t="shared" si="145"/>
        <v>50-100</v>
      </c>
      <c r="L1563" t="str">
        <f t="shared" si="146"/>
        <v>65-79.99</v>
      </c>
      <c r="M1563" s="2" t="str">
        <f t="shared" si="147"/>
        <v>1.50-1.99</v>
      </c>
      <c r="N1563" s="2" t="str">
        <f t="shared" si="148"/>
        <v>Over 98</v>
      </c>
      <c r="O1563" s="2">
        <f t="shared" si="149"/>
        <v>0</v>
      </c>
      <c r="P1563" s="2">
        <f>1</f>
        <v>1</v>
      </c>
    </row>
    <row r="1564" spans="1:16" x14ac:dyDescent="0.25">
      <c r="A1564" s="1">
        <v>45125</v>
      </c>
      <c r="B1564">
        <v>4995000</v>
      </c>
      <c r="C1564">
        <v>93.31</v>
      </c>
      <c r="D1564">
        <v>72.349999999999994</v>
      </c>
      <c r="E1564">
        <v>2.06</v>
      </c>
      <c r="F1564" t="s">
        <v>19</v>
      </c>
      <c r="G1564" t="s">
        <v>49</v>
      </c>
      <c r="H1564" t="s">
        <v>18</v>
      </c>
      <c r="I1564">
        <v>58</v>
      </c>
      <c r="J1564">
        <f t="shared" si="144"/>
        <v>2023</v>
      </c>
      <c r="K1564" t="str">
        <f t="shared" si="145"/>
        <v>50-100</v>
      </c>
      <c r="L1564" t="str">
        <f t="shared" si="146"/>
        <v>65-79.99</v>
      </c>
      <c r="M1564" s="2" t="str">
        <f t="shared" si="147"/>
        <v>Over 2.00</v>
      </c>
      <c r="N1564" s="2" t="str">
        <f t="shared" si="148"/>
        <v>90-94.99</v>
      </c>
      <c r="O1564" s="2">
        <f t="shared" si="149"/>
        <v>1</v>
      </c>
      <c r="P1564" s="2">
        <f>1</f>
        <v>1</v>
      </c>
    </row>
    <row r="1565" spans="1:16" x14ac:dyDescent="0.25">
      <c r="A1565" s="1">
        <v>43416</v>
      </c>
      <c r="B1565">
        <v>3893000</v>
      </c>
      <c r="C1565">
        <v>97.16</v>
      </c>
      <c r="D1565">
        <v>87.89</v>
      </c>
      <c r="E1565">
        <v>1.2</v>
      </c>
      <c r="F1565" t="s">
        <v>9</v>
      </c>
      <c r="G1565" t="s">
        <v>51</v>
      </c>
      <c r="H1565" t="s">
        <v>28</v>
      </c>
      <c r="I1565">
        <v>53</v>
      </c>
      <c r="J1565">
        <f t="shared" si="144"/>
        <v>2018</v>
      </c>
      <c r="K1565" t="str">
        <f t="shared" si="145"/>
        <v>50-100</v>
      </c>
      <c r="L1565" t="str">
        <f t="shared" si="146"/>
        <v>Over 80</v>
      </c>
      <c r="M1565" s="2" t="str">
        <f t="shared" si="147"/>
        <v>Under 1.25</v>
      </c>
      <c r="N1565" s="2" t="str">
        <f t="shared" si="148"/>
        <v>95-97.99</v>
      </c>
      <c r="O1565" s="2">
        <f t="shared" si="149"/>
        <v>0</v>
      </c>
      <c r="P1565" s="2">
        <f>1</f>
        <v>1</v>
      </c>
    </row>
    <row r="1566" spans="1:16" x14ac:dyDescent="0.25">
      <c r="A1566" s="1">
        <v>44496</v>
      </c>
      <c r="B1566">
        <v>2009000</v>
      </c>
      <c r="C1566">
        <v>85.9</v>
      </c>
      <c r="D1566">
        <v>63.02</v>
      </c>
      <c r="E1566">
        <v>1.22</v>
      </c>
      <c r="F1566" t="s">
        <v>9</v>
      </c>
      <c r="G1566" t="s">
        <v>46</v>
      </c>
      <c r="H1566" t="s">
        <v>37</v>
      </c>
      <c r="I1566">
        <v>74</v>
      </c>
      <c r="J1566">
        <f t="shared" si="144"/>
        <v>2021</v>
      </c>
      <c r="K1566" t="str">
        <f t="shared" si="145"/>
        <v>50-100</v>
      </c>
      <c r="L1566" t="str">
        <f t="shared" si="146"/>
        <v>Under 65</v>
      </c>
      <c r="M1566" s="2" t="str">
        <f t="shared" si="147"/>
        <v>Under 1.25</v>
      </c>
      <c r="N1566" s="2" t="str">
        <f t="shared" si="148"/>
        <v>Under 90</v>
      </c>
      <c r="O1566" s="2">
        <f t="shared" si="149"/>
        <v>0</v>
      </c>
      <c r="P1566" s="2">
        <f>1</f>
        <v>1</v>
      </c>
    </row>
    <row r="1567" spans="1:16" x14ac:dyDescent="0.25">
      <c r="A1567" s="1">
        <v>45755</v>
      </c>
      <c r="B1567">
        <v>5587000</v>
      </c>
      <c r="C1567">
        <v>87.16</v>
      </c>
      <c r="D1567">
        <v>50.37</v>
      </c>
      <c r="E1567">
        <v>2.21</v>
      </c>
      <c r="F1567" t="s">
        <v>19</v>
      </c>
      <c r="G1567" t="s">
        <v>14</v>
      </c>
      <c r="H1567" t="s">
        <v>15</v>
      </c>
      <c r="I1567">
        <v>129</v>
      </c>
      <c r="J1567">
        <f t="shared" si="144"/>
        <v>2025</v>
      </c>
      <c r="K1567" t="str">
        <f t="shared" si="145"/>
        <v>More than 100</v>
      </c>
      <c r="L1567" t="str">
        <f t="shared" si="146"/>
        <v>Under 65</v>
      </c>
      <c r="M1567" s="2" t="str">
        <f t="shared" si="147"/>
        <v>Over 2.00</v>
      </c>
      <c r="N1567" s="2" t="str">
        <f t="shared" si="148"/>
        <v>Under 90</v>
      </c>
      <c r="O1567" s="2">
        <f t="shared" si="149"/>
        <v>1</v>
      </c>
      <c r="P1567" s="2">
        <f>1</f>
        <v>1</v>
      </c>
    </row>
    <row r="1568" spans="1:16" x14ac:dyDescent="0.25">
      <c r="A1568" s="1">
        <v>44948</v>
      </c>
      <c r="B1568">
        <v>5772000</v>
      </c>
      <c r="C1568">
        <v>90.05</v>
      </c>
      <c r="D1568">
        <v>73.42</v>
      </c>
      <c r="E1568">
        <v>1.47</v>
      </c>
      <c r="F1568" t="s">
        <v>9</v>
      </c>
      <c r="G1568" t="s">
        <v>39</v>
      </c>
      <c r="H1568" t="s">
        <v>23</v>
      </c>
      <c r="I1568">
        <v>39</v>
      </c>
      <c r="J1568">
        <f t="shared" si="144"/>
        <v>2023</v>
      </c>
      <c r="K1568" t="str">
        <f t="shared" si="145"/>
        <v>Less than 50</v>
      </c>
      <c r="L1568" t="str">
        <f t="shared" si="146"/>
        <v>65-79.99</v>
      </c>
      <c r="M1568" s="2" t="str">
        <f t="shared" si="147"/>
        <v>1.25-1.49</v>
      </c>
      <c r="N1568" s="2" t="str">
        <f t="shared" si="148"/>
        <v>90-94.99</v>
      </c>
      <c r="O1568" s="2">
        <f t="shared" si="149"/>
        <v>0</v>
      </c>
      <c r="P1568" s="2">
        <f>1</f>
        <v>1</v>
      </c>
    </row>
    <row r="1569" spans="1:16" x14ac:dyDescent="0.25">
      <c r="A1569" s="1">
        <v>45079</v>
      </c>
      <c r="B1569">
        <v>4838000</v>
      </c>
      <c r="C1569">
        <v>87.82</v>
      </c>
      <c r="D1569">
        <v>67.12</v>
      </c>
      <c r="E1569">
        <v>1.99</v>
      </c>
      <c r="F1569" t="s">
        <v>9</v>
      </c>
      <c r="G1569" t="s">
        <v>43</v>
      </c>
      <c r="H1569" t="s">
        <v>15</v>
      </c>
      <c r="I1569">
        <v>71</v>
      </c>
      <c r="J1569">
        <f t="shared" si="144"/>
        <v>2023</v>
      </c>
      <c r="K1569" t="str">
        <f t="shared" si="145"/>
        <v>50-100</v>
      </c>
      <c r="L1569" t="str">
        <f t="shared" si="146"/>
        <v>65-79.99</v>
      </c>
      <c r="M1569" s="2" t="str">
        <f t="shared" si="147"/>
        <v>1.50-1.99</v>
      </c>
      <c r="N1569" s="2" t="str">
        <f t="shared" si="148"/>
        <v>Under 90</v>
      </c>
      <c r="O1569" s="2">
        <f t="shared" si="149"/>
        <v>0</v>
      </c>
      <c r="P1569" s="2">
        <f>1</f>
        <v>1</v>
      </c>
    </row>
    <row r="1570" spans="1:16" x14ac:dyDescent="0.25">
      <c r="A1570" s="1">
        <v>43961</v>
      </c>
      <c r="B1570">
        <v>9882000</v>
      </c>
      <c r="C1570">
        <v>99.44</v>
      </c>
      <c r="D1570">
        <v>73.58</v>
      </c>
      <c r="E1570">
        <v>1.71</v>
      </c>
      <c r="F1570" t="s">
        <v>9</v>
      </c>
      <c r="G1570" t="s">
        <v>31</v>
      </c>
      <c r="H1570" t="s">
        <v>21</v>
      </c>
      <c r="I1570">
        <v>88</v>
      </c>
      <c r="J1570">
        <f t="shared" si="144"/>
        <v>2020</v>
      </c>
      <c r="K1570" t="str">
        <f t="shared" si="145"/>
        <v>50-100</v>
      </c>
      <c r="L1570" t="str">
        <f t="shared" si="146"/>
        <v>65-79.99</v>
      </c>
      <c r="M1570" s="2" t="str">
        <f t="shared" si="147"/>
        <v>1.50-1.99</v>
      </c>
      <c r="N1570" s="2" t="str">
        <f t="shared" si="148"/>
        <v>Over 98</v>
      </c>
      <c r="O1570" s="2">
        <f t="shared" si="149"/>
        <v>0</v>
      </c>
      <c r="P1570" s="2">
        <f>1</f>
        <v>1</v>
      </c>
    </row>
    <row r="1571" spans="1:16" x14ac:dyDescent="0.25">
      <c r="A1571" s="1">
        <v>44583</v>
      </c>
      <c r="B1571">
        <v>6482000</v>
      </c>
      <c r="C1571">
        <v>97.43</v>
      </c>
      <c r="D1571">
        <v>62.92</v>
      </c>
      <c r="E1571">
        <v>1.36</v>
      </c>
      <c r="F1571" t="s">
        <v>9</v>
      </c>
      <c r="G1571" t="s">
        <v>36</v>
      </c>
      <c r="H1571" t="s">
        <v>37</v>
      </c>
      <c r="I1571">
        <v>78</v>
      </c>
      <c r="J1571">
        <f t="shared" si="144"/>
        <v>2022</v>
      </c>
      <c r="K1571" t="str">
        <f t="shared" si="145"/>
        <v>50-100</v>
      </c>
      <c r="L1571" t="str">
        <f t="shared" si="146"/>
        <v>Under 65</v>
      </c>
      <c r="M1571" s="2" t="str">
        <f t="shared" si="147"/>
        <v>1.25-1.49</v>
      </c>
      <c r="N1571" s="2" t="str">
        <f t="shared" si="148"/>
        <v>95-97.99</v>
      </c>
      <c r="O1571" s="2">
        <f t="shared" si="149"/>
        <v>0</v>
      </c>
      <c r="P1571" s="2">
        <f>1</f>
        <v>1</v>
      </c>
    </row>
    <row r="1572" spans="1:16" x14ac:dyDescent="0.25">
      <c r="A1572" s="1">
        <v>45335</v>
      </c>
      <c r="B1572">
        <v>5064000</v>
      </c>
      <c r="C1572">
        <v>96.16</v>
      </c>
      <c r="D1572">
        <v>70.13</v>
      </c>
      <c r="E1572">
        <v>1.1000000000000001</v>
      </c>
      <c r="F1572" t="s">
        <v>9</v>
      </c>
      <c r="G1572" t="s">
        <v>10</v>
      </c>
      <c r="H1572" t="s">
        <v>11</v>
      </c>
      <c r="I1572">
        <v>23</v>
      </c>
      <c r="J1572">
        <f t="shared" si="144"/>
        <v>2024</v>
      </c>
      <c r="K1572" t="str">
        <f t="shared" si="145"/>
        <v>Less than 50</v>
      </c>
      <c r="L1572" t="str">
        <f t="shared" si="146"/>
        <v>65-79.99</v>
      </c>
      <c r="M1572" s="2" t="str">
        <f t="shared" si="147"/>
        <v>Under 1.25</v>
      </c>
      <c r="N1572" s="2" t="str">
        <f t="shared" si="148"/>
        <v>95-97.99</v>
      </c>
      <c r="O1572" s="2">
        <f t="shared" si="149"/>
        <v>0</v>
      </c>
      <c r="P1572" s="2">
        <f>1</f>
        <v>1</v>
      </c>
    </row>
    <row r="1573" spans="1:16" x14ac:dyDescent="0.25">
      <c r="A1573" s="1">
        <v>45488</v>
      </c>
      <c r="B1573">
        <v>6700000</v>
      </c>
      <c r="C1573">
        <v>89.34</v>
      </c>
      <c r="D1573">
        <v>76.569999999999993</v>
      </c>
      <c r="E1573">
        <v>1.64</v>
      </c>
      <c r="F1573" t="s">
        <v>9</v>
      </c>
      <c r="G1573" t="s">
        <v>20</v>
      </c>
      <c r="H1573" t="s">
        <v>21</v>
      </c>
      <c r="I1573">
        <v>93</v>
      </c>
      <c r="J1573">
        <f t="shared" si="144"/>
        <v>2024</v>
      </c>
      <c r="K1573" t="str">
        <f t="shared" si="145"/>
        <v>50-100</v>
      </c>
      <c r="L1573" t="str">
        <f t="shared" si="146"/>
        <v>65-79.99</v>
      </c>
      <c r="M1573" s="2" t="str">
        <f t="shared" si="147"/>
        <v>1.50-1.99</v>
      </c>
      <c r="N1573" s="2" t="str">
        <f t="shared" si="148"/>
        <v>Under 90</v>
      </c>
      <c r="O1573" s="2">
        <f t="shared" si="149"/>
        <v>0</v>
      </c>
      <c r="P1573" s="2">
        <f>1</f>
        <v>1</v>
      </c>
    </row>
    <row r="1574" spans="1:16" x14ac:dyDescent="0.25">
      <c r="A1574" s="1">
        <v>44812</v>
      </c>
      <c r="B1574">
        <v>8867000</v>
      </c>
      <c r="C1574">
        <v>98.25</v>
      </c>
      <c r="D1574">
        <v>69.83</v>
      </c>
      <c r="E1574">
        <v>1.47</v>
      </c>
      <c r="F1574" t="s">
        <v>19</v>
      </c>
      <c r="G1574" t="s">
        <v>32</v>
      </c>
      <c r="H1574" t="s">
        <v>33</v>
      </c>
      <c r="I1574">
        <v>82</v>
      </c>
      <c r="J1574">
        <f t="shared" si="144"/>
        <v>2022</v>
      </c>
      <c r="K1574" t="str">
        <f t="shared" si="145"/>
        <v>50-100</v>
      </c>
      <c r="L1574" t="str">
        <f t="shared" si="146"/>
        <v>65-79.99</v>
      </c>
      <c r="M1574" s="2" t="str">
        <f t="shared" si="147"/>
        <v>1.25-1.49</v>
      </c>
      <c r="N1574" s="2" t="str">
        <f t="shared" si="148"/>
        <v>Over 98</v>
      </c>
      <c r="O1574" s="2">
        <f t="shared" si="149"/>
        <v>1</v>
      </c>
      <c r="P1574" s="2">
        <f>1</f>
        <v>1</v>
      </c>
    </row>
    <row r="1575" spans="1:16" x14ac:dyDescent="0.25">
      <c r="A1575" s="1">
        <v>43217</v>
      </c>
      <c r="B1575">
        <v>3431000</v>
      </c>
      <c r="C1575">
        <v>90.83</v>
      </c>
      <c r="D1575">
        <v>84.63</v>
      </c>
      <c r="E1575">
        <v>2.09</v>
      </c>
      <c r="F1575" t="s">
        <v>9</v>
      </c>
      <c r="G1575" t="s">
        <v>35</v>
      </c>
      <c r="H1575" t="s">
        <v>11</v>
      </c>
      <c r="I1575">
        <v>96</v>
      </c>
      <c r="J1575">
        <f t="shared" si="144"/>
        <v>2018</v>
      </c>
      <c r="K1575" t="str">
        <f t="shared" si="145"/>
        <v>50-100</v>
      </c>
      <c r="L1575" t="str">
        <f t="shared" si="146"/>
        <v>Over 80</v>
      </c>
      <c r="M1575" s="2" t="str">
        <f t="shared" si="147"/>
        <v>Over 2.00</v>
      </c>
      <c r="N1575" s="2" t="str">
        <f t="shared" si="148"/>
        <v>90-94.99</v>
      </c>
      <c r="O1575" s="2">
        <f t="shared" si="149"/>
        <v>0</v>
      </c>
      <c r="P1575" s="2">
        <f>1</f>
        <v>1</v>
      </c>
    </row>
    <row r="1576" spans="1:16" x14ac:dyDescent="0.25">
      <c r="A1576" s="1">
        <v>43451</v>
      </c>
      <c r="B1576">
        <v>2300000</v>
      </c>
      <c r="C1576">
        <v>90.34</v>
      </c>
      <c r="D1576">
        <v>61.36</v>
      </c>
      <c r="E1576">
        <v>1.26</v>
      </c>
      <c r="F1576" t="s">
        <v>19</v>
      </c>
      <c r="G1576" t="s">
        <v>20</v>
      </c>
      <c r="H1576" t="s">
        <v>21</v>
      </c>
      <c r="I1576">
        <v>61</v>
      </c>
      <c r="J1576">
        <f t="shared" si="144"/>
        <v>2018</v>
      </c>
      <c r="K1576" t="str">
        <f t="shared" si="145"/>
        <v>50-100</v>
      </c>
      <c r="L1576" t="str">
        <f t="shared" si="146"/>
        <v>Under 65</v>
      </c>
      <c r="M1576" s="2" t="str">
        <f t="shared" si="147"/>
        <v>1.25-1.49</v>
      </c>
      <c r="N1576" s="2" t="str">
        <f t="shared" si="148"/>
        <v>90-94.99</v>
      </c>
      <c r="O1576" s="2">
        <f t="shared" si="149"/>
        <v>1</v>
      </c>
      <c r="P1576" s="2">
        <f>1</f>
        <v>1</v>
      </c>
    </row>
    <row r="1577" spans="1:16" x14ac:dyDescent="0.25">
      <c r="A1577" s="1">
        <v>43070</v>
      </c>
      <c r="B1577">
        <v>3277000</v>
      </c>
      <c r="C1577">
        <v>91.81</v>
      </c>
      <c r="D1577">
        <v>65.430000000000007</v>
      </c>
      <c r="E1577">
        <v>2.4700000000000002</v>
      </c>
      <c r="F1577" t="s">
        <v>9</v>
      </c>
      <c r="G1577" t="s">
        <v>24</v>
      </c>
      <c r="H1577" t="s">
        <v>15</v>
      </c>
      <c r="I1577">
        <v>100</v>
      </c>
      <c r="J1577">
        <f t="shared" si="144"/>
        <v>2017</v>
      </c>
      <c r="K1577" t="str">
        <f t="shared" si="145"/>
        <v>More than 100</v>
      </c>
      <c r="L1577" t="str">
        <f t="shared" si="146"/>
        <v>65-79.99</v>
      </c>
      <c r="M1577" s="2" t="str">
        <f t="shared" si="147"/>
        <v>Over 2.00</v>
      </c>
      <c r="N1577" s="2" t="str">
        <f t="shared" si="148"/>
        <v>90-94.99</v>
      </c>
      <c r="O1577" s="2">
        <f t="shared" si="149"/>
        <v>0</v>
      </c>
      <c r="P1577" s="2">
        <f>1</f>
        <v>1</v>
      </c>
    </row>
    <row r="1578" spans="1:16" x14ac:dyDescent="0.25">
      <c r="A1578" s="1">
        <v>43764</v>
      </c>
      <c r="B1578">
        <v>3542000</v>
      </c>
      <c r="C1578">
        <v>86.35</v>
      </c>
      <c r="D1578">
        <v>73.63</v>
      </c>
      <c r="E1578">
        <v>1.9</v>
      </c>
      <c r="F1578" t="s">
        <v>9</v>
      </c>
      <c r="G1578" t="s">
        <v>45</v>
      </c>
      <c r="H1578" t="s">
        <v>33</v>
      </c>
      <c r="I1578">
        <v>69</v>
      </c>
      <c r="J1578">
        <f t="shared" si="144"/>
        <v>2019</v>
      </c>
      <c r="K1578" t="str">
        <f t="shared" si="145"/>
        <v>50-100</v>
      </c>
      <c r="L1578" t="str">
        <f t="shared" si="146"/>
        <v>65-79.99</v>
      </c>
      <c r="M1578" s="2" t="str">
        <f t="shared" si="147"/>
        <v>1.50-1.99</v>
      </c>
      <c r="N1578" s="2" t="str">
        <f t="shared" si="148"/>
        <v>Under 90</v>
      </c>
      <c r="O1578" s="2">
        <f t="shared" si="149"/>
        <v>0</v>
      </c>
      <c r="P1578" s="2">
        <f>1</f>
        <v>1</v>
      </c>
    </row>
    <row r="1579" spans="1:16" x14ac:dyDescent="0.25">
      <c r="A1579" s="1">
        <v>42535</v>
      </c>
      <c r="B1579">
        <v>1799000</v>
      </c>
      <c r="C1579">
        <v>85.81</v>
      </c>
      <c r="D1579">
        <v>70.66</v>
      </c>
      <c r="E1579">
        <v>1.76</v>
      </c>
      <c r="F1579" t="s">
        <v>9</v>
      </c>
      <c r="G1579" t="s">
        <v>12</v>
      </c>
      <c r="H1579" t="s">
        <v>13</v>
      </c>
      <c r="I1579">
        <v>17</v>
      </c>
      <c r="J1579">
        <f t="shared" si="144"/>
        <v>2016</v>
      </c>
      <c r="K1579" t="str">
        <f t="shared" si="145"/>
        <v>Less than 50</v>
      </c>
      <c r="L1579" t="str">
        <f t="shared" si="146"/>
        <v>65-79.99</v>
      </c>
      <c r="M1579" s="2" t="str">
        <f t="shared" si="147"/>
        <v>1.50-1.99</v>
      </c>
      <c r="N1579" s="2" t="str">
        <f t="shared" si="148"/>
        <v>Under 90</v>
      </c>
      <c r="O1579" s="2">
        <f t="shared" si="149"/>
        <v>0</v>
      </c>
      <c r="P1579" s="2">
        <f>1</f>
        <v>1</v>
      </c>
    </row>
    <row r="1580" spans="1:16" x14ac:dyDescent="0.25">
      <c r="A1580" s="1">
        <v>45197</v>
      </c>
      <c r="B1580">
        <v>2511000</v>
      </c>
      <c r="C1580">
        <v>88.77</v>
      </c>
      <c r="D1580">
        <v>56.94</v>
      </c>
      <c r="E1580">
        <v>2.44</v>
      </c>
      <c r="F1580" t="s">
        <v>9</v>
      </c>
      <c r="G1580" t="s">
        <v>10</v>
      </c>
      <c r="H1580" t="s">
        <v>11</v>
      </c>
      <c r="I1580">
        <v>88</v>
      </c>
      <c r="J1580">
        <f t="shared" si="144"/>
        <v>2023</v>
      </c>
      <c r="K1580" t="str">
        <f t="shared" si="145"/>
        <v>50-100</v>
      </c>
      <c r="L1580" t="str">
        <f t="shared" si="146"/>
        <v>Under 65</v>
      </c>
      <c r="M1580" s="2" t="str">
        <f t="shared" si="147"/>
        <v>Over 2.00</v>
      </c>
      <c r="N1580" s="2" t="str">
        <f t="shared" si="148"/>
        <v>Under 90</v>
      </c>
      <c r="O1580" s="2">
        <f t="shared" si="149"/>
        <v>0</v>
      </c>
      <c r="P1580" s="2">
        <f>1</f>
        <v>1</v>
      </c>
    </row>
    <row r="1581" spans="1:16" x14ac:dyDescent="0.25">
      <c r="A1581" s="1">
        <v>44517</v>
      </c>
      <c r="B1581">
        <v>4177000</v>
      </c>
      <c r="C1581">
        <v>89.91</v>
      </c>
      <c r="D1581">
        <v>58.4</v>
      </c>
      <c r="E1581">
        <v>1.74</v>
      </c>
      <c r="F1581" t="s">
        <v>19</v>
      </c>
      <c r="G1581" t="s">
        <v>46</v>
      </c>
      <c r="H1581" t="s">
        <v>37</v>
      </c>
      <c r="I1581">
        <v>91</v>
      </c>
      <c r="J1581">
        <f t="shared" si="144"/>
        <v>2021</v>
      </c>
      <c r="K1581" t="str">
        <f t="shared" si="145"/>
        <v>50-100</v>
      </c>
      <c r="L1581" t="str">
        <f t="shared" si="146"/>
        <v>Under 65</v>
      </c>
      <c r="M1581" s="2" t="str">
        <f t="shared" si="147"/>
        <v>1.50-1.99</v>
      </c>
      <c r="N1581" s="2" t="str">
        <f t="shared" si="148"/>
        <v>Under 90</v>
      </c>
      <c r="O1581" s="2">
        <f t="shared" si="149"/>
        <v>1</v>
      </c>
      <c r="P1581" s="2">
        <f>1</f>
        <v>1</v>
      </c>
    </row>
    <row r="1582" spans="1:16" x14ac:dyDescent="0.25">
      <c r="A1582" s="1">
        <v>45656</v>
      </c>
      <c r="B1582">
        <v>6894000</v>
      </c>
      <c r="C1582">
        <v>87.47</v>
      </c>
      <c r="D1582">
        <v>82.16</v>
      </c>
      <c r="E1582">
        <v>2.19</v>
      </c>
      <c r="F1582" t="s">
        <v>9</v>
      </c>
      <c r="G1582" t="s">
        <v>24</v>
      </c>
      <c r="H1582" t="s">
        <v>15</v>
      </c>
      <c r="I1582">
        <v>76</v>
      </c>
      <c r="J1582">
        <f t="shared" si="144"/>
        <v>2024</v>
      </c>
      <c r="K1582" t="str">
        <f t="shared" si="145"/>
        <v>50-100</v>
      </c>
      <c r="L1582" t="str">
        <f t="shared" si="146"/>
        <v>Over 80</v>
      </c>
      <c r="M1582" s="2" t="str">
        <f t="shared" si="147"/>
        <v>Over 2.00</v>
      </c>
      <c r="N1582" s="2" t="str">
        <f t="shared" si="148"/>
        <v>Under 90</v>
      </c>
      <c r="O1582" s="2">
        <f t="shared" si="149"/>
        <v>0</v>
      </c>
      <c r="P1582" s="2">
        <f>1</f>
        <v>1</v>
      </c>
    </row>
    <row r="1583" spans="1:16" x14ac:dyDescent="0.25">
      <c r="A1583" s="1">
        <v>42848</v>
      </c>
      <c r="B1583">
        <v>4467000</v>
      </c>
      <c r="C1583">
        <v>87.55</v>
      </c>
      <c r="D1583">
        <v>60.19</v>
      </c>
      <c r="E1583">
        <v>1.39</v>
      </c>
      <c r="F1583" t="s">
        <v>9</v>
      </c>
      <c r="G1583" t="s">
        <v>22</v>
      </c>
      <c r="H1583" t="s">
        <v>23</v>
      </c>
      <c r="I1583">
        <v>45</v>
      </c>
      <c r="J1583">
        <f t="shared" si="144"/>
        <v>2017</v>
      </c>
      <c r="K1583" t="str">
        <f t="shared" si="145"/>
        <v>Less than 50</v>
      </c>
      <c r="L1583" t="str">
        <f t="shared" si="146"/>
        <v>Under 65</v>
      </c>
      <c r="M1583" s="2" t="str">
        <f t="shared" si="147"/>
        <v>1.25-1.49</v>
      </c>
      <c r="N1583" s="2" t="str">
        <f t="shared" si="148"/>
        <v>Under 90</v>
      </c>
      <c r="O1583" s="2">
        <f t="shared" si="149"/>
        <v>0</v>
      </c>
      <c r="P1583" s="2">
        <f>1</f>
        <v>1</v>
      </c>
    </row>
    <row r="1584" spans="1:16" x14ac:dyDescent="0.25">
      <c r="A1584" s="1">
        <v>45416</v>
      </c>
      <c r="B1584">
        <v>780000</v>
      </c>
      <c r="C1584">
        <v>99.22</v>
      </c>
      <c r="D1584">
        <v>55.05</v>
      </c>
      <c r="E1584">
        <v>2.46</v>
      </c>
      <c r="F1584" t="s">
        <v>52</v>
      </c>
      <c r="G1584" t="s">
        <v>34</v>
      </c>
      <c r="H1584" t="s">
        <v>13</v>
      </c>
      <c r="I1584">
        <v>115</v>
      </c>
      <c r="J1584">
        <f t="shared" si="144"/>
        <v>2024</v>
      </c>
      <c r="K1584" t="str">
        <f t="shared" si="145"/>
        <v>More than 100</v>
      </c>
      <c r="L1584" t="str">
        <f t="shared" si="146"/>
        <v>Under 65</v>
      </c>
      <c r="M1584" s="2" t="str">
        <f t="shared" si="147"/>
        <v>Over 2.00</v>
      </c>
      <c r="N1584" s="2" t="str">
        <f t="shared" si="148"/>
        <v>Over 98</v>
      </c>
      <c r="O1584" s="2">
        <f t="shared" si="149"/>
        <v>1</v>
      </c>
      <c r="P1584" s="2">
        <f>1</f>
        <v>1</v>
      </c>
    </row>
    <row r="1585" spans="1:16" x14ac:dyDescent="0.25">
      <c r="A1585" s="1">
        <v>42985</v>
      </c>
      <c r="B1585">
        <v>6467000</v>
      </c>
      <c r="C1585">
        <v>90.08</v>
      </c>
      <c r="D1585">
        <v>55.72</v>
      </c>
      <c r="E1585">
        <v>2.29</v>
      </c>
      <c r="F1585" t="s">
        <v>9</v>
      </c>
      <c r="G1585" t="s">
        <v>32</v>
      </c>
      <c r="H1585" t="s">
        <v>33</v>
      </c>
      <c r="I1585">
        <v>53</v>
      </c>
      <c r="J1585">
        <f t="shared" si="144"/>
        <v>2017</v>
      </c>
      <c r="K1585" t="str">
        <f t="shared" si="145"/>
        <v>50-100</v>
      </c>
      <c r="L1585" t="str">
        <f t="shared" si="146"/>
        <v>Under 65</v>
      </c>
      <c r="M1585" s="2" t="str">
        <f t="shared" si="147"/>
        <v>Over 2.00</v>
      </c>
      <c r="N1585" s="2" t="str">
        <f t="shared" si="148"/>
        <v>90-94.99</v>
      </c>
      <c r="O1585" s="2">
        <f t="shared" si="149"/>
        <v>0</v>
      </c>
      <c r="P1585" s="2">
        <f>1</f>
        <v>1</v>
      </c>
    </row>
    <row r="1586" spans="1:16" x14ac:dyDescent="0.25">
      <c r="A1586" s="1">
        <v>43982</v>
      </c>
      <c r="B1586">
        <v>7138000</v>
      </c>
      <c r="C1586">
        <v>93.5</v>
      </c>
      <c r="D1586">
        <v>68.87</v>
      </c>
      <c r="E1586">
        <v>1.74</v>
      </c>
      <c r="F1586" t="s">
        <v>19</v>
      </c>
      <c r="G1586" t="s">
        <v>14</v>
      </c>
      <c r="H1586" t="s">
        <v>15</v>
      </c>
      <c r="I1586">
        <v>36</v>
      </c>
      <c r="J1586">
        <f t="shared" si="144"/>
        <v>2020</v>
      </c>
      <c r="K1586" t="str">
        <f t="shared" si="145"/>
        <v>Less than 50</v>
      </c>
      <c r="L1586" t="str">
        <f t="shared" si="146"/>
        <v>65-79.99</v>
      </c>
      <c r="M1586" s="2" t="str">
        <f t="shared" si="147"/>
        <v>1.50-1.99</v>
      </c>
      <c r="N1586" s="2" t="str">
        <f t="shared" si="148"/>
        <v>90-94.99</v>
      </c>
      <c r="O1586" s="2">
        <f t="shared" si="149"/>
        <v>1</v>
      </c>
      <c r="P1586" s="2">
        <f>1</f>
        <v>1</v>
      </c>
    </row>
    <row r="1587" spans="1:16" x14ac:dyDescent="0.25">
      <c r="A1587" s="1">
        <v>42732</v>
      </c>
      <c r="B1587">
        <v>4181000</v>
      </c>
      <c r="C1587">
        <v>95.02</v>
      </c>
      <c r="D1587">
        <v>85.83</v>
      </c>
      <c r="E1587">
        <v>1.0900000000000001</v>
      </c>
      <c r="F1587" t="s">
        <v>9</v>
      </c>
      <c r="G1587" t="s">
        <v>25</v>
      </c>
      <c r="H1587" t="s">
        <v>26</v>
      </c>
      <c r="I1587">
        <v>81</v>
      </c>
      <c r="J1587">
        <f t="shared" si="144"/>
        <v>2016</v>
      </c>
      <c r="K1587" t="str">
        <f t="shared" si="145"/>
        <v>50-100</v>
      </c>
      <c r="L1587" t="str">
        <f t="shared" si="146"/>
        <v>Over 80</v>
      </c>
      <c r="M1587" s="2" t="str">
        <f t="shared" si="147"/>
        <v>Under 1.25</v>
      </c>
      <c r="N1587" s="2" t="str">
        <f t="shared" si="148"/>
        <v>95-97.99</v>
      </c>
      <c r="O1587" s="2">
        <f t="shared" si="149"/>
        <v>0</v>
      </c>
      <c r="P1587" s="2">
        <f>1</f>
        <v>1</v>
      </c>
    </row>
    <row r="1588" spans="1:16" x14ac:dyDescent="0.25">
      <c r="A1588" s="1">
        <v>43207</v>
      </c>
      <c r="B1588">
        <v>5865000</v>
      </c>
      <c r="C1588">
        <v>91.56</v>
      </c>
      <c r="D1588">
        <v>66.14</v>
      </c>
      <c r="E1588">
        <v>1.21</v>
      </c>
      <c r="F1588" t="s">
        <v>9</v>
      </c>
      <c r="G1588" t="s">
        <v>12</v>
      </c>
      <c r="H1588" t="s">
        <v>13</v>
      </c>
      <c r="I1588">
        <v>53</v>
      </c>
      <c r="J1588">
        <f t="shared" si="144"/>
        <v>2018</v>
      </c>
      <c r="K1588" t="str">
        <f t="shared" si="145"/>
        <v>50-100</v>
      </c>
      <c r="L1588" t="str">
        <f t="shared" si="146"/>
        <v>65-79.99</v>
      </c>
      <c r="M1588" s="2" t="str">
        <f t="shared" si="147"/>
        <v>Under 1.25</v>
      </c>
      <c r="N1588" s="2" t="str">
        <f t="shared" si="148"/>
        <v>90-94.99</v>
      </c>
      <c r="O1588" s="2">
        <f t="shared" si="149"/>
        <v>0</v>
      </c>
      <c r="P1588" s="2">
        <f>1</f>
        <v>1</v>
      </c>
    </row>
    <row r="1589" spans="1:16" x14ac:dyDescent="0.25">
      <c r="A1589" s="1">
        <v>43906</v>
      </c>
      <c r="B1589">
        <v>2840000</v>
      </c>
      <c r="C1589">
        <v>92.15</v>
      </c>
      <c r="D1589">
        <v>80.540000000000006</v>
      </c>
      <c r="E1589">
        <v>1.39</v>
      </c>
      <c r="F1589" t="s">
        <v>9</v>
      </c>
      <c r="G1589" t="s">
        <v>16</v>
      </c>
      <c r="H1589" t="s">
        <v>11</v>
      </c>
      <c r="I1589">
        <v>75</v>
      </c>
      <c r="J1589">
        <f t="shared" si="144"/>
        <v>2020</v>
      </c>
      <c r="K1589" t="str">
        <f t="shared" si="145"/>
        <v>50-100</v>
      </c>
      <c r="L1589" t="str">
        <f t="shared" si="146"/>
        <v>Over 80</v>
      </c>
      <c r="M1589" s="2" t="str">
        <f t="shared" si="147"/>
        <v>1.25-1.49</v>
      </c>
      <c r="N1589" s="2" t="str">
        <f t="shared" si="148"/>
        <v>90-94.99</v>
      </c>
      <c r="O1589" s="2">
        <f t="shared" si="149"/>
        <v>0</v>
      </c>
      <c r="P1589" s="2">
        <f>1</f>
        <v>1</v>
      </c>
    </row>
    <row r="1590" spans="1:16" x14ac:dyDescent="0.25">
      <c r="A1590" s="1">
        <v>45002</v>
      </c>
      <c r="B1590">
        <v>5495000</v>
      </c>
      <c r="C1590">
        <v>95.3</v>
      </c>
      <c r="D1590">
        <v>83.65</v>
      </c>
      <c r="E1590">
        <v>1.62</v>
      </c>
      <c r="F1590" t="s">
        <v>40</v>
      </c>
      <c r="G1590" t="s">
        <v>32</v>
      </c>
      <c r="H1590" t="s">
        <v>33</v>
      </c>
      <c r="I1590">
        <v>74</v>
      </c>
      <c r="J1590">
        <f t="shared" si="144"/>
        <v>2023</v>
      </c>
      <c r="K1590" t="str">
        <f t="shared" si="145"/>
        <v>50-100</v>
      </c>
      <c r="L1590" t="str">
        <f t="shared" si="146"/>
        <v>Over 80</v>
      </c>
      <c r="M1590" s="2" t="str">
        <f t="shared" si="147"/>
        <v>1.50-1.99</v>
      </c>
      <c r="N1590" s="2" t="str">
        <f t="shared" si="148"/>
        <v>95-97.99</v>
      </c>
      <c r="O1590" s="2">
        <f t="shared" si="149"/>
        <v>1</v>
      </c>
      <c r="P1590" s="2">
        <f>1</f>
        <v>1</v>
      </c>
    </row>
    <row r="1591" spans="1:16" x14ac:dyDescent="0.25">
      <c r="A1591" s="1">
        <v>45400</v>
      </c>
      <c r="B1591">
        <v>4500000</v>
      </c>
      <c r="C1591">
        <v>91.03</v>
      </c>
      <c r="D1591">
        <v>83.83</v>
      </c>
      <c r="E1591">
        <v>1.52</v>
      </c>
      <c r="F1591" t="s">
        <v>9</v>
      </c>
      <c r="G1591" t="s">
        <v>49</v>
      </c>
      <c r="H1591" t="s">
        <v>18</v>
      </c>
      <c r="I1591">
        <v>65</v>
      </c>
      <c r="J1591">
        <f t="shared" si="144"/>
        <v>2024</v>
      </c>
      <c r="K1591" t="str">
        <f t="shared" si="145"/>
        <v>50-100</v>
      </c>
      <c r="L1591" t="str">
        <f t="shared" si="146"/>
        <v>Over 80</v>
      </c>
      <c r="M1591" s="2" t="str">
        <f t="shared" si="147"/>
        <v>1.50-1.99</v>
      </c>
      <c r="N1591" s="2" t="str">
        <f t="shared" si="148"/>
        <v>90-94.99</v>
      </c>
      <c r="O1591" s="2">
        <f t="shared" si="149"/>
        <v>0</v>
      </c>
      <c r="P1591" s="2">
        <f>1</f>
        <v>1</v>
      </c>
    </row>
    <row r="1592" spans="1:16" x14ac:dyDescent="0.25">
      <c r="A1592" s="1">
        <v>43126</v>
      </c>
      <c r="B1592">
        <v>7600000</v>
      </c>
      <c r="C1592">
        <v>93.79</v>
      </c>
      <c r="D1592">
        <v>64.290000000000006</v>
      </c>
      <c r="E1592">
        <v>1.87</v>
      </c>
      <c r="F1592" t="s">
        <v>52</v>
      </c>
      <c r="G1592" t="s">
        <v>20</v>
      </c>
      <c r="H1592" t="s">
        <v>21</v>
      </c>
      <c r="I1592">
        <v>103</v>
      </c>
      <c r="J1592">
        <f t="shared" si="144"/>
        <v>2018</v>
      </c>
      <c r="K1592" t="str">
        <f t="shared" si="145"/>
        <v>More than 100</v>
      </c>
      <c r="L1592" t="str">
        <f t="shared" si="146"/>
        <v>Under 65</v>
      </c>
      <c r="M1592" s="2" t="str">
        <f t="shared" si="147"/>
        <v>1.50-1.99</v>
      </c>
      <c r="N1592" s="2" t="str">
        <f t="shared" si="148"/>
        <v>90-94.99</v>
      </c>
      <c r="O1592" s="2">
        <f t="shared" si="149"/>
        <v>1</v>
      </c>
      <c r="P1592" s="2">
        <f>1</f>
        <v>1</v>
      </c>
    </row>
    <row r="1593" spans="1:16" x14ac:dyDescent="0.25">
      <c r="A1593" s="1">
        <v>44929</v>
      </c>
      <c r="B1593">
        <v>3723000</v>
      </c>
      <c r="C1593">
        <v>99.89</v>
      </c>
      <c r="D1593">
        <v>55.09</v>
      </c>
      <c r="E1593">
        <v>1.1100000000000001</v>
      </c>
      <c r="F1593" t="s">
        <v>9</v>
      </c>
      <c r="G1593" t="s">
        <v>31</v>
      </c>
      <c r="H1593" t="s">
        <v>21</v>
      </c>
      <c r="I1593">
        <v>67</v>
      </c>
      <c r="J1593">
        <f t="shared" si="144"/>
        <v>2023</v>
      </c>
      <c r="K1593" t="str">
        <f t="shared" si="145"/>
        <v>50-100</v>
      </c>
      <c r="L1593" t="str">
        <f t="shared" si="146"/>
        <v>Under 65</v>
      </c>
      <c r="M1593" s="2" t="str">
        <f t="shared" si="147"/>
        <v>Under 1.25</v>
      </c>
      <c r="N1593" s="2" t="str">
        <f t="shared" si="148"/>
        <v>Over 98</v>
      </c>
      <c r="O1593" s="2">
        <f t="shared" si="149"/>
        <v>0</v>
      </c>
      <c r="P1593" s="2">
        <f>1</f>
        <v>1</v>
      </c>
    </row>
    <row r="1594" spans="1:16" x14ac:dyDescent="0.25">
      <c r="A1594" s="1">
        <v>42780</v>
      </c>
      <c r="B1594">
        <v>4264000</v>
      </c>
      <c r="C1594">
        <v>94.75</v>
      </c>
      <c r="D1594">
        <v>63.16</v>
      </c>
      <c r="E1594">
        <v>1.59</v>
      </c>
      <c r="F1594" t="s">
        <v>19</v>
      </c>
      <c r="G1594" t="s">
        <v>46</v>
      </c>
      <c r="H1594" t="s">
        <v>37</v>
      </c>
      <c r="I1594">
        <v>96</v>
      </c>
      <c r="J1594">
        <f t="shared" si="144"/>
        <v>2017</v>
      </c>
      <c r="K1594" t="str">
        <f t="shared" si="145"/>
        <v>50-100</v>
      </c>
      <c r="L1594" t="str">
        <f t="shared" si="146"/>
        <v>Under 65</v>
      </c>
      <c r="M1594" s="2" t="str">
        <f t="shared" si="147"/>
        <v>1.50-1.99</v>
      </c>
      <c r="N1594" s="2" t="str">
        <f t="shared" si="148"/>
        <v>90-94.99</v>
      </c>
      <c r="O1594" s="2">
        <f t="shared" si="149"/>
        <v>1</v>
      </c>
      <c r="P1594" s="2">
        <f>1</f>
        <v>1</v>
      </c>
    </row>
    <row r="1595" spans="1:16" x14ac:dyDescent="0.25">
      <c r="A1595" s="1">
        <v>43590</v>
      </c>
      <c r="B1595">
        <v>3348000</v>
      </c>
      <c r="C1595">
        <v>91.16</v>
      </c>
      <c r="D1595">
        <v>78.819999999999993</v>
      </c>
      <c r="E1595">
        <v>1.77</v>
      </c>
      <c r="F1595" t="s">
        <v>9</v>
      </c>
      <c r="G1595" t="s">
        <v>36</v>
      </c>
      <c r="H1595" t="s">
        <v>37</v>
      </c>
      <c r="I1595">
        <v>37</v>
      </c>
      <c r="J1595">
        <f t="shared" si="144"/>
        <v>2019</v>
      </c>
      <c r="K1595" t="str">
        <f t="shared" si="145"/>
        <v>Less than 50</v>
      </c>
      <c r="L1595" t="str">
        <f t="shared" si="146"/>
        <v>65-79.99</v>
      </c>
      <c r="M1595" s="2" t="str">
        <f t="shared" si="147"/>
        <v>1.50-1.99</v>
      </c>
      <c r="N1595" s="2" t="str">
        <f t="shared" si="148"/>
        <v>90-94.99</v>
      </c>
      <c r="O1595" s="2">
        <f t="shared" si="149"/>
        <v>0</v>
      </c>
      <c r="P1595" s="2">
        <f>1</f>
        <v>1</v>
      </c>
    </row>
    <row r="1596" spans="1:16" x14ac:dyDescent="0.25">
      <c r="A1596" s="1">
        <v>45014</v>
      </c>
      <c r="B1596">
        <v>10334000</v>
      </c>
      <c r="C1596">
        <v>98.8</v>
      </c>
      <c r="D1596">
        <v>51.97</v>
      </c>
      <c r="E1596">
        <v>1.86</v>
      </c>
      <c r="F1596" t="s">
        <v>9</v>
      </c>
      <c r="G1596" t="s">
        <v>29</v>
      </c>
      <c r="H1596" t="s">
        <v>26</v>
      </c>
      <c r="I1596">
        <v>77</v>
      </c>
      <c r="J1596">
        <f t="shared" si="144"/>
        <v>2023</v>
      </c>
      <c r="K1596" t="str">
        <f t="shared" si="145"/>
        <v>50-100</v>
      </c>
      <c r="L1596" t="str">
        <f t="shared" si="146"/>
        <v>Under 65</v>
      </c>
      <c r="M1596" s="2" t="str">
        <f t="shared" si="147"/>
        <v>1.50-1.99</v>
      </c>
      <c r="N1596" s="2" t="str">
        <f t="shared" si="148"/>
        <v>Over 98</v>
      </c>
      <c r="O1596" s="2">
        <f t="shared" si="149"/>
        <v>0</v>
      </c>
      <c r="P1596" s="2">
        <f>1</f>
        <v>1</v>
      </c>
    </row>
    <row r="1597" spans="1:16" x14ac:dyDescent="0.25">
      <c r="A1597" s="1">
        <v>44383</v>
      </c>
      <c r="B1597">
        <v>4140000</v>
      </c>
      <c r="C1597">
        <v>98.14</v>
      </c>
      <c r="D1597">
        <v>50.76</v>
      </c>
      <c r="E1597">
        <v>2.1</v>
      </c>
      <c r="F1597" t="s">
        <v>9</v>
      </c>
      <c r="G1597" t="s">
        <v>32</v>
      </c>
      <c r="H1597" t="s">
        <v>33</v>
      </c>
      <c r="I1597">
        <v>92</v>
      </c>
      <c r="J1597">
        <f t="shared" si="144"/>
        <v>2021</v>
      </c>
      <c r="K1597" t="str">
        <f t="shared" si="145"/>
        <v>50-100</v>
      </c>
      <c r="L1597" t="str">
        <f t="shared" si="146"/>
        <v>Under 65</v>
      </c>
      <c r="M1597" s="2" t="str">
        <f t="shared" si="147"/>
        <v>Over 2.00</v>
      </c>
      <c r="N1597" s="2" t="str">
        <f t="shared" si="148"/>
        <v>Over 98</v>
      </c>
      <c r="O1597" s="2">
        <f t="shared" si="149"/>
        <v>0</v>
      </c>
      <c r="P1597" s="2">
        <f>1</f>
        <v>1</v>
      </c>
    </row>
    <row r="1598" spans="1:16" x14ac:dyDescent="0.25">
      <c r="A1598" s="1">
        <v>42376</v>
      </c>
      <c r="B1598">
        <v>5390000</v>
      </c>
      <c r="C1598">
        <v>91.59</v>
      </c>
      <c r="D1598">
        <v>51.8</v>
      </c>
      <c r="E1598">
        <v>2.38</v>
      </c>
      <c r="F1598" t="s">
        <v>9</v>
      </c>
      <c r="G1598" t="s">
        <v>46</v>
      </c>
      <c r="H1598" t="s">
        <v>37</v>
      </c>
      <c r="I1598">
        <v>91</v>
      </c>
      <c r="J1598">
        <f t="shared" si="144"/>
        <v>2016</v>
      </c>
      <c r="K1598" t="str">
        <f t="shared" si="145"/>
        <v>50-100</v>
      </c>
      <c r="L1598" t="str">
        <f t="shared" si="146"/>
        <v>Under 65</v>
      </c>
      <c r="M1598" s="2" t="str">
        <f t="shared" si="147"/>
        <v>Over 2.00</v>
      </c>
      <c r="N1598" s="2" t="str">
        <f t="shared" si="148"/>
        <v>90-94.99</v>
      </c>
      <c r="O1598" s="2">
        <f t="shared" si="149"/>
        <v>0</v>
      </c>
      <c r="P1598" s="2">
        <f>1</f>
        <v>1</v>
      </c>
    </row>
    <row r="1599" spans="1:16" x14ac:dyDescent="0.25">
      <c r="A1599" s="1">
        <v>44789</v>
      </c>
      <c r="B1599">
        <v>4041000</v>
      </c>
      <c r="C1599">
        <v>95.35</v>
      </c>
      <c r="D1599">
        <v>69.27</v>
      </c>
      <c r="E1599">
        <v>1.19</v>
      </c>
      <c r="F1599" t="s">
        <v>9</v>
      </c>
      <c r="G1599" t="s">
        <v>24</v>
      </c>
      <c r="H1599" t="s">
        <v>15</v>
      </c>
      <c r="I1599">
        <v>74</v>
      </c>
      <c r="J1599">
        <f t="shared" si="144"/>
        <v>2022</v>
      </c>
      <c r="K1599" t="str">
        <f t="shared" si="145"/>
        <v>50-100</v>
      </c>
      <c r="L1599" t="str">
        <f t="shared" si="146"/>
        <v>65-79.99</v>
      </c>
      <c r="M1599" s="2" t="str">
        <f t="shared" si="147"/>
        <v>Under 1.25</v>
      </c>
      <c r="N1599" s="2" t="str">
        <f t="shared" si="148"/>
        <v>95-97.99</v>
      </c>
      <c r="O1599" s="2">
        <f t="shared" si="149"/>
        <v>0</v>
      </c>
      <c r="P1599" s="2">
        <f>1</f>
        <v>1</v>
      </c>
    </row>
    <row r="1600" spans="1:16" x14ac:dyDescent="0.25">
      <c r="A1600" s="1">
        <v>42541</v>
      </c>
      <c r="B1600">
        <v>8824000</v>
      </c>
      <c r="C1600">
        <v>92.59</v>
      </c>
      <c r="D1600">
        <v>82.68</v>
      </c>
      <c r="E1600">
        <v>2.29</v>
      </c>
      <c r="F1600" t="s">
        <v>19</v>
      </c>
      <c r="G1600" t="s">
        <v>36</v>
      </c>
      <c r="H1600" t="s">
        <v>37</v>
      </c>
      <c r="I1600">
        <v>109</v>
      </c>
      <c r="J1600">
        <f t="shared" si="144"/>
        <v>2016</v>
      </c>
      <c r="K1600" t="str">
        <f t="shared" si="145"/>
        <v>More than 100</v>
      </c>
      <c r="L1600" t="str">
        <f t="shared" si="146"/>
        <v>Over 80</v>
      </c>
      <c r="M1600" s="2" t="str">
        <f t="shared" si="147"/>
        <v>Over 2.00</v>
      </c>
      <c r="N1600" s="2" t="str">
        <f t="shared" si="148"/>
        <v>90-94.99</v>
      </c>
      <c r="O1600" s="2">
        <f t="shared" si="149"/>
        <v>1</v>
      </c>
      <c r="P1600" s="2">
        <f>1</f>
        <v>1</v>
      </c>
    </row>
    <row r="1601" spans="1:16" x14ac:dyDescent="0.25">
      <c r="A1601" s="1">
        <v>44674</v>
      </c>
      <c r="B1601">
        <v>3564000</v>
      </c>
      <c r="C1601">
        <v>93.48</v>
      </c>
      <c r="D1601">
        <v>75.959999999999994</v>
      </c>
      <c r="E1601">
        <v>1.53</v>
      </c>
      <c r="F1601" t="s">
        <v>9</v>
      </c>
      <c r="G1601" t="s">
        <v>46</v>
      </c>
      <c r="H1601" t="s">
        <v>37</v>
      </c>
      <c r="I1601">
        <v>126</v>
      </c>
      <c r="J1601">
        <f t="shared" si="144"/>
        <v>2022</v>
      </c>
      <c r="K1601" t="str">
        <f t="shared" si="145"/>
        <v>More than 100</v>
      </c>
      <c r="L1601" t="str">
        <f t="shared" si="146"/>
        <v>65-79.99</v>
      </c>
      <c r="M1601" s="2" t="str">
        <f t="shared" si="147"/>
        <v>1.50-1.99</v>
      </c>
      <c r="N1601" s="2" t="str">
        <f t="shared" si="148"/>
        <v>90-94.99</v>
      </c>
      <c r="O1601" s="2">
        <f t="shared" si="149"/>
        <v>0</v>
      </c>
      <c r="P1601" s="2">
        <f>1</f>
        <v>1</v>
      </c>
    </row>
    <row r="1602" spans="1:16" x14ac:dyDescent="0.25">
      <c r="A1602" s="1">
        <v>45330</v>
      </c>
      <c r="B1602">
        <v>4446000</v>
      </c>
      <c r="C1602">
        <v>90.6</v>
      </c>
      <c r="D1602">
        <v>58.57</v>
      </c>
      <c r="E1602">
        <v>1.88</v>
      </c>
      <c r="F1602" t="s">
        <v>9</v>
      </c>
      <c r="G1602" t="s">
        <v>16</v>
      </c>
      <c r="H1602" t="s">
        <v>11</v>
      </c>
      <c r="I1602">
        <v>54</v>
      </c>
      <c r="J1602">
        <f t="shared" ref="J1602:J1665" si="150">YEAR(A1602)</f>
        <v>2024</v>
      </c>
      <c r="K1602" t="str">
        <f t="shared" ref="K1602:K1665" si="151">IF(I1602&lt;50,"Less than 50",IF(I1602&lt;100,"50-100","More than 100"))</f>
        <v>50-100</v>
      </c>
      <c r="L1602" t="str">
        <f t="shared" ref="L1602:L1665" si="152">IF(D1602&lt;65,"Under 65",IF(D1602&lt;80,"65-79.99","Over 80"))</f>
        <v>Under 65</v>
      </c>
      <c r="M1602" s="2" t="str">
        <f t="shared" ref="M1602:M1665" si="153">IF(E1602&lt;1.25,"Under 1.25",IF(E1602&lt;1.5,"1.25-1.49",IF(E1602&lt;2,"1.50-1.99","Over 2.00")))</f>
        <v>1.50-1.99</v>
      </c>
      <c r="N1602" s="2" t="str">
        <f t="shared" ref="N1602:N1665" si="154">IF(C1602&lt;90,"Under 90",IF(C1602&lt;95,"90-94.99",IF(C1602&lt;98,"95-97.99","Over 98")))</f>
        <v>90-94.99</v>
      </c>
      <c r="O1602" s="2">
        <f t="shared" ref="O1602:O1665" si="155">IF(OR(F1602="30 Days Late", F1602="60 Days Late", F1602="90+ Days Late"),1,0)</f>
        <v>0</v>
      </c>
      <c r="P1602" s="2">
        <f>1</f>
        <v>1</v>
      </c>
    </row>
    <row r="1603" spans="1:16" x14ac:dyDescent="0.25">
      <c r="A1603" s="1">
        <v>44534</v>
      </c>
      <c r="B1603">
        <v>4001000</v>
      </c>
      <c r="C1603">
        <v>89.79</v>
      </c>
      <c r="D1603">
        <v>82.42</v>
      </c>
      <c r="E1603">
        <v>2.0299999999999998</v>
      </c>
      <c r="F1603" t="s">
        <v>9</v>
      </c>
      <c r="G1603" t="s">
        <v>10</v>
      </c>
      <c r="H1603" t="s">
        <v>11</v>
      </c>
      <c r="I1603">
        <v>73</v>
      </c>
      <c r="J1603">
        <f t="shared" si="150"/>
        <v>2021</v>
      </c>
      <c r="K1603" t="str">
        <f t="shared" si="151"/>
        <v>50-100</v>
      </c>
      <c r="L1603" t="str">
        <f t="shared" si="152"/>
        <v>Over 80</v>
      </c>
      <c r="M1603" s="2" t="str">
        <f t="shared" si="153"/>
        <v>Over 2.00</v>
      </c>
      <c r="N1603" s="2" t="str">
        <f t="shared" si="154"/>
        <v>Under 90</v>
      </c>
      <c r="O1603" s="2">
        <f t="shared" si="155"/>
        <v>0</v>
      </c>
      <c r="P1603" s="2">
        <f>1</f>
        <v>1</v>
      </c>
    </row>
    <row r="1604" spans="1:16" x14ac:dyDescent="0.25">
      <c r="A1604" s="1">
        <v>43676</v>
      </c>
      <c r="B1604">
        <v>6892000</v>
      </c>
      <c r="C1604">
        <v>89.66</v>
      </c>
      <c r="D1604">
        <v>53.99</v>
      </c>
      <c r="E1604">
        <v>1.41</v>
      </c>
      <c r="F1604" t="s">
        <v>9</v>
      </c>
      <c r="G1604" t="s">
        <v>46</v>
      </c>
      <c r="H1604" t="s">
        <v>37</v>
      </c>
      <c r="I1604">
        <v>107</v>
      </c>
      <c r="J1604">
        <f t="shared" si="150"/>
        <v>2019</v>
      </c>
      <c r="K1604" t="str">
        <f t="shared" si="151"/>
        <v>More than 100</v>
      </c>
      <c r="L1604" t="str">
        <f t="shared" si="152"/>
        <v>Under 65</v>
      </c>
      <c r="M1604" s="2" t="str">
        <f t="shared" si="153"/>
        <v>1.25-1.49</v>
      </c>
      <c r="N1604" s="2" t="str">
        <f t="shared" si="154"/>
        <v>Under 90</v>
      </c>
      <c r="O1604" s="2">
        <f t="shared" si="155"/>
        <v>0</v>
      </c>
      <c r="P1604" s="2">
        <f>1</f>
        <v>1</v>
      </c>
    </row>
    <row r="1605" spans="1:16" x14ac:dyDescent="0.25">
      <c r="A1605" s="1">
        <v>44610</v>
      </c>
      <c r="B1605">
        <v>4441000</v>
      </c>
      <c r="C1605">
        <v>87.1</v>
      </c>
      <c r="D1605">
        <v>62.88</v>
      </c>
      <c r="E1605">
        <v>1.87</v>
      </c>
      <c r="F1605" t="s">
        <v>9</v>
      </c>
      <c r="G1605" t="s">
        <v>16</v>
      </c>
      <c r="H1605" t="s">
        <v>11</v>
      </c>
      <c r="I1605">
        <v>74</v>
      </c>
      <c r="J1605">
        <f t="shared" si="150"/>
        <v>2022</v>
      </c>
      <c r="K1605" t="str">
        <f t="shared" si="151"/>
        <v>50-100</v>
      </c>
      <c r="L1605" t="str">
        <f t="shared" si="152"/>
        <v>Under 65</v>
      </c>
      <c r="M1605" s="2" t="str">
        <f t="shared" si="153"/>
        <v>1.50-1.99</v>
      </c>
      <c r="N1605" s="2" t="str">
        <f t="shared" si="154"/>
        <v>Under 90</v>
      </c>
      <c r="O1605" s="2">
        <f t="shared" si="155"/>
        <v>0</v>
      </c>
      <c r="P1605" s="2">
        <f>1</f>
        <v>1</v>
      </c>
    </row>
    <row r="1606" spans="1:16" x14ac:dyDescent="0.25">
      <c r="A1606" s="1">
        <v>42718</v>
      </c>
      <c r="B1606">
        <v>6429000</v>
      </c>
      <c r="C1606">
        <v>96.71</v>
      </c>
      <c r="D1606">
        <v>80.22</v>
      </c>
      <c r="E1606">
        <v>1.91</v>
      </c>
      <c r="F1606" t="s">
        <v>9</v>
      </c>
      <c r="G1606" t="s">
        <v>10</v>
      </c>
      <c r="H1606" t="s">
        <v>11</v>
      </c>
      <c r="I1606">
        <v>67</v>
      </c>
      <c r="J1606">
        <f t="shared" si="150"/>
        <v>2016</v>
      </c>
      <c r="K1606" t="str">
        <f t="shared" si="151"/>
        <v>50-100</v>
      </c>
      <c r="L1606" t="str">
        <f t="shared" si="152"/>
        <v>Over 80</v>
      </c>
      <c r="M1606" s="2" t="str">
        <f t="shared" si="153"/>
        <v>1.50-1.99</v>
      </c>
      <c r="N1606" s="2" t="str">
        <f t="shared" si="154"/>
        <v>95-97.99</v>
      </c>
      <c r="O1606" s="2">
        <f t="shared" si="155"/>
        <v>0</v>
      </c>
      <c r="P1606" s="2">
        <f>1</f>
        <v>1</v>
      </c>
    </row>
    <row r="1607" spans="1:16" x14ac:dyDescent="0.25">
      <c r="A1607" s="1">
        <v>44540</v>
      </c>
      <c r="B1607">
        <v>7918000</v>
      </c>
      <c r="C1607">
        <v>94.43</v>
      </c>
      <c r="D1607">
        <v>72.150000000000006</v>
      </c>
      <c r="E1607">
        <v>2.48</v>
      </c>
      <c r="F1607" t="s">
        <v>9</v>
      </c>
      <c r="G1607" t="s">
        <v>12</v>
      </c>
      <c r="H1607" t="s">
        <v>13</v>
      </c>
      <c r="I1607">
        <v>115</v>
      </c>
      <c r="J1607">
        <f t="shared" si="150"/>
        <v>2021</v>
      </c>
      <c r="K1607" t="str">
        <f t="shared" si="151"/>
        <v>More than 100</v>
      </c>
      <c r="L1607" t="str">
        <f t="shared" si="152"/>
        <v>65-79.99</v>
      </c>
      <c r="M1607" s="2" t="str">
        <f t="shared" si="153"/>
        <v>Over 2.00</v>
      </c>
      <c r="N1607" s="2" t="str">
        <f t="shared" si="154"/>
        <v>90-94.99</v>
      </c>
      <c r="O1607" s="2">
        <f t="shared" si="155"/>
        <v>0</v>
      </c>
      <c r="P1607" s="2">
        <f>1</f>
        <v>1</v>
      </c>
    </row>
    <row r="1608" spans="1:16" x14ac:dyDescent="0.25">
      <c r="A1608" s="1">
        <v>43606</v>
      </c>
      <c r="B1608">
        <v>6746000</v>
      </c>
      <c r="C1608">
        <v>98.09</v>
      </c>
      <c r="D1608">
        <v>58.63</v>
      </c>
      <c r="E1608">
        <v>1.1299999999999999</v>
      </c>
      <c r="F1608" t="s">
        <v>9</v>
      </c>
      <c r="G1608" t="s">
        <v>38</v>
      </c>
      <c r="H1608" t="s">
        <v>23</v>
      </c>
      <c r="I1608">
        <v>96</v>
      </c>
      <c r="J1608">
        <f t="shared" si="150"/>
        <v>2019</v>
      </c>
      <c r="K1608" t="str">
        <f t="shared" si="151"/>
        <v>50-100</v>
      </c>
      <c r="L1608" t="str">
        <f t="shared" si="152"/>
        <v>Under 65</v>
      </c>
      <c r="M1608" s="2" t="str">
        <f t="shared" si="153"/>
        <v>Under 1.25</v>
      </c>
      <c r="N1608" s="2" t="str">
        <f t="shared" si="154"/>
        <v>Over 98</v>
      </c>
      <c r="O1608" s="2">
        <f t="shared" si="155"/>
        <v>0</v>
      </c>
      <c r="P1608" s="2">
        <f>1</f>
        <v>1</v>
      </c>
    </row>
    <row r="1609" spans="1:16" x14ac:dyDescent="0.25">
      <c r="A1609" s="1">
        <v>42386</v>
      </c>
      <c r="B1609">
        <v>9488000</v>
      </c>
      <c r="C1609">
        <v>97.44</v>
      </c>
      <c r="D1609">
        <v>67.75</v>
      </c>
      <c r="E1609">
        <v>1.86</v>
      </c>
      <c r="F1609" t="s">
        <v>9</v>
      </c>
      <c r="G1609" t="s">
        <v>10</v>
      </c>
      <c r="H1609" t="s">
        <v>11</v>
      </c>
      <c r="I1609">
        <v>5</v>
      </c>
      <c r="J1609">
        <f t="shared" si="150"/>
        <v>2016</v>
      </c>
      <c r="K1609" t="str">
        <f t="shared" si="151"/>
        <v>Less than 50</v>
      </c>
      <c r="L1609" t="str">
        <f t="shared" si="152"/>
        <v>65-79.99</v>
      </c>
      <c r="M1609" s="2" t="str">
        <f t="shared" si="153"/>
        <v>1.50-1.99</v>
      </c>
      <c r="N1609" s="2" t="str">
        <f t="shared" si="154"/>
        <v>95-97.99</v>
      </c>
      <c r="O1609" s="2">
        <f t="shared" si="155"/>
        <v>0</v>
      </c>
      <c r="P1609" s="2">
        <f>1</f>
        <v>1</v>
      </c>
    </row>
    <row r="1610" spans="1:16" x14ac:dyDescent="0.25">
      <c r="A1610" s="1">
        <v>44191</v>
      </c>
      <c r="B1610">
        <v>3886000</v>
      </c>
      <c r="C1610">
        <v>94.23</v>
      </c>
      <c r="D1610">
        <v>83.12</v>
      </c>
      <c r="E1610">
        <v>1.24</v>
      </c>
      <c r="F1610" t="s">
        <v>9</v>
      </c>
      <c r="G1610" t="s">
        <v>39</v>
      </c>
      <c r="H1610" t="s">
        <v>23</v>
      </c>
      <c r="I1610">
        <v>75</v>
      </c>
      <c r="J1610">
        <f t="shared" si="150"/>
        <v>2020</v>
      </c>
      <c r="K1610" t="str">
        <f t="shared" si="151"/>
        <v>50-100</v>
      </c>
      <c r="L1610" t="str">
        <f t="shared" si="152"/>
        <v>Over 80</v>
      </c>
      <c r="M1610" s="2" t="str">
        <f t="shared" si="153"/>
        <v>Under 1.25</v>
      </c>
      <c r="N1610" s="2" t="str">
        <f t="shared" si="154"/>
        <v>90-94.99</v>
      </c>
      <c r="O1610" s="2">
        <f t="shared" si="155"/>
        <v>0</v>
      </c>
      <c r="P1610" s="2">
        <f>1</f>
        <v>1</v>
      </c>
    </row>
    <row r="1611" spans="1:16" x14ac:dyDescent="0.25">
      <c r="A1611" s="1">
        <v>42826</v>
      </c>
      <c r="B1611">
        <v>8243000</v>
      </c>
      <c r="C1611">
        <v>87.46</v>
      </c>
      <c r="D1611">
        <v>54.94</v>
      </c>
      <c r="E1611">
        <v>2.4700000000000002</v>
      </c>
      <c r="F1611" t="s">
        <v>9</v>
      </c>
      <c r="G1611" t="s">
        <v>42</v>
      </c>
      <c r="H1611" t="s">
        <v>26</v>
      </c>
      <c r="I1611">
        <v>124</v>
      </c>
      <c r="J1611">
        <f t="shared" si="150"/>
        <v>2017</v>
      </c>
      <c r="K1611" t="str">
        <f t="shared" si="151"/>
        <v>More than 100</v>
      </c>
      <c r="L1611" t="str">
        <f t="shared" si="152"/>
        <v>Under 65</v>
      </c>
      <c r="M1611" s="2" t="str">
        <f t="shared" si="153"/>
        <v>Over 2.00</v>
      </c>
      <c r="N1611" s="2" t="str">
        <f t="shared" si="154"/>
        <v>Under 90</v>
      </c>
      <c r="O1611" s="2">
        <f t="shared" si="155"/>
        <v>0</v>
      </c>
      <c r="P1611" s="2">
        <f>1</f>
        <v>1</v>
      </c>
    </row>
    <row r="1612" spans="1:16" x14ac:dyDescent="0.25">
      <c r="A1612" s="1">
        <v>44294</v>
      </c>
      <c r="B1612">
        <v>2272000</v>
      </c>
      <c r="C1612">
        <v>87.57</v>
      </c>
      <c r="D1612">
        <v>76.7</v>
      </c>
      <c r="E1612">
        <v>1.91</v>
      </c>
      <c r="F1612" t="s">
        <v>19</v>
      </c>
      <c r="G1612" t="s">
        <v>24</v>
      </c>
      <c r="H1612" t="s">
        <v>15</v>
      </c>
      <c r="I1612">
        <v>59</v>
      </c>
      <c r="J1612">
        <f t="shared" si="150"/>
        <v>2021</v>
      </c>
      <c r="K1612" t="str">
        <f t="shared" si="151"/>
        <v>50-100</v>
      </c>
      <c r="L1612" t="str">
        <f t="shared" si="152"/>
        <v>65-79.99</v>
      </c>
      <c r="M1612" s="2" t="str">
        <f t="shared" si="153"/>
        <v>1.50-1.99</v>
      </c>
      <c r="N1612" s="2" t="str">
        <f t="shared" si="154"/>
        <v>Under 90</v>
      </c>
      <c r="O1612" s="2">
        <f t="shared" si="155"/>
        <v>1</v>
      </c>
      <c r="P1612" s="2">
        <f>1</f>
        <v>1</v>
      </c>
    </row>
    <row r="1613" spans="1:16" x14ac:dyDescent="0.25">
      <c r="A1613" s="1">
        <v>43118</v>
      </c>
      <c r="B1613">
        <v>3605000</v>
      </c>
      <c r="C1613">
        <v>98.4</v>
      </c>
      <c r="D1613">
        <v>65.569999999999993</v>
      </c>
      <c r="E1613">
        <v>1.47</v>
      </c>
      <c r="F1613" t="s">
        <v>9</v>
      </c>
      <c r="G1613" t="s">
        <v>24</v>
      </c>
      <c r="H1613" t="s">
        <v>15</v>
      </c>
      <c r="I1613">
        <v>82</v>
      </c>
      <c r="J1613">
        <f t="shared" si="150"/>
        <v>2018</v>
      </c>
      <c r="K1613" t="str">
        <f t="shared" si="151"/>
        <v>50-100</v>
      </c>
      <c r="L1613" t="str">
        <f t="shared" si="152"/>
        <v>65-79.99</v>
      </c>
      <c r="M1613" s="2" t="str">
        <f t="shared" si="153"/>
        <v>1.25-1.49</v>
      </c>
      <c r="N1613" s="2" t="str">
        <f t="shared" si="154"/>
        <v>Over 98</v>
      </c>
      <c r="O1613" s="2">
        <f t="shared" si="155"/>
        <v>0</v>
      </c>
      <c r="P1613" s="2">
        <f>1</f>
        <v>1</v>
      </c>
    </row>
    <row r="1614" spans="1:16" x14ac:dyDescent="0.25">
      <c r="A1614" s="1">
        <v>43066</v>
      </c>
      <c r="B1614">
        <v>500000</v>
      </c>
      <c r="C1614">
        <v>97.95</v>
      </c>
      <c r="D1614">
        <v>87.17</v>
      </c>
      <c r="E1614">
        <v>1.46</v>
      </c>
      <c r="F1614" t="s">
        <v>9</v>
      </c>
      <c r="G1614" t="s">
        <v>45</v>
      </c>
      <c r="H1614" t="s">
        <v>33</v>
      </c>
      <c r="I1614">
        <v>51</v>
      </c>
      <c r="J1614">
        <f t="shared" si="150"/>
        <v>2017</v>
      </c>
      <c r="K1614" t="str">
        <f t="shared" si="151"/>
        <v>50-100</v>
      </c>
      <c r="L1614" t="str">
        <f t="shared" si="152"/>
        <v>Over 80</v>
      </c>
      <c r="M1614" s="2" t="str">
        <f t="shared" si="153"/>
        <v>1.25-1.49</v>
      </c>
      <c r="N1614" s="2" t="str">
        <f t="shared" si="154"/>
        <v>95-97.99</v>
      </c>
      <c r="O1614" s="2">
        <f t="shared" si="155"/>
        <v>0</v>
      </c>
      <c r="P1614" s="2">
        <f>1</f>
        <v>1</v>
      </c>
    </row>
    <row r="1615" spans="1:16" x14ac:dyDescent="0.25">
      <c r="A1615" s="1">
        <v>42449</v>
      </c>
      <c r="B1615">
        <v>5706000</v>
      </c>
      <c r="C1615">
        <v>98.96</v>
      </c>
      <c r="D1615">
        <v>59.83</v>
      </c>
      <c r="E1615">
        <v>1.87</v>
      </c>
      <c r="F1615" t="s">
        <v>9</v>
      </c>
      <c r="G1615" t="s">
        <v>36</v>
      </c>
      <c r="H1615" t="s">
        <v>37</v>
      </c>
      <c r="I1615">
        <v>88</v>
      </c>
      <c r="J1615">
        <f t="shared" si="150"/>
        <v>2016</v>
      </c>
      <c r="K1615" t="str">
        <f t="shared" si="151"/>
        <v>50-100</v>
      </c>
      <c r="L1615" t="str">
        <f t="shared" si="152"/>
        <v>Under 65</v>
      </c>
      <c r="M1615" s="2" t="str">
        <f t="shared" si="153"/>
        <v>1.50-1.99</v>
      </c>
      <c r="N1615" s="2" t="str">
        <f t="shared" si="154"/>
        <v>Over 98</v>
      </c>
      <c r="O1615" s="2">
        <f t="shared" si="155"/>
        <v>0</v>
      </c>
      <c r="P1615" s="2">
        <f>1</f>
        <v>1</v>
      </c>
    </row>
    <row r="1616" spans="1:16" x14ac:dyDescent="0.25">
      <c r="A1616" s="1">
        <v>43993</v>
      </c>
      <c r="B1616">
        <v>6596000</v>
      </c>
      <c r="C1616">
        <v>85.08</v>
      </c>
      <c r="D1616">
        <v>72.59</v>
      </c>
      <c r="E1616">
        <v>1.51</v>
      </c>
      <c r="F1616" t="s">
        <v>19</v>
      </c>
      <c r="G1616" t="s">
        <v>30</v>
      </c>
      <c r="H1616" t="s">
        <v>28</v>
      </c>
      <c r="I1616">
        <v>58</v>
      </c>
      <c r="J1616">
        <f t="shared" si="150"/>
        <v>2020</v>
      </c>
      <c r="K1616" t="str">
        <f t="shared" si="151"/>
        <v>50-100</v>
      </c>
      <c r="L1616" t="str">
        <f t="shared" si="152"/>
        <v>65-79.99</v>
      </c>
      <c r="M1616" s="2" t="str">
        <f t="shared" si="153"/>
        <v>1.50-1.99</v>
      </c>
      <c r="N1616" s="2" t="str">
        <f t="shared" si="154"/>
        <v>Under 90</v>
      </c>
      <c r="O1616" s="2">
        <f t="shared" si="155"/>
        <v>1</v>
      </c>
      <c r="P1616" s="2">
        <f>1</f>
        <v>1</v>
      </c>
    </row>
    <row r="1617" spans="1:16" x14ac:dyDescent="0.25">
      <c r="A1617" s="1">
        <v>45146</v>
      </c>
      <c r="B1617">
        <v>7237000</v>
      </c>
      <c r="C1617">
        <v>97.77</v>
      </c>
      <c r="D1617">
        <v>74.37</v>
      </c>
      <c r="E1617">
        <v>2.2799999999999998</v>
      </c>
      <c r="F1617" t="s">
        <v>9</v>
      </c>
      <c r="G1617" t="s">
        <v>16</v>
      </c>
      <c r="H1617" t="s">
        <v>11</v>
      </c>
      <c r="I1617">
        <v>33</v>
      </c>
      <c r="J1617">
        <f t="shared" si="150"/>
        <v>2023</v>
      </c>
      <c r="K1617" t="str">
        <f t="shared" si="151"/>
        <v>Less than 50</v>
      </c>
      <c r="L1617" t="str">
        <f t="shared" si="152"/>
        <v>65-79.99</v>
      </c>
      <c r="M1617" s="2" t="str">
        <f t="shared" si="153"/>
        <v>Over 2.00</v>
      </c>
      <c r="N1617" s="2" t="str">
        <f t="shared" si="154"/>
        <v>95-97.99</v>
      </c>
      <c r="O1617" s="2">
        <f t="shared" si="155"/>
        <v>0</v>
      </c>
      <c r="P1617" s="2">
        <f>1</f>
        <v>1</v>
      </c>
    </row>
    <row r="1618" spans="1:16" x14ac:dyDescent="0.25">
      <c r="A1618" s="1">
        <v>43073</v>
      </c>
      <c r="B1618">
        <v>5286000</v>
      </c>
      <c r="C1618">
        <v>91.76</v>
      </c>
      <c r="D1618">
        <v>50.47</v>
      </c>
      <c r="E1618">
        <v>1.84</v>
      </c>
      <c r="F1618" t="s">
        <v>40</v>
      </c>
      <c r="G1618" t="s">
        <v>42</v>
      </c>
      <c r="H1618" t="s">
        <v>26</v>
      </c>
      <c r="I1618">
        <v>23</v>
      </c>
      <c r="J1618">
        <f t="shared" si="150"/>
        <v>2017</v>
      </c>
      <c r="K1618" t="str">
        <f t="shared" si="151"/>
        <v>Less than 50</v>
      </c>
      <c r="L1618" t="str">
        <f t="shared" si="152"/>
        <v>Under 65</v>
      </c>
      <c r="M1618" s="2" t="str">
        <f t="shared" si="153"/>
        <v>1.50-1.99</v>
      </c>
      <c r="N1618" s="2" t="str">
        <f t="shared" si="154"/>
        <v>90-94.99</v>
      </c>
      <c r="O1618" s="2">
        <f t="shared" si="155"/>
        <v>1</v>
      </c>
      <c r="P1618" s="2">
        <f>1</f>
        <v>1</v>
      </c>
    </row>
    <row r="1619" spans="1:16" x14ac:dyDescent="0.25">
      <c r="A1619" s="1">
        <v>45125</v>
      </c>
      <c r="B1619">
        <v>6968000</v>
      </c>
      <c r="C1619">
        <v>96.04</v>
      </c>
      <c r="D1619">
        <v>72.849999999999994</v>
      </c>
      <c r="E1619">
        <v>1.1000000000000001</v>
      </c>
      <c r="F1619" t="s">
        <v>9</v>
      </c>
      <c r="G1619" t="s">
        <v>41</v>
      </c>
      <c r="H1619" t="s">
        <v>33</v>
      </c>
      <c r="I1619">
        <v>126</v>
      </c>
      <c r="J1619">
        <f t="shared" si="150"/>
        <v>2023</v>
      </c>
      <c r="K1619" t="str">
        <f t="shared" si="151"/>
        <v>More than 100</v>
      </c>
      <c r="L1619" t="str">
        <f t="shared" si="152"/>
        <v>65-79.99</v>
      </c>
      <c r="M1619" s="2" t="str">
        <f t="shared" si="153"/>
        <v>Under 1.25</v>
      </c>
      <c r="N1619" s="2" t="str">
        <f t="shared" si="154"/>
        <v>95-97.99</v>
      </c>
      <c r="O1619" s="2">
        <f t="shared" si="155"/>
        <v>0</v>
      </c>
      <c r="P1619" s="2">
        <f>1</f>
        <v>1</v>
      </c>
    </row>
    <row r="1620" spans="1:16" x14ac:dyDescent="0.25">
      <c r="A1620" s="1">
        <v>44998</v>
      </c>
      <c r="B1620">
        <v>5472000</v>
      </c>
      <c r="C1620">
        <v>89.12</v>
      </c>
      <c r="D1620">
        <v>53.19</v>
      </c>
      <c r="E1620">
        <v>1.64</v>
      </c>
      <c r="F1620" t="s">
        <v>9</v>
      </c>
      <c r="G1620" t="s">
        <v>36</v>
      </c>
      <c r="H1620" t="s">
        <v>37</v>
      </c>
      <c r="I1620">
        <v>46</v>
      </c>
      <c r="J1620">
        <f t="shared" si="150"/>
        <v>2023</v>
      </c>
      <c r="K1620" t="str">
        <f t="shared" si="151"/>
        <v>Less than 50</v>
      </c>
      <c r="L1620" t="str">
        <f t="shared" si="152"/>
        <v>Under 65</v>
      </c>
      <c r="M1620" s="2" t="str">
        <f t="shared" si="153"/>
        <v>1.50-1.99</v>
      </c>
      <c r="N1620" s="2" t="str">
        <f t="shared" si="154"/>
        <v>Under 90</v>
      </c>
      <c r="O1620" s="2">
        <f t="shared" si="155"/>
        <v>0</v>
      </c>
      <c r="P1620" s="2">
        <f>1</f>
        <v>1</v>
      </c>
    </row>
    <row r="1621" spans="1:16" x14ac:dyDescent="0.25">
      <c r="A1621" s="1">
        <v>42243</v>
      </c>
      <c r="B1621">
        <v>1143000</v>
      </c>
      <c r="C1621">
        <v>95.81</v>
      </c>
      <c r="D1621">
        <v>75.75</v>
      </c>
      <c r="E1621">
        <v>1.5</v>
      </c>
      <c r="F1621" t="s">
        <v>9</v>
      </c>
      <c r="G1621" t="s">
        <v>35</v>
      </c>
      <c r="H1621" t="s">
        <v>11</v>
      </c>
      <c r="I1621">
        <v>93</v>
      </c>
      <c r="J1621">
        <f t="shared" si="150"/>
        <v>2015</v>
      </c>
      <c r="K1621" t="str">
        <f t="shared" si="151"/>
        <v>50-100</v>
      </c>
      <c r="L1621" t="str">
        <f t="shared" si="152"/>
        <v>65-79.99</v>
      </c>
      <c r="M1621" s="2" t="str">
        <f t="shared" si="153"/>
        <v>1.50-1.99</v>
      </c>
      <c r="N1621" s="2" t="str">
        <f t="shared" si="154"/>
        <v>95-97.99</v>
      </c>
      <c r="O1621" s="2">
        <f t="shared" si="155"/>
        <v>0</v>
      </c>
      <c r="P1621" s="2">
        <f>1</f>
        <v>1</v>
      </c>
    </row>
    <row r="1622" spans="1:16" x14ac:dyDescent="0.25">
      <c r="A1622" s="1">
        <v>42703</v>
      </c>
      <c r="B1622">
        <v>6464000</v>
      </c>
      <c r="C1622">
        <v>94.56</v>
      </c>
      <c r="D1622">
        <v>72.14</v>
      </c>
      <c r="E1622">
        <v>1.02</v>
      </c>
      <c r="F1622" t="s">
        <v>9</v>
      </c>
      <c r="G1622" t="s">
        <v>45</v>
      </c>
      <c r="H1622" t="s">
        <v>33</v>
      </c>
      <c r="I1622">
        <v>112</v>
      </c>
      <c r="J1622">
        <f t="shared" si="150"/>
        <v>2016</v>
      </c>
      <c r="K1622" t="str">
        <f t="shared" si="151"/>
        <v>More than 100</v>
      </c>
      <c r="L1622" t="str">
        <f t="shared" si="152"/>
        <v>65-79.99</v>
      </c>
      <c r="M1622" s="2" t="str">
        <f t="shared" si="153"/>
        <v>Under 1.25</v>
      </c>
      <c r="N1622" s="2" t="str">
        <f t="shared" si="154"/>
        <v>90-94.99</v>
      </c>
      <c r="O1622" s="2">
        <f t="shared" si="155"/>
        <v>0</v>
      </c>
      <c r="P1622" s="2">
        <f>1</f>
        <v>1</v>
      </c>
    </row>
    <row r="1623" spans="1:16" x14ac:dyDescent="0.25">
      <c r="A1623" s="1">
        <v>42329</v>
      </c>
      <c r="B1623">
        <v>3132000</v>
      </c>
      <c r="C1623">
        <v>99.14</v>
      </c>
      <c r="D1623">
        <v>82.72</v>
      </c>
      <c r="E1623">
        <v>1.88</v>
      </c>
      <c r="F1623" t="s">
        <v>9</v>
      </c>
      <c r="G1623" t="s">
        <v>14</v>
      </c>
      <c r="H1623" t="s">
        <v>15</v>
      </c>
      <c r="I1623">
        <v>119</v>
      </c>
      <c r="J1623">
        <f t="shared" si="150"/>
        <v>2015</v>
      </c>
      <c r="K1623" t="str">
        <f t="shared" si="151"/>
        <v>More than 100</v>
      </c>
      <c r="L1623" t="str">
        <f t="shared" si="152"/>
        <v>Over 80</v>
      </c>
      <c r="M1623" s="2" t="str">
        <f t="shared" si="153"/>
        <v>1.50-1.99</v>
      </c>
      <c r="N1623" s="2" t="str">
        <f t="shared" si="154"/>
        <v>Over 98</v>
      </c>
      <c r="O1623" s="2">
        <f t="shared" si="155"/>
        <v>0</v>
      </c>
      <c r="P1623" s="2">
        <f>1</f>
        <v>1</v>
      </c>
    </row>
    <row r="1624" spans="1:16" x14ac:dyDescent="0.25">
      <c r="A1624" s="1">
        <v>43801</v>
      </c>
      <c r="B1624">
        <v>3441000</v>
      </c>
      <c r="C1624">
        <v>90.11</v>
      </c>
      <c r="D1624">
        <v>69.06</v>
      </c>
      <c r="E1624">
        <v>1.44</v>
      </c>
      <c r="F1624" t="s">
        <v>9</v>
      </c>
      <c r="G1624" t="s">
        <v>14</v>
      </c>
      <c r="H1624" t="s">
        <v>15</v>
      </c>
      <c r="I1624">
        <v>55</v>
      </c>
      <c r="J1624">
        <f t="shared" si="150"/>
        <v>2019</v>
      </c>
      <c r="K1624" t="str">
        <f t="shared" si="151"/>
        <v>50-100</v>
      </c>
      <c r="L1624" t="str">
        <f t="shared" si="152"/>
        <v>65-79.99</v>
      </c>
      <c r="M1624" s="2" t="str">
        <f t="shared" si="153"/>
        <v>1.25-1.49</v>
      </c>
      <c r="N1624" s="2" t="str">
        <f t="shared" si="154"/>
        <v>90-94.99</v>
      </c>
      <c r="O1624" s="2">
        <f t="shared" si="155"/>
        <v>0</v>
      </c>
      <c r="P1624" s="2">
        <f>1</f>
        <v>1</v>
      </c>
    </row>
    <row r="1625" spans="1:16" x14ac:dyDescent="0.25">
      <c r="A1625" s="1">
        <v>43551</v>
      </c>
      <c r="B1625">
        <v>2471000</v>
      </c>
      <c r="C1625">
        <v>99.67</v>
      </c>
      <c r="D1625">
        <v>54.32</v>
      </c>
      <c r="E1625">
        <v>2.4</v>
      </c>
      <c r="F1625" t="s">
        <v>9</v>
      </c>
      <c r="G1625" t="s">
        <v>12</v>
      </c>
      <c r="H1625" t="s">
        <v>13</v>
      </c>
      <c r="I1625">
        <v>76</v>
      </c>
      <c r="J1625">
        <f t="shared" si="150"/>
        <v>2019</v>
      </c>
      <c r="K1625" t="str">
        <f t="shared" si="151"/>
        <v>50-100</v>
      </c>
      <c r="L1625" t="str">
        <f t="shared" si="152"/>
        <v>Under 65</v>
      </c>
      <c r="M1625" s="2" t="str">
        <f t="shared" si="153"/>
        <v>Over 2.00</v>
      </c>
      <c r="N1625" s="2" t="str">
        <f t="shared" si="154"/>
        <v>Over 98</v>
      </c>
      <c r="O1625" s="2">
        <f t="shared" si="155"/>
        <v>0</v>
      </c>
      <c r="P1625" s="2">
        <f>1</f>
        <v>1</v>
      </c>
    </row>
    <row r="1626" spans="1:16" x14ac:dyDescent="0.25">
      <c r="A1626" s="1">
        <v>43140</v>
      </c>
      <c r="B1626">
        <v>5106000</v>
      </c>
      <c r="C1626">
        <v>95.87</v>
      </c>
      <c r="D1626">
        <v>67.44</v>
      </c>
      <c r="E1626">
        <v>1.95</v>
      </c>
      <c r="F1626" t="s">
        <v>9</v>
      </c>
      <c r="G1626" t="s">
        <v>24</v>
      </c>
      <c r="H1626" t="s">
        <v>15</v>
      </c>
      <c r="I1626">
        <v>100</v>
      </c>
      <c r="J1626">
        <f t="shared" si="150"/>
        <v>2018</v>
      </c>
      <c r="K1626" t="str">
        <f t="shared" si="151"/>
        <v>More than 100</v>
      </c>
      <c r="L1626" t="str">
        <f t="shared" si="152"/>
        <v>65-79.99</v>
      </c>
      <c r="M1626" s="2" t="str">
        <f t="shared" si="153"/>
        <v>1.50-1.99</v>
      </c>
      <c r="N1626" s="2" t="str">
        <f t="shared" si="154"/>
        <v>95-97.99</v>
      </c>
      <c r="O1626" s="2">
        <f t="shared" si="155"/>
        <v>0</v>
      </c>
      <c r="P1626" s="2">
        <f>1</f>
        <v>1</v>
      </c>
    </row>
    <row r="1627" spans="1:16" x14ac:dyDescent="0.25">
      <c r="A1627" s="1">
        <v>45621</v>
      </c>
      <c r="B1627">
        <v>2438000</v>
      </c>
      <c r="C1627">
        <v>93.67</v>
      </c>
      <c r="D1627">
        <v>69.930000000000007</v>
      </c>
      <c r="E1627">
        <v>1.87</v>
      </c>
      <c r="F1627" t="s">
        <v>9</v>
      </c>
      <c r="G1627" t="s">
        <v>30</v>
      </c>
      <c r="H1627" t="s">
        <v>28</v>
      </c>
      <c r="I1627">
        <v>44</v>
      </c>
      <c r="J1627">
        <f t="shared" si="150"/>
        <v>2024</v>
      </c>
      <c r="K1627" t="str">
        <f t="shared" si="151"/>
        <v>Less than 50</v>
      </c>
      <c r="L1627" t="str">
        <f t="shared" si="152"/>
        <v>65-79.99</v>
      </c>
      <c r="M1627" s="2" t="str">
        <f t="shared" si="153"/>
        <v>1.50-1.99</v>
      </c>
      <c r="N1627" s="2" t="str">
        <f t="shared" si="154"/>
        <v>90-94.99</v>
      </c>
      <c r="O1627" s="2">
        <f t="shared" si="155"/>
        <v>0</v>
      </c>
      <c r="P1627" s="2">
        <f>1</f>
        <v>1</v>
      </c>
    </row>
    <row r="1628" spans="1:16" x14ac:dyDescent="0.25">
      <c r="A1628" s="1">
        <v>45490</v>
      </c>
      <c r="B1628">
        <v>3245000</v>
      </c>
      <c r="C1628">
        <v>86.26</v>
      </c>
      <c r="D1628">
        <v>52.09</v>
      </c>
      <c r="E1628">
        <v>1.38</v>
      </c>
      <c r="F1628" t="s">
        <v>9</v>
      </c>
      <c r="G1628" t="s">
        <v>20</v>
      </c>
      <c r="H1628" t="s">
        <v>21</v>
      </c>
      <c r="I1628">
        <v>32</v>
      </c>
      <c r="J1628">
        <f t="shared" si="150"/>
        <v>2024</v>
      </c>
      <c r="K1628" t="str">
        <f t="shared" si="151"/>
        <v>Less than 50</v>
      </c>
      <c r="L1628" t="str">
        <f t="shared" si="152"/>
        <v>Under 65</v>
      </c>
      <c r="M1628" s="2" t="str">
        <f t="shared" si="153"/>
        <v>1.25-1.49</v>
      </c>
      <c r="N1628" s="2" t="str">
        <f t="shared" si="154"/>
        <v>Under 90</v>
      </c>
      <c r="O1628" s="2">
        <f t="shared" si="155"/>
        <v>0</v>
      </c>
      <c r="P1628" s="2">
        <f>1</f>
        <v>1</v>
      </c>
    </row>
    <row r="1629" spans="1:16" x14ac:dyDescent="0.25">
      <c r="A1629" s="1">
        <v>44841</v>
      </c>
      <c r="B1629">
        <v>2484000</v>
      </c>
      <c r="C1629">
        <v>98.07</v>
      </c>
      <c r="D1629">
        <v>69.400000000000006</v>
      </c>
      <c r="E1629">
        <v>1.46</v>
      </c>
      <c r="F1629" t="s">
        <v>9</v>
      </c>
      <c r="G1629" t="s">
        <v>31</v>
      </c>
      <c r="H1629" t="s">
        <v>21</v>
      </c>
      <c r="I1629">
        <v>101</v>
      </c>
      <c r="J1629">
        <f t="shared" si="150"/>
        <v>2022</v>
      </c>
      <c r="K1629" t="str">
        <f t="shared" si="151"/>
        <v>More than 100</v>
      </c>
      <c r="L1629" t="str">
        <f t="shared" si="152"/>
        <v>65-79.99</v>
      </c>
      <c r="M1629" s="2" t="str">
        <f t="shared" si="153"/>
        <v>1.25-1.49</v>
      </c>
      <c r="N1629" s="2" t="str">
        <f t="shared" si="154"/>
        <v>Over 98</v>
      </c>
      <c r="O1629" s="2">
        <f t="shared" si="155"/>
        <v>0</v>
      </c>
      <c r="P1629" s="2">
        <f>1</f>
        <v>1</v>
      </c>
    </row>
    <row r="1630" spans="1:16" x14ac:dyDescent="0.25">
      <c r="A1630" s="1">
        <v>42901</v>
      </c>
      <c r="B1630">
        <v>500000</v>
      </c>
      <c r="C1630">
        <v>93.46</v>
      </c>
      <c r="D1630">
        <v>54.58</v>
      </c>
      <c r="E1630">
        <v>2.5</v>
      </c>
      <c r="F1630" t="s">
        <v>9</v>
      </c>
      <c r="G1630" t="s">
        <v>42</v>
      </c>
      <c r="H1630" t="s">
        <v>26</v>
      </c>
      <c r="I1630">
        <v>85</v>
      </c>
      <c r="J1630">
        <f t="shared" si="150"/>
        <v>2017</v>
      </c>
      <c r="K1630" t="str">
        <f t="shared" si="151"/>
        <v>50-100</v>
      </c>
      <c r="L1630" t="str">
        <f t="shared" si="152"/>
        <v>Under 65</v>
      </c>
      <c r="M1630" s="2" t="str">
        <f t="shared" si="153"/>
        <v>Over 2.00</v>
      </c>
      <c r="N1630" s="2" t="str">
        <f t="shared" si="154"/>
        <v>90-94.99</v>
      </c>
      <c r="O1630" s="2">
        <f t="shared" si="155"/>
        <v>0</v>
      </c>
      <c r="P1630" s="2">
        <f>1</f>
        <v>1</v>
      </c>
    </row>
    <row r="1631" spans="1:16" x14ac:dyDescent="0.25">
      <c r="A1631" s="1">
        <v>44001</v>
      </c>
      <c r="B1631">
        <v>1260000</v>
      </c>
      <c r="C1631">
        <v>95.65</v>
      </c>
      <c r="D1631">
        <v>64.56</v>
      </c>
      <c r="E1631">
        <v>2.25</v>
      </c>
      <c r="F1631" t="s">
        <v>19</v>
      </c>
      <c r="G1631" t="s">
        <v>47</v>
      </c>
      <c r="H1631" t="s">
        <v>18</v>
      </c>
      <c r="I1631">
        <v>47</v>
      </c>
      <c r="J1631">
        <f t="shared" si="150"/>
        <v>2020</v>
      </c>
      <c r="K1631" t="str">
        <f t="shared" si="151"/>
        <v>Less than 50</v>
      </c>
      <c r="L1631" t="str">
        <f t="shared" si="152"/>
        <v>Under 65</v>
      </c>
      <c r="M1631" s="2" t="str">
        <f t="shared" si="153"/>
        <v>Over 2.00</v>
      </c>
      <c r="N1631" s="2" t="str">
        <f t="shared" si="154"/>
        <v>95-97.99</v>
      </c>
      <c r="O1631" s="2">
        <f t="shared" si="155"/>
        <v>1</v>
      </c>
      <c r="P1631" s="2">
        <f>1</f>
        <v>1</v>
      </c>
    </row>
    <row r="1632" spans="1:16" x14ac:dyDescent="0.25">
      <c r="A1632" s="1">
        <v>43687</v>
      </c>
      <c r="B1632">
        <v>8506000</v>
      </c>
      <c r="C1632">
        <v>86.61</v>
      </c>
      <c r="D1632">
        <v>83.84</v>
      </c>
      <c r="E1632">
        <v>2.1</v>
      </c>
      <c r="F1632" t="s">
        <v>9</v>
      </c>
      <c r="G1632" t="s">
        <v>46</v>
      </c>
      <c r="H1632" t="s">
        <v>37</v>
      </c>
      <c r="I1632">
        <v>64</v>
      </c>
      <c r="J1632">
        <f t="shared" si="150"/>
        <v>2019</v>
      </c>
      <c r="K1632" t="str">
        <f t="shared" si="151"/>
        <v>50-100</v>
      </c>
      <c r="L1632" t="str">
        <f t="shared" si="152"/>
        <v>Over 80</v>
      </c>
      <c r="M1632" s="2" t="str">
        <f t="shared" si="153"/>
        <v>Over 2.00</v>
      </c>
      <c r="N1632" s="2" t="str">
        <f t="shared" si="154"/>
        <v>Under 90</v>
      </c>
      <c r="O1632" s="2">
        <f t="shared" si="155"/>
        <v>0</v>
      </c>
      <c r="P1632" s="2">
        <f>1</f>
        <v>1</v>
      </c>
    </row>
    <row r="1633" spans="1:16" x14ac:dyDescent="0.25">
      <c r="A1633" s="1">
        <v>44082</v>
      </c>
      <c r="B1633">
        <v>4070000</v>
      </c>
      <c r="C1633">
        <v>89.74</v>
      </c>
      <c r="D1633">
        <v>89.04</v>
      </c>
      <c r="E1633">
        <v>1.39</v>
      </c>
      <c r="F1633" t="s">
        <v>9</v>
      </c>
      <c r="G1633" t="s">
        <v>38</v>
      </c>
      <c r="H1633" t="s">
        <v>23</v>
      </c>
      <c r="I1633">
        <v>63</v>
      </c>
      <c r="J1633">
        <f t="shared" si="150"/>
        <v>2020</v>
      </c>
      <c r="K1633" t="str">
        <f t="shared" si="151"/>
        <v>50-100</v>
      </c>
      <c r="L1633" t="str">
        <f t="shared" si="152"/>
        <v>Over 80</v>
      </c>
      <c r="M1633" s="2" t="str">
        <f t="shared" si="153"/>
        <v>1.25-1.49</v>
      </c>
      <c r="N1633" s="2" t="str">
        <f t="shared" si="154"/>
        <v>Under 90</v>
      </c>
      <c r="O1633" s="2">
        <f t="shared" si="155"/>
        <v>0</v>
      </c>
      <c r="P1633" s="2">
        <f>1</f>
        <v>1</v>
      </c>
    </row>
    <row r="1634" spans="1:16" x14ac:dyDescent="0.25">
      <c r="A1634" s="1">
        <v>42968</v>
      </c>
      <c r="B1634">
        <v>4044000</v>
      </c>
      <c r="C1634">
        <v>90.96</v>
      </c>
      <c r="D1634">
        <v>72.849999999999994</v>
      </c>
      <c r="E1634">
        <v>2.4300000000000002</v>
      </c>
      <c r="F1634" t="s">
        <v>9</v>
      </c>
      <c r="G1634" t="s">
        <v>42</v>
      </c>
      <c r="H1634" t="s">
        <v>26</v>
      </c>
      <c r="I1634">
        <v>73</v>
      </c>
      <c r="J1634">
        <f t="shared" si="150"/>
        <v>2017</v>
      </c>
      <c r="K1634" t="str">
        <f t="shared" si="151"/>
        <v>50-100</v>
      </c>
      <c r="L1634" t="str">
        <f t="shared" si="152"/>
        <v>65-79.99</v>
      </c>
      <c r="M1634" s="2" t="str">
        <f t="shared" si="153"/>
        <v>Over 2.00</v>
      </c>
      <c r="N1634" s="2" t="str">
        <f t="shared" si="154"/>
        <v>90-94.99</v>
      </c>
      <c r="O1634" s="2">
        <f t="shared" si="155"/>
        <v>0</v>
      </c>
      <c r="P1634" s="2">
        <f>1</f>
        <v>1</v>
      </c>
    </row>
    <row r="1635" spans="1:16" x14ac:dyDescent="0.25">
      <c r="A1635" s="1">
        <v>42507</v>
      </c>
      <c r="B1635">
        <v>7673000</v>
      </c>
      <c r="C1635">
        <v>93.21</v>
      </c>
      <c r="D1635">
        <v>51.63</v>
      </c>
      <c r="E1635">
        <v>1.47</v>
      </c>
      <c r="F1635" t="s">
        <v>40</v>
      </c>
      <c r="G1635" t="s">
        <v>27</v>
      </c>
      <c r="H1635" t="s">
        <v>28</v>
      </c>
      <c r="I1635">
        <v>77</v>
      </c>
      <c r="J1635">
        <f t="shared" si="150"/>
        <v>2016</v>
      </c>
      <c r="K1635" t="str">
        <f t="shared" si="151"/>
        <v>50-100</v>
      </c>
      <c r="L1635" t="str">
        <f t="shared" si="152"/>
        <v>Under 65</v>
      </c>
      <c r="M1635" s="2" t="str">
        <f t="shared" si="153"/>
        <v>1.25-1.49</v>
      </c>
      <c r="N1635" s="2" t="str">
        <f t="shared" si="154"/>
        <v>90-94.99</v>
      </c>
      <c r="O1635" s="2">
        <f t="shared" si="155"/>
        <v>1</v>
      </c>
      <c r="P1635" s="2">
        <f>1</f>
        <v>1</v>
      </c>
    </row>
    <row r="1636" spans="1:16" x14ac:dyDescent="0.25">
      <c r="A1636" s="1">
        <v>43692</v>
      </c>
      <c r="B1636">
        <v>6185000</v>
      </c>
      <c r="C1636">
        <v>97.89</v>
      </c>
      <c r="D1636">
        <v>59.13</v>
      </c>
      <c r="E1636">
        <v>1.33</v>
      </c>
      <c r="F1636" t="s">
        <v>9</v>
      </c>
      <c r="G1636" t="s">
        <v>24</v>
      </c>
      <c r="H1636" t="s">
        <v>15</v>
      </c>
      <c r="I1636">
        <v>77</v>
      </c>
      <c r="J1636">
        <f t="shared" si="150"/>
        <v>2019</v>
      </c>
      <c r="K1636" t="str">
        <f t="shared" si="151"/>
        <v>50-100</v>
      </c>
      <c r="L1636" t="str">
        <f t="shared" si="152"/>
        <v>Under 65</v>
      </c>
      <c r="M1636" s="2" t="str">
        <f t="shared" si="153"/>
        <v>1.25-1.49</v>
      </c>
      <c r="N1636" s="2" t="str">
        <f t="shared" si="154"/>
        <v>95-97.99</v>
      </c>
      <c r="O1636" s="2">
        <f t="shared" si="155"/>
        <v>0</v>
      </c>
      <c r="P1636" s="2">
        <f>1</f>
        <v>1</v>
      </c>
    </row>
    <row r="1637" spans="1:16" x14ac:dyDescent="0.25">
      <c r="A1637" s="1">
        <v>44819</v>
      </c>
      <c r="B1637">
        <v>5822000</v>
      </c>
      <c r="C1637">
        <v>90.89</v>
      </c>
      <c r="D1637">
        <v>70.180000000000007</v>
      </c>
      <c r="E1637">
        <v>1.7</v>
      </c>
      <c r="F1637" t="s">
        <v>9</v>
      </c>
      <c r="G1637" t="s">
        <v>32</v>
      </c>
      <c r="H1637" t="s">
        <v>33</v>
      </c>
      <c r="I1637">
        <v>90</v>
      </c>
      <c r="J1637">
        <f t="shared" si="150"/>
        <v>2022</v>
      </c>
      <c r="K1637" t="str">
        <f t="shared" si="151"/>
        <v>50-100</v>
      </c>
      <c r="L1637" t="str">
        <f t="shared" si="152"/>
        <v>65-79.99</v>
      </c>
      <c r="M1637" s="2" t="str">
        <f t="shared" si="153"/>
        <v>1.50-1.99</v>
      </c>
      <c r="N1637" s="2" t="str">
        <f t="shared" si="154"/>
        <v>90-94.99</v>
      </c>
      <c r="O1637" s="2">
        <f t="shared" si="155"/>
        <v>0</v>
      </c>
      <c r="P1637" s="2">
        <f>1</f>
        <v>1</v>
      </c>
    </row>
    <row r="1638" spans="1:16" x14ac:dyDescent="0.25">
      <c r="A1638" s="1">
        <v>45051</v>
      </c>
      <c r="B1638">
        <v>5069000</v>
      </c>
      <c r="C1638">
        <v>85.46</v>
      </c>
      <c r="D1638">
        <v>55.27</v>
      </c>
      <c r="E1638">
        <v>2.33</v>
      </c>
      <c r="F1638" t="s">
        <v>9</v>
      </c>
      <c r="G1638" t="s">
        <v>43</v>
      </c>
      <c r="H1638" t="s">
        <v>15</v>
      </c>
      <c r="I1638">
        <v>24</v>
      </c>
      <c r="J1638">
        <f t="shared" si="150"/>
        <v>2023</v>
      </c>
      <c r="K1638" t="str">
        <f t="shared" si="151"/>
        <v>Less than 50</v>
      </c>
      <c r="L1638" t="str">
        <f t="shared" si="152"/>
        <v>Under 65</v>
      </c>
      <c r="M1638" s="2" t="str">
        <f t="shared" si="153"/>
        <v>Over 2.00</v>
      </c>
      <c r="N1638" s="2" t="str">
        <f t="shared" si="154"/>
        <v>Under 90</v>
      </c>
      <c r="O1638" s="2">
        <f t="shared" si="155"/>
        <v>0</v>
      </c>
      <c r="P1638" s="2">
        <f>1</f>
        <v>1</v>
      </c>
    </row>
    <row r="1639" spans="1:16" x14ac:dyDescent="0.25">
      <c r="A1639" s="1">
        <v>42601</v>
      </c>
      <c r="B1639">
        <v>4061000</v>
      </c>
      <c r="C1639">
        <v>92.76</v>
      </c>
      <c r="D1639">
        <v>64.8</v>
      </c>
      <c r="E1639">
        <v>2.11</v>
      </c>
      <c r="F1639" t="s">
        <v>9</v>
      </c>
      <c r="G1639" t="s">
        <v>14</v>
      </c>
      <c r="H1639" t="s">
        <v>15</v>
      </c>
      <c r="I1639">
        <v>120</v>
      </c>
      <c r="J1639">
        <f t="shared" si="150"/>
        <v>2016</v>
      </c>
      <c r="K1639" t="str">
        <f t="shared" si="151"/>
        <v>More than 100</v>
      </c>
      <c r="L1639" t="str">
        <f t="shared" si="152"/>
        <v>Under 65</v>
      </c>
      <c r="M1639" s="2" t="str">
        <f t="shared" si="153"/>
        <v>Over 2.00</v>
      </c>
      <c r="N1639" s="2" t="str">
        <f t="shared" si="154"/>
        <v>90-94.99</v>
      </c>
      <c r="O1639" s="2">
        <f t="shared" si="155"/>
        <v>0</v>
      </c>
      <c r="P1639" s="2">
        <f>1</f>
        <v>1</v>
      </c>
    </row>
    <row r="1640" spans="1:16" x14ac:dyDescent="0.25">
      <c r="A1640" s="1">
        <v>42899</v>
      </c>
      <c r="B1640">
        <v>6373000</v>
      </c>
      <c r="C1640">
        <v>95.84</v>
      </c>
      <c r="D1640">
        <v>58.18</v>
      </c>
      <c r="E1640">
        <v>1.51</v>
      </c>
      <c r="F1640" t="s">
        <v>9</v>
      </c>
      <c r="G1640" t="s">
        <v>38</v>
      </c>
      <c r="H1640" t="s">
        <v>23</v>
      </c>
      <c r="I1640">
        <v>97</v>
      </c>
      <c r="J1640">
        <f t="shared" si="150"/>
        <v>2017</v>
      </c>
      <c r="K1640" t="str">
        <f t="shared" si="151"/>
        <v>50-100</v>
      </c>
      <c r="L1640" t="str">
        <f t="shared" si="152"/>
        <v>Under 65</v>
      </c>
      <c r="M1640" s="2" t="str">
        <f t="shared" si="153"/>
        <v>1.50-1.99</v>
      </c>
      <c r="N1640" s="2" t="str">
        <f t="shared" si="154"/>
        <v>95-97.99</v>
      </c>
      <c r="O1640" s="2">
        <f t="shared" si="155"/>
        <v>0</v>
      </c>
      <c r="P1640" s="2">
        <f>1</f>
        <v>1</v>
      </c>
    </row>
    <row r="1641" spans="1:16" x14ac:dyDescent="0.25">
      <c r="A1641" s="1">
        <v>45316</v>
      </c>
      <c r="B1641">
        <v>931000</v>
      </c>
      <c r="C1641">
        <v>96.32</v>
      </c>
      <c r="D1641">
        <v>63.17</v>
      </c>
      <c r="E1641">
        <v>1.21</v>
      </c>
      <c r="F1641" t="s">
        <v>19</v>
      </c>
      <c r="G1641" t="s">
        <v>51</v>
      </c>
      <c r="H1641" t="s">
        <v>28</v>
      </c>
      <c r="I1641">
        <v>64</v>
      </c>
      <c r="J1641">
        <f t="shared" si="150"/>
        <v>2024</v>
      </c>
      <c r="K1641" t="str">
        <f t="shared" si="151"/>
        <v>50-100</v>
      </c>
      <c r="L1641" t="str">
        <f t="shared" si="152"/>
        <v>Under 65</v>
      </c>
      <c r="M1641" s="2" t="str">
        <f t="shared" si="153"/>
        <v>Under 1.25</v>
      </c>
      <c r="N1641" s="2" t="str">
        <f t="shared" si="154"/>
        <v>95-97.99</v>
      </c>
      <c r="O1641" s="2">
        <f t="shared" si="155"/>
        <v>1</v>
      </c>
      <c r="P1641" s="2">
        <f>1</f>
        <v>1</v>
      </c>
    </row>
    <row r="1642" spans="1:16" x14ac:dyDescent="0.25">
      <c r="A1642" s="1">
        <v>45541</v>
      </c>
      <c r="B1642">
        <v>5544000</v>
      </c>
      <c r="C1642">
        <v>88.39</v>
      </c>
      <c r="D1642">
        <v>74.489999999999995</v>
      </c>
      <c r="E1642">
        <v>1.65</v>
      </c>
      <c r="F1642" t="s">
        <v>9</v>
      </c>
      <c r="G1642" t="s">
        <v>12</v>
      </c>
      <c r="H1642" t="s">
        <v>13</v>
      </c>
      <c r="I1642">
        <v>73</v>
      </c>
      <c r="J1642">
        <f t="shared" si="150"/>
        <v>2024</v>
      </c>
      <c r="K1642" t="str">
        <f t="shared" si="151"/>
        <v>50-100</v>
      </c>
      <c r="L1642" t="str">
        <f t="shared" si="152"/>
        <v>65-79.99</v>
      </c>
      <c r="M1642" s="2" t="str">
        <f t="shared" si="153"/>
        <v>1.50-1.99</v>
      </c>
      <c r="N1642" s="2" t="str">
        <f t="shared" si="154"/>
        <v>Under 90</v>
      </c>
      <c r="O1642" s="2">
        <f t="shared" si="155"/>
        <v>0</v>
      </c>
      <c r="P1642" s="2">
        <f>1</f>
        <v>1</v>
      </c>
    </row>
    <row r="1643" spans="1:16" x14ac:dyDescent="0.25">
      <c r="A1643" s="1">
        <v>42313</v>
      </c>
      <c r="B1643">
        <v>4956000</v>
      </c>
      <c r="C1643">
        <v>95.53</v>
      </c>
      <c r="D1643">
        <v>70.53</v>
      </c>
      <c r="E1643">
        <v>2.31</v>
      </c>
      <c r="F1643" t="s">
        <v>9</v>
      </c>
      <c r="G1643" t="s">
        <v>32</v>
      </c>
      <c r="H1643" t="s">
        <v>33</v>
      </c>
      <c r="I1643">
        <v>51</v>
      </c>
      <c r="J1643">
        <f t="shared" si="150"/>
        <v>2015</v>
      </c>
      <c r="K1643" t="str">
        <f t="shared" si="151"/>
        <v>50-100</v>
      </c>
      <c r="L1643" t="str">
        <f t="shared" si="152"/>
        <v>65-79.99</v>
      </c>
      <c r="M1643" s="2" t="str">
        <f t="shared" si="153"/>
        <v>Over 2.00</v>
      </c>
      <c r="N1643" s="2" t="str">
        <f t="shared" si="154"/>
        <v>95-97.99</v>
      </c>
      <c r="O1643" s="2">
        <f t="shared" si="155"/>
        <v>0</v>
      </c>
      <c r="P1643" s="2">
        <f>1</f>
        <v>1</v>
      </c>
    </row>
    <row r="1644" spans="1:16" x14ac:dyDescent="0.25">
      <c r="A1644" s="1">
        <v>45413</v>
      </c>
      <c r="B1644">
        <v>4033000</v>
      </c>
      <c r="C1644">
        <v>99.05</v>
      </c>
      <c r="D1644">
        <v>65.13</v>
      </c>
      <c r="E1644">
        <v>1.86</v>
      </c>
      <c r="F1644" t="s">
        <v>9</v>
      </c>
      <c r="G1644" t="s">
        <v>29</v>
      </c>
      <c r="H1644" t="s">
        <v>26</v>
      </c>
      <c r="I1644">
        <v>67</v>
      </c>
      <c r="J1644">
        <f t="shared" si="150"/>
        <v>2024</v>
      </c>
      <c r="K1644" t="str">
        <f t="shared" si="151"/>
        <v>50-100</v>
      </c>
      <c r="L1644" t="str">
        <f t="shared" si="152"/>
        <v>65-79.99</v>
      </c>
      <c r="M1644" s="2" t="str">
        <f t="shared" si="153"/>
        <v>1.50-1.99</v>
      </c>
      <c r="N1644" s="2" t="str">
        <f t="shared" si="154"/>
        <v>Over 98</v>
      </c>
      <c r="O1644" s="2">
        <f t="shared" si="155"/>
        <v>0</v>
      </c>
      <c r="P1644" s="2">
        <f>1</f>
        <v>1</v>
      </c>
    </row>
    <row r="1645" spans="1:16" x14ac:dyDescent="0.25">
      <c r="A1645" s="1">
        <v>45784</v>
      </c>
      <c r="B1645">
        <v>3723000</v>
      </c>
      <c r="C1645">
        <v>95.74</v>
      </c>
      <c r="D1645">
        <v>55.42</v>
      </c>
      <c r="E1645">
        <v>1.44</v>
      </c>
      <c r="F1645" t="s">
        <v>9</v>
      </c>
      <c r="G1645" t="s">
        <v>30</v>
      </c>
      <c r="H1645" t="s">
        <v>28</v>
      </c>
      <c r="I1645">
        <v>106</v>
      </c>
      <c r="J1645">
        <f t="shared" si="150"/>
        <v>2025</v>
      </c>
      <c r="K1645" t="str">
        <f t="shared" si="151"/>
        <v>More than 100</v>
      </c>
      <c r="L1645" t="str">
        <f t="shared" si="152"/>
        <v>Under 65</v>
      </c>
      <c r="M1645" s="2" t="str">
        <f t="shared" si="153"/>
        <v>1.25-1.49</v>
      </c>
      <c r="N1645" s="2" t="str">
        <f t="shared" si="154"/>
        <v>95-97.99</v>
      </c>
      <c r="O1645" s="2">
        <f t="shared" si="155"/>
        <v>0</v>
      </c>
      <c r="P1645" s="2">
        <f>1</f>
        <v>1</v>
      </c>
    </row>
    <row r="1646" spans="1:16" x14ac:dyDescent="0.25">
      <c r="A1646" s="1">
        <v>43714</v>
      </c>
      <c r="B1646">
        <v>5629000</v>
      </c>
      <c r="C1646">
        <v>88.34</v>
      </c>
      <c r="D1646">
        <v>78.7</v>
      </c>
      <c r="E1646">
        <v>2.41</v>
      </c>
      <c r="F1646" t="s">
        <v>9</v>
      </c>
      <c r="G1646" t="s">
        <v>49</v>
      </c>
      <c r="H1646" t="s">
        <v>18</v>
      </c>
      <c r="I1646">
        <v>64</v>
      </c>
      <c r="J1646">
        <f t="shared" si="150"/>
        <v>2019</v>
      </c>
      <c r="K1646" t="str">
        <f t="shared" si="151"/>
        <v>50-100</v>
      </c>
      <c r="L1646" t="str">
        <f t="shared" si="152"/>
        <v>65-79.99</v>
      </c>
      <c r="M1646" s="2" t="str">
        <f t="shared" si="153"/>
        <v>Over 2.00</v>
      </c>
      <c r="N1646" s="2" t="str">
        <f t="shared" si="154"/>
        <v>Under 90</v>
      </c>
      <c r="O1646" s="2">
        <f t="shared" si="155"/>
        <v>0</v>
      </c>
      <c r="P1646" s="2">
        <f>1</f>
        <v>1</v>
      </c>
    </row>
    <row r="1647" spans="1:16" x14ac:dyDescent="0.25">
      <c r="A1647" s="1">
        <v>43103</v>
      </c>
      <c r="B1647">
        <v>10015000</v>
      </c>
      <c r="C1647">
        <v>91.92</v>
      </c>
      <c r="D1647">
        <v>63.04</v>
      </c>
      <c r="E1647">
        <v>1.71</v>
      </c>
      <c r="F1647" t="s">
        <v>9</v>
      </c>
      <c r="G1647" t="s">
        <v>43</v>
      </c>
      <c r="H1647" t="s">
        <v>15</v>
      </c>
      <c r="I1647">
        <v>127</v>
      </c>
      <c r="J1647">
        <f t="shared" si="150"/>
        <v>2018</v>
      </c>
      <c r="K1647" t="str">
        <f t="shared" si="151"/>
        <v>More than 100</v>
      </c>
      <c r="L1647" t="str">
        <f t="shared" si="152"/>
        <v>Under 65</v>
      </c>
      <c r="M1647" s="2" t="str">
        <f t="shared" si="153"/>
        <v>1.50-1.99</v>
      </c>
      <c r="N1647" s="2" t="str">
        <f t="shared" si="154"/>
        <v>90-94.99</v>
      </c>
      <c r="O1647" s="2">
        <f t="shared" si="155"/>
        <v>0</v>
      </c>
      <c r="P1647" s="2">
        <f>1</f>
        <v>1</v>
      </c>
    </row>
    <row r="1648" spans="1:16" x14ac:dyDescent="0.25">
      <c r="A1648" s="1">
        <v>44020</v>
      </c>
      <c r="B1648">
        <v>5316000</v>
      </c>
      <c r="C1648">
        <v>99.07</v>
      </c>
      <c r="D1648">
        <v>84.49</v>
      </c>
      <c r="E1648">
        <v>2.33</v>
      </c>
      <c r="F1648" t="s">
        <v>9</v>
      </c>
      <c r="G1648" t="s">
        <v>16</v>
      </c>
      <c r="H1648" t="s">
        <v>11</v>
      </c>
      <c r="I1648">
        <v>76</v>
      </c>
      <c r="J1648">
        <f t="shared" si="150"/>
        <v>2020</v>
      </c>
      <c r="K1648" t="str">
        <f t="shared" si="151"/>
        <v>50-100</v>
      </c>
      <c r="L1648" t="str">
        <f t="shared" si="152"/>
        <v>Over 80</v>
      </c>
      <c r="M1648" s="2" t="str">
        <f t="shared" si="153"/>
        <v>Over 2.00</v>
      </c>
      <c r="N1648" s="2" t="str">
        <f t="shared" si="154"/>
        <v>Over 98</v>
      </c>
      <c r="O1648" s="2">
        <f t="shared" si="155"/>
        <v>0</v>
      </c>
      <c r="P1648" s="2">
        <f>1</f>
        <v>1</v>
      </c>
    </row>
    <row r="1649" spans="1:16" x14ac:dyDescent="0.25">
      <c r="A1649" s="1">
        <v>44878</v>
      </c>
      <c r="B1649">
        <v>9175000</v>
      </c>
      <c r="C1649">
        <v>98.43</v>
      </c>
      <c r="D1649">
        <v>65.72</v>
      </c>
      <c r="E1649">
        <v>2.44</v>
      </c>
      <c r="F1649" t="s">
        <v>9</v>
      </c>
      <c r="G1649" t="s">
        <v>20</v>
      </c>
      <c r="H1649" t="s">
        <v>21</v>
      </c>
      <c r="I1649">
        <v>62</v>
      </c>
      <c r="J1649">
        <f t="shared" si="150"/>
        <v>2022</v>
      </c>
      <c r="K1649" t="str">
        <f t="shared" si="151"/>
        <v>50-100</v>
      </c>
      <c r="L1649" t="str">
        <f t="shared" si="152"/>
        <v>65-79.99</v>
      </c>
      <c r="M1649" s="2" t="str">
        <f t="shared" si="153"/>
        <v>Over 2.00</v>
      </c>
      <c r="N1649" s="2" t="str">
        <f t="shared" si="154"/>
        <v>Over 98</v>
      </c>
      <c r="O1649" s="2">
        <f t="shared" si="155"/>
        <v>0</v>
      </c>
      <c r="P1649" s="2">
        <f>1</f>
        <v>1</v>
      </c>
    </row>
    <row r="1650" spans="1:16" x14ac:dyDescent="0.25">
      <c r="A1650" s="1">
        <v>42220</v>
      </c>
      <c r="B1650">
        <v>8551000</v>
      </c>
      <c r="C1650">
        <v>95.65</v>
      </c>
      <c r="D1650">
        <v>88.02</v>
      </c>
      <c r="E1650">
        <v>1.37</v>
      </c>
      <c r="F1650" t="s">
        <v>19</v>
      </c>
      <c r="G1650" t="s">
        <v>41</v>
      </c>
      <c r="H1650" t="s">
        <v>33</v>
      </c>
      <c r="I1650">
        <v>30</v>
      </c>
      <c r="J1650">
        <f t="shared" si="150"/>
        <v>2015</v>
      </c>
      <c r="K1650" t="str">
        <f t="shared" si="151"/>
        <v>Less than 50</v>
      </c>
      <c r="L1650" t="str">
        <f t="shared" si="152"/>
        <v>Over 80</v>
      </c>
      <c r="M1650" s="2" t="str">
        <f t="shared" si="153"/>
        <v>1.25-1.49</v>
      </c>
      <c r="N1650" s="2" t="str">
        <f t="shared" si="154"/>
        <v>95-97.99</v>
      </c>
      <c r="O1650" s="2">
        <f t="shared" si="155"/>
        <v>1</v>
      </c>
      <c r="P1650" s="2">
        <f>1</f>
        <v>1</v>
      </c>
    </row>
    <row r="1651" spans="1:16" x14ac:dyDescent="0.25">
      <c r="A1651" s="1">
        <v>44403</v>
      </c>
      <c r="B1651">
        <v>5283000</v>
      </c>
      <c r="C1651">
        <v>89.03</v>
      </c>
      <c r="D1651">
        <v>81.06</v>
      </c>
      <c r="E1651">
        <v>1.83</v>
      </c>
      <c r="F1651" t="s">
        <v>40</v>
      </c>
      <c r="G1651" t="s">
        <v>16</v>
      </c>
      <c r="H1651" t="s">
        <v>11</v>
      </c>
      <c r="I1651">
        <v>125</v>
      </c>
      <c r="J1651">
        <f t="shared" si="150"/>
        <v>2021</v>
      </c>
      <c r="K1651" t="str">
        <f t="shared" si="151"/>
        <v>More than 100</v>
      </c>
      <c r="L1651" t="str">
        <f t="shared" si="152"/>
        <v>Over 80</v>
      </c>
      <c r="M1651" s="2" t="str">
        <f t="shared" si="153"/>
        <v>1.50-1.99</v>
      </c>
      <c r="N1651" s="2" t="str">
        <f t="shared" si="154"/>
        <v>Under 90</v>
      </c>
      <c r="O1651" s="2">
        <f t="shared" si="155"/>
        <v>1</v>
      </c>
      <c r="P1651" s="2">
        <f>1</f>
        <v>1</v>
      </c>
    </row>
    <row r="1652" spans="1:16" x14ac:dyDescent="0.25">
      <c r="A1652" s="1">
        <v>43705</v>
      </c>
      <c r="B1652">
        <v>2459000</v>
      </c>
      <c r="C1652">
        <v>92.22</v>
      </c>
      <c r="D1652">
        <v>74.69</v>
      </c>
      <c r="E1652">
        <v>1.61</v>
      </c>
      <c r="F1652" t="s">
        <v>9</v>
      </c>
      <c r="G1652" t="s">
        <v>32</v>
      </c>
      <c r="H1652" t="s">
        <v>33</v>
      </c>
      <c r="I1652">
        <v>109</v>
      </c>
      <c r="J1652">
        <f t="shared" si="150"/>
        <v>2019</v>
      </c>
      <c r="K1652" t="str">
        <f t="shared" si="151"/>
        <v>More than 100</v>
      </c>
      <c r="L1652" t="str">
        <f t="shared" si="152"/>
        <v>65-79.99</v>
      </c>
      <c r="M1652" s="2" t="str">
        <f t="shared" si="153"/>
        <v>1.50-1.99</v>
      </c>
      <c r="N1652" s="2" t="str">
        <f t="shared" si="154"/>
        <v>90-94.99</v>
      </c>
      <c r="O1652" s="2">
        <f t="shared" si="155"/>
        <v>0</v>
      </c>
      <c r="P1652" s="2">
        <f>1</f>
        <v>1</v>
      </c>
    </row>
    <row r="1653" spans="1:16" x14ac:dyDescent="0.25">
      <c r="A1653" s="1">
        <v>45756</v>
      </c>
      <c r="B1653">
        <v>8479000</v>
      </c>
      <c r="C1653">
        <v>91.17</v>
      </c>
      <c r="D1653">
        <v>64.209999999999994</v>
      </c>
      <c r="E1653">
        <v>1.61</v>
      </c>
      <c r="F1653" t="s">
        <v>9</v>
      </c>
      <c r="G1653" t="s">
        <v>14</v>
      </c>
      <c r="H1653" t="s">
        <v>15</v>
      </c>
      <c r="I1653">
        <v>77</v>
      </c>
      <c r="J1653">
        <f t="shared" si="150"/>
        <v>2025</v>
      </c>
      <c r="K1653" t="str">
        <f t="shared" si="151"/>
        <v>50-100</v>
      </c>
      <c r="L1653" t="str">
        <f t="shared" si="152"/>
        <v>Under 65</v>
      </c>
      <c r="M1653" s="2" t="str">
        <f t="shared" si="153"/>
        <v>1.50-1.99</v>
      </c>
      <c r="N1653" s="2" t="str">
        <f t="shared" si="154"/>
        <v>90-94.99</v>
      </c>
      <c r="O1653" s="2">
        <f t="shared" si="155"/>
        <v>0</v>
      </c>
      <c r="P1653" s="2">
        <f>1</f>
        <v>1</v>
      </c>
    </row>
    <row r="1654" spans="1:16" x14ac:dyDescent="0.25">
      <c r="A1654" s="1">
        <v>44799</v>
      </c>
      <c r="B1654">
        <v>7213000</v>
      </c>
      <c r="C1654">
        <v>93.15</v>
      </c>
      <c r="D1654">
        <v>69.89</v>
      </c>
      <c r="E1654">
        <v>1.2</v>
      </c>
      <c r="F1654" t="s">
        <v>40</v>
      </c>
      <c r="G1654" t="s">
        <v>44</v>
      </c>
      <c r="H1654" t="s">
        <v>37</v>
      </c>
      <c r="I1654">
        <v>6</v>
      </c>
      <c r="J1654">
        <f t="shared" si="150"/>
        <v>2022</v>
      </c>
      <c r="K1654" t="str">
        <f t="shared" si="151"/>
        <v>Less than 50</v>
      </c>
      <c r="L1654" t="str">
        <f t="shared" si="152"/>
        <v>65-79.99</v>
      </c>
      <c r="M1654" s="2" t="str">
        <f t="shared" si="153"/>
        <v>Under 1.25</v>
      </c>
      <c r="N1654" s="2" t="str">
        <f t="shared" si="154"/>
        <v>90-94.99</v>
      </c>
      <c r="O1654" s="2">
        <f t="shared" si="155"/>
        <v>1</v>
      </c>
      <c r="P1654" s="2">
        <f>1</f>
        <v>1</v>
      </c>
    </row>
    <row r="1655" spans="1:16" x14ac:dyDescent="0.25">
      <c r="A1655" s="1">
        <v>43374</v>
      </c>
      <c r="B1655">
        <v>2430000</v>
      </c>
      <c r="C1655">
        <v>86.89</v>
      </c>
      <c r="D1655">
        <v>87.31</v>
      </c>
      <c r="E1655">
        <v>1.91</v>
      </c>
      <c r="F1655" t="s">
        <v>9</v>
      </c>
      <c r="G1655" t="s">
        <v>43</v>
      </c>
      <c r="H1655" t="s">
        <v>15</v>
      </c>
      <c r="I1655">
        <v>74</v>
      </c>
      <c r="J1655">
        <f t="shared" si="150"/>
        <v>2018</v>
      </c>
      <c r="K1655" t="str">
        <f t="shared" si="151"/>
        <v>50-100</v>
      </c>
      <c r="L1655" t="str">
        <f t="shared" si="152"/>
        <v>Over 80</v>
      </c>
      <c r="M1655" s="2" t="str">
        <f t="shared" si="153"/>
        <v>1.50-1.99</v>
      </c>
      <c r="N1655" s="2" t="str">
        <f t="shared" si="154"/>
        <v>Under 90</v>
      </c>
      <c r="O1655" s="2">
        <f t="shared" si="155"/>
        <v>0</v>
      </c>
      <c r="P1655" s="2">
        <f>1</f>
        <v>1</v>
      </c>
    </row>
    <row r="1656" spans="1:16" x14ac:dyDescent="0.25">
      <c r="A1656" s="1">
        <v>42742</v>
      </c>
      <c r="B1656">
        <v>2922000</v>
      </c>
      <c r="C1656">
        <v>98.63</v>
      </c>
      <c r="D1656">
        <v>75.52</v>
      </c>
      <c r="E1656">
        <v>2.15</v>
      </c>
      <c r="F1656" t="s">
        <v>9</v>
      </c>
      <c r="G1656" t="s">
        <v>32</v>
      </c>
      <c r="H1656" t="s">
        <v>33</v>
      </c>
      <c r="I1656">
        <v>125</v>
      </c>
      <c r="J1656">
        <f t="shared" si="150"/>
        <v>2017</v>
      </c>
      <c r="K1656" t="str">
        <f t="shared" si="151"/>
        <v>More than 100</v>
      </c>
      <c r="L1656" t="str">
        <f t="shared" si="152"/>
        <v>65-79.99</v>
      </c>
      <c r="M1656" s="2" t="str">
        <f t="shared" si="153"/>
        <v>Over 2.00</v>
      </c>
      <c r="N1656" s="2" t="str">
        <f t="shared" si="154"/>
        <v>Over 98</v>
      </c>
      <c r="O1656" s="2">
        <f t="shared" si="155"/>
        <v>0</v>
      </c>
      <c r="P1656" s="2">
        <f>1</f>
        <v>1</v>
      </c>
    </row>
    <row r="1657" spans="1:16" x14ac:dyDescent="0.25">
      <c r="A1657" s="1">
        <v>45463</v>
      </c>
      <c r="B1657">
        <v>5808000</v>
      </c>
      <c r="C1657">
        <v>97.31</v>
      </c>
      <c r="D1657">
        <v>84.16</v>
      </c>
      <c r="E1657">
        <v>1.26</v>
      </c>
      <c r="F1657" t="s">
        <v>19</v>
      </c>
      <c r="G1657" t="s">
        <v>14</v>
      </c>
      <c r="H1657" t="s">
        <v>15</v>
      </c>
      <c r="I1657">
        <v>71</v>
      </c>
      <c r="J1657">
        <f t="shared" si="150"/>
        <v>2024</v>
      </c>
      <c r="K1657" t="str">
        <f t="shared" si="151"/>
        <v>50-100</v>
      </c>
      <c r="L1657" t="str">
        <f t="shared" si="152"/>
        <v>Over 80</v>
      </c>
      <c r="M1657" s="2" t="str">
        <f t="shared" si="153"/>
        <v>1.25-1.49</v>
      </c>
      <c r="N1657" s="2" t="str">
        <f t="shared" si="154"/>
        <v>95-97.99</v>
      </c>
      <c r="O1657" s="2">
        <f t="shared" si="155"/>
        <v>1</v>
      </c>
      <c r="P1657" s="2">
        <f>1</f>
        <v>1</v>
      </c>
    </row>
    <row r="1658" spans="1:16" x14ac:dyDescent="0.25">
      <c r="A1658" s="1">
        <v>44451</v>
      </c>
      <c r="B1658">
        <v>3134000</v>
      </c>
      <c r="C1658">
        <v>89.06</v>
      </c>
      <c r="D1658">
        <v>84.22</v>
      </c>
      <c r="E1658">
        <v>1.05</v>
      </c>
      <c r="F1658" t="s">
        <v>9</v>
      </c>
      <c r="G1658" t="s">
        <v>22</v>
      </c>
      <c r="H1658" t="s">
        <v>23</v>
      </c>
      <c r="I1658">
        <v>45</v>
      </c>
      <c r="J1658">
        <f t="shared" si="150"/>
        <v>2021</v>
      </c>
      <c r="K1658" t="str">
        <f t="shared" si="151"/>
        <v>Less than 50</v>
      </c>
      <c r="L1658" t="str">
        <f t="shared" si="152"/>
        <v>Over 80</v>
      </c>
      <c r="M1658" s="2" t="str">
        <f t="shared" si="153"/>
        <v>Under 1.25</v>
      </c>
      <c r="N1658" s="2" t="str">
        <f t="shared" si="154"/>
        <v>Under 90</v>
      </c>
      <c r="O1658" s="2">
        <f t="shared" si="155"/>
        <v>0</v>
      </c>
      <c r="P1658" s="2">
        <f>1</f>
        <v>1</v>
      </c>
    </row>
    <row r="1659" spans="1:16" x14ac:dyDescent="0.25">
      <c r="A1659" s="1">
        <v>42631</v>
      </c>
      <c r="B1659">
        <v>4624000</v>
      </c>
      <c r="C1659">
        <v>88</v>
      </c>
      <c r="D1659">
        <v>59.27</v>
      </c>
      <c r="E1659">
        <v>2.2000000000000002</v>
      </c>
      <c r="F1659" t="s">
        <v>19</v>
      </c>
      <c r="G1659" t="s">
        <v>25</v>
      </c>
      <c r="H1659" t="s">
        <v>26</v>
      </c>
      <c r="I1659">
        <v>64</v>
      </c>
      <c r="J1659">
        <f t="shared" si="150"/>
        <v>2016</v>
      </c>
      <c r="K1659" t="str">
        <f t="shared" si="151"/>
        <v>50-100</v>
      </c>
      <c r="L1659" t="str">
        <f t="shared" si="152"/>
        <v>Under 65</v>
      </c>
      <c r="M1659" s="2" t="str">
        <f t="shared" si="153"/>
        <v>Over 2.00</v>
      </c>
      <c r="N1659" s="2" t="str">
        <f t="shared" si="154"/>
        <v>Under 90</v>
      </c>
      <c r="O1659" s="2">
        <f t="shared" si="155"/>
        <v>1</v>
      </c>
      <c r="P1659" s="2">
        <f>1</f>
        <v>1</v>
      </c>
    </row>
    <row r="1660" spans="1:16" x14ac:dyDescent="0.25">
      <c r="A1660" s="1">
        <v>45479</v>
      </c>
      <c r="B1660">
        <v>4765000</v>
      </c>
      <c r="C1660">
        <v>91.44</v>
      </c>
      <c r="D1660">
        <v>66.319999999999993</v>
      </c>
      <c r="E1660">
        <v>1.17</v>
      </c>
      <c r="F1660" t="s">
        <v>9</v>
      </c>
      <c r="G1660" t="s">
        <v>45</v>
      </c>
      <c r="H1660" t="s">
        <v>33</v>
      </c>
      <c r="I1660">
        <v>75</v>
      </c>
      <c r="J1660">
        <f t="shared" si="150"/>
        <v>2024</v>
      </c>
      <c r="K1660" t="str">
        <f t="shared" si="151"/>
        <v>50-100</v>
      </c>
      <c r="L1660" t="str">
        <f t="shared" si="152"/>
        <v>65-79.99</v>
      </c>
      <c r="M1660" s="2" t="str">
        <f t="shared" si="153"/>
        <v>Under 1.25</v>
      </c>
      <c r="N1660" s="2" t="str">
        <f t="shared" si="154"/>
        <v>90-94.99</v>
      </c>
      <c r="O1660" s="2">
        <f t="shared" si="155"/>
        <v>0</v>
      </c>
      <c r="P1660" s="2">
        <f>1</f>
        <v>1</v>
      </c>
    </row>
    <row r="1661" spans="1:16" x14ac:dyDescent="0.25">
      <c r="A1661" s="1">
        <v>45591</v>
      </c>
      <c r="B1661">
        <v>7381000</v>
      </c>
      <c r="C1661">
        <v>95.81</v>
      </c>
      <c r="D1661">
        <v>79.14</v>
      </c>
      <c r="E1661">
        <v>1</v>
      </c>
      <c r="F1661" t="s">
        <v>9</v>
      </c>
      <c r="G1661" t="s">
        <v>16</v>
      </c>
      <c r="H1661" t="s">
        <v>11</v>
      </c>
      <c r="I1661">
        <v>106</v>
      </c>
      <c r="J1661">
        <f t="shared" si="150"/>
        <v>2024</v>
      </c>
      <c r="K1661" t="str">
        <f t="shared" si="151"/>
        <v>More than 100</v>
      </c>
      <c r="L1661" t="str">
        <f t="shared" si="152"/>
        <v>65-79.99</v>
      </c>
      <c r="M1661" s="2" t="str">
        <f t="shared" si="153"/>
        <v>Under 1.25</v>
      </c>
      <c r="N1661" s="2" t="str">
        <f t="shared" si="154"/>
        <v>95-97.99</v>
      </c>
      <c r="O1661" s="2">
        <f t="shared" si="155"/>
        <v>0</v>
      </c>
      <c r="P1661" s="2">
        <f>1</f>
        <v>1</v>
      </c>
    </row>
    <row r="1662" spans="1:16" x14ac:dyDescent="0.25">
      <c r="A1662" s="1">
        <v>45363</v>
      </c>
      <c r="B1662">
        <v>6438000</v>
      </c>
      <c r="C1662">
        <v>99.18</v>
      </c>
      <c r="D1662">
        <v>67.72</v>
      </c>
      <c r="E1662">
        <v>1.9</v>
      </c>
      <c r="F1662" t="s">
        <v>9</v>
      </c>
      <c r="G1662" t="s">
        <v>51</v>
      </c>
      <c r="H1662" t="s">
        <v>28</v>
      </c>
      <c r="I1662">
        <v>129</v>
      </c>
      <c r="J1662">
        <f t="shared" si="150"/>
        <v>2024</v>
      </c>
      <c r="K1662" t="str">
        <f t="shared" si="151"/>
        <v>More than 100</v>
      </c>
      <c r="L1662" t="str">
        <f t="shared" si="152"/>
        <v>65-79.99</v>
      </c>
      <c r="M1662" s="2" t="str">
        <f t="shared" si="153"/>
        <v>1.50-1.99</v>
      </c>
      <c r="N1662" s="2" t="str">
        <f t="shared" si="154"/>
        <v>Over 98</v>
      </c>
      <c r="O1662" s="2">
        <f t="shared" si="155"/>
        <v>0</v>
      </c>
      <c r="P1662" s="2">
        <f>1</f>
        <v>1</v>
      </c>
    </row>
    <row r="1663" spans="1:16" x14ac:dyDescent="0.25">
      <c r="A1663" s="1">
        <v>45365</v>
      </c>
      <c r="B1663">
        <v>6509000</v>
      </c>
      <c r="C1663">
        <v>86.14</v>
      </c>
      <c r="D1663">
        <v>70.040000000000006</v>
      </c>
      <c r="E1663">
        <v>2.0299999999999998</v>
      </c>
      <c r="F1663" t="s">
        <v>52</v>
      </c>
      <c r="G1663" t="s">
        <v>44</v>
      </c>
      <c r="H1663" t="s">
        <v>37</v>
      </c>
      <c r="I1663">
        <v>73</v>
      </c>
      <c r="J1663">
        <f t="shared" si="150"/>
        <v>2024</v>
      </c>
      <c r="K1663" t="str">
        <f t="shared" si="151"/>
        <v>50-100</v>
      </c>
      <c r="L1663" t="str">
        <f t="shared" si="152"/>
        <v>65-79.99</v>
      </c>
      <c r="M1663" s="2" t="str">
        <f t="shared" si="153"/>
        <v>Over 2.00</v>
      </c>
      <c r="N1663" s="2" t="str">
        <f t="shared" si="154"/>
        <v>Under 90</v>
      </c>
      <c r="O1663" s="2">
        <f t="shared" si="155"/>
        <v>1</v>
      </c>
      <c r="P1663" s="2">
        <f>1</f>
        <v>1</v>
      </c>
    </row>
    <row r="1664" spans="1:16" x14ac:dyDescent="0.25">
      <c r="A1664" s="1">
        <v>45654</v>
      </c>
      <c r="B1664">
        <v>5773000</v>
      </c>
      <c r="C1664">
        <v>98.63</v>
      </c>
      <c r="D1664">
        <v>87.68</v>
      </c>
      <c r="E1664">
        <v>1.1000000000000001</v>
      </c>
      <c r="F1664" t="s">
        <v>9</v>
      </c>
      <c r="G1664" t="s">
        <v>44</v>
      </c>
      <c r="H1664" t="s">
        <v>37</v>
      </c>
      <c r="I1664">
        <v>115</v>
      </c>
      <c r="J1664">
        <f t="shared" si="150"/>
        <v>2024</v>
      </c>
      <c r="K1664" t="str">
        <f t="shared" si="151"/>
        <v>More than 100</v>
      </c>
      <c r="L1664" t="str">
        <f t="shared" si="152"/>
        <v>Over 80</v>
      </c>
      <c r="M1664" s="2" t="str">
        <f t="shared" si="153"/>
        <v>Under 1.25</v>
      </c>
      <c r="N1664" s="2" t="str">
        <f t="shared" si="154"/>
        <v>Over 98</v>
      </c>
      <c r="O1664" s="2">
        <f t="shared" si="155"/>
        <v>0</v>
      </c>
      <c r="P1664" s="2">
        <f>1</f>
        <v>1</v>
      </c>
    </row>
    <row r="1665" spans="1:16" x14ac:dyDescent="0.25">
      <c r="A1665" s="1">
        <v>42337</v>
      </c>
      <c r="B1665">
        <v>4350000</v>
      </c>
      <c r="C1665">
        <v>89.94</v>
      </c>
      <c r="D1665">
        <v>71.47</v>
      </c>
      <c r="E1665">
        <v>2.37</v>
      </c>
      <c r="F1665" t="s">
        <v>9</v>
      </c>
      <c r="G1665" t="s">
        <v>48</v>
      </c>
      <c r="H1665" t="s">
        <v>13</v>
      </c>
      <c r="I1665">
        <v>73</v>
      </c>
      <c r="J1665">
        <f t="shared" si="150"/>
        <v>2015</v>
      </c>
      <c r="K1665" t="str">
        <f t="shared" si="151"/>
        <v>50-100</v>
      </c>
      <c r="L1665" t="str">
        <f t="shared" si="152"/>
        <v>65-79.99</v>
      </c>
      <c r="M1665" s="2" t="str">
        <f t="shared" si="153"/>
        <v>Over 2.00</v>
      </c>
      <c r="N1665" s="2" t="str">
        <f t="shared" si="154"/>
        <v>Under 90</v>
      </c>
      <c r="O1665" s="2">
        <f t="shared" si="155"/>
        <v>0</v>
      </c>
      <c r="P1665" s="2">
        <f>1</f>
        <v>1</v>
      </c>
    </row>
    <row r="1666" spans="1:16" x14ac:dyDescent="0.25">
      <c r="A1666" s="1">
        <v>44637</v>
      </c>
      <c r="B1666">
        <v>5366000</v>
      </c>
      <c r="C1666">
        <v>92.98</v>
      </c>
      <c r="D1666">
        <v>60.66</v>
      </c>
      <c r="E1666">
        <v>2.35</v>
      </c>
      <c r="F1666" t="s">
        <v>9</v>
      </c>
      <c r="G1666" t="s">
        <v>38</v>
      </c>
      <c r="H1666" t="s">
        <v>23</v>
      </c>
      <c r="I1666">
        <v>49</v>
      </c>
      <c r="J1666">
        <f t="shared" ref="J1666:J1729" si="156">YEAR(A1666)</f>
        <v>2022</v>
      </c>
      <c r="K1666" t="str">
        <f t="shared" ref="K1666:K1729" si="157">IF(I1666&lt;50,"Less than 50",IF(I1666&lt;100,"50-100","More than 100"))</f>
        <v>Less than 50</v>
      </c>
      <c r="L1666" t="str">
        <f t="shared" ref="L1666:L1729" si="158">IF(D1666&lt;65,"Under 65",IF(D1666&lt;80,"65-79.99","Over 80"))</f>
        <v>Under 65</v>
      </c>
      <c r="M1666" s="2" t="str">
        <f t="shared" ref="M1666:M1729" si="159">IF(E1666&lt;1.25,"Under 1.25",IF(E1666&lt;1.5,"1.25-1.49",IF(E1666&lt;2,"1.50-1.99","Over 2.00")))</f>
        <v>Over 2.00</v>
      </c>
      <c r="N1666" s="2" t="str">
        <f t="shared" ref="N1666:N1729" si="160">IF(C1666&lt;90,"Under 90",IF(C1666&lt;95,"90-94.99",IF(C1666&lt;98,"95-97.99","Over 98")))</f>
        <v>90-94.99</v>
      </c>
      <c r="O1666" s="2">
        <f t="shared" ref="O1666:O1729" si="161">IF(OR(F1666="30 Days Late", F1666="60 Days Late", F1666="90+ Days Late"),1,0)</f>
        <v>0</v>
      </c>
      <c r="P1666" s="2">
        <f>1</f>
        <v>1</v>
      </c>
    </row>
    <row r="1667" spans="1:16" x14ac:dyDescent="0.25">
      <c r="A1667" s="1">
        <v>45132</v>
      </c>
      <c r="B1667">
        <v>4678000</v>
      </c>
      <c r="C1667">
        <v>98.35</v>
      </c>
      <c r="D1667">
        <v>65.36</v>
      </c>
      <c r="E1667">
        <v>2.11</v>
      </c>
      <c r="F1667" t="s">
        <v>9</v>
      </c>
      <c r="G1667" t="s">
        <v>45</v>
      </c>
      <c r="H1667" t="s">
        <v>33</v>
      </c>
      <c r="I1667">
        <v>96</v>
      </c>
      <c r="J1667">
        <f t="shared" si="156"/>
        <v>2023</v>
      </c>
      <c r="K1667" t="str">
        <f t="shared" si="157"/>
        <v>50-100</v>
      </c>
      <c r="L1667" t="str">
        <f t="shared" si="158"/>
        <v>65-79.99</v>
      </c>
      <c r="M1667" s="2" t="str">
        <f t="shared" si="159"/>
        <v>Over 2.00</v>
      </c>
      <c r="N1667" s="2" t="str">
        <f t="shared" si="160"/>
        <v>Over 98</v>
      </c>
      <c r="O1667" s="2">
        <f t="shared" si="161"/>
        <v>0</v>
      </c>
      <c r="P1667" s="2">
        <f>1</f>
        <v>1</v>
      </c>
    </row>
    <row r="1668" spans="1:16" x14ac:dyDescent="0.25">
      <c r="A1668" s="1">
        <v>42481</v>
      </c>
      <c r="B1668">
        <v>2891000</v>
      </c>
      <c r="C1668">
        <v>98.92</v>
      </c>
      <c r="D1668">
        <v>68.16</v>
      </c>
      <c r="E1668">
        <v>2.1</v>
      </c>
      <c r="F1668" t="s">
        <v>9</v>
      </c>
      <c r="G1668" t="s">
        <v>44</v>
      </c>
      <c r="H1668" t="s">
        <v>37</v>
      </c>
      <c r="I1668">
        <v>72</v>
      </c>
      <c r="J1668">
        <f t="shared" si="156"/>
        <v>2016</v>
      </c>
      <c r="K1668" t="str">
        <f t="shared" si="157"/>
        <v>50-100</v>
      </c>
      <c r="L1668" t="str">
        <f t="shared" si="158"/>
        <v>65-79.99</v>
      </c>
      <c r="M1668" s="2" t="str">
        <f t="shared" si="159"/>
        <v>Over 2.00</v>
      </c>
      <c r="N1668" s="2" t="str">
        <f t="shared" si="160"/>
        <v>Over 98</v>
      </c>
      <c r="O1668" s="2">
        <f t="shared" si="161"/>
        <v>0</v>
      </c>
      <c r="P1668" s="2">
        <f>1</f>
        <v>1</v>
      </c>
    </row>
    <row r="1669" spans="1:16" x14ac:dyDescent="0.25">
      <c r="A1669" s="1">
        <v>44614</v>
      </c>
      <c r="B1669">
        <v>4838000</v>
      </c>
      <c r="C1669">
        <v>86.51</v>
      </c>
      <c r="D1669">
        <v>69.849999999999994</v>
      </c>
      <c r="E1669">
        <v>2.0299999999999998</v>
      </c>
      <c r="F1669" t="s">
        <v>19</v>
      </c>
      <c r="G1669" t="s">
        <v>30</v>
      </c>
      <c r="H1669" t="s">
        <v>28</v>
      </c>
      <c r="I1669">
        <v>74</v>
      </c>
      <c r="J1669">
        <f t="shared" si="156"/>
        <v>2022</v>
      </c>
      <c r="K1669" t="str">
        <f t="shared" si="157"/>
        <v>50-100</v>
      </c>
      <c r="L1669" t="str">
        <f t="shared" si="158"/>
        <v>65-79.99</v>
      </c>
      <c r="M1669" s="2" t="str">
        <f t="shared" si="159"/>
        <v>Over 2.00</v>
      </c>
      <c r="N1669" s="2" t="str">
        <f t="shared" si="160"/>
        <v>Under 90</v>
      </c>
      <c r="O1669" s="2">
        <f t="shared" si="161"/>
        <v>1</v>
      </c>
      <c r="P1669" s="2">
        <f>1</f>
        <v>1</v>
      </c>
    </row>
    <row r="1670" spans="1:16" x14ac:dyDescent="0.25">
      <c r="A1670" s="1">
        <v>44530</v>
      </c>
      <c r="B1670">
        <v>7499000</v>
      </c>
      <c r="C1670">
        <v>95.48</v>
      </c>
      <c r="D1670">
        <v>78.16</v>
      </c>
      <c r="E1670">
        <v>1.74</v>
      </c>
      <c r="F1670" t="s">
        <v>19</v>
      </c>
      <c r="G1670" t="s">
        <v>22</v>
      </c>
      <c r="H1670" t="s">
        <v>23</v>
      </c>
      <c r="I1670">
        <v>43</v>
      </c>
      <c r="J1670">
        <f t="shared" si="156"/>
        <v>2021</v>
      </c>
      <c r="K1670" t="str">
        <f t="shared" si="157"/>
        <v>Less than 50</v>
      </c>
      <c r="L1670" t="str">
        <f t="shared" si="158"/>
        <v>65-79.99</v>
      </c>
      <c r="M1670" s="2" t="str">
        <f t="shared" si="159"/>
        <v>1.50-1.99</v>
      </c>
      <c r="N1670" s="2" t="str">
        <f t="shared" si="160"/>
        <v>95-97.99</v>
      </c>
      <c r="O1670" s="2">
        <f t="shared" si="161"/>
        <v>1</v>
      </c>
      <c r="P1670" s="2">
        <f>1</f>
        <v>1</v>
      </c>
    </row>
    <row r="1671" spans="1:16" x14ac:dyDescent="0.25">
      <c r="A1671" s="1">
        <v>43787</v>
      </c>
      <c r="B1671">
        <v>4955000</v>
      </c>
      <c r="C1671">
        <v>91.75</v>
      </c>
      <c r="D1671">
        <v>57.98</v>
      </c>
      <c r="E1671">
        <v>1.46</v>
      </c>
      <c r="F1671" t="s">
        <v>9</v>
      </c>
      <c r="G1671" t="s">
        <v>22</v>
      </c>
      <c r="H1671" t="s">
        <v>23</v>
      </c>
      <c r="I1671">
        <v>100</v>
      </c>
      <c r="J1671">
        <f t="shared" si="156"/>
        <v>2019</v>
      </c>
      <c r="K1671" t="str">
        <f t="shared" si="157"/>
        <v>More than 100</v>
      </c>
      <c r="L1671" t="str">
        <f t="shared" si="158"/>
        <v>Under 65</v>
      </c>
      <c r="M1671" s="2" t="str">
        <f t="shared" si="159"/>
        <v>1.25-1.49</v>
      </c>
      <c r="N1671" s="2" t="str">
        <f t="shared" si="160"/>
        <v>90-94.99</v>
      </c>
      <c r="O1671" s="2">
        <f t="shared" si="161"/>
        <v>0</v>
      </c>
      <c r="P1671" s="2">
        <f>1</f>
        <v>1</v>
      </c>
    </row>
    <row r="1672" spans="1:16" x14ac:dyDescent="0.25">
      <c r="A1672" s="1">
        <v>42311</v>
      </c>
      <c r="B1672">
        <v>5244000</v>
      </c>
      <c r="C1672">
        <v>88.73</v>
      </c>
      <c r="D1672">
        <v>62.17</v>
      </c>
      <c r="E1672">
        <v>2.16</v>
      </c>
      <c r="F1672" t="s">
        <v>9</v>
      </c>
      <c r="G1672" t="s">
        <v>22</v>
      </c>
      <c r="H1672" t="s">
        <v>23</v>
      </c>
      <c r="I1672">
        <v>62</v>
      </c>
      <c r="J1672">
        <f t="shared" si="156"/>
        <v>2015</v>
      </c>
      <c r="K1672" t="str">
        <f t="shared" si="157"/>
        <v>50-100</v>
      </c>
      <c r="L1672" t="str">
        <f t="shared" si="158"/>
        <v>Under 65</v>
      </c>
      <c r="M1672" s="2" t="str">
        <f t="shared" si="159"/>
        <v>Over 2.00</v>
      </c>
      <c r="N1672" s="2" t="str">
        <f t="shared" si="160"/>
        <v>Under 90</v>
      </c>
      <c r="O1672" s="2">
        <f t="shared" si="161"/>
        <v>0</v>
      </c>
      <c r="P1672" s="2">
        <f>1</f>
        <v>1</v>
      </c>
    </row>
    <row r="1673" spans="1:16" x14ac:dyDescent="0.25">
      <c r="A1673" s="1">
        <v>44429</v>
      </c>
      <c r="B1673">
        <v>2705000</v>
      </c>
      <c r="C1673">
        <v>87.54</v>
      </c>
      <c r="D1673">
        <v>80.989999999999995</v>
      </c>
      <c r="E1673">
        <v>1.19</v>
      </c>
      <c r="F1673" t="s">
        <v>9</v>
      </c>
      <c r="G1673" t="s">
        <v>25</v>
      </c>
      <c r="H1673" t="s">
        <v>26</v>
      </c>
      <c r="I1673">
        <v>51</v>
      </c>
      <c r="J1673">
        <f t="shared" si="156"/>
        <v>2021</v>
      </c>
      <c r="K1673" t="str">
        <f t="shared" si="157"/>
        <v>50-100</v>
      </c>
      <c r="L1673" t="str">
        <f t="shared" si="158"/>
        <v>Over 80</v>
      </c>
      <c r="M1673" s="2" t="str">
        <f t="shared" si="159"/>
        <v>Under 1.25</v>
      </c>
      <c r="N1673" s="2" t="str">
        <f t="shared" si="160"/>
        <v>Under 90</v>
      </c>
      <c r="O1673" s="2">
        <f t="shared" si="161"/>
        <v>0</v>
      </c>
      <c r="P1673" s="2">
        <f>1</f>
        <v>1</v>
      </c>
    </row>
    <row r="1674" spans="1:16" x14ac:dyDescent="0.25">
      <c r="A1674" s="1">
        <v>42630</v>
      </c>
      <c r="B1674">
        <v>5912000</v>
      </c>
      <c r="C1674">
        <v>95.31</v>
      </c>
      <c r="D1674">
        <v>75.33</v>
      </c>
      <c r="E1674">
        <v>2.2200000000000002</v>
      </c>
      <c r="F1674" t="s">
        <v>9</v>
      </c>
      <c r="G1674" t="s">
        <v>20</v>
      </c>
      <c r="H1674" t="s">
        <v>21</v>
      </c>
      <c r="I1674">
        <v>5</v>
      </c>
      <c r="J1674">
        <f t="shared" si="156"/>
        <v>2016</v>
      </c>
      <c r="K1674" t="str">
        <f t="shared" si="157"/>
        <v>Less than 50</v>
      </c>
      <c r="L1674" t="str">
        <f t="shared" si="158"/>
        <v>65-79.99</v>
      </c>
      <c r="M1674" s="2" t="str">
        <f t="shared" si="159"/>
        <v>Over 2.00</v>
      </c>
      <c r="N1674" s="2" t="str">
        <f t="shared" si="160"/>
        <v>95-97.99</v>
      </c>
      <c r="O1674" s="2">
        <f t="shared" si="161"/>
        <v>0</v>
      </c>
      <c r="P1674" s="2">
        <f>1</f>
        <v>1</v>
      </c>
    </row>
    <row r="1675" spans="1:16" x14ac:dyDescent="0.25">
      <c r="A1675" s="1">
        <v>44353</v>
      </c>
      <c r="B1675">
        <v>4916000</v>
      </c>
      <c r="C1675">
        <v>89.2</v>
      </c>
      <c r="D1675">
        <v>55.84</v>
      </c>
      <c r="E1675">
        <v>1.43</v>
      </c>
      <c r="F1675" t="s">
        <v>9</v>
      </c>
      <c r="G1675" t="s">
        <v>32</v>
      </c>
      <c r="H1675" t="s">
        <v>33</v>
      </c>
      <c r="I1675">
        <v>72</v>
      </c>
      <c r="J1675">
        <f t="shared" si="156"/>
        <v>2021</v>
      </c>
      <c r="K1675" t="str">
        <f t="shared" si="157"/>
        <v>50-100</v>
      </c>
      <c r="L1675" t="str">
        <f t="shared" si="158"/>
        <v>Under 65</v>
      </c>
      <c r="M1675" s="2" t="str">
        <f t="shared" si="159"/>
        <v>1.25-1.49</v>
      </c>
      <c r="N1675" s="2" t="str">
        <f t="shared" si="160"/>
        <v>Under 90</v>
      </c>
      <c r="O1675" s="2">
        <f t="shared" si="161"/>
        <v>0</v>
      </c>
      <c r="P1675" s="2">
        <f>1</f>
        <v>1</v>
      </c>
    </row>
    <row r="1676" spans="1:16" x14ac:dyDescent="0.25">
      <c r="A1676" s="1">
        <v>43709</v>
      </c>
      <c r="B1676">
        <v>5448000</v>
      </c>
      <c r="C1676">
        <v>94.96</v>
      </c>
      <c r="D1676">
        <v>65.239999999999995</v>
      </c>
      <c r="E1676">
        <v>2.08</v>
      </c>
      <c r="F1676" t="s">
        <v>9</v>
      </c>
      <c r="G1676" t="s">
        <v>45</v>
      </c>
      <c r="H1676" t="s">
        <v>33</v>
      </c>
      <c r="I1676">
        <v>16</v>
      </c>
      <c r="J1676">
        <f t="shared" si="156"/>
        <v>2019</v>
      </c>
      <c r="K1676" t="str">
        <f t="shared" si="157"/>
        <v>Less than 50</v>
      </c>
      <c r="L1676" t="str">
        <f t="shared" si="158"/>
        <v>65-79.99</v>
      </c>
      <c r="M1676" s="2" t="str">
        <f t="shared" si="159"/>
        <v>Over 2.00</v>
      </c>
      <c r="N1676" s="2" t="str">
        <f t="shared" si="160"/>
        <v>90-94.99</v>
      </c>
      <c r="O1676" s="2">
        <f t="shared" si="161"/>
        <v>0</v>
      </c>
      <c r="P1676" s="2">
        <f>1</f>
        <v>1</v>
      </c>
    </row>
    <row r="1677" spans="1:16" x14ac:dyDescent="0.25">
      <c r="A1677" s="1">
        <v>42855</v>
      </c>
      <c r="B1677">
        <v>2497000</v>
      </c>
      <c r="C1677">
        <v>93.12</v>
      </c>
      <c r="D1677">
        <v>50.95</v>
      </c>
      <c r="E1677">
        <v>1.1200000000000001</v>
      </c>
      <c r="F1677" t="s">
        <v>9</v>
      </c>
      <c r="G1677" t="s">
        <v>25</v>
      </c>
      <c r="H1677" t="s">
        <v>26</v>
      </c>
      <c r="I1677">
        <v>45</v>
      </c>
      <c r="J1677">
        <f t="shared" si="156"/>
        <v>2017</v>
      </c>
      <c r="K1677" t="str">
        <f t="shared" si="157"/>
        <v>Less than 50</v>
      </c>
      <c r="L1677" t="str">
        <f t="shared" si="158"/>
        <v>Under 65</v>
      </c>
      <c r="M1677" s="2" t="str">
        <f t="shared" si="159"/>
        <v>Under 1.25</v>
      </c>
      <c r="N1677" s="2" t="str">
        <f t="shared" si="160"/>
        <v>90-94.99</v>
      </c>
      <c r="O1677" s="2">
        <f t="shared" si="161"/>
        <v>0</v>
      </c>
      <c r="P1677" s="2">
        <f>1</f>
        <v>1</v>
      </c>
    </row>
    <row r="1678" spans="1:16" x14ac:dyDescent="0.25">
      <c r="A1678" s="1">
        <v>45826</v>
      </c>
      <c r="B1678">
        <v>6271000</v>
      </c>
      <c r="C1678">
        <v>95.82</v>
      </c>
      <c r="D1678">
        <v>53.53</v>
      </c>
      <c r="E1678">
        <v>2.27</v>
      </c>
      <c r="F1678" t="s">
        <v>19</v>
      </c>
      <c r="G1678" t="s">
        <v>50</v>
      </c>
      <c r="H1678" t="s">
        <v>21</v>
      </c>
      <c r="I1678">
        <v>71</v>
      </c>
      <c r="J1678">
        <f t="shared" si="156"/>
        <v>2025</v>
      </c>
      <c r="K1678" t="str">
        <f t="shared" si="157"/>
        <v>50-100</v>
      </c>
      <c r="L1678" t="str">
        <f t="shared" si="158"/>
        <v>Under 65</v>
      </c>
      <c r="M1678" s="2" t="str">
        <f t="shared" si="159"/>
        <v>Over 2.00</v>
      </c>
      <c r="N1678" s="2" t="str">
        <f t="shared" si="160"/>
        <v>95-97.99</v>
      </c>
      <c r="O1678" s="2">
        <f t="shared" si="161"/>
        <v>1</v>
      </c>
      <c r="P1678" s="2">
        <f>1</f>
        <v>1</v>
      </c>
    </row>
    <row r="1679" spans="1:16" x14ac:dyDescent="0.25">
      <c r="A1679" s="1">
        <v>44277</v>
      </c>
      <c r="B1679">
        <v>6405000</v>
      </c>
      <c r="C1679">
        <v>97.3</v>
      </c>
      <c r="D1679">
        <v>66.16</v>
      </c>
      <c r="E1679">
        <v>1.33</v>
      </c>
      <c r="F1679" t="s">
        <v>9</v>
      </c>
      <c r="G1679" t="s">
        <v>25</v>
      </c>
      <c r="H1679" t="s">
        <v>26</v>
      </c>
      <c r="I1679">
        <v>119</v>
      </c>
      <c r="J1679">
        <f t="shared" si="156"/>
        <v>2021</v>
      </c>
      <c r="K1679" t="str">
        <f t="shared" si="157"/>
        <v>More than 100</v>
      </c>
      <c r="L1679" t="str">
        <f t="shared" si="158"/>
        <v>65-79.99</v>
      </c>
      <c r="M1679" s="2" t="str">
        <f t="shared" si="159"/>
        <v>1.25-1.49</v>
      </c>
      <c r="N1679" s="2" t="str">
        <f t="shared" si="160"/>
        <v>95-97.99</v>
      </c>
      <c r="O1679" s="2">
        <f t="shared" si="161"/>
        <v>0</v>
      </c>
      <c r="P1679" s="2">
        <f>1</f>
        <v>1</v>
      </c>
    </row>
    <row r="1680" spans="1:16" x14ac:dyDescent="0.25">
      <c r="A1680" s="1">
        <v>43039</v>
      </c>
      <c r="B1680">
        <v>10886000</v>
      </c>
      <c r="C1680">
        <v>93.07</v>
      </c>
      <c r="D1680">
        <v>72.599999999999994</v>
      </c>
      <c r="E1680">
        <v>2.42</v>
      </c>
      <c r="F1680" t="s">
        <v>9</v>
      </c>
      <c r="G1680" t="s">
        <v>38</v>
      </c>
      <c r="H1680" t="s">
        <v>23</v>
      </c>
      <c r="I1680">
        <v>96</v>
      </c>
      <c r="J1680">
        <f t="shared" si="156"/>
        <v>2017</v>
      </c>
      <c r="K1680" t="str">
        <f t="shared" si="157"/>
        <v>50-100</v>
      </c>
      <c r="L1680" t="str">
        <f t="shared" si="158"/>
        <v>65-79.99</v>
      </c>
      <c r="M1680" s="2" t="str">
        <f t="shared" si="159"/>
        <v>Over 2.00</v>
      </c>
      <c r="N1680" s="2" t="str">
        <f t="shared" si="160"/>
        <v>90-94.99</v>
      </c>
      <c r="O1680" s="2">
        <f t="shared" si="161"/>
        <v>0</v>
      </c>
      <c r="P1680" s="2">
        <f>1</f>
        <v>1</v>
      </c>
    </row>
    <row r="1681" spans="1:16" x14ac:dyDescent="0.25">
      <c r="A1681" s="1">
        <v>42486</v>
      </c>
      <c r="B1681">
        <v>4457000</v>
      </c>
      <c r="C1681">
        <v>92.43</v>
      </c>
      <c r="D1681">
        <v>83.86</v>
      </c>
      <c r="E1681">
        <v>1.76</v>
      </c>
      <c r="F1681" t="s">
        <v>9</v>
      </c>
      <c r="G1681" t="s">
        <v>50</v>
      </c>
      <c r="H1681" t="s">
        <v>21</v>
      </c>
      <c r="I1681">
        <v>61</v>
      </c>
      <c r="J1681">
        <f t="shared" si="156"/>
        <v>2016</v>
      </c>
      <c r="K1681" t="str">
        <f t="shared" si="157"/>
        <v>50-100</v>
      </c>
      <c r="L1681" t="str">
        <f t="shared" si="158"/>
        <v>Over 80</v>
      </c>
      <c r="M1681" s="2" t="str">
        <f t="shared" si="159"/>
        <v>1.50-1.99</v>
      </c>
      <c r="N1681" s="2" t="str">
        <f t="shared" si="160"/>
        <v>90-94.99</v>
      </c>
      <c r="O1681" s="2">
        <f t="shared" si="161"/>
        <v>0</v>
      </c>
      <c r="P1681" s="2">
        <f>1</f>
        <v>1</v>
      </c>
    </row>
    <row r="1682" spans="1:16" x14ac:dyDescent="0.25">
      <c r="A1682" s="1">
        <v>44400</v>
      </c>
      <c r="B1682">
        <v>3801000</v>
      </c>
      <c r="C1682">
        <v>88.79</v>
      </c>
      <c r="D1682">
        <v>79.27</v>
      </c>
      <c r="E1682">
        <v>1.25</v>
      </c>
      <c r="F1682" t="s">
        <v>9</v>
      </c>
      <c r="G1682" t="s">
        <v>48</v>
      </c>
      <c r="H1682" t="s">
        <v>13</v>
      </c>
      <c r="I1682">
        <v>87</v>
      </c>
      <c r="J1682">
        <f t="shared" si="156"/>
        <v>2021</v>
      </c>
      <c r="K1682" t="str">
        <f t="shared" si="157"/>
        <v>50-100</v>
      </c>
      <c r="L1682" t="str">
        <f t="shared" si="158"/>
        <v>65-79.99</v>
      </c>
      <c r="M1682" s="2" t="str">
        <f t="shared" si="159"/>
        <v>1.25-1.49</v>
      </c>
      <c r="N1682" s="2" t="str">
        <f t="shared" si="160"/>
        <v>Under 90</v>
      </c>
      <c r="O1682" s="2">
        <f t="shared" si="161"/>
        <v>0</v>
      </c>
      <c r="P1682" s="2">
        <f>1</f>
        <v>1</v>
      </c>
    </row>
    <row r="1683" spans="1:16" x14ac:dyDescent="0.25">
      <c r="A1683" s="1">
        <v>45603</v>
      </c>
      <c r="B1683">
        <v>2411000</v>
      </c>
      <c r="C1683">
        <v>90.25</v>
      </c>
      <c r="D1683">
        <v>78.33</v>
      </c>
      <c r="E1683">
        <v>1.55</v>
      </c>
      <c r="F1683" t="s">
        <v>9</v>
      </c>
      <c r="G1683" t="s">
        <v>51</v>
      </c>
      <c r="H1683" t="s">
        <v>28</v>
      </c>
      <c r="I1683">
        <v>50</v>
      </c>
      <c r="J1683">
        <f t="shared" si="156"/>
        <v>2024</v>
      </c>
      <c r="K1683" t="str">
        <f t="shared" si="157"/>
        <v>50-100</v>
      </c>
      <c r="L1683" t="str">
        <f t="shared" si="158"/>
        <v>65-79.99</v>
      </c>
      <c r="M1683" s="2" t="str">
        <f t="shared" si="159"/>
        <v>1.50-1.99</v>
      </c>
      <c r="N1683" s="2" t="str">
        <f t="shared" si="160"/>
        <v>90-94.99</v>
      </c>
      <c r="O1683" s="2">
        <f t="shared" si="161"/>
        <v>0</v>
      </c>
      <c r="P1683" s="2">
        <f>1</f>
        <v>1</v>
      </c>
    </row>
    <row r="1684" spans="1:16" x14ac:dyDescent="0.25">
      <c r="A1684" s="1">
        <v>44314</v>
      </c>
      <c r="B1684">
        <v>3169000</v>
      </c>
      <c r="C1684">
        <v>97.08</v>
      </c>
      <c r="D1684">
        <v>64.8</v>
      </c>
      <c r="E1684">
        <v>1.97</v>
      </c>
      <c r="F1684" t="s">
        <v>9</v>
      </c>
      <c r="G1684" t="s">
        <v>31</v>
      </c>
      <c r="H1684" t="s">
        <v>21</v>
      </c>
      <c r="I1684">
        <v>78</v>
      </c>
      <c r="J1684">
        <f t="shared" si="156"/>
        <v>2021</v>
      </c>
      <c r="K1684" t="str">
        <f t="shared" si="157"/>
        <v>50-100</v>
      </c>
      <c r="L1684" t="str">
        <f t="shared" si="158"/>
        <v>Under 65</v>
      </c>
      <c r="M1684" s="2" t="str">
        <f t="shared" si="159"/>
        <v>1.50-1.99</v>
      </c>
      <c r="N1684" s="2" t="str">
        <f t="shared" si="160"/>
        <v>95-97.99</v>
      </c>
      <c r="O1684" s="2">
        <f t="shared" si="161"/>
        <v>0</v>
      </c>
      <c r="P1684" s="2">
        <f>1</f>
        <v>1</v>
      </c>
    </row>
    <row r="1685" spans="1:16" x14ac:dyDescent="0.25">
      <c r="A1685" s="1">
        <v>43298</v>
      </c>
      <c r="B1685">
        <v>3247000</v>
      </c>
      <c r="C1685">
        <v>98.27</v>
      </c>
      <c r="D1685">
        <v>74.650000000000006</v>
      </c>
      <c r="E1685">
        <v>1.64</v>
      </c>
      <c r="F1685" t="s">
        <v>19</v>
      </c>
      <c r="G1685" t="s">
        <v>51</v>
      </c>
      <c r="H1685" t="s">
        <v>28</v>
      </c>
      <c r="I1685">
        <v>95</v>
      </c>
      <c r="J1685">
        <f t="shared" si="156"/>
        <v>2018</v>
      </c>
      <c r="K1685" t="str">
        <f t="shared" si="157"/>
        <v>50-100</v>
      </c>
      <c r="L1685" t="str">
        <f t="shared" si="158"/>
        <v>65-79.99</v>
      </c>
      <c r="M1685" s="2" t="str">
        <f t="shared" si="159"/>
        <v>1.50-1.99</v>
      </c>
      <c r="N1685" s="2" t="str">
        <f t="shared" si="160"/>
        <v>Over 98</v>
      </c>
      <c r="O1685" s="2">
        <f t="shared" si="161"/>
        <v>1</v>
      </c>
      <c r="P1685" s="2">
        <f>1</f>
        <v>1</v>
      </c>
    </row>
    <row r="1686" spans="1:16" x14ac:dyDescent="0.25">
      <c r="A1686" s="1">
        <v>45098</v>
      </c>
      <c r="B1686">
        <v>3481000</v>
      </c>
      <c r="C1686">
        <v>90.07</v>
      </c>
      <c r="D1686">
        <v>82.39</v>
      </c>
      <c r="E1686">
        <v>2.04</v>
      </c>
      <c r="F1686" t="s">
        <v>9</v>
      </c>
      <c r="G1686" t="s">
        <v>48</v>
      </c>
      <c r="H1686" t="s">
        <v>13</v>
      </c>
      <c r="I1686">
        <v>94</v>
      </c>
      <c r="J1686">
        <f t="shared" si="156"/>
        <v>2023</v>
      </c>
      <c r="K1686" t="str">
        <f t="shared" si="157"/>
        <v>50-100</v>
      </c>
      <c r="L1686" t="str">
        <f t="shared" si="158"/>
        <v>Over 80</v>
      </c>
      <c r="M1686" s="2" t="str">
        <f t="shared" si="159"/>
        <v>Over 2.00</v>
      </c>
      <c r="N1686" s="2" t="str">
        <f t="shared" si="160"/>
        <v>90-94.99</v>
      </c>
      <c r="O1686" s="2">
        <f t="shared" si="161"/>
        <v>0</v>
      </c>
      <c r="P1686" s="2">
        <f>1</f>
        <v>1</v>
      </c>
    </row>
    <row r="1687" spans="1:16" x14ac:dyDescent="0.25">
      <c r="A1687" s="1">
        <v>45184</v>
      </c>
      <c r="B1687">
        <v>4326000</v>
      </c>
      <c r="C1687">
        <v>95.75</v>
      </c>
      <c r="D1687">
        <v>65.459999999999994</v>
      </c>
      <c r="E1687">
        <v>1.32</v>
      </c>
      <c r="F1687" t="s">
        <v>9</v>
      </c>
      <c r="G1687" t="s">
        <v>47</v>
      </c>
      <c r="H1687" t="s">
        <v>18</v>
      </c>
      <c r="I1687">
        <v>120</v>
      </c>
      <c r="J1687">
        <f t="shared" si="156"/>
        <v>2023</v>
      </c>
      <c r="K1687" t="str">
        <f t="shared" si="157"/>
        <v>More than 100</v>
      </c>
      <c r="L1687" t="str">
        <f t="shared" si="158"/>
        <v>65-79.99</v>
      </c>
      <c r="M1687" s="2" t="str">
        <f t="shared" si="159"/>
        <v>1.25-1.49</v>
      </c>
      <c r="N1687" s="2" t="str">
        <f t="shared" si="160"/>
        <v>95-97.99</v>
      </c>
      <c r="O1687" s="2">
        <f t="shared" si="161"/>
        <v>0</v>
      </c>
      <c r="P1687" s="2">
        <f>1</f>
        <v>1</v>
      </c>
    </row>
    <row r="1688" spans="1:16" x14ac:dyDescent="0.25">
      <c r="A1688" s="1">
        <v>43343</v>
      </c>
      <c r="B1688">
        <v>5418000</v>
      </c>
      <c r="C1688">
        <v>89.66</v>
      </c>
      <c r="D1688">
        <v>68.44</v>
      </c>
      <c r="E1688">
        <v>2.0099999999999998</v>
      </c>
      <c r="F1688" t="s">
        <v>9</v>
      </c>
      <c r="G1688" t="s">
        <v>36</v>
      </c>
      <c r="H1688" t="s">
        <v>37</v>
      </c>
      <c r="I1688">
        <v>76</v>
      </c>
      <c r="J1688">
        <f t="shared" si="156"/>
        <v>2018</v>
      </c>
      <c r="K1688" t="str">
        <f t="shared" si="157"/>
        <v>50-100</v>
      </c>
      <c r="L1688" t="str">
        <f t="shared" si="158"/>
        <v>65-79.99</v>
      </c>
      <c r="M1688" s="2" t="str">
        <f t="shared" si="159"/>
        <v>Over 2.00</v>
      </c>
      <c r="N1688" s="2" t="str">
        <f t="shared" si="160"/>
        <v>Under 90</v>
      </c>
      <c r="O1688" s="2">
        <f t="shared" si="161"/>
        <v>0</v>
      </c>
      <c r="P1688" s="2">
        <f>1</f>
        <v>1</v>
      </c>
    </row>
    <row r="1689" spans="1:16" x14ac:dyDescent="0.25">
      <c r="A1689" s="1">
        <v>43048</v>
      </c>
      <c r="B1689">
        <v>7410000</v>
      </c>
      <c r="C1689">
        <v>96.43</v>
      </c>
      <c r="D1689">
        <v>52.33</v>
      </c>
      <c r="E1689">
        <v>2.5</v>
      </c>
      <c r="F1689" t="s">
        <v>9</v>
      </c>
      <c r="G1689" t="s">
        <v>43</v>
      </c>
      <c r="H1689" t="s">
        <v>15</v>
      </c>
      <c r="I1689">
        <v>79</v>
      </c>
      <c r="J1689">
        <f t="shared" si="156"/>
        <v>2017</v>
      </c>
      <c r="K1689" t="str">
        <f t="shared" si="157"/>
        <v>50-100</v>
      </c>
      <c r="L1689" t="str">
        <f t="shared" si="158"/>
        <v>Under 65</v>
      </c>
      <c r="M1689" s="2" t="str">
        <f t="shared" si="159"/>
        <v>Over 2.00</v>
      </c>
      <c r="N1689" s="2" t="str">
        <f t="shared" si="160"/>
        <v>95-97.99</v>
      </c>
      <c r="O1689" s="2">
        <f t="shared" si="161"/>
        <v>0</v>
      </c>
      <c r="P1689" s="2">
        <f>1</f>
        <v>1</v>
      </c>
    </row>
    <row r="1690" spans="1:16" x14ac:dyDescent="0.25">
      <c r="A1690" s="1">
        <v>42603</v>
      </c>
      <c r="B1690">
        <v>6145000</v>
      </c>
      <c r="C1690">
        <v>94.77</v>
      </c>
      <c r="D1690">
        <v>84.25</v>
      </c>
      <c r="E1690">
        <v>1.17</v>
      </c>
      <c r="F1690" t="s">
        <v>9</v>
      </c>
      <c r="G1690" t="s">
        <v>36</v>
      </c>
      <c r="H1690" t="s">
        <v>37</v>
      </c>
      <c r="I1690">
        <v>86</v>
      </c>
      <c r="J1690">
        <f t="shared" si="156"/>
        <v>2016</v>
      </c>
      <c r="K1690" t="str">
        <f t="shared" si="157"/>
        <v>50-100</v>
      </c>
      <c r="L1690" t="str">
        <f t="shared" si="158"/>
        <v>Over 80</v>
      </c>
      <c r="M1690" s="2" t="str">
        <f t="shared" si="159"/>
        <v>Under 1.25</v>
      </c>
      <c r="N1690" s="2" t="str">
        <f t="shared" si="160"/>
        <v>90-94.99</v>
      </c>
      <c r="O1690" s="2">
        <f t="shared" si="161"/>
        <v>0</v>
      </c>
      <c r="P1690" s="2">
        <f>1</f>
        <v>1</v>
      </c>
    </row>
    <row r="1691" spans="1:16" x14ac:dyDescent="0.25">
      <c r="A1691" s="1">
        <v>45054</v>
      </c>
      <c r="B1691">
        <v>6692000</v>
      </c>
      <c r="C1691">
        <v>88.02</v>
      </c>
      <c r="D1691">
        <v>53.13</v>
      </c>
      <c r="E1691">
        <v>2.1800000000000002</v>
      </c>
      <c r="F1691" t="s">
        <v>9</v>
      </c>
      <c r="G1691" t="s">
        <v>39</v>
      </c>
      <c r="H1691" t="s">
        <v>23</v>
      </c>
      <c r="I1691">
        <v>64</v>
      </c>
      <c r="J1691">
        <f t="shared" si="156"/>
        <v>2023</v>
      </c>
      <c r="K1691" t="str">
        <f t="shared" si="157"/>
        <v>50-100</v>
      </c>
      <c r="L1691" t="str">
        <f t="shared" si="158"/>
        <v>Under 65</v>
      </c>
      <c r="M1691" s="2" t="str">
        <f t="shared" si="159"/>
        <v>Over 2.00</v>
      </c>
      <c r="N1691" s="2" t="str">
        <f t="shared" si="160"/>
        <v>Under 90</v>
      </c>
      <c r="O1691" s="2">
        <f t="shared" si="161"/>
        <v>0</v>
      </c>
      <c r="P1691" s="2">
        <f>1</f>
        <v>1</v>
      </c>
    </row>
    <row r="1692" spans="1:16" x14ac:dyDescent="0.25">
      <c r="A1692" s="1">
        <v>42440</v>
      </c>
      <c r="B1692">
        <v>4368000</v>
      </c>
      <c r="C1692">
        <v>97.82</v>
      </c>
      <c r="D1692">
        <v>77.47</v>
      </c>
      <c r="E1692">
        <v>1.78</v>
      </c>
      <c r="F1692" t="s">
        <v>9</v>
      </c>
      <c r="G1692" t="s">
        <v>30</v>
      </c>
      <c r="H1692" t="s">
        <v>28</v>
      </c>
      <c r="I1692">
        <v>84</v>
      </c>
      <c r="J1692">
        <f t="shared" si="156"/>
        <v>2016</v>
      </c>
      <c r="K1692" t="str">
        <f t="shared" si="157"/>
        <v>50-100</v>
      </c>
      <c r="L1692" t="str">
        <f t="shared" si="158"/>
        <v>65-79.99</v>
      </c>
      <c r="M1692" s="2" t="str">
        <f t="shared" si="159"/>
        <v>1.50-1.99</v>
      </c>
      <c r="N1692" s="2" t="str">
        <f t="shared" si="160"/>
        <v>95-97.99</v>
      </c>
      <c r="O1692" s="2">
        <f t="shared" si="161"/>
        <v>0</v>
      </c>
      <c r="P1692" s="2">
        <f>1</f>
        <v>1</v>
      </c>
    </row>
    <row r="1693" spans="1:16" x14ac:dyDescent="0.25">
      <c r="A1693" s="1">
        <v>44034</v>
      </c>
      <c r="B1693">
        <v>4410000</v>
      </c>
      <c r="C1693">
        <v>87.91</v>
      </c>
      <c r="D1693">
        <v>61.39</v>
      </c>
      <c r="E1693">
        <v>1.76</v>
      </c>
      <c r="F1693" t="s">
        <v>9</v>
      </c>
      <c r="G1693" t="s">
        <v>17</v>
      </c>
      <c r="H1693" t="s">
        <v>18</v>
      </c>
      <c r="I1693">
        <v>111</v>
      </c>
      <c r="J1693">
        <f t="shared" si="156"/>
        <v>2020</v>
      </c>
      <c r="K1693" t="str">
        <f t="shared" si="157"/>
        <v>More than 100</v>
      </c>
      <c r="L1693" t="str">
        <f t="shared" si="158"/>
        <v>Under 65</v>
      </c>
      <c r="M1693" s="2" t="str">
        <f t="shared" si="159"/>
        <v>1.50-1.99</v>
      </c>
      <c r="N1693" s="2" t="str">
        <f t="shared" si="160"/>
        <v>Under 90</v>
      </c>
      <c r="O1693" s="2">
        <f t="shared" si="161"/>
        <v>0</v>
      </c>
      <c r="P1693" s="2">
        <f>1</f>
        <v>1</v>
      </c>
    </row>
    <row r="1694" spans="1:16" x14ac:dyDescent="0.25">
      <c r="A1694" s="1">
        <v>43463</v>
      </c>
      <c r="B1694">
        <v>7777000</v>
      </c>
      <c r="C1694">
        <v>96.87</v>
      </c>
      <c r="D1694">
        <v>73.25</v>
      </c>
      <c r="E1694">
        <v>2.17</v>
      </c>
      <c r="F1694" t="s">
        <v>52</v>
      </c>
      <c r="G1694" t="s">
        <v>35</v>
      </c>
      <c r="H1694" t="s">
        <v>11</v>
      </c>
      <c r="I1694">
        <v>79</v>
      </c>
      <c r="J1694">
        <f t="shared" si="156"/>
        <v>2018</v>
      </c>
      <c r="K1694" t="str">
        <f t="shared" si="157"/>
        <v>50-100</v>
      </c>
      <c r="L1694" t="str">
        <f t="shared" si="158"/>
        <v>65-79.99</v>
      </c>
      <c r="M1694" s="2" t="str">
        <f t="shared" si="159"/>
        <v>Over 2.00</v>
      </c>
      <c r="N1694" s="2" t="str">
        <f t="shared" si="160"/>
        <v>95-97.99</v>
      </c>
      <c r="O1694" s="2">
        <f t="shared" si="161"/>
        <v>1</v>
      </c>
      <c r="P1694" s="2">
        <f>1</f>
        <v>1</v>
      </c>
    </row>
    <row r="1695" spans="1:16" x14ac:dyDescent="0.25">
      <c r="A1695" s="1">
        <v>42483</v>
      </c>
      <c r="B1695">
        <v>6632000</v>
      </c>
      <c r="C1695">
        <v>91.14</v>
      </c>
      <c r="D1695">
        <v>85.05</v>
      </c>
      <c r="E1695">
        <v>1.45</v>
      </c>
      <c r="F1695" t="s">
        <v>9</v>
      </c>
      <c r="G1695" t="s">
        <v>36</v>
      </c>
      <c r="H1695" t="s">
        <v>37</v>
      </c>
      <c r="I1695">
        <v>43</v>
      </c>
      <c r="J1695">
        <f t="shared" si="156"/>
        <v>2016</v>
      </c>
      <c r="K1695" t="str">
        <f t="shared" si="157"/>
        <v>Less than 50</v>
      </c>
      <c r="L1695" t="str">
        <f t="shared" si="158"/>
        <v>Over 80</v>
      </c>
      <c r="M1695" s="2" t="str">
        <f t="shared" si="159"/>
        <v>1.25-1.49</v>
      </c>
      <c r="N1695" s="2" t="str">
        <f t="shared" si="160"/>
        <v>90-94.99</v>
      </c>
      <c r="O1695" s="2">
        <f t="shared" si="161"/>
        <v>0</v>
      </c>
      <c r="P1695" s="2">
        <f>1</f>
        <v>1</v>
      </c>
    </row>
    <row r="1696" spans="1:16" x14ac:dyDescent="0.25">
      <c r="A1696" s="1">
        <v>43450</v>
      </c>
      <c r="B1696">
        <v>1250000</v>
      </c>
      <c r="C1696">
        <v>93.02</v>
      </c>
      <c r="D1696">
        <v>85.06</v>
      </c>
      <c r="E1696">
        <v>2.37</v>
      </c>
      <c r="F1696" t="s">
        <v>9</v>
      </c>
      <c r="G1696" t="s">
        <v>48</v>
      </c>
      <c r="H1696" t="s">
        <v>13</v>
      </c>
      <c r="I1696">
        <v>110</v>
      </c>
      <c r="J1696">
        <f t="shared" si="156"/>
        <v>2018</v>
      </c>
      <c r="K1696" t="str">
        <f t="shared" si="157"/>
        <v>More than 100</v>
      </c>
      <c r="L1696" t="str">
        <f t="shared" si="158"/>
        <v>Over 80</v>
      </c>
      <c r="M1696" s="2" t="str">
        <f t="shared" si="159"/>
        <v>Over 2.00</v>
      </c>
      <c r="N1696" s="2" t="str">
        <f t="shared" si="160"/>
        <v>90-94.99</v>
      </c>
      <c r="O1696" s="2">
        <f t="shared" si="161"/>
        <v>0</v>
      </c>
      <c r="P1696" s="2">
        <f>1</f>
        <v>1</v>
      </c>
    </row>
    <row r="1697" spans="1:16" x14ac:dyDescent="0.25">
      <c r="A1697" s="1">
        <v>42471</v>
      </c>
      <c r="B1697">
        <v>4448000</v>
      </c>
      <c r="C1697">
        <v>93.24</v>
      </c>
      <c r="D1697">
        <v>87.96</v>
      </c>
      <c r="E1697">
        <v>2.5</v>
      </c>
      <c r="F1697" t="s">
        <v>19</v>
      </c>
      <c r="G1697" t="s">
        <v>35</v>
      </c>
      <c r="H1697" t="s">
        <v>11</v>
      </c>
      <c r="I1697">
        <v>23</v>
      </c>
      <c r="J1697">
        <f t="shared" si="156"/>
        <v>2016</v>
      </c>
      <c r="K1697" t="str">
        <f t="shared" si="157"/>
        <v>Less than 50</v>
      </c>
      <c r="L1697" t="str">
        <f t="shared" si="158"/>
        <v>Over 80</v>
      </c>
      <c r="M1697" s="2" t="str">
        <f t="shared" si="159"/>
        <v>Over 2.00</v>
      </c>
      <c r="N1697" s="2" t="str">
        <f t="shared" si="160"/>
        <v>90-94.99</v>
      </c>
      <c r="O1697" s="2">
        <f t="shared" si="161"/>
        <v>1</v>
      </c>
      <c r="P1697" s="2">
        <f>1</f>
        <v>1</v>
      </c>
    </row>
    <row r="1698" spans="1:16" x14ac:dyDescent="0.25">
      <c r="A1698" s="1">
        <v>44172</v>
      </c>
      <c r="B1698">
        <v>6564000</v>
      </c>
      <c r="C1698">
        <v>90.67</v>
      </c>
      <c r="D1698">
        <v>50.32</v>
      </c>
      <c r="E1698">
        <v>1.01</v>
      </c>
      <c r="F1698" t="s">
        <v>40</v>
      </c>
      <c r="G1698" t="s">
        <v>31</v>
      </c>
      <c r="H1698" t="s">
        <v>21</v>
      </c>
      <c r="I1698">
        <v>47</v>
      </c>
      <c r="J1698">
        <f t="shared" si="156"/>
        <v>2020</v>
      </c>
      <c r="K1698" t="str">
        <f t="shared" si="157"/>
        <v>Less than 50</v>
      </c>
      <c r="L1698" t="str">
        <f t="shared" si="158"/>
        <v>Under 65</v>
      </c>
      <c r="M1698" s="2" t="str">
        <f t="shared" si="159"/>
        <v>Under 1.25</v>
      </c>
      <c r="N1698" s="2" t="str">
        <f t="shared" si="160"/>
        <v>90-94.99</v>
      </c>
      <c r="O1698" s="2">
        <f t="shared" si="161"/>
        <v>1</v>
      </c>
      <c r="P1698" s="2">
        <f>1</f>
        <v>1</v>
      </c>
    </row>
    <row r="1699" spans="1:16" x14ac:dyDescent="0.25">
      <c r="A1699" s="1">
        <v>44137</v>
      </c>
      <c r="B1699">
        <v>3207000</v>
      </c>
      <c r="C1699">
        <v>85.34</v>
      </c>
      <c r="D1699">
        <v>77.48</v>
      </c>
      <c r="E1699">
        <v>1.44</v>
      </c>
      <c r="F1699" t="s">
        <v>19</v>
      </c>
      <c r="G1699" t="s">
        <v>50</v>
      </c>
      <c r="H1699" t="s">
        <v>21</v>
      </c>
      <c r="I1699">
        <v>5</v>
      </c>
      <c r="J1699">
        <f t="shared" si="156"/>
        <v>2020</v>
      </c>
      <c r="K1699" t="str">
        <f t="shared" si="157"/>
        <v>Less than 50</v>
      </c>
      <c r="L1699" t="str">
        <f t="shared" si="158"/>
        <v>65-79.99</v>
      </c>
      <c r="M1699" s="2" t="str">
        <f t="shared" si="159"/>
        <v>1.25-1.49</v>
      </c>
      <c r="N1699" s="2" t="str">
        <f t="shared" si="160"/>
        <v>Under 90</v>
      </c>
      <c r="O1699" s="2">
        <f t="shared" si="161"/>
        <v>1</v>
      </c>
      <c r="P1699" s="2">
        <f>1</f>
        <v>1</v>
      </c>
    </row>
    <row r="1700" spans="1:16" x14ac:dyDescent="0.25">
      <c r="A1700" s="1">
        <v>45413</v>
      </c>
      <c r="B1700">
        <v>1412000</v>
      </c>
      <c r="C1700">
        <v>87.51</v>
      </c>
      <c r="D1700">
        <v>66.290000000000006</v>
      </c>
      <c r="E1700">
        <v>1.35</v>
      </c>
      <c r="F1700" t="s">
        <v>9</v>
      </c>
      <c r="G1700" t="s">
        <v>51</v>
      </c>
      <c r="H1700" t="s">
        <v>28</v>
      </c>
      <c r="I1700">
        <v>91</v>
      </c>
      <c r="J1700">
        <f t="shared" si="156"/>
        <v>2024</v>
      </c>
      <c r="K1700" t="str">
        <f t="shared" si="157"/>
        <v>50-100</v>
      </c>
      <c r="L1700" t="str">
        <f t="shared" si="158"/>
        <v>65-79.99</v>
      </c>
      <c r="M1700" s="2" t="str">
        <f t="shared" si="159"/>
        <v>1.25-1.49</v>
      </c>
      <c r="N1700" s="2" t="str">
        <f t="shared" si="160"/>
        <v>Under 90</v>
      </c>
      <c r="O1700" s="2">
        <f t="shared" si="161"/>
        <v>0</v>
      </c>
      <c r="P1700" s="2">
        <f>1</f>
        <v>1</v>
      </c>
    </row>
    <row r="1701" spans="1:16" x14ac:dyDescent="0.25">
      <c r="A1701" s="1">
        <v>44685</v>
      </c>
      <c r="B1701">
        <v>2189000</v>
      </c>
      <c r="C1701">
        <v>92.63</v>
      </c>
      <c r="D1701">
        <v>56.3</v>
      </c>
      <c r="E1701">
        <v>2.0099999999999998</v>
      </c>
      <c r="F1701" t="s">
        <v>9</v>
      </c>
      <c r="G1701" t="s">
        <v>46</v>
      </c>
      <c r="H1701" t="s">
        <v>37</v>
      </c>
      <c r="I1701">
        <v>79</v>
      </c>
      <c r="J1701">
        <f t="shared" si="156"/>
        <v>2022</v>
      </c>
      <c r="K1701" t="str">
        <f t="shared" si="157"/>
        <v>50-100</v>
      </c>
      <c r="L1701" t="str">
        <f t="shared" si="158"/>
        <v>Under 65</v>
      </c>
      <c r="M1701" s="2" t="str">
        <f t="shared" si="159"/>
        <v>Over 2.00</v>
      </c>
      <c r="N1701" s="2" t="str">
        <f t="shared" si="160"/>
        <v>90-94.99</v>
      </c>
      <c r="O1701" s="2">
        <f t="shared" si="161"/>
        <v>0</v>
      </c>
      <c r="P1701" s="2">
        <f>1</f>
        <v>1</v>
      </c>
    </row>
    <row r="1702" spans="1:16" x14ac:dyDescent="0.25">
      <c r="A1702" s="1">
        <v>45585</v>
      </c>
      <c r="B1702">
        <v>4098000</v>
      </c>
      <c r="C1702">
        <v>92.02</v>
      </c>
      <c r="D1702">
        <v>52.83</v>
      </c>
      <c r="E1702">
        <v>1.9</v>
      </c>
      <c r="F1702" t="s">
        <v>9</v>
      </c>
      <c r="G1702" t="s">
        <v>16</v>
      </c>
      <c r="H1702" t="s">
        <v>11</v>
      </c>
      <c r="I1702">
        <v>83</v>
      </c>
      <c r="J1702">
        <f t="shared" si="156"/>
        <v>2024</v>
      </c>
      <c r="K1702" t="str">
        <f t="shared" si="157"/>
        <v>50-100</v>
      </c>
      <c r="L1702" t="str">
        <f t="shared" si="158"/>
        <v>Under 65</v>
      </c>
      <c r="M1702" s="2" t="str">
        <f t="shared" si="159"/>
        <v>1.50-1.99</v>
      </c>
      <c r="N1702" s="2" t="str">
        <f t="shared" si="160"/>
        <v>90-94.99</v>
      </c>
      <c r="O1702" s="2">
        <f t="shared" si="161"/>
        <v>0</v>
      </c>
      <c r="P1702" s="2">
        <f>1</f>
        <v>1</v>
      </c>
    </row>
    <row r="1703" spans="1:16" x14ac:dyDescent="0.25">
      <c r="A1703" s="1">
        <v>45152</v>
      </c>
      <c r="B1703">
        <v>5402000</v>
      </c>
      <c r="C1703">
        <v>92.76</v>
      </c>
      <c r="D1703">
        <v>86.97</v>
      </c>
      <c r="E1703">
        <v>1.82</v>
      </c>
      <c r="F1703" t="s">
        <v>9</v>
      </c>
      <c r="G1703" t="s">
        <v>25</v>
      </c>
      <c r="H1703" t="s">
        <v>26</v>
      </c>
      <c r="I1703">
        <v>23</v>
      </c>
      <c r="J1703">
        <f t="shared" si="156"/>
        <v>2023</v>
      </c>
      <c r="K1703" t="str">
        <f t="shared" si="157"/>
        <v>Less than 50</v>
      </c>
      <c r="L1703" t="str">
        <f t="shared" si="158"/>
        <v>Over 80</v>
      </c>
      <c r="M1703" s="2" t="str">
        <f t="shared" si="159"/>
        <v>1.50-1.99</v>
      </c>
      <c r="N1703" s="2" t="str">
        <f t="shared" si="160"/>
        <v>90-94.99</v>
      </c>
      <c r="O1703" s="2">
        <f t="shared" si="161"/>
        <v>0</v>
      </c>
      <c r="P1703" s="2">
        <f>1</f>
        <v>1</v>
      </c>
    </row>
    <row r="1704" spans="1:16" x14ac:dyDescent="0.25">
      <c r="A1704" s="1">
        <v>43785</v>
      </c>
      <c r="B1704">
        <v>1439000</v>
      </c>
      <c r="C1704">
        <v>99.24</v>
      </c>
      <c r="D1704">
        <v>81.09</v>
      </c>
      <c r="E1704">
        <v>1.43</v>
      </c>
      <c r="F1704" t="s">
        <v>9</v>
      </c>
      <c r="G1704" t="s">
        <v>22</v>
      </c>
      <c r="H1704" t="s">
        <v>23</v>
      </c>
      <c r="I1704">
        <v>120</v>
      </c>
      <c r="J1704">
        <f t="shared" si="156"/>
        <v>2019</v>
      </c>
      <c r="K1704" t="str">
        <f t="shared" si="157"/>
        <v>More than 100</v>
      </c>
      <c r="L1704" t="str">
        <f t="shared" si="158"/>
        <v>Over 80</v>
      </c>
      <c r="M1704" s="2" t="str">
        <f t="shared" si="159"/>
        <v>1.25-1.49</v>
      </c>
      <c r="N1704" s="2" t="str">
        <f t="shared" si="160"/>
        <v>Over 98</v>
      </c>
      <c r="O1704" s="2">
        <f t="shared" si="161"/>
        <v>0</v>
      </c>
      <c r="P1704" s="2">
        <f>1</f>
        <v>1</v>
      </c>
    </row>
    <row r="1705" spans="1:16" x14ac:dyDescent="0.25">
      <c r="A1705" s="1">
        <v>42438</v>
      </c>
      <c r="B1705">
        <v>4541000</v>
      </c>
      <c r="C1705">
        <v>97.43</v>
      </c>
      <c r="D1705">
        <v>82.92</v>
      </c>
      <c r="E1705">
        <v>1.28</v>
      </c>
      <c r="F1705" t="s">
        <v>9</v>
      </c>
      <c r="G1705" t="s">
        <v>10</v>
      </c>
      <c r="H1705" t="s">
        <v>11</v>
      </c>
      <c r="I1705">
        <v>110</v>
      </c>
      <c r="J1705">
        <f t="shared" si="156"/>
        <v>2016</v>
      </c>
      <c r="K1705" t="str">
        <f t="shared" si="157"/>
        <v>More than 100</v>
      </c>
      <c r="L1705" t="str">
        <f t="shared" si="158"/>
        <v>Over 80</v>
      </c>
      <c r="M1705" s="2" t="str">
        <f t="shared" si="159"/>
        <v>1.25-1.49</v>
      </c>
      <c r="N1705" s="2" t="str">
        <f t="shared" si="160"/>
        <v>95-97.99</v>
      </c>
      <c r="O1705" s="2">
        <f t="shared" si="161"/>
        <v>0</v>
      </c>
      <c r="P1705" s="2">
        <f>1</f>
        <v>1</v>
      </c>
    </row>
    <row r="1706" spans="1:16" x14ac:dyDescent="0.25">
      <c r="A1706" s="1">
        <v>43398</v>
      </c>
      <c r="B1706">
        <v>2873000</v>
      </c>
      <c r="C1706">
        <v>89.46</v>
      </c>
      <c r="D1706">
        <v>61.85</v>
      </c>
      <c r="E1706">
        <v>2.09</v>
      </c>
      <c r="F1706" t="s">
        <v>9</v>
      </c>
      <c r="G1706" t="s">
        <v>44</v>
      </c>
      <c r="H1706" t="s">
        <v>37</v>
      </c>
      <c r="I1706">
        <v>105</v>
      </c>
      <c r="J1706">
        <f t="shared" si="156"/>
        <v>2018</v>
      </c>
      <c r="K1706" t="str">
        <f t="shared" si="157"/>
        <v>More than 100</v>
      </c>
      <c r="L1706" t="str">
        <f t="shared" si="158"/>
        <v>Under 65</v>
      </c>
      <c r="M1706" s="2" t="str">
        <f t="shared" si="159"/>
        <v>Over 2.00</v>
      </c>
      <c r="N1706" s="2" t="str">
        <f t="shared" si="160"/>
        <v>Under 90</v>
      </c>
      <c r="O1706" s="2">
        <f t="shared" si="161"/>
        <v>0</v>
      </c>
      <c r="P1706" s="2">
        <f>1</f>
        <v>1</v>
      </c>
    </row>
    <row r="1707" spans="1:16" x14ac:dyDescent="0.25">
      <c r="A1707" s="1">
        <v>43988</v>
      </c>
      <c r="B1707">
        <v>3358000</v>
      </c>
      <c r="C1707">
        <v>86.57</v>
      </c>
      <c r="D1707">
        <v>59.5</v>
      </c>
      <c r="E1707">
        <v>1.57</v>
      </c>
      <c r="F1707" t="s">
        <v>9</v>
      </c>
      <c r="G1707" t="s">
        <v>16</v>
      </c>
      <c r="H1707" t="s">
        <v>11</v>
      </c>
      <c r="I1707">
        <v>91</v>
      </c>
      <c r="J1707">
        <f t="shared" si="156"/>
        <v>2020</v>
      </c>
      <c r="K1707" t="str">
        <f t="shared" si="157"/>
        <v>50-100</v>
      </c>
      <c r="L1707" t="str">
        <f t="shared" si="158"/>
        <v>Under 65</v>
      </c>
      <c r="M1707" s="2" t="str">
        <f t="shared" si="159"/>
        <v>1.50-1.99</v>
      </c>
      <c r="N1707" s="2" t="str">
        <f t="shared" si="160"/>
        <v>Under 90</v>
      </c>
      <c r="O1707" s="2">
        <f t="shared" si="161"/>
        <v>0</v>
      </c>
      <c r="P1707" s="2">
        <f>1</f>
        <v>1</v>
      </c>
    </row>
    <row r="1708" spans="1:16" x14ac:dyDescent="0.25">
      <c r="A1708" s="1">
        <v>44429</v>
      </c>
      <c r="B1708">
        <v>3789000</v>
      </c>
      <c r="C1708">
        <v>99.56</v>
      </c>
      <c r="D1708">
        <v>78.64</v>
      </c>
      <c r="E1708">
        <v>1.48</v>
      </c>
      <c r="F1708" t="s">
        <v>9</v>
      </c>
      <c r="G1708" t="s">
        <v>48</v>
      </c>
      <c r="H1708" t="s">
        <v>13</v>
      </c>
      <c r="I1708">
        <v>74</v>
      </c>
      <c r="J1708">
        <f t="shared" si="156"/>
        <v>2021</v>
      </c>
      <c r="K1708" t="str">
        <f t="shared" si="157"/>
        <v>50-100</v>
      </c>
      <c r="L1708" t="str">
        <f t="shared" si="158"/>
        <v>65-79.99</v>
      </c>
      <c r="M1708" s="2" t="str">
        <f t="shared" si="159"/>
        <v>1.25-1.49</v>
      </c>
      <c r="N1708" s="2" t="str">
        <f t="shared" si="160"/>
        <v>Over 98</v>
      </c>
      <c r="O1708" s="2">
        <f t="shared" si="161"/>
        <v>0</v>
      </c>
      <c r="P1708" s="2">
        <f>1</f>
        <v>1</v>
      </c>
    </row>
    <row r="1709" spans="1:16" x14ac:dyDescent="0.25">
      <c r="A1709" s="1">
        <v>42508</v>
      </c>
      <c r="B1709">
        <v>3921000</v>
      </c>
      <c r="C1709">
        <v>94.39</v>
      </c>
      <c r="D1709">
        <v>55.85</v>
      </c>
      <c r="E1709">
        <v>1.28</v>
      </c>
      <c r="F1709" t="s">
        <v>40</v>
      </c>
      <c r="G1709" t="s">
        <v>41</v>
      </c>
      <c r="H1709" t="s">
        <v>33</v>
      </c>
      <c r="I1709">
        <v>17</v>
      </c>
      <c r="J1709">
        <f t="shared" si="156"/>
        <v>2016</v>
      </c>
      <c r="K1709" t="str">
        <f t="shared" si="157"/>
        <v>Less than 50</v>
      </c>
      <c r="L1709" t="str">
        <f t="shared" si="158"/>
        <v>Under 65</v>
      </c>
      <c r="M1709" s="2" t="str">
        <f t="shared" si="159"/>
        <v>1.25-1.49</v>
      </c>
      <c r="N1709" s="2" t="str">
        <f t="shared" si="160"/>
        <v>90-94.99</v>
      </c>
      <c r="O1709" s="2">
        <f t="shared" si="161"/>
        <v>1</v>
      </c>
      <c r="P1709" s="2">
        <f>1</f>
        <v>1</v>
      </c>
    </row>
    <row r="1710" spans="1:16" x14ac:dyDescent="0.25">
      <c r="A1710" s="1">
        <v>44273</v>
      </c>
      <c r="B1710">
        <v>4157000</v>
      </c>
      <c r="C1710">
        <v>90.7</v>
      </c>
      <c r="D1710">
        <v>84.85</v>
      </c>
      <c r="E1710">
        <v>1.99</v>
      </c>
      <c r="F1710" t="s">
        <v>19</v>
      </c>
      <c r="G1710" t="s">
        <v>29</v>
      </c>
      <c r="H1710" t="s">
        <v>26</v>
      </c>
      <c r="I1710">
        <v>93</v>
      </c>
      <c r="J1710">
        <f t="shared" si="156"/>
        <v>2021</v>
      </c>
      <c r="K1710" t="str">
        <f t="shared" si="157"/>
        <v>50-100</v>
      </c>
      <c r="L1710" t="str">
        <f t="shared" si="158"/>
        <v>Over 80</v>
      </c>
      <c r="M1710" s="2" t="str">
        <f t="shared" si="159"/>
        <v>1.50-1.99</v>
      </c>
      <c r="N1710" s="2" t="str">
        <f t="shared" si="160"/>
        <v>90-94.99</v>
      </c>
      <c r="O1710" s="2">
        <f t="shared" si="161"/>
        <v>1</v>
      </c>
      <c r="P1710" s="2">
        <f>1</f>
        <v>1</v>
      </c>
    </row>
    <row r="1711" spans="1:16" x14ac:dyDescent="0.25">
      <c r="A1711" s="1">
        <v>43908</v>
      </c>
      <c r="B1711">
        <v>7578000</v>
      </c>
      <c r="C1711">
        <v>85.3</v>
      </c>
      <c r="D1711">
        <v>79.430000000000007</v>
      </c>
      <c r="E1711">
        <v>1.73</v>
      </c>
      <c r="F1711" t="s">
        <v>40</v>
      </c>
      <c r="G1711" t="s">
        <v>27</v>
      </c>
      <c r="H1711" t="s">
        <v>28</v>
      </c>
      <c r="I1711">
        <v>41</v>
      </c>
      <c r="J1711">
        <f t="shared" si="156"/>
        <v>2020</v>
      </c>
      <c r="K1711" t="str">
        <f t="shared" si="157"/>
        <v>Less than 50</v>
      </c>
      <c r="L1711" t="str">
        <f t="shared" si="158"/>
        <v>65-79.99</v>
      </c>
      <c r="M1711" s="2" t="str">
        <f t="shared" si="159"/>
        <v>1.50-1.99</v>
      </c>
      <c r="N1711" s="2" t="str">
        <f t="shared" si="160"/>
        <v>Under 90</v>
      </c>
      <c r="O1711" s="2">
        <f t="shared" si="161"/>
        <v>1</v>
      </c>
      <c r="P1711" s="2">
        <f>1</f>
        <v>1</v>
      </c>
    </row>
    <row r="1712" spans="1:16" x14ac:dyDescent="0.25">
      <c r="A1712" s="1">
        <v>42984</v>
      </c>
      <c r="B1712">
        <v>509000</v>
      </c>
      <c r="C1712">
        <v>91.98</v>
      </c>
      <c r="D1712">
        <v>77.599999999999994</v>
      </c>
      <c r="E1712">
        <v>2.33</v>
      </c>
      <c r="F1712" t="s">
        <v>9</v>
      </c>
      <c r="G1712" t="s">
        <v>29</v>
      </c>
      <c r="H1712" t="s">
        <v>26</v>
      </c>
      <c r="I1712">
        <v>80</v>
      </c>
      <c r="J1712">
        <f t="shared" si="156"/>
        <v>2017</v>
      </c>
      <c r="K1712" t="str">
        <f t="shared" si="157"/>
        <v>50-100</v>
      </c>
      <c r="L1712" t="str">
        <f t="shared" si="158"/>
        <v>65-79.99</v>
      </c>
      <c r="M1712" s="2" t="str">
        <f t="shared" si="159"/>
        <v>Over 2.00</v>
      </c>
      <c r="N1712" s="2" t="str">
        <f t="shared" si="160"/>
        <v>90-94.99</v>
      </c>
      <c r="O1712" s="2">
        <f t="shared" si="161"/>
        <v>0</v>
      </c>
      <c r="P1712" s="2">
        <f>1</f>
        <v>1</v>
      </c>
    </row>
    <row r="1713" spans="1:16" x14ac:dyDescent="0.25">
      <c r="A1713" s="1">
        <v>44497</v>
      </c>
      <c r="B1713">
        <v>4279000</v>
      </c>
      <c r="C1713">
        <v>86.59</v>
      </c>
      <c r="D1713">
        <v>54.49</v>
      </c>
      <c r="E1713">
        <v>1.44</v>
      </c>
      <c r="F1713" t="s">
        <v>9</v>
      </c>
      <c r="G1713" t="s">
        <v>32</v>
      </c>
      <c r="H1713" t="s">
        <v>33</v>
      </c>
      <c r="I1713">
        <v>93</v>
      </c>
      <c r="J1713">
        <f t="shared" si="156"/>
        <v>2021</v>
      </c>
      <c r="K1713" t="str">
        <f t="shared" si="157"/>
        <v>50-100</v>
      </c>
      <c r="L1713" t="str">
        <f t="shared" si="158"/>
        <v>Under 65</v>
      </c>
      <c r="M1713" s="2" t="str">
        <f t="shared" si="159"/>
        <v>1.25-1.49</v>
      </c>
      <c r="N1713" s="2" t="str">
        <f t="shared" si="160"/>
        <v>Under 90</v>
      </c>
      <c r="O1713" s="2">
        <f t="shared" si="161"/>
        <v>0</v>
      </c>
      <c r="P1713" s="2">
        <f>1</f>
        <v>1</v>
      </c>
    </row>
    <row r="1714" spans="1:16" x14ac:dyDescent="0.25">
      <c r="A1714" s="1">
        <v>44926</v>
      </c>
      <c r="B1714">
        <v>7458000</v>
      </c>
      <c r="C1714">
        <v>98.49</v>
      </c>
      <c r="D1714">
        <v>74.95</v>
      </c>
      <c r="E1714">
        <v>1.01</v>
      </c>
      <c r="F1714" t="s">
        <v>9</v>
      </c>
      <c r="G1714" t="s">
        <v>39</v>
      </c>
      <c r="H1714" t="s">
        <v>23</v>
      </c>
      <c r="I1714">
        <v>88</v>
      </c>
      <c r="J1714">
        <f t="shared" si="156"/>
        <v>2022</v>
      </c>
      <c r="K1714" t="str">
        <f t="shared" si="157"/>
        <v>50-100</v>
      </c>
      <c r="L1714" t="str">
        <f t="shared" si="158"/>
        <v>65-79.99</v>
      </c>
      <c r="M1714" s="2" t="str">
        <f t="shared" si="159"/>
        <v>Under 1.25</v>
      </c>
      <c r="N1714" s="2" t="str">
        <f t="shared" si="160"/>
        <v>Over 98</v>
      </c>
      <c r="O1714" s="2">
        <f t="shared" si="161"/>
        <v>0</v>
      </c>
      <c r="P1714" s="2">
        <f>1</f>
        <v>1</v>
      </c>
    </row>
    <row r="1715" spans="1:16" x14ac:dyDescent="0.25">
      <c r="A1715" s="1">
        <v>44696</v>
      </c>
      <c r="B1715">
        <v>5045000</v>
      </c>
      <c r="C1715">
        <v>85.65</v>
      </c>
      <c r="D1715">
        <v>63.94</v>
      </c>
      <c r="E1715">
        <v>1.27</v>
      </c>
      <c r="F1715" t="s">
        <v>19</v>
      </c>
      <c r="G1715" t="s">
        <v>10</v>
      </c>
      <c r="H1715" t="s">
        <v>11</v>
      </c>
      <c r="I1715">
        <v>6</v>
      </c>
      <c r="J1715">
        <f t="shared" si="156"/>
        <v>2022</v>
      </c>
      <c r="K1715" t="str">
        <f t="shared" si="157"/>
        <v>Less than 50</v>
      </c>
      <c r="L1715" t="str">
        <f t="shared" si="158"/>
        <v>Under 65</v>
      </c>
      <c r="M1715" s="2" t="str">
        <f t="shared" si="159"/>
        <v>1.25-1.49</v>
      </c>
      <c r="N1715" s="2" t="str">
        <f t="shared" si="160"/>
        <v>Under 90</v>
      </c>
      <c r="O1715" s="2">
        <f t="shared" si="161"/>
        <v>1</v>
      </c>
      <c r="P1715" s="2">
        <f>1</f>
        <v>1</v>
      </c>
    </row>
    <row r="1716" spans="1:16" x14ac:dyDescent="0.25">
      <c r="A1716" s="1">
        <v>44943</v>
      </c>
      <c r="B1716">
        <v>3968000</v>
      </c>
      <c r="C1716">
        <v>92.43</v>
      </c>
      <c r="D1716">
        <v>67.11</v>
      </c>
      <c r="E1716">
        <v>2.4300000000000002</v>
      </c>
      <c r="F1716" t="s">
        <v>9</v>
      </c>
      <c r="G1716" t="s">
        <v>39</v>
      </c>
      <c r="H1716" t="s">
        <v>23</v>
      </c>
      <c r="I1716">
        <v>138</v>
      </c>
      <c r="J1716">
        <f t="shared" si="156"/>
        <v>2023</v>
      </c>
      <c r="K1716" t="str">
        <f t="shared" si="157"/>
        <v>More than 100</v>
      </c>
      <c r="L1716" t="str">
        <f t="shared" si="158"/>
        <v>65-79.99</v>
      </c>
      <c r="M1716" s="2" t="str">
        <f t="shared" si="159"/>
        <v>Over 2.00</v>
      </c>
      <c r="N1716" s="2" t="str">
        <f t="shared" si="160"/>
        <v>90-94.99</v>
      </c>
      <c r="O1716" s="2">
        <f t="shared" si="161"/>
        <v>0</v>
      </c>
      <c r="P1716" s="2">
        <f>1</f>
        <v>1</v>
      </c>
    </row>
    <row r="1717" spans="1:16" x14ac:dyDescent="0.25">
      <c r="A1717" s="1">
        <v>44613</v>
      </c>
      <c r="B1717">
        <v>5174000</v>
      </c>
      <c r="C1717">
        <v>96.04</v>
      </c>
      <c r="D1717">
        <v>72.27</v>
      </c>
      <c r="E1717">
        <v>2.39</v>
      </c>
      <c r="F1717" t="s">
        <v>9</v>
      </c>
      <c r="G1717" t="s">
        <v>30</v>
      </c>
      <c r="H1717" t="s">
        <v>28</v>
      </c>
      <c r="I1717">
        <v>30</v>
      </c>
      <c r="J1717">
        <f t="shared" si="156"/>
        <v>2022</v>
      </c>
      <c r="K1717" t="str">
        <f t="shared" si="157"/>
        <v>Less than 50</v>
      </c>
      <c r="L1717" t="str">
        <f t="shared" si="158"/>
        <v>65-79.99</v>
      </c>
      <c r="M1717" s="2" t="str">
        <f t="shared" si="159"/>
        <v>Over 2.00</v>
      </c>
      <c r="N1717" s="2" t="str">
        <f t="shared" si="160"/>
        <v>95-97.99</v>
      </c>
      <c r="O1717" s="2">
        <f t="shared" si="161"/>
        <v>0</v>
      </c>
      <c r="P1717" s="2">
        <f>1</f>
        <v>1</v>
      </c>
    </row>
    <row r="1718" spans="1:16" x14ac:dyDescent="0.25">
      <c r="A1718" s="1">
        <v>44317</v>
      </c>
      <c r="B1718">
        <v>3665000</v>
      </c>
      <c r="C1718">
        <v>86.33</v>
      </c>
      <c r="D1718">
        <v>74.36</v>
      </c>
      <c r="E1718">
        <v>1.43</v>
      </c>
      <c r="F1718" t="s">
        <v>19</v>
      </c>
      <c r="G1718" t="s">
        <v>32</v>
      </c>
      <c r="H1718" t="s">
        <v>33</v>
      </c>
      <c r="I1718">
        <v>7</v>
      </c>
      <c r="J1718">
        <f t="shared" si="156"/>
        <v>2021</v>
      </c>
      <c r="K1718" t="str">
        <f t="shared" si="157"/>
        <v>Less than 50</v>
      </c>
      <c r="L1718" t="str">
        <f t="shared" si="158"/>
        <v>65-79.99</v>
      </c>
      <c r="M1718" s="2" t="str">
        <f t="shared" si="159"/>
        <v>1.25-1.49</v>
      </c>
      <c r="N1718" s="2" t="str">
        <f t="shared" si="160"/>
        <v>Under 90</v>
      </c>
      <c r="O1718" s="2">
        <f t="shared" si="161"/>
        <v>1</v>
      </c>
      <c r="P1718" s="2">
        <f>1</f>
        <v>1</v>
      </c>
    </row>
    <row r="1719" spans="1:16" x14ac:dyDescent="0.25">
      <c r="A1719" s="1">
        <v>43371</v>
      </c>
      <c r="B1719">
        <v>5320000</v>
      </c>
      <c r="C1719">
        <v>92.98</v>
      </c>
      <c r="D1719">
        <v>53.03</v>
      </c>
      <c r="E1719">
        <v>2.0499999999999998</v>
      </c>
      <c r="F1719" t="s">
        <v>9</v>
      </c>
      <c r="G1719" t="s">
        <v>39</v>
      </c>
      <c r="H1719" t="s">
        <v>23</v>
      </c>
      <c r="I1719">
        <v>38</v>
      </c>
      <c r="J1719">
        <f t="shared" si="156"/>
        <v>2018</v>
      </c>
      <c r="K1719" t="str">
        <f t="shared" si="157"/>
        <v>Less than 50</v>
      </c>
      <c r="L1719" t="str">
        <f t="shared" si="158"/>
        <v>Under 65</v>
      </c>
      <c r="M1719" s="2" t="str">
        <f t="shared" si="159"/>
        <v>Over 2.00</v>
      </c>
      <c r="N1719" s="2" t="str">
        <f t="shared" si="160"/>
        <v>90-94.99</v>
      </c>
      <c r="O1719" s="2">
        <f t="shared" si="161"/>
        <v>0</v>
      </c>
      <c r="P1719" s="2">
        <f>1</f>
        <v>1</v>
      </c>
    </row>
    <row r="1720" spans="1:16" x14ac:dyDescent="0.25">
      <c r="A1720" s="1">
        <v>45294</v>
      </c>
      <c r="B1720">
        <v>2646000</v>
      </c>
      <c r="C1720">
        <v>92.04</v>
      </c>
      <c r="D1720">
        <v>78.81</v>
      </c>
      <c r="E1720">
        <v>1.79</v>
      </c>
      <c r="F1720" t="s">
        <v>9</v>
      </c>
      <c r="G1720" t="s">
        <v>31</v>
      </c>
      <c r="H1720" t="s">
        <v>21</v>
      </c>
      <c r="I1720">
        <v>89</v>
      </c>
      <c r="J1720">
        <f t="shared" si="156"/>
        <v>2024</v>
      </c>
      <c r="K1720" t="str">
        <f t="shared" si="157"/>
        <v>50-100</v>
      </c>
      <c r="L1720" t="str">
        <f t="shared" si="158"/>
        <v>65-79.99</v>
      </c>
      <c r="M1720" s="2" t="str">
        <f t="shared" si="159"/>
        <v>1.50-1.99</v>
      </c>
      <c r="N1720" s="2" t="str">
        <f t="shared" si="160"/>
        <v>90-94.99</v>
      </c>
      <c r="O1720" s="2">
        <f t="shared" si="161"/>
        <v>0</v>
      </c>
      <c r="P1720" s="2">
        <f>1</f>
        <v>1</v>
      </c>
    </row>
    <row r="1721" spans="1:16" x14ac:dyDescent="0.25">
      <c r="A1721" s="1">
        <v>45302</v>
      </c>
      <c r="B1721">
        <v>1755000</v>
      </c>
      <c r="C1721">
        <v>94.16</v>
      </c>
      <c r="D1721">
        <v>87.56</v>
      </c>
      <c r="E1721">
        <v>2.0099999999999998</v>
      </c>
      <c r="F1721" t="s">
        <v>40</v>
      </c>
      <c r="G1721" t="s">
        <v>38</v>
      </c>
      <c r="H1721" t="s">
        <v>23</v>
      </c>
      <c r="I1721">
        <v>46</v>
      </c>
      <c r="J1721">
        <f t="shared" si="156"/>
        <v>2024</v>
      </c>
      <c r="K1721" t="str">
        <f t="shared" si="157"/>
        <v>Less than 50</v>
      </c>
      <c r="L1721" t="str">
        <f t="shared" si="158"/>
        <v>Over 80</v>
      </c>
      <c r="M1721" s="2" t="str">
        <f t="shared" si="159"/>
        <v>Over 2.00</v>
      </c>
      <c r="N1721" s="2" t="str">
        <f t="shared" si="160"/>
        <v>90-94.99</v>
      </c>
      <c r="O1721" s="2">
        <f t="shared" si="161"/>
        <v>1</v>
      </c>
      <c r="P1721" s="2">
        <f>1</f>
        <v>1</v>
      </c>
    </row>
    <row r="1722" spans="1:16" x14ac:dyDescent="0.25">
      <c r="A1722" s="1">
        <v>44493</v>
      </c>
      <c r="B1722">
        <v>4854000</v>
      </c>
      <c r="C1722">
        <v>98.36</v>
      </c>
      <c r="D1722">
        <v>53.78</v>
      </c>
      <c r="E1722">
        <v>2.48</v>
      </c>
      <c r="F1722" t="s">
        <v>40</v>
      </c>
      <c r="G1722" t="s">
        <v>12</v>
      </c>
      <c r="H1722" t="s">
        <v>13</v>
      </c>
      <c r="I1722">
        <v>51</v>
      </c>
      <c r="J1722">
        <f t="shared" si="156"/>
        <v>2021</v>
      </c>
      <c r="K1722" t="str">
        <f t="shared" si="157"/>
        <v>50-100</v>
      </c>
      <c r="L1722" t="str">
        <f t="shared" si="158"/>
        <v>Under 65</v>
      </c>
      <c r="M1722" s="2" t="str">
        <f t="shared" si="159"/>
        <v>Over 2.00</v>
      </c>
      <c r="N1722" s="2" t="str">
        <f t="shared" si="160"/>
        <v>Over 98</v>
      </c>
      <c r="O1722" s="2">
        <f t="shared" si="161"/>
        <v>1</v>
      </c>
      <c r="P1722" s="2">
        <f>1</f>
        <v>1</v>
      </c>
    </row>
    <row r="1723" spans="1:16" x14ac:dyDescent="0.25">
      <c r="A1723" s="1">
        <v>45437</v>
      </c>
      <c r="B1723">
        <v>4628000</v>
      </c>
      <c r="C1723">
        <v>97.67</v>
      </c>
      <c r="D1723">
        <v>66.739999999999995</v>
      </c>
      <c r="E1723">
        <v>1.66</v>
      </c>
      <c r="F1723" t="s">
        <v>9</v>
      </c>
      <c r="G1723" t="s">
        <v>49</v>
      </c>
      <c r="H1723" t="s">
        <v>18</v>
      </c>
      <c r="I1723">
        <v>92</v>
      </c>
      <c r="J1723">
        <f t="shared" si="156"/>
        <v>2024</v>
      </c>
      <c r="K1723" t="str">
        <f t="shared" si="157"/>
        <v>50-100</v>
      </c>
      <c r="L1723" t="str">
        <f t="shared" si="158"/>
        <v>65-79.99</v>
      </c>
      <c r="M1723" s="2" t="str">
        <f t="shared" si="159"/>
        <v>1.50-1.99</v>
      </c>
      <c r="N1723" s="2" t="str">
        <f t="shared" si="160"/>
        <v>95-97.99</v>
      </c>
      <c r="O1723" s="2">
        <f t="shared" si="161"/>
        <v>0</v>
      </c>
      <c r="P1723" s="2">
        <f>1</f>
        <v>1</v>
      </c>
    </row>
    <row r="1724" spans="1:16" x14ac:dyDescent="0.25">
      <c r="A1724" s="1">
        <v>43868</v>
      </c>
      <c r="B1724">
        <v>7522000</v>
      </c>
      <c r="C1724">
        <v>85.51</v>
      </c>
      <c r="D1724">
        <v>73.73</v>
      </c>
      <c r="E1724">
        <v>1.28</v>
      </c>
      <c r="F1724" t="s">
        <v>9</v>
      </c>
      <c r="G1724" t="s">
        <v>51</v>
      </c>
      <c r="H1724" t="s">
        <v>28</v>
      </c>
      <c r="I1724">
        <v>93</v>
      </c>
      <c r="J1724">
        <f t="shared" si="156"/>
        <v>2020</v>
      </c>
      <c r="K1724" t="str">
        <f t="shared" si="157"/>
        <v>50-100</v>
      </c>
      <c r="L1724" t="str">
        <f t="shared" si="158"/>
        <v>65-79.99</v>
      </c>
      <c r="M1724" s="2" t="str">
        <f t="shared" si="159"/>
        <v>1.25-1.49</v>
      </c>
      <c r="N1724" s="2" t="str">
        <f t="shared" si="160"/>
        <v>Under 90</v>
      </c>
      <c r="O1724" s="2">
        <f t="shared" si="161"/>
        <v>0</v>
      </c>
      <c r="P1724" s="2">
        <f>1</f>
        <v>1</v>
      </c>
    </row>
    <row r="1725" spans="1:16" x14ac:dyDescent="0.25">
      <c r="A1725" s="1">
        <v>42724</v>
      </c>
      <c r="B1725">
        <v>2429000</v>
      </c>
      <c r="C1725">
        <v>92.04</v>
      </c>
      <c r="D1725">
        <v>63.37</v>
      </c>
      <c r="E1725">
        <v>1.1599999999999999</v>
      </c>
      <c r="F1725" t="s">
        <v>9</v>
      </c>
      <c r="G1725" t="s">
        <v>31</v>
      </c>
      <c r="H1725" t="s">
        <v>21</v>
      </c>
      <c r="I1725">
        <v>35</v>
      </c>
      <c r="J1725">
        <f t="shared" si="156"/>
        <v>2016</v>
      </c>
      <c r="K1725" t="str">
        <f t="shared" si="157"/>
        <v>Less than 50</v>
      </c>
      <c r="L1725" t="str">
        <f t="shared" si="158"/>
        <v>Under 65</v>
      </c>
      <c r="M1725" s="2" t="str">
        <f t="shared" si="159"/>
        <v>Under 1.25</v>
      </c>
      <c r="N1725" s="2" t="str">
        <f t="shared" si="160"/>
        <v>90-94.99</v>
      </c>
      <c r="O1725" s="2">
        <f t="shared" si="161"/>
        <v>0</v>
      </c>
      <c r="P1725" s="2">
        <f>1</f>
        <v>1</v>
      </c>
    </row>
    <row r="1726" spans="1:16" x14ac:dyDescent="0.25">
      <c r="A1726" s="1">
        <v>44848</v>
      </c>
      <c r="B1726">
        <v>6220000</v>
      </c>
      <c r="C1726">
        <v>86.74</v>
      </c>
      <c r="D1726">
        <v>87.85</v>
      </c>
      <c r="E1726">
        <v>2.1</v>
      </c>
      <c r="F1726" t="s">
        <v>9</v>
      </c>
      <c r="G1726" t="s">
        <v>25</v>
      </c>
      <c r="H1726" t="s">
        <v>26</v>
      </c>
      <c r="I1726">
        <v>73</v>
      </c>
      <c r="J1726">
        <f t="shared" si="156"/>
        <v>2022</v>
      </c>
      <c r="K1726" t="str">
        <f t="shared" si="157"/>
        <v>50-100</v>
      </c>
      <c r="L1726" t="str">
        <f t="shared" si="158"/>
        <v>Over 80</v>
      </c>
      <c r="M1726" s="2" t="str">
        <f t="shared" si="159"/>
        <v>Over 2.00</v>
      </c>
      <c r="N1726" s="2" t="str">
        <f t="shared" si="160"/>
        <v>Under 90</v>
      </c>
      <c r="O1726" s="2">
        <f t="shared" si="161"/>
        <v>0</v>
      </c>
      <c r="P1726" s="2">
        <f>1</f>
        <v>1</v>
      </c>
    </row>
    <row r="1727" spans="1:16" x14ac:dyDescent="0.25">
      <c r="A1727" s="1">
        <v>42701</v>
      </c>
      <c r="B1727">
        <v>7781000</v>
      </c>
      <c r="C1727">
        <v>97.4</v>
      </c>
      <c r="D1727">
        <v>54.28</v>
      </c>
      <c r="E1727">
        <v>1.76</v>
      </c>
      <c r="F1727" t="s">
        <v>9</v>
      </c>
      <c r="G1727" t="s">
        <v>41</v>
      </c>
      <c r="H1727" t="s">
        <v>33</v>
      </c>
      <c r="I1727">
        <v>114</v>
      </c>
      <c r="J1727">
        <f t="shared" si="156"/>
        <v>2016</v>
      </c>
      <c r="K1727" t="str">
        <f t="shared" si="157"/>
        <v>More than 100</v>
      </c>
      <c r="L1727" t="str">
        <f t="shared" si="158"/>
        <v>Under 65</v>
      </c>
      <c r="M1727" s="2" t="str">
        <f t="shared" si="159"/>
        <v>1.50-1.99</v>
      </c>
      <c r="N1727" s="2" t="str">
        <f t="shared" si="160"/>
        <v>95-97.99</v>
      </c>
      <c r="O1727" s="2">
        <f t="shared" si="161"/>
        <v>0</v>
      </c>
      <c r="P1727" s="2">
        <f>1</f>
        <v>1</v>
      </c>
    </row>
    <row r="1728" spans="1:16" x14ac:dyDescent="0.25">
      <c r="A1728" s="1">
        <v>44886</v>
      </c>
      <c r="B1728">
        <v>6480000</v>
      </c>
      <c r="C1728">
        <v>97.49</v>
      </c>
      <c r="D1728">
        <v>52.89</v>
      </c>
      <c r="E1728">
        <v>2.04</v>
      </c>
      <c r="F1728" t="s">
        <v>9</v>
      </c>
      <c r="G1728" t="s">
        <v>48</v>
      </c>
      <c r="H1728" t="s">
        <v>13</v>
      </c>
      <c r="I1728">
        <v>125</v>
      </c>
      <c r="J1728">
        <f t="shared" si="156"/>
        <v>2022</v>
      </c>
      <c r="K1728" t="str">
        <f t="shared" si="157"/>
        <v>More than 100</v>
      </c>
      <c r="L1728" t="str">
        <f t="shared" si="158"/>
        <v>Under 65</v>
      </c>
      <c r="M1728" s="2" t="str">
        <f t="shared" si="159"/>
        <v>Over 2.00</v>
      </c>
      <c r="N1728" s="2" t="str">
        <f t="shared" si="160"/>
        <v>95-97.99</v>
      </c>
      <c r="O1728" s="2">
        <f t="shared" si="161"/>
        <v>0</v>
      </c>
      <c r="P1728" s="2">
        <f>1</f>
        <v>1</v>
      </c>
    </row>
    <row r="1729" spans="1:16" x14ac:dyDescent="0.25">
      <c r="A1729" s="1">
        <v>43332</v>
      </c>
      <c r="B1729">
        <v>500000</v>
      </c>
      <c r="C1729">
        <v>90.1</v>
      </c>
      <c r="D1729">
        <v>74.83</v>
      </c>
      <c r="E1729">
        <v>2.34</v>
      </c>
      <c r="F1729" t="s">
        <v>9</v>
      </c>
      <c r="G1729" t="s">
        <v>36</v>
      </c>
      <c r="H1729" t="s">
        <v>37</v>
      </c>
      <c r="I1729">
        <v>94</v>
      </c>
      <c r="J1729">
        <f t="shared" si="156"/>
        <v>2018</v>
      </c>
      <c r="K1729" t="str">
        <f t="shared" si="157"/>
        <v>50-100</v>
      </c>
      <c r="L1729" t="str">
        <f t="shared" si="158"/>
        <v>65-79.99</v>
      </c>
      <c r="M1729" s="2" t="str">
        <f t="shared" si="159"/>
        <v>Over 2.00</v>
      </c>
      <c r="N1729" s="2" t="str">
        <f t="shared" si="160"/>
        <v>90-94.99</v>
      </c>
      <c r="O1729" s="2">
        <f t="shared" si="161"/>
        <v>0</v>
      </c>
      <c r="P1729" s="2">
        <f>1</f>
        <v>1</v>
      </c>
    </row>
    <row r="1730" spans="1:16" x14ac:dyDescent="0.25">
      <c r="A1730" s="1">
        <v>45600</v>
      </c>
      <c r="B1730">
        <v>7628000</v>
      </c>
      <c r="C1730">
        <v>91.03</v>
      </c>
      <c r="D1730">
        <v>54.1</v>
      </c>
      <c r="E1730">
        <v>1.0900000000000001</v>
      </c>
      <c r="F1730" t="s">
        <v>9</v>
      </c>
      <c r="G1730" t="s">
        <v>34</v>
      </c>
      <c r="H1730" t="s">
        <v>13</v>
      </c>
      <c r="I1730">
        <v>74</v>
      </c>
      <c r="J1730">
        <f t="shared" ref="J1730:J1793" si="162">YEAR(A1730)</f>
        <v>2024</v>
      </c>
      <c r="K1730" t="str">
        <f t="shared" ref="K1730:K1793" si="163">IF(I1730&lt;50,"Less than 50",IF(I1730&lt;100,"50-100","More than 100"))</f>
        <v>50-100</v>
      </c>
      <c r="L1730" t="str">
        <f t="shared" ref="L1730:L1793" si="164">IF(D1730&lt;65,"Under 65",IF(D1730&lt;80,"65-79.99","Over 80"))</f>
        <v>Under 65</v>
      </c>
      <c r="M1730" s="2" t="str">
        <f t="shared" ref="M1730:M1793" si="165">IF(E1730&lt;1.25,"Under 1.25",IF(E1730&lt;1.5,"1.25-1.49",IF(E1730&lt;2,"1.50-1.99","Over 2.00")))</f>
        <v>Under 1.25</v>
      </c>
      <c r="N1730" s="2" t="str">
        <f t="shared" ref="N1730:N1793" si="166">IF(C1730&lt;90,"Under 90",IF(C1730&lt;95,"90-94.99",IF(C1730&lt;98,"95-97.99","Over 98")))</f>
        <v>90-94.99</v>
      </c>
      <c r="O1730" s="2">
        <f t="shared" ref="O1730:O1793" si="167">IF(OR(F1730="30 Days Late", F1730="60 Days Late", F1730="90+ Days Late"),1,0)</f>
        <v>0</v>
      </c>
      <c r="P1730" s="2">
        <f>1</f>
        <v>1</v>
      </c>
    </row>
    <row r="1731" spans="1:16" x14ac:dyDescent="0.25">
      <c r="A1731" s="1">
        <v>44036</v>
      </c>
      <c r="B1731">
        <v>4719000</v>
      </c>
      <c r="C1731">
        <v>90.06</v>
      </c>
      <c r="D1731">
        <v>78.72</v>
      </c>
      <c r="E1731">
        <v>2.11</v>
      </c>
      <c r="F1731" t="s">
        <v>9</v>
      </c>
      <c r="G1731" t="s">
        <v>38</v>
      </c>
      <c r="H1731" t="s">
        <v>23</v>
      </c>
      <c r="I1731">
        <v>59</v>
      </c>
      <c r="J1731">
        <f t="shared" si="162"/>
        <v>2020</v>
      </c>
      <c r="K1731" t="str">
        <f t="shared" si="163"/>
        <v>50-100</v>
      </c>
      <c r="L1731" t="str">
        <f t="shared" si="164"/>
        <v>65-79.99</v>
      </c>
      <c r="M1731" s="2" t="str">
        <f t="shared" si="165"/>
        <v>Over 2.00</v>
      </c>
      <c r="N1731" s="2" t="str">
        <f t="shared" si="166"/>
        <v>90-94.99</v>
      </c>
      <c r="O1731" s="2">
        <f t="shared" si="167"/>
        <v>0</v>
      </c>
      <c r="P1731" s="2">
        <f>1</f>
        <v>1</v>
      </c>
    </row>
    <row r="1732" spans="1:16" x14ac:dyDescent="0.25">
      <c r="A1732" s="1">
        <v>44206</v>
      </c>
      <c r="B1732">
        <v>5726000</v>
      </c>
      <c r="C1732">
        <v>87.17</v>
      </c>
      <c r="D1732">
        <v>55.36</v>
      </c>
      <c r="E1732">
        <v>2.42</v>
      </c>
      <c r="F1732" t="s">
        <v>9</v>
      </c>
      <c r="G1732" t="s">
        <v>48</v>
      </c>
      <c r="H1732" t="s">
        <v>13</v>
      </c>
      <c r="I1732">
        <v>23</v>
      </c>
      <c r="J1732">
        <f t="shared" si="162"/>
        <v>2021</v>
      </c>
      <c r="K1732" t="str">
        <f t="shared" si="163"/>
        <v>Less than 50</v>
      </c>
      <c r="L1732" t="str">
        <f t="shared" si="164"/>
        <v>Under 65</v>
      </c>
      <c r="M1732" s="2" t="str">
        <f t="shared" si="165"/>
        <v>Over 2.00</v>
      </c>
      <c r="N1732" s="2" t="str">
        <f t="shared" si="166"/>
        <v>Under 90</v>
      </c>
      <c r="O1732" s="2">
        <f t="shared" si="167"/>
        <v>0</v>
      </c>
      <c r="P1732" s="2">
        <f>1</f>
        <v>1</v>
      </c>
    </row>
    <row r="1733" spans="1:16" x14ac:dyDescent="0.25">
      <c r="A1733" s="1">
        <v>42848</v>
      </c>
      <c r="B1733">
        <v>3974000</v>
      </c>
      <c r="C1733">
        <v>91.1</v>
      </c>
      <c r="D1733">
        <v>64.22</v>
      </c>
      <c r="E1733">
        <v>2.19</v>
      </c>
      <c r="F1733" t="s">
        <v>9</v>
      </c>
      <c r="G1733" t="s">
        <v>51</v>
      </c>
      <c r="H1733" t="s">
        <v>28</v>
      </c>
      <c r="I1733">
        <v>89</v>
      </c>
      <c r="J1733">
        <f t="shared" si="162"/>
        <v>2017</v>
      </c>
      <c r="K1733" t="str">
        <f t="shared" si="163"/>
        <v>50-100</v>
      </c>
      <c r="L1733" t="str">
        <f t="shared" si="164"/>
        <v>Under 65</v>
      </c>
      <c r="M1733" s="2" t="str">
        <f t="shared" si="165"/>
        <v>Over 2.00</v>
      </c>
      <c r="N1733" s="2" t="str">
        <f t="shared" si="166"/>
        <v>90-94.99</v>
      </c>
      <c r="O1733" s="2">
        <f t="shared" si="167"/>
        <v>0</v>
      </c>
      <c r="P1733" s="2">
        <f>1</f>
        <v>1</v>
      </c>
    </row>
    <row r="1734" spans="1:16" x14ac:dyDescent="0.25">
      <c r="A1734" s="1">
        <v>42708</v>
      </c>
      <c r="B1734">
        <v>2829000</v>
      </c>
      <c r="C1734">
        <v>96.08</v>
      </c>
      <c r="D1734">
        <v>65.88</v>
      </c>
      <c r="E1734">
        <v>1.39</v>
      </c>
      <c r="F1734" t="s">
        <v>9</v>
      </c>
      <c r="G1734" t="s">
        <v>24</v>
      </c>
      <c r="H1734" t="s">
        <v>15</v>
      </c>
      <c r="I1734">
        <v>75</v>
      </c>
      <c r="J1734">
        <f t="shared" si="162"/>
        <v>2016</v>
      </c>
      <c r="K1734" t="str">
        <f t="shared" si="163"/>
        <v>50-100</v>
      </c>
      <c r="L1734" t="str">
        <f t="shared" si="164"/>
        <v>65-79.99</v>
      </c>
      <c r="M1734" s="2" t="str">
        <f t="shared" si="165"/>
        <v>1.25-1.49</v>
      </c>
      <c r="N1734" s="2" t="str">
        <f t="shared" si="166"/>
        <v>95-97.99</v>
      </c>
      <c r="O1734" s="2">
        <f t="shared" si="167"/>
        <v>0</v>
      </c>
      <c r="P1734" s="2">
        <f>1</f>
        <v>1</v>
      </c>
    </row>
    <row r="1735" spans="1:16" x14ac:dyDescent="0.25">
      <c r="A1735" s="1">
        <v>44248</v>
      </c>
      <c r="B1735">
        <v>4915000</v>
      </c>
      <c r="C1735">
        <v>90.15</v>
      </c>
      <c r="D1735">
        <v>59.68</v>
      </c>
      <c r="E1735">
        <v>1.6</v>
      </c>
      <c r="F1735" t="s">
        <v>9</v>
      </c>
      <c r="G1735" t="s">
        <v>43</v>
      </c>
      <c r="H1735" t="s">
        <v>15</v>
      </c>
      <c r="I1735">
        <v>5</v>
      </c>
      <c r="J1735">
        <f t="shared" si="162"/>
        <v>2021</v>
      </c>
      <c r="K1735" t="str">
        <f t="shared" si="163"/>
        <v>Less than 50</v>
      </c>
      <c r="L1735" t="str">
        <f t="shared" si="164"/>
        <v>Under 65</v>
      </c>
      <c r="M1735" s="2" t="str">
        <f t="shared" si="165"/>
        <v>1.50-1.99</v>
      </c>
      <c r="N1735" s="2" t="str">
        <f t="shared" si="166"/>
        <v>90-94.99</v>
      </c>
      <c r="O1735" s="2">
        <f t="shared" si="167"/>
        <v>0</v>
      </c>
      <c r="P1735" s="2">
        <f>1</f>
        <v>1</v>
      </c>
    </row>
    <row r="1736" spans="1:16" x14ac:dyDescent="0.25">
      <c r="A1736" s="1">
        <v>44048</v>
      </c>
      <c r="B1736">
        <v>7378000</v>
      </c>
      <c r="C1736">
        <v>97.21</v>
      </c>
      <c r="D1736">
        <v>69.739999999999995</v>
      </c>
      <c r="E1736">
        <v>1.31</v>
      </c>
      <c r="F1736" t="s">
        <v>9</v>
      </c>
      <c r="G1736" t="s">
        <v>38</v>
      </c>
      <c r="H1736" t="s">
        <v>23</v>
      </c>
      <c r="I1736">
        <v>95</v>
      </c>
      <c r="J1736">
        <f t="shared" si="162"/>
        <v>2020</v>
      </c>
      <c r="K1736" t="str">
        <f t="shared" si="163"/>
        <v>50-100</v>
      </c>
      <c r="L1736" t="str">
        <f t="shared" si="164"/>
        <v>65-79.99</v>
      </c>
      <c r="M1736" s="2" t="str">
        <f t="shared" si="165"/>
        <v>1.25-1.49</v>
      </c>
      <c r="N1736" s="2" t="str">
        <f t="shared" si="166"/>
        <v>95-97.99</v>
      </c>
      <c r="O1736" s="2">
        <f t="shared" si="167"/>
        <v>0</v>
      </c>
      <c r="P1736" s="2">
        <f>1</f>
        <v>1</v>
      </c>
    </row>
    <row r="1737" spans="1:16" x14ac:dyDescent="0.25">
      <c r="A1737" s="1">
        <v>44115</v>
      </c>
      <c r="B1737">
        <v>6781000</v>
      </c>
      <c r="C1737">
        <v>88.69</v>
      </c>
      <c r="D1737">
        <v>86.14</v>
      </c>
      <c r="E1737">
        <v>1.1599999999999999</v>
      </c>
      <c r="F1737" t="s">
        <v>9</v>
      </c>
      <c r="G1737" t="s">
        <v>38</v>
      </c>
      <c r="H1737" t="s">
        <v>23</v>
      </c>
      <c r="I1737">
        <v>106</v>
      </c>
      <c r="J1737">
        <f t="shared" si="162"/>
        <v>2020</v>
      </c>
      <c r="K1737" t="str">
        <f t="shared" si="163"/>
        <v>More than 100</v>
      </c>
      <c r="L1737" t="str">
        <f t="shared" si="164"/>
        <v>Over 80</v>
      </c>
      <c r="M1737" s="2" t="str">
        <f t="shared" si="165"/>
        <v>Under 1.25</v>
      </c>
      <c r="N1737" s="2" t="str">
        <f t="shared" si="166"/>
        <v>Under 90</v>
      </c>
      <c r="O1737" s="2">
        <f t="shared" si="167"/>
        <v>0</v>
      </c>
      <c r="P1737" s="2">
        <f>1</f>
        <v>1</v>
      </c>
    </row>
    <row r="1738" spans="1:16" x14ac:dyDescent="0.25">
      <c r="A1738" s="1">
        <v>44981</v>
      </c>
      <c r="B1738">
        <v>5793000</v>
      </c>
      <c r="C1738">
        <v>95.83</v>
      </c>
      <c r="D1738">
        <v>57.62</v>
      </c>
      <c r="E1738">
        <v>1.66</v>
      </c>
      <c r="F1738" t="s">
        <v>19</v>
      </c>
      <c r="G1738" t="s">
        <v>32</v>
      </c>
      <c r="H1738" t="s">
        <v>33</v>
      </c>
      <c r="I1738">
        <v>80</v>
      </c>
      <c r="J1738">
        <f t="shared" si="162"/>
        <v>2023</v>
      </c>
      <c r="K1738" t="str">
        <f t="shared" si="163"/>
        <v>50-100</v>
      </c>
      <c r="L1738" t="str">
        <f t="shared" si="164"/>
        <v>Under 65</v>
      </c>
      <c r="M1738" s="2" t="str">
        <f t="shared" si="165"/>
        <v>1.50-1.99</v>
      </c>
      <c r="N1738" s="2" t="str">
        <f t="shared" si="166"/>
        <v>95-97.99</v>
      </c>
      <c r="O1738" s="2">
        <f t="shared" si="167"/>
        <v>1</v>
      </c>
      <c r="P1738" s="2">
        <f>1</f>
        <v>1</v>
      </c>
    </row>
    <row r="1739" spans="1:16" x14ac:dyDescent="0.25">
      <c r="A1739" s="1">
        <v>44858</v>
      </c>
      <c r="B1739">
        <v>4651000</v>
      </c>
      <c r="C1739">
        <v>96.12</v>
      </c>
      <c r="D1739">
        <v>65.459999999999994</v>
      </c>
      <c r="E1739">
        <v>1.5</v>
      </c>
      <c r="F1739" t="s">
        <v>9</v>
      </c>
      <c r="G1739" t="s">
        <v>31</v>
      </c>
      <c r="H1739" t="s">
        <v>21</v>
      </c>
      <c r="I1739">
        <v>54</v>
      </c>
      <c r="J1739">
        <f t="shared" si="162"/>
        <v>2022</v>
      </c>
      <c r="K1739" t="str">
        <f t="shared" si="163"/>
        <v>50-100</v>
      </c>
      <c r="L1739" t="str">
        <f t="shared" si="164"/>
        <v>65-79.99</v>
      </c>
      <c r="M1739" s="2" t="str">
        <f t="shared" si="165"/>
        <v>1.50-1.99</v>
      </c>
      <c r="N1739" s="2" t="str">
        <f t="shared" si="166"/>
        <v>95-97.99</v>
      </c>
      <c r="O1739" s="2">
        <f t="shared" si="167"/>
        <v>0</v>
      </c>
      <c r="P1739" s="2">
        <f>1</f>
        <v>1</v>
      </c>
    </row>
    <row r="1740" spans="1:16" x14ac:dyDescent="0.25">
      <c r="A1740" s="1">
        <v>43246</v>
      </c>
      <c r="B1740">
        <v>6989000</v>
      </c>
      <c r="C1740">
        <v>85.71</v>
      </c>
      <c r="D1740">
        <v>65.42</v>
      </c>
      <c r="E1740">
        <v>1.24</v>
      </c>
      <c r="F1740" t="s">
        <v>9</v>
      </c>
      <c r="G1740" t="s">
        <v>46</v>
      </c>
      <c r="H1740" t="s">
        <v>37</v>
      </c>
      <c r="I1740">
        <v>82</v>
      </c>
      <c r="J1740">
        <f t="shared" si="162"/>
        <v>2018</v>
      </c>
      <c r="K1740" t="str">
        <f t="shared" si="163"/>
        <v>50-100</v>
      </c>
      <c r="L1740" t="str">
        <f t="shared" si="164"/>
        <v>65-79.99</v>
      </c>
      <c r="M1740" s="2" t="str">
        <f t="shared" si="165"/>
        <v>Under 1.25</v>
      </c>
      <c r="N1740" s="2" t="str">
        <f t="shared" si="166"/>
        <v>Under 90</v>
      </c>
      <c r="O1740" s="2">
        <f t="shared" si="167"/>
        <v>0</v>
      </c>
      <c r="P1740" s="2">
        <f>1</f>
        <v>1</v>
      </c>
    </row>
    <row r="1741" spans="1:16" x14ac:dyDescent="0.25">
      <c r="A1741" s="1">
        <v>44969</v>
      </c>
      <c r="B1741">
        <v>3719000</v>
      </c>
      <c r="C1741">
        <v>94.97</v>
      </c>
      <c r="D1741">
        <v>61.45</v>
      </c>
      <c r="E1741">
        <v>1.3</v>
      </c>
      <c r="F1741" t="s">
        <v>9</v>
      </c>
      <c r="G1741" t="s">
        <v>51</v>
      </c>
      <c r="H1741" t="s">
        <v>28</v>
      </c>
      <c r="I1741">
        <v>84</v>
      </c>
      <c r="J1741">
        <f t="shared" si="162"/>
        <v>2023</v>
      </c>
      <c r="K1741" t="str">
        <f t="shared" si="163"/>
        <v>50-100</v>
      </c>
      <c r="L1741" t="str">
        <f t="shared" si="164"/>
        <v>Under 65</v>
      </c>
      <c r="M1741" s="2" t="str">
        <f t="shared" si="165"/>
        <v>1.25-1.49</v>
      </c>
      <c r="N1741" s="2" t="str">
        <f t="shared" si="166"/>
        <v>90-94.99</v>
      </c>
      <c r="O1741" s="2">
        <f t="shared" si="167"/>
        <v>0</v>
      </c>
      <c r="P1741" s="2">
        <f>1</f>
        <v>1</v>
      </c>
    </row>
    <row r="1742" spans="1:16" x14ac:dyDescent="0.25">
      <c r="A1742" s="1">
        <v>44395</v>
      </c>
      <c r="B1742">
        <v>4249000</v>
      </c>
      <c r="C1742">
        <v>92.25</v>
      </c>
      <c r="D1742">
        <v>70.040000000000006</v>
      </c>
      <c r="E1742">
        <v>1.48</v>
      </c>
      <c r="F1742" t="s">
        <v>9</v>
      </c>
      <c r="G1742" t="s">
        <v>29</v>
      </c>
      <c r="H1742" t="s">
        <v>26</v>
      </c>
      <c r="I1742">
        <v>73</v>
      </c>
      <c r="J1742">
        <f t="shared" si="162"/>
        <v>2021</v>
      </c>
      <c r="K1742" t="str">
        <f t="shared" si="163"/>
        <v>50-100</v>
      </c>
      <c r="L1742" t="str">
        <f t="shared" si="164"/>
        <v>65-79.99</v>
      </c>
      <c r="M1742" s="2" t="str">
        <f t="shared" si="165"/>
        <v>1.25-1.49</v>
      </c>
      <c r="N1742" s="2" t="str">
        <f t="shared" si="166"/>
        <v>90-94.99</v>
      </c>
      <c r="O1742" s="2">
        <f t="shared" si="167"/>
        <v>0</v>
      </c>
      <c r="P1742" s="2">
        <f>1</f>
        <v>1</v>
      </c>
    </row>
    <row r="1743" spans="1:16" x14ac:dyDescent="0.25">
      <c r="A1743" s="1">
        <v>44989</v>
      </c>
      <c r="B1743">
        <v>4359000</v>
      </c>
      <c r="C1743">
        <v>95.08</v>
      </c>
      <c r="D1743">
        <v>81.3</v>
      </c>
      <c r="E1743">
        <v>1.8</v>
      </c>
      <c r="F1743" t="s">
        <v>9</v>
      </c>
      <c r="G1743" t="s">
        <v>30</v>
      </c>
      <c r="H1743" t="s">
        <v>28</v>
      </c>
      <c r="I1743">
        <v>46</v>
      </c>
      <c r="J1743">
        <f t="shared" si="162"/>
        <v>2023</v>
      </c>
      <c r="K1743" t="str">
        <f t="shared" si="163"/>
        <v>Less than 50</v>
      </c>
      <c r="L1743" t="str">
        <f t="shared" si="164"/>
        <v>Over 80</v>
      </c>
      <c r="M1743" s="2" t="str">
        <f t="shared" si="165"/>
        <v>1.50-1.99</v>
      </c>
      <c r="N1743" s="2" t="str">
        <f t="shared" si="166"/>
        <v>95-97.99</v>
      </c>
      <c r="O1743" s="2">
        <f t="shared" si="167"/>
        <v>0</v>
      </c>
      <c r="P1743" s="2">
        <f>1</f>
        <v>1</v>
      </c>
    </row>
    <row r="1744" spans="1:16" x14ac:dyDescent="0.25">
      <c r="A1744" s="1">
        <v>42474</v>
      </c>
      <c r="B1744">
        <v>2374000</v>
      </c>
      <c r="C1744">
        <v>89.31</v>
      </c>
      <c r="D1744">
        <v>56.48</v>
      </c>
      <c r="E1744">
        <v>1.37</v>
      </c>
      <c r="F1744" t="s">
        <v>9</v>
      </c>
      <c r="G1744" t="s">
        <v>43</v>
      </c>
      <c r="H1744" t="s">
        <v>15</v>
      </c>
      <c r="I1744">
        <v>86</v>
      </c>
      <c r="J1744">
        <f t="shared" si="162"/>
        <v>2016</v>
      </c>
      <c r="K1744" t="str">
        <f t="shared" si="163"/>
        <v>50-100</v>
      </c>
      <c r="L1744" t="str">
        <f t="shared" si="164"/>
        <v>Under 65</v>
      </c>
      <c r="M1744" s="2" t="str">
        <f t="shared" si="165"/>
        <v>1.25-1.49</v>
      </c>
      <c r="N1744" s="2" t="str">
        <f t="shared" si="166"/>
        <v>Under 90</v>
      </c>
      <c r="O1744" s="2">
        <f t="shared" si="167"/>
        <v>0</v>
      </c>
      <c r="P1744" s="2">
        <f>1</f>
        <v>1</v>
      </c>
    </row>
    <row r="1745" spans="1:16" x14ac:dyDescent="0.25">
      <c r="A1745" s="1">
        <v>44401</v>
      </c>
      <c r="B1745">
        <v>5218000</v>
      </c>
      <c r="C1745">
        <v>93.44</v>
      </c>
      <c r="D1745">
        <v>87.8</v>
      </c>
      <c r="E1745">
        <v>1.29</v>
      </c>
      <c r="F1745" t="s">
        <v>19</v>
      </c>
      <c r="G1745" t="s">
        <v>10</v>
      </c>
      <c r="H1745" t="s">
        <v>11</v>
      </c>
      <c r="I1745">
        <v>28</v>
      </c>
      <c r="J1745">
        <f t="shared" si="162"/>
        <v>2021</v>
      </c>
      <c r="K1745" t="str">
        <f t="shared" si="163"/>
        <v>Less than 50</v>
      </c>
      <c r="L1745" t="str">
        <f t="shared" si="164"/>
        <v>Over 80</v>
      </c>
      <c r="M1745" s="2" t="str">
        <f t="shared" si="165"/>
        <v>1.25-1.49</v>
      </c>
      <c r="N1745" s="2" t="str">
        <f t="shared" si="166"/>
        <v>90-94.99</v>
      </c>
      <c r="O1745" s="2">
        <f t="shared" si="167"/>
        <v>1</v>
      </c>
      <c r="P1745" s="2">
        <f>1</f>
        <v>1</v>
      </c>
    </row>
    <row r="1746" spans="1:16" x14ac:dyDescent="0.25">
      <c r="A1746" s="1">
        <v>44913</v>
      </c>
      <c r="B1746">
        <v>7203000</v>
      </c>
      <c r="C1746">
        <v>93.4</v>
      </c>
      <c r="D1746">
        <v>60.2</v>
      </c>
      <c r="E1746">
        <v>1.39</v>
      </c>
      <c r="F1746" t="s">
        <v>9</v>
      </c>
      <c r="G1746" t="s">
        <v>14</v>
      </c>
      <c r="H1746" t="s">
        <v>15</v>
      </c>
      <c r="I1746">
        <v>89</v>
      </c>
      <c r="J1746">
        <f t="shared" si="162"/>
        <v>2022</v>
      </c>
      <c r="K1746" t="str">
        <f t="shared" si="163"/>
        <v>50-100</v>
      </c>
      <c r="L1746" t="str">
        <f t="shared" si="164"/>
        <v>Under 65</v>
      </c>
      <c r="M1746" s="2" t="str">
        <f t="shared" si="165"/>
        <v>1.25-1.49</v>
      </c>
      <c r="N1746" s="2" t="str">
        <f t="shared" si="166"/>
        <v>90-94.99</v>
      </c>
      <c r="O1746" s="2">
        <f t="shared" si="167"/>
        <v>0</v>
      </c>
      <c r="P1746" s="2">
        <f>1</f>
        <v>1</v>
      </c>
    </row>
    <row r="1747" spans="1:16" x14ac:dyDescent="0.25">
      <c r="A1747" s="1">
        <v>43917</v>
      </c>
      <c r="B1747">
        <v>6424000</v>
      </c>
      <c r="C1747">
        <v>96.74</v>
      </c>
      <c r="D1747">
        <v>68.209999999999994</v>
      </c>
      <c r="E1747">
        <v>2.0499999999999998</v>
      </c>
      <c r="F1747" t="s">
        <v>9</v>
      </c>
      <c r="G1747" t="s">
        <v>51</v>
      </c>
      <c r="H1747" t="s">
        <v>28</v>
      </c>
      <c r="I1747">
        <v>45</v>
      </c>
      <c r="J1747">
        <f t="shared" si="162"/>
        <v>2020</v>
      </c>
      <c r="K1747" t="str">
        <f t="shared" si="163"/>
        <v>Less than 50</v>
      </c>
      <c r="L1747" t="str">
        <f t="shared" si="164"/>
        <v>65-79.99</v>
      </c>
      <c r="M1747" s="2" t="str">
        <f t="shared" si="165"/>
        <v>Over 2.00</v>
      </c>
      <c r="N1747" s="2" t="str">
        <f t="shared" si="166"/>
        <v>95-97.99</v>
      </c>
      <c r="O1747" s="2">
        <f t="shared" si="167"/>
        <v>0</v>
      </c>
      <c r="P1747" s="2">
        <f>1</f>
        <v>1</v>
      </c>
    </row>
    <row r="1748" spans="1:16" x14ac:dyDescent="0.25">
      <c r="A1748" s="1">
        <v>42567</v>
      </c>
      <c r="B1748">
        <v>2805000</v>
      </c>
      <c r="C1748">
        <v>90.97</v>
      </c>
      <c r="D1748">
        <v>73.2</v>
      </c>
      <c r="E1748">
        <v>2.42</v>
      </c>
      <c r="F1748" t="s">
        <v>19</v>
      </c>
      <c r="G1748" t="s">
        <v>38</v>
      </c>
      <c r="H1748" t="s">
        <v>23</v>
      </c>
      <c r="I1748">
        <v>64</v>
      </c>
      <c r="J1748">
        <f t="shared" si="162"/>
        <v>2016</v>
      </c>
      <c r="K1748" t="str">
        <f t="shared" si="163"/>
        <v>50-100</v>
      </c>
      <c r="L1748" t="str">
        <f t="shared" si="164"/>
        <v>65-79.99</v>
      </c>
      <c r="M1748" s="2" t="str">
        <f t="shared" si="165"/>
        <v>Over 2.00</v>
      </c>
      <c r="N1748" s="2" t="str">
        <f t="shared" si="166"/>
        <v>90-94.99</v>
      </c>
      <c r="O1748" s="2">
        <f t="shared" si="167"/>
        <v>1</v>
      </c>
      <c r="P1748" s="2">
        <f>1</f>
        <v>1</v>
      </c>
    </row>
    <row r="1749" spans="1:16" x14ac:dyDescent="0.25">
      <c r="A1749" s="1">
        <v>42677</v>
      </c>
      <c r="B1749">
        <v>5026000</v>
      </c>
      <c r="C1749">
        <v>89.93</v>
      </c>
      <c r="D1749">
        <v>70.33</v>
      </c>
      <c r="E1749">
        <v>1.04</v>
      </c>
      <c r="F1749" t="s">
        <v>19</v>
      </c>
      <c r="G1749" t="s">
        <v>34</v>
      </c>
      <c r="H1749" t="s">
        <v>13</v>
      </c>
      <c r="I1749">
        <v>51</v>
      </c>
      <c r="J1749">
        <f t="shared" si="162"/>
        <v>2016</v>
      </c>
      <c r="K1749" t="str">
        <f t="shared" si="163"/>
        <v>50-100</v>
      </c>
      <c r="L1749" t="str">
        <f t="shared" si="164"/>
        <v>65-79.99</v>
      </c>
      <c r="M1749" s="2" t="str">
        <f t="shared" si="165"/>
        <v>Under 1.25</v>
      </c>
      <c r="N1749" s="2" t="str">
        <f t="shared" si="166"/>
        <v>Under 90</v>
      </c>
      <c r="O1749" s="2">
        <f t="shared" si="167"/>
        <v>1</v>
      </c>
      <c r="P1749" s="2">
        <f>1</f>
        <v>1</v>
      </c>
    </row>
    <row r="1750" spans="1:16" x14ac:dyDescent="0.25">
      <c r="A1750" s="1">
        <v>44735</v>
      </c>
      <c r="B1750">
        <v>6891000</v>
      </c>
      <c r="C1750">
        <v>93.31</v>
      </c>
      <c r="D1750">
        <v>68.02</v>
      </c>
      <c r="E1750">
        <v>1.43</v>
      </c>
      <c r="F1750" t="s">
        <v>40</v>
      </c>
      <c r="G1750" t="s">
        <v>32</v>
      </c>
      <c r="H1750" t="s">
        <v>33</v>
      </c>
      <c r="I1750">
        <v>58</v>
      </c>
      <c r="J1750">
        <f t="shared" si="162"/>
        <v>2022</v>
      </c>
      <c r="K1750" t="str">
        <f t="shared" si="163"/>
        <v>50-100</v>
      </c>
      <c r="L1750" t="str">
        <f t="shared" si="164"/>
        <v>65-79.99</v>
      </c>
      <c r="M1750" s="2" t="str">
        <f t="shared" si="165"/>
        <v>1.25-1.49</v>
      </c>
      <c r="N1750" s="2" t="str">
        <f t="shared" si="166"/>
        <v>90-94.99</v>
      </c>
      <c r="O1750" s="2">
        <f t="shared" si="167"/>
        <v>1</v>
      </c>
      <c r="P1750" s="2">
        <f>1</f>
        <v>1</v>
      </c>
    </row>
    <row r="1751" spans="1:16" x14ac:dyDescent="0.25">
      <c r="A1751" s="1">
        <v>44468</v>
      </c>
      <c r="B1751">
        <v>3251000</v>
      </c>
      <c r="C1751">
        <v>97.53</v>
      </c>
      <c r="D1751">
        <v>88.69</v>
      </c>
      <c r="E1751">
        <v>1.66</v>
      </c>
      <c r="F1751" t="s">
        <v>9</v>
      </c>
      <c r="G1751" t="s">
        <v>34</v>
      </c>
      <c r="H1751" t="s">
        <v>13</v>
      </c>
      <c r="I1751">
        <v>29</v>
      </c>
      <c r="J1751">
        <f t="shared" si="162"/>
        <v>2021</v>
      </c>
      <c r="K1751" t="str">
        <f t="shared" si="163"/>
        <v>Less than 50</v>
      </c>
      <c r="L1751" t="str">
        <f t="shared" si="164"/>
        <v>Over 80</v>
      </c>
      <c r="M1751" s="2" t="str">
        <f t="shared" si="165"/>
        <v>1.50-1.99</v>
      </c>
      <c r="N1751" s="2" t="str">
        <f t="shared" si="166"/>
        <v>95-97.99</v>
      </c>
      <c r="O1751" s="2">
        <f t="shared" si="167"/>
        <v>0</v>
      </c>
      <c r="P1751" s="2">
        <f>1</f>
        <v>1</v>
      </c>
    </row>
    <row r="1752" spans="1:16" x14ac:dyDescent="0.25">
      <c r="A1752" s="1">
        <v>45399</v>
      </c>
      <c r="B1752">
        <v>7167000</v>
      </c>
      <c r="C1752">
        <v>91.4</v>
      </c>
      <c r="D1752">
        <v>72.08</v>
      </c>
      <c r="E1752">
        <v>1.35</v>
      </c>
      <c r="F1752" t="s">
        <v>9</v>
      </c>
      <c r="G1752" t="s">
        <v>10</v>
      </c>
      <c r="H1752" t="s">
        <v>11</v>
      </c>
      <c r="I1752">
        <v>64</v>
      </c>
      <c r="J1752">
        <f t="shared" si="162"/>
        <v>2024</v>
      </c>
      <c r="K1752" t="str">
        <f t="shared" si="163"/>
        <v>50-100</v>
      </c>
      <c r="L1752" t="str">
        <f t="shared" si="164"/>
        <v>65-79.99</v>
      </c>
      <c r="M1752" s="2" t="str">
        <f t="shared" si="165"/>
        <v>1.25-1.49</v>
      </c>
      <c r="N1752" s="2" t="str">
        <f t="shared" si="166"/>
        <v>90-94.99</v>
      </c>
      <c r="O1752" s="2">
        <f t="shared" si="167"/>
        <v>0</v>
      </c>
      <c r="P1752" s="2">
        <f>1</f>
        <v>1</v>
      </c>
    </row>
    <row r="1753" spans="1:16" x14ac:dyDescent="0.25">
      <c r="A1753" s="1">
        <v>43205</v>
      </c>
      <c r="B1753">
        <v>5439000</v>
      </c>
      <c r="C1753">
        <v>97.14</v>
      </c>
      <c r="D1753">
        <v>81.23</v>
      </c>
      <c r="E1753">
        <v>1.32</v>
      </c>
      <c r="F1753" t="s">
        <v>19</v>
      </c>
      <c r="G1753" t="s">
        <v>46</v>
      </c>
      <c r="H1753" t="s">
        <v>37</v>
      </c>
      <c r="I1753">
        <v>125</v>
      </c>
      <c r="J1753">
        <f t="shared" si="162"/>
        <v>2018</v>
      </c>
      <c r="K1753" t="str">
        <f t="shared" si="163"/>
        <v>More than 100</v>
      </c>
      <c r="L1753" t="str">
        <f t="shared" si="164"/>
        <v>Over 80</v>
      </c>
      <c r="M1753" s="2" t="str">
        <f t="shared" si="165"/>
        <v>1.25-1.49</v>
      </c>
      <c r="N1753" s="2" t="str">
        <f t="shared" si="166"/>
        <v>95-97.99</v>
      </c>
      <c r="O1753" s="2">
        <f t="shared" si="167"/>
        <v>1</v>
      </c>
      <c r="P1753" s="2">
        <f>1</f>
        <v>1</v>
      </c>
    </row>
    <row r="1754" spans="1:16" x14ac:dyDescent="0.25">
      <c r="A1754" s="1">
        <v>42404</v>
      </c>
      <c r="B1754">
        <v>6786000</v>
      </c>
      <c r="C1754">
        <v>90.19</v>
      </c>
      <c r="D1754">
        <v>56.9</v>
      </c>
      <c r="E1754">
        <v>1</v>
      </c>
      <c r="F1754" t="s">
        <v>9</v>
      </c>
      <c r="G1754" t="s">
        <v>32</v>
      </c>
      <c r="H1754" t="s">
        <v>33</v>
      </c>
      <c r="I1754">
        <v>94</v>
      </c>
      <c r="J1754">
        <f t="shared" si="162"/>
        <v>2016</v>
      </c>
      <c r="K1754" t="str">
        <f t="shared" si="163"/>
        <v>50-100</v>
      </c>
      <c r="L1754" t="str">
        <f t="shared" si="164"/>
        <v>Under 65</v>
      </c>
      <c r="M1754" s="2" t="str">
        <f t="shared" si="165"/>
        <v>Under 1.25</v>
      </c>
      <c r="N1754" s="2" t="str">
        <f t="shared" si="166"/>
        <v>90-94.99</v>
      </c>
      <c r="O1754" s="2">
        <f t="shared" si="167"/>
        <v>0</v>
      </c>
      <c r="P1754" s="2">
        <f>1</f>
        <v>1</v>
      </c>
    </row>
    <row r="1755" spans="1:16" x14ac:dyDescent="0.25">
      <c r="A1755" s="1">
        <v>43098</v>
      </c>
      <c r="B1755">
        <v>898000</v>
      </c>
      <c r="C1755">
        <v>93.32</v>
      </c>
      <c r="D1755">
        <v>57.52</v>
      </c>
      <c r="E1755">
        <v>2.29</v>
      </c>
      <c r="F1755" t="s">
        <v>19</v>
      </c>
      <c r="G1755" t="s">
        <v>50</v>
      </c>
      <c r="H1755" t="s">
        <v>21</v>
      </c>
      <c r="I1755">
        <v>54</v>
      </c>
      <c r="J1755">
        <f t="shared" si="162"/>
        <v>2017</v>
      </c>
      <c r="K1755" t="str">
        <f t="shared" si="163"/>
        <v>50-100</v>
      </c>
      <c r="L1755" t="str">
        <f t="shared" si="164"/>
        <v>Under 65</v>
      </c>
      <c r="M1755" s="2" t="str">
        <f t="shared" si="165"/>
        <v>Over 2.00</v>
      </c>
      <c r="N1755" s="2" t="str">
        <f t="shared" si="166"/>
        <v>90-94.99</v>
      </c>
      <c r="O1755" s="2">
        <f t="shared" si="167"/>
        <v>1</v>
      </c>
      <c r="P1755" s="2">
        <f>1</f>
        <v>1</v>
      </c>
    </row>
    <row r="1756" spans="1:16" x14ac:dyDescent="0.25">
      <c r="A1756" s="1">
        <v>44933</v>
      </c>
      <c r="B1756">
        <v>3323000</v>
      </c>
      <c r="C1756">
        <v>92.21</v>
      </c>
      <c r="D1756">
        <v>69.95</v>
      </c>
      <c r="E1756">
        <v>1.32</v>
      </c>
      <c r="F1756" t="s">
        <v>9</v>
      </c>
      <c r="G1756" t="s">
        <v>50</v>
      </c>
      <c r="H1756" t="s">
        <v>21</v>
      </c>
      <c r="I1756">
        <v>52</v>
      </c>
      <c r="J1756">
        <f t="shared" si="162"/>
        <v>2023</v>
      </c>
      <c r="K1756" t="str">
        <f t="shared" si="163"/>
        <v>50-100</v>
      </c>
      <c r="L1756" t="str">
        <f t="shared" si="164"/>
        <v>65-79.99</v>
      </c>
      <c r="M1756" s="2" t="str">
        <f t="shared" si="165"/>
        <v>1.25-1.49</v>
      </c>
      <c r="N1756" s="2" t="str">
        <f t="shared" si="166"/>
        <v>90-94.99</v>
      </c>
      <c r="O1756" s="2">
        <f t="shared" si="167"/>
        <v>0</v>
      </c>
      <c r="P1756" s="2">
        <f>1</f>
        <v>1</v>
      </c>
    </row>
    <row r="1757" spans="1:16" x14ac:dyDescent="0.25">
      <c r="A1757" s="1">
        <v>42427</v>
      </c>
      <c r="B1757">
        <v>3458000</v>
      </c>
      <c r="C1757">
        <v>95.78</v>
      </c>
      <c r="D1757">
        <v>80.8</v>
      </c>
      <c r="E1757">
        <v>1.69</v>
      </c>
      <c r="F1757" t="s">
        <v>9</v>
      </c>
      <c r="G1757" t="s">
        <v>49</v>
      </c>
      <c r="H1757" t="s">
        <v>18</v>
      </c>
      <c r="I1757">
        <v>59</v>
      </c>
      <c r="J1757">
        <f t="shared" si="162"/>
        <v>2016</v>
      </c>
      <c r="K1757" t="str">
        <f t="shared" si="163"/>
        <v>50-100</v>
      </c>
      <c r="L1757" t="str">
        <f t="shared" si="164"/>
        <v>Over 80</v>
      </c>
      <c r="M1757" s="2" t="str">
        <f t="shared" si="165"/>
        <v>1.50-1.99</v>
      </c>
      <c r="N1757" s="2" t="str">
        <f t="shared" si="166"/>
        <v>95-97.99</v>
      </c>
      <c r="O1757" s="2">
        <f t="shared" si="167"/>
        <v>0</v>
      </c>
      <c r="P1757" s="2">
        <f>1</f>
        <v>1</v>
      </c>
    </row>
    <row r="1758" spans="1:16" x14ac:dyDescent="0.25">
      <c r="A1758" s="1">
        <v>42995</v>
      </c>
      <c r="B1758">
        <v>6989000</v>
      </c>
      <c r="C1758">
        <v>87.07</v>
      </c>
      <c r="D1758">
        <v>88.65</v>
      </c>
      <c r="E1758">
        <v>2.23</v>
      </c>
      <c r="F1758" t="s">
        <v>9</v>
      </c>
      <c r="G1758" t="s">
        <v>16</v>
      </c>
      <c r="H1758" t="s">
        <v>11</v>
      </c>
      <c r="I1758">
        <v>102</v>
      </c>
      <c r="J1758">
        <f t="shared" si="162"/>
        <v>2017</v>
      </c>
      <c r="K1758" t="str">
        <f t="shared" si="163"/>
        <v>More than 100</v>
      </c>
      <c r="L1758" t="str">
        <f t="shared" si="164"/>
        <v>Over 80</v>
      </c>
      <c r="M1758" s="2" t="str">
        <f t="shared" si="165"/>
        <v>Over 2.00</v>
      </c>
      <c r="N1758" s="2" t="str">
        <f t="shared" si="166"/>
        <v>Under 90</v>
      </c>
      <c r="O1758" s="2">
        <f t="shared" si="167"/>
        <v>0</v>
      </c>
      <c r="P1758" s="2">
        <f>1</f>
        <v>1</v>
      </c>
    </row>
    <row r="1759" spans="1:16" x14ac:dyDescent="0.25">
      <c r="A1759" s="1">
        <v>42628</v>
      </c>
      <c r="B1759">
        <v>3878000</v>
      </c>
      <c r="C1759">
        <v>86.88</v>
      </c>
      <c r="D1759">
        <v>55.54</v>
      </c>
      <c r="E1759">
        <v>2.12</v>
      </c>
      <c r="F1759" t="s">
        <v>9</v>
      </c>
      <c r="G1759" t="s">
        <v>34</v>
      </c>
      <c r="H1759" t="s">
        <v>13</v>
      </c>
      <c r="I1759">
        <v>59</v>
      </c>
      <c r="J1759">
        <f t="shared" si="162"/>
        <v>2016</v>
      </c>
      <c r="K1759" t="str">
        <f t="shared" si="163"/>
        <v>50-100</v>
      </c>
      <c r="L1759" t="str">
        <f t="shared" si="164"/>
        <v>Under 65</v>
      </c>
      <c r="M1759" s="2" t="str">
        <f t="shared" si="165"/>
        <v>Over 2.00</v>
      </c>
      <c r="N1759" s="2" t="str">
        <f t="shared" si="166"/>
        <v>Under 90</v>
      </c>
      <c r="O1759" s="2">
        <f t="shared" si="167"/>
        <v>0</v>
      </c>
      <c r="P1759" s="2">
        <f>1</f>
        <v>1</v>
      </c>
    </row>
    <row r="1760" spans="1:16" x14ac:dyDescent="0.25">
      <c r="A1760" s="1">
        <v>43677</v>
      </c>
      <c r="B1760">
        <v>7986000</v>
      </c>
      <c r="C1760">
        <v>96.19</v>
      </c>
      <c r="D1760">
        <v>74.180000000000007</v>
      </c>
      <c r="E1760">
        <v>2.0299999999999998</v>
      </c>
      <c r="F1760" t="s">
        <v>9</v>
      </c>
      <c r="G1760" t="s">
        <v>42</v>
      </c>
      <c r="H1760" t="s">
        <v>26</v>
      </c>
      <c r="I1760">
        <v>70</v>
      </c>
      <c r="J1760">
        <f t="shared" si="162"/>
        <v>2019</v>
      </c>
      <c r="K1760" t="str">
        <f t="shared" si="163"/>
        <v>50-100</v>
      </c>
      <c r="L1760" t="str">
        <f t="shared" si="164"/>
        <v>65-79.99</v>
      </c>
      <c r="M1760" s="2" t="str">
        <f t="shared" si="165"/>
        <v>Over 2.00</v>
      </c>
      <c r="N1760" s="2" t="str">
        <f t="shared" si="166"/>
        <v>95-97.99</v>
      </c>
      <c r="O1760" s="2">
        <f t="shared" si="167"/>
        <v>0</v>
      </c>
      <c r="P1760" s="2">
        <f>1</f>
        <v>1</v>
      </c>
    </row>
    <row r="1761" spans="1:16" x14ac:dyDescent="0.25">
      <c r="A1761" s="1">
        <v>44487</v>
      </c>
      <c r="B1761">
        <v>2737000</v>
      </c>
      <c r="C1761">
        <v>95.32</v>
      </c>
      <c r="D1761">
        <v>81.7</v>
      </c>
      <c r="E1761">
        <v>1.46</v>
      </c>
      <c r="F1761" t="s">
        <v>40</v>
      </c>
      <c r="G1761" t="s">
        <v>48</v>
      </c>
      <c r="H1761" t="s">
        <v>13</v>
      </c>
      <c r="I1761">
        <v>101</v>
      </c>
      <c r="J1761">
        <f t="shared" si="162"/>
        <v>2021</v>
      </c>
      <c r="K1761" t="str">
        <f t="shared" si="163"/>
        <v>More than 100</v>
      </c>
      <c r="L1761" t="str">
        <f t="shared" si="164"/>
        <v>Over 80</v>
      </c>
      <c r="M1761" s="2" t="str">
        <f t="shared" si="165"/>
        <v>1.25-1.49</v>
      </c>
      <c r="N1761" s="2" t="str">
        <f t="shared" si="166"/>
        <v>95-97.99</v>
      </c>
      <c r="O1761" s="2">
        <f t="shared" si="167"/>
        <v>1</v>
      </c>
      <c r="P1761" s="2">
        <f>1</f>
        <v>1</v>
      </c>
    </row>
    <row r="1762" spans="1:16" x14ac:dyDescent="0.25">
      <c r="A1762" s="1">
        <v>44461</v>
      </c>
      <c r="B1762">
        <v>3476000</v>
      </c>
      <c r="C1762">
        <v>92.38</v>
      </c>
      <c r="D1762">
        <v>80.739999999999995</v>
      </c>
      <c r="E1762">
        <v>1.33</v>
      </c>
      <c r="F1762" t="s">
        <v>9</v>
      </c>
      <c r="G1762" t="s">
        <v>17</v>
      </c>
      <c r="H1762" t="s">
        <v>18</v>
      </c>
      <c r="I1762">
        <v>66</v>
      </c>
      <c r="J1762">
        <f t="shared" si="162"/>
        <v>2021</v>
      </c>
      <c r="K1762" t="str">
        <f t="shared" si="163"/>
        <v>50-100</v>
      </c>
      <c r="L1762" t="str">
        <f t="shared" si="164"/>
        <v>Over 80</v>
      </c>
      <c r="M1762" s="2" t="str">
        <f t="shared" si="165"/>
        <v>1.25-1.49</v>
      </c>
      <c r="N1762" s="2" t="str">
        <f t="shared" si="166"/>
        <v>90-94.99</v>
      </c>
      <c r="O1762" s="2">
        <f t="shared" si="167"/>
        <v>0</v>
      </c>
      <c r="P1762" s="2">
        <f>1</f>
        <v>1</v>
      </c>
    </row>
    <row r="1763" spans="1:16" x14ac:dyDescent="0.25">
      <c r="A1763" s="1">
        <v>44589</v>
      </c>
      <c r="B1763">
        <v>3188000</v>
      </c>
      <c r="C1763">
        <v>99.88</v>
      </c>
      <c r="D1763">
        <v>57.9</v>
      </c>
      <c r="E1763">
        <v>1.86</v>
      </c>
      <c r="F1763" t="s">
        <v>9</v>
      </c>
      <c r="G1763" t="s">
        <v>31</v>
      </c>
      <c r="H1763" t="s">
        <v>21</v>
      </c>
      <c r="I1763">
        <v>50</v>
      </c>
      <c r="J1763">
        <f t="shared" si="162"/>
        <v>2022</v>
      </c>
      <c r="K1763" t="str">
        <f t="shared" si="163"/>
        <v>50-100</v>
      </c>
      <c r="L1763" t="str">
        <f t="shared" si="164"/>
        <v>Under 65</v>
      </c>
      <c r="M1763" s="2" t="str">
        <f t="shared" si="165"/>
        <v>1.50-1.99</v>
      </c>
      <c r="N1763" s="2" t="str">
        <f t="shared" si="166"/>
        <v>Over 98</v>
      </c>
      <c r="O1763" s="2">
        <f t="shared" si="167"/>
        <v>0</v>
      </c>
      <c r="P1763" s="2">
        <f>1</f>
        <v>1</v>
      </c>
    </row>
    <row r="1764" spans="1:16" x14ac:dyDescent="0.25">
      <c r="A1764" s="1">
        <v>45735</v>
      </c>
      <c r="B1764">
        <v>4505000</v>
      </c>
      <c r="C1764">
        <v>94.51</v>
      </c>
      <c r="D1764">
        <v>80.44</v>
      </c>
      <c r="E1764">
        <v>2.48</v>
      </c>
      <c r="F1764" t="s">
        <v>9</v>
      </c>
      <c r="G1764" t="s">
        <v>25</v>
      </c>
      <c r="H1764" t="s">
        <v>26</v>
      </c>
      <c r="I1764">
        <v>84</v>
      </c>
      <c r="J1764">
        <f t="shared" si="162"/>
        <v>2025</v>
      </c>
      <c r="K1764" t="str">
        <f t="shared" si="163"/>
        <v>50-100</v>
      </c>
      <c r="L1764" t="str">
        <f t="shared" si="164"/>
        <v>Over 80</v>
      </c>
      <c r="M1764" s="2" t="str">
        <f t="shared" si="165"/>
        <v>Over 2.00</v>
      </c>
      <c r="N1764" s="2" t="str">
        <f t="shared" si="166"/>
        <v>90-94.99</v>
      </c>
      <c r="O1764" s="2">
        <f t="shared" si="167"/>
        <v>0</v>
      </c>
      <c r="P1764" s="2">
        <f>1</f>
        <v>1</v>
      </c>
    </row>
    <row r="1765" spans="1:16" x14ac:dyDescent="0.25">
      <c r="A1765" s="1">
        <v>42412</v>
      </c>
      <c r="B1765">
        <v>6099000</v>
      </c>
      <c r="C1765">
        <v>90.08</v>
      </c>
      <c r="D1765">
        <v>57.03</v>
      </c>
      <c r="E1765">
        <v>1.63</v>
      </c>
      <c r="F1765" t="s">
        <v>9</v>
      </c>
      <c r="G1765" t="s">
        <v>51</v>
      </c>
      <c r="H1765" t="s">
        <v>28</v>
      </c>
      <c r="I1765">
        <v>55</v>
      </c>
      <c r="J1765">
        <f t="shared" si="162"/>
        <v>2016</v>
      </c>
      <c r="K1765" t="str">
        <f t="shared" si="163"/>
        <v>50-100</v>
      </c>
      <c r="L1765" t="str">
        <f t="shared" si="164"/>
        <v>Under 65</v>
      </c>
      <c r="M1765" s="2" t="str">
        <f t="shared" si="165"/>
        <v>1.50-1.99</v>
      </c>
      <c r="N1765" s="2" t="str">
        <f t="shared" si="166"/>
        <v>90-94.99</v>
      </c>
      <c r="O1765" s="2">
        <f t="shared" si="167"/>
        <v>0</v>
      </c>
      <c r="P1765" s="2">
        <f>1</f>
        <v>1</v>
      </c>
    </row>
    <row r="1766" spans="1:16" x14ac:dyDescent="0.25">
      <c r="A1766" s="1">
        <v>43164</v>
      </c>
      <c r="B1766">
        <v>4656000</v>
      </c>
      <c r="C1766">
        <v>93.06</v>
      </c>
      <c r="D1766">
        <v>89.81</v>
      </c>
      <c r="E1766">
        <v>1.6</v>
      </c>
      <c r="F1766" t="s">
        <v>9</v>
      </c>
      <c r="G1766" t="s">
        <v>35</v>
      </c>
      <c r="H1766" t="s">
        <v>11</v>
      </c>
      <c r="I1766">
        <v>118</v>
      </c>
      <c r="J1766">
        <f t="shared" si="162"/>
        <v>2018</v>
      </c>
      <c r="K1766" t="str">
        <f t="shared" si="163"/>
        <v>More than 100</v>
      </c>
      <c r="L1766" t="str">
        <f t="shared" si="164"/>
        <v>Over 80</v>
      </c>
      <c r="M1766" s="2" t="str">
        <f t="shared" si="165"/>
        <v>1.50-1.99</v>
      </c>
      <c r="N1766" s="2" t="str">
        <f t="shared" si="166"/>
        <v>90-94.99</v>
      </c>
      <c r="O1766" s="2">
        <f t="shared" si="167"/>
        <v>0</v>
      </c>
      <c r="P1766" s="2">
        <f>1</f>
        <v>1</v>
      </c>
    </row>
    <row r="1767" spans="1:16" x14ac:dyDescent="0.25">
      <c r="A1767" s="1">
        <v>45006</v>
      </c>
      <c r="B1767">
        <v>1907000</v>
      </c>
      <c r="C1767">
        <v>90.89</v>
      </c>
      <c r="D1767">
        <v>77.83</v>
      </c>
      <c r="E1767">
        <v>2.41</v>
      </c>
      <c r="F1767" t="s">
        <v>9</v>
      </c>
      <c r="G1767" t="s">
        <v>17</v>
      </c>
      <c r="H1767" t="s">
        <v>18</v>
      </c>
      <c r="I1767">
        <v>114</v>
      </c>
      <c r="J1767">
        <f t="shared" si="162"/>
        <v>2023</v>
      </c>
      <c r="K1767" t="str">
        <f t="shared" si="163"/>
        <v>More than 100</v>
      </c>
      <c r="L1767" t="str">
        <f t="shared" si="164"/>
        <v>65-79.99</v>
      </c>
      <c r="M1767" s="2" t="str">
        <f t="shared" si="165"/>
        <v>Over 2.00</v>
      </c>
      <c r="N1767" s="2" t="str">
        <f t="shared" si="166"/>
        <v>90-94.99</v>
      </c>
      <c r="O1767" s="2">
        <f t="shared" si="167"/>
        <v>0</v>
      </c>
      <c r="P1767" s="2">
        <f>1</f>
        <v>1</v>
      </c>
    </row>
    <row r="1768" spans="1:16" x14ac:dyDescent="0.25">
      <c r="A1768" s="1">
        <v>44516</v>
      </c>
      <c r="B1768">
        <v>8085000</v>
      </c>
      <c r="C1768">
        <v>86.34</v>
      </c>
      <c r="D1768">
        <v>58.45</v>
      </c>
      <c r="E1768">
        <v>1.75</v>
      </c>
      <c r="F1768" t="s">
        <v>9</v>
      </c>
      <c r="G1768" t="s">
        <v>30</v>
      </c>
      <c r="H1768" t="s">
        <v>28</v>
      </c>
      <c r="I1768">
        <v>82</v>
      </c>
      <c r="J1768">
        <f t="shared" si="162"/>
        <v>2021</v>
      </c>
      <c r="K1768" t="str">
        <f t="shared" si="163"/>
        <v>50-100</v>
      </c>
      <c r="L1768" t="str">
        <f t="shared" si="164"/>
        <v>Under 65</v>
      </c>
      <c r="M1768" s="2" t="str">
        <f t="shared" si="165"/>
        <v>1.50-1.99</v>
      </c>
      <c r="N1768" s="2" t="str">
        <f t="shared" si="166"/>
        <v>Under 90</v>
      </c>
      <c r="O1768" s="2">
        <f t="shared" si="167"/>
        <v>0</v>
      </c>
      <c r="P1768" s="2">
        <f>1</f>
        <v>1</v>
      </c>
    </row>
    <row r="1769" spans="1:16" x14ac:dyDescent="0.25">
      <c r="A1769" s="1">
        <v>44522</v>
      </c>
      <c r="B1769">
        <v>4311000</v>
      </c>
      <c r="C1769">
        <v>88.97</v>
      </c>
      <c r="D1769">
        <v>70.56</v>
      </c>
      <c r="E1769">
        <v>1.86</v>
      </c>
      <c r="F1769" t="s">
        <v>9</v>
      </c>
      <c r="G1769" t="s">
        <v>22</v>
      </c>
      <c r="H1769" t="s">
        <v>23</v>
      </c>
      <c r="I1769">
        <v>75</v>
      </c>
      <c r="J1769">
        <f t="shared" si="162"/>
        <v>2021</v>
      </c>
      <c r="K1769" t="str">
        <f t="shared" si="163"/>
        <v>50-100</v>
      </c>
      <c r="L1769" t="str">
        <f t="shared" si="164"/>
        <v>65-79.99</v>
      </c>
      <c r="M1769" s="2" t="str">
        <f t="shared" si="165"/>
        <v>1.50-1.99</v>
      </c>
      <c r="N1769" s="2" t="str">
        <f t="shared" si="166"/>
        <v>Under 90</v>
      </c>
      <c r="O1769" s="2">
        <f t="shared" si="167"/>
        <v>0</v>
      </c>
      <c r="P1769" s="2">
        <f>1</f>
        <v>1</v>
      </c>
    </row>
    <row r="1770" spans="1:16" x14ac:dyDescent="0.25">
      <c r="A1770" s="1">
        <v>44969</v>
      </c>
      <c r="B1770">
        <v>5420000</v>
      </c>
      <c r="C1770">
        <v>91.22</v>
      </c>
      <c r="D1770">
        <v>87.21</v>
      </c>
      <c r="E1770">
        <v>2.1800000000000002</v>
      </c>
      <c r="F1770" t="s">
        <v>40</v>
      </c>
      <c r="G1770" t="s">
        <v>35</v>
      </c>
      <c r="H1770" t="s">
        <v>11</v>
      </c>
      <c r="I1770">
        <v>93</v>
      </c>
      <c r="J1770">
        <f t="shared" si="162"/>
        <v>2023</v>
      </c>
      <c r="K1770" t="str">
        <f t="shared" si="163"/>
        <v>50-100</v>
      </c>
      <c r="L1770" t="str">
        <f t="shared" si="164"/>
        <v>Over 80</v>
      </c>
      <c r="M1770" s="2" t="str">
        <f t="shared" si="165"/>
        <v>Over 2.00</v>
      </c>
      <c r="N1770" s="2" t="str">
        <f t="shared" si="166"/>
        <v>90-94.99</v>
      </c>
      <c r="O1770" s="2">
        <f t="shared" si="167"/>
        <v>1</v>
      </c>
      <c r="P1770" s="2">
        <f>1</f>
        <v>1</v>
      </c>
    </row>
    <row r="1771" spans="1:16" x14ac:dyDescent="0.25">
      <c r="A1771" s="1">
        <v>42688</v>
      </c>
      <c r="B1771">
        <v>4307000</v>
      </c>
      <c r="C1771">
        <v>95.14</v>
      </c>
      <c r="D1771">
        <v>72.400000000000006</v>
      </c>
      <c r="E1771">
        <v>2.1800000000000002</v>
      </c>
      <c r="F1771" t="s">
        <v>9</v>
      </c>
      <c r="G1771" t="s">
        <v>20</v>
      </c>
      <c r="H1771" t="s">
        <v>21</v>
      </c>
      <c r="I1771">
        <v>66</v>
      </c>
      <c r="J1771">
        <f t="shared" si="162"/>
        <v>2016</v>
      </c>
      <c r="K1771" t="str">
        <f t="shared" si="163"/>
        <v>50-100</v>
      </c>
      <c r="L1771" t="str">
        <f t="shared" si="164"/>
        <v>65-79.99</v>
      </c>
      <c r="M1771" s="2" t="str">
        <f t="shared" si="165"/>
        <v>Over 2.00</v>
      </c>
      <c r="N1771" s="2" t="str">
        <f t="shared" si="166"/>
        <v>95-97.99</v>
      </c>
      <c r="O1771" s="2">
        <f t="shared" si="167"/>
        <v>0</v>
      </c>
      <c r="P1771" s="2">
        <f>1</f>
        <v>1</v>
      </c>
    </row>
    <row r="1772" spans="1:16" x14ac:dyDescent="0.25">
      <c r="A1772" s="1">
        <v>45777</v>
      </c>
      <c r="B1772">
        <v>6460000</v>
      </c>
      <c r="C1772">
        <v>99.8</v>
      </c>
      <c r="D1772">
        <v>71.34</v>
      </c>
      <c r="E1772">
        <v>1.17</v>
      </c>
      <c r="F1772" t="s">
        <v>19</v>
      </c>
      <c r="G1772" t="s">
        <v>27</v>
      </c>
      <c r="H1772" t="s">
        <v>28</v>
      </c>
      <c r="I1772">
        <v>116</v>
      </c>
      <c r="J1772">
        <f t="shared" si="162"/>
        <v>2025</v>
      </c>
      <c r="K1772" t="str">
        <f t="shared" si="163"/>
        <v>More than 100</v>
      </c>
      <c r="L1772" t="str">
        <f t="shared" si="164"/>
        <v>65-79.99</v>
      </c>
      <c r="M1772" s="2" t="str">
        <f t="shared" si="165"/>
        <v>Under 1.25</v>
      </c>
      <c r="N1772" s="2" t="str">
        <f t="shared" si="166"/>
        <v>Over 98</v>
      </c>
      <c r="O1772" s="2">
        <f t="shared" si="167"/>
        <v>1</v>
      </c>
      <c r="P1772" s="2">
        <f>1</f>
        <v>1</v>
      </c>
    </row>
    <row r="1773" spans="1:16" x14ac:dyDescent="0.25">
      <c r="A1773" s="1">
        <v>43066</v>
      </c>
      <c r="B1773">
        <v>3935000</v>
      </c>
      <c r="C1773">
        <v>96.66</v>
      </c>
      <c r="D1773">
        <v>88.28</v>
      </c>
      <c r="E1773">
        <v>2.0499999999999998</v>
      </c>
      <c r="F1773" t="s">
        <v>9</v>
      </c>
      <c r="G1773" t="s">
        <v>31</v>
      </c>
      <c r="H1773" t="s">
        <v>21</v>
      </c>
      <c r="I1773">
        <v>96</v>
      </c>
      <c r="J1773">
        <f t="shared" si="162"/>
        <v>2017</v>
      </c>
      <c r="K1773" t="str">
        <f t="shared" si="163"/>
        <v>50-100</v>
      </c>
      <c r="L1773" t="str">
        <f t="shared" si="164"/>
        <v>Over 80</v>
      </c>
      <c r="M1773" s="2" t="str">
        <f t="shared" si="165"/>
        <v>Over 2.00</v>
      </c>
      <c r="N1773" s="2" t="str">
        <f t="shared" si="166"/>
        <v>95-97.99</v>
      </c>
      <c r="O1773" s="2">
        <f t="shared" si="167"/>
        <v>0</v>
      </c>
      <c r="P1773" s="2">
        <f>1</f>
        <v>1</v>
      </c>
    </row>
    <row r="1774" spans="1:16" x14ac:dyDescent="0.25">
      <c r="A1774" s="1">
        <v>45500</v>
      </c>
      <c r="B1774">
        <v>3088000</v>
      </c>
      <c r="C1774">
        <v>90.47</v>
      </c>
      <c r="D1774">
        <v>64.12</v>
      </c>
      <c r="E1774">
        <v>1.95</v>
      </c>
      <c r="F1774" t="s">
        <v>9</v>
      </c>
      <c r="G1774" t="s">
        <v>31</v>
      </c>
      <c r="H1774" t="s">
        <v>21</v>
      </c>
      <c r="I1774">
        <v>144</v>
      </c>
      <c r="J1774">
        <f t="shared" si="162"/>
        <v>2024</v>
      </c>
      <c r="K1774" t="str">
        <f t="shared" si="163"/>
        <v>More than 100</v>
      </c>
      <c r="L1774" t="str">
        <f t="shared" si="164"/>
        <v>Under 65</v>
      </c>
      <c r="M1774" s="2" t="str">
        <f t="shared" si="165"/>
        <v>1.50-1.99</v>
      </c>
      <c r="N1774" s="2" t="str">
        <f t="shared" si="166"/>
        <v>90-94.99</v>
      </c>
      <c r="O1774" s="2">
        <f t="shared" si="167"/>
        <v>0</v>
      </c>
      <c r="P1774" s="2">
        <f>1</f>
        <v>1</v>
      </c>
    </row>
    <row r="1775" spans="1:16" x14ac:dyDescent="0.25">
      <c r="A1775" s="1">
        <v>44491</v>
      </c>
      <c r="B1775">
        <v>6611000</v>
      </c>
      <c r="C1775">
        <v>87.98</v>
      </c>
      <c r="D1775">
        <v>69.760000000000005</v>
      </c>
      <c r="E1775">
        <v>2.19</v>
      </c>
      <c r="F1775" t="s">
        <v>9</v>
      </c>
      <c r="G1775" t="s">
        <v>41</v>
      </c>
      <c r="H1775" t="s">
        <v>33</v>
      </c>
      <c r="I1775">
        <v>109</v>
      </c>
      <c r="J1775">
        <f t="shared" si="162"/>
        <v>2021</v>
      </c>
      <c r="K1775" t="str">
        <f t="shared" si="163"/>
        <v>More than 100</v>
      </c>
      <c r="L1775" t="str">
        <f t="shared" si="164"/>
        <v>65-79.99</v>
      </c>
      <c r="M1775" s="2" t="str">
        <f t="shared" si="165"/>
        <v>Over 2.00</v>
      </c>
      <c r="N1775" s="2" t="str">
        <f t="shared" si="166"/>
        <v>Under 90</v>
      </c>
      <c r="O1775" s="2">
        <f t="shared" si="167"/>
        <v>0</v>
      </c>
      <c r="P1775" s="2">
        <f>1</f>
        <v>1</v>
      </c>
    </row>
    <row r="1776" spans="1:16" x14ac:dyDescent="0.25">
      <c r="A1776" s="1">
        <v>44684</v>
      </c>
      <c r="B1776">
        <v>10198000</v>
      </c>
      <c r="C1776">
        <v>96.57</v>
      </c>
      <c r="D1776">
        <v>76.45</v>
      </c>
      <c r="E1776">
        <v>1.61</v>
      </c>
      <c r="F1776" t="s">
        <v>9</v>
      </c>
      <c r="G1776" t="s">
        <v>24</v>
      </c>
      <c r="H1776" t="s">
        <v>15</v>
      </c>
      <c r="I1776">
        <v>23</v>
      </c>
      <c r="J1776">
        <f t="shared" si="162"/>
        <v>2022</v>
      </c>
      <c r="K1776" t="str">
        <f t="shared" si="163"/>
        <v>Less than 50</v>
      </c>
      <c r="L1776" t="str">
        <f t="shared" si="164"/>
        <v>65-79.99</v>
      </c>
      <c r="M1776" s="2" t="str">
        <f t="shared" si="165"/>
        <v>1.50-1.99</v>
      </c>
      <c r="N1776" s="2" t="str">
        <f t="shared" si="166"/>
        <v>95-97.99</v>
      </c>
      <c r="O1776" s="2">
        <f t="shared" si="167"/>
        <v>0</v>
      </c>
      <c r="P1776" s="2">
        <f>1</f>
        <v>1</v>
      </c>
    </row>
    <row r="1777" spans="1:16" x14ac:dyDescent="0.25">
      <c r="A1777" s="1">
        <v>44164</v>
      </c>
      <c r="B1777">
        <v>6642000</v>
      </c>
      <c r="C1777">
        <v>97.17</v>
      </c>
      <c r="D1777">
        <v>84.36</v>
      </c>
      <c r="E1777">
        <v>2.4900000000000002</v>
      </c>
      <c r="F1777" t="s">
        <v>9</v>
      </c>
      <c r="G1777" t="s">
        <v>50</v>
      </c>
      <c r="H1777" t="s">
        <v>21</v>
      </c>
      <c r="I1777">
        <v>47</v>
      </c>
      <c r="J1777">
        <f t="shared" si="162"/>
        <v>2020</v>
      </c>
      <c r="K1777" t="str">
        <f t="shared" si="163"/>
        <v>Less than 50</v>
      </c>
      <c r="L1777" t="str">
        <f t="shared" si="164"/>
        <v>Over 80</v>
      </c>
      <c r="M1777" s="2" t="str">
        <f t="shared" si="165"/>
        <v>Over 2.00</v>
      </c>
      <c r="N1777" s="2" t="str">
        <f t="shared" si="166"/>
        <v>95-97.99</v>
      </c>
      <c r="O1777" s="2">
        <f t="shared" si="167"/>
        <v>0</v>
      </c>
      <c r="P1777" s="2">
        <f>1</f>
        <v>1</v>
      </c>
    </row>
    <row r="1778" spans="1:16" x14ac:dyDescent="0.25">
      <c r="A1778" s="1">
        <v>43942</v>
      </c>
      <c r="B1778">
        <v>7080000</v>
      </c>
      <c r="C1778">
        <v>86.73</v>
      </c>
      <c r="D1778">
        <v>66.27</v>
      </c>
      <c r="E1778">
        <v>2.27</v>
      </c>
      <c r="F1778" t="s">
        <v>19</v>
      </c>
      <c r="G1778" t="s">
        <v>25</v>
      </c>
      <c r="H1778" t="s">
        <v>26</v>
      </c>
      <c r="I1778">
        <v>44</v>
      </c>
      <c r="J1778">
        <f t="shared" si="162"/>
        <v>2020</v>
      </c>
      <c r="K1778" t="str">
        <f t="shared" si="163"/>
        <v>Less than 50</v>
      </c>
      <c r="L1778" t="str">
        <f t="shared" si="164"/>
        <v>65-79.99</v>
      </c>
      <c r="M1778" s="2" t="str">
        <f t="shared" si="165"/>
        <v>Over 2.00</v>
      </c>
      <c r="N1778" s="2" t="str">
        <f t="shared" si="166"/>
        <v>Under 90</v>
      </c>
      <c r="O1778" s="2">
        <f t="shared" si="167"/>
        <v>1</v>
      </c>
      <c r="P1778" s="2">
        <f>1</f>
        <v>1</v>
      </c>
    </row>
    <row r="1779" spans="1:16" x14ac:dyDescent="0.25">
      <c r="A1779" s="1">
        <v>43762</v>
      </c>
      <c r="B1779">
        <v>7417000</v>
      </c>
      <c r="C1779">
        <v>92.56</v>
      </c>
      <c r="D1779">
        <v>75.84</v>
      </c>
      <c r="E1779">
        <v>2.46</v>
      </c>
      <c r="F1779" t="s">
        <v>19</v>
      </c>
      <c r="G1779" t="s">
        <v>25</v>
      </c>
      <c r="H1779" t="s">
        <v>26</v>
      </c>
      <c r="I1779">
        <v>22</v>
      </c>
      <c r="J1779">
        <f t="shared" si="162"/>
        <v>2019</v>
      </c>
      <c r="K1779" t="str">
        <f t="shared" si="163"/>
        <v>Less than 50</v>
      </c>
      <c r="L1779" t="str">
        <f t="shared" si="164"/>
        <v>65-79.99</v>
      </c>
      <c r="M1779" s="2" t="str">
        <f t="shared" si="165"/>
        <v>Over 2.00</v>
      </c>
      <c r="N1779" s="2" t="str">
        <f t="shared" si="166"/>
        <v>90-94.99</v>
      </c>
      <c r="O1779" s="2">
        <f t="shared" si="167"/>
        <v>1</v>
      </c>
      <c r="P1779" s="2">
        <f>1</f>
        <v>1</v>
      </c>
    </row>
    <row r="1780" spans="1:16" x14ac:dyDescent="0.25">
      <c r="A1780" s="1">
        <v>42915</v>
      </c>
      <c r="B1780">
        <v>5212000</v>
      </c>
      <c r="C1780">
        <v>97.95</v>
      </c>
      <c r="D1780">
        <v>69.260000000000005</v>
      </c>
      <c r="E1780">
        <v>1.1200000000000001</v>
      </c>
      <c r="F1780" t="s">
        <v>9</v>
      </c>
      <c r="G1780" t="s">
        <v>30</v>
      </c>
      <c r="H1780" t="s">
        <v>28</v>
      </c>
      <c r="I1780">
        <v>55</v>
      </c>
      <c r="J1780">
        <f t="shared" si="162"/>
        <v>2017</v>
      </c>
      <c r="K1780" t="str">
        <f t="shared" si="163"/>
        <v>50-100</v>
      </c>
      <c r="L1780" t="str">
        <f t="shared" si="164"/>
        <v>65-79.99</v>
      </c>
      <c r="M1780" s="2" t="str">
        <f t="shared" si="165"/>
        <v>Under 1.25</v>
      </c>
      <c r="N1780" s="2" t="str">
        <f t="shared" si="166"/>
        <v>95-97.99</v>
      </c>
      <c r="O1780" s="2">
        <f t="shared" si="167"/>
        <v>0</v>
      </c>
      <c r="P1780" s="2">
        <f>1</f>
        <v>1</v>
      </c>
    </row>
    <row r="1781" spans="1:16" x14ac:dyDescent="0.25">
      <c r="A1781" s="1">
        <v>42372</v>
      </c>
      <c r="B1781">
        <v>1181000</v>
      </c>
      <c r="C1781">
        <v>87.32</v>
      </c>
      <c r="D1781">
        <v>83.96</v>
      </c>
      <c r="E1781">
        <v>1.78</v>
      </c>
      <c r="F1781" t="s">
        <v>19</v>
      </c>
      <c r="G1781" t="s">
        <v>22</v>
      </c>
      <c r="H1781" t="s">
        <v>23</v>
      </c>
      <c r="I1781">
        <v>95</v>
      </c>
      <c r="J1781">
        <f t="shared" si="162"/>
        <v>2016</v>
      </c>
      <c r="K1781" t="str">
        <f t="shared" si="163"/>
        <v>50-100</v>
      </c>
      <c r="L1781" t="str">
        <f t="shared" si="164"/>
        <v>Over 80</v>
      </c>
      <c r="M1781" s="2" t="str">
        <f t="shared" si="165"/>
        <v>1.50-1.99</v>
      </c>
      <c r="N1781" s="2" t="str">
        <f t="shared" si="166"/>
        <v>Under 90</v>
      </c>
      <c r="O1781" s="2">
        <f t="shared" si="167"/>
        <v>1</v>
      </c>
      <c r="P1781" s="2">
        <f>1</f>
        <v>1</v>
      </c>
    </row>
    <row r="1782" spans="1:16" x14ac:dyDescent="0.25">
      <c r="A1782" s="1">
        <v>43367</v>
      </c>
      <c r="B1782">
        <v>2319000</v>
      </c>
      <c r="C1782">
        <v>98.66</v>
      </c>
      <c r="D1782">
        <v>56.98</v>
      </c>
      <c r="E1782">
        <v>1.43</v>
      </c>
      <c r="F1782" t="s">
        <v>9</v>
      </c>
      <c r="G1782" t="s">
        <v>29</v>
      </c>
      <c r="H1782" t="s">
        <v>26</v>
      </c>
      <c r="I1782">
        <v>65</v>
      </c>
      <c r="J1782">
        <f t="shared" si="162"/>
        <v>2018</v>
      </c>
      <c r="K1782" t="str">
        <f t="shared" si="163"/>
        <v>50-100</v>
      </c>
      <c r="L1782" t="str">
        <f t="shared" si="164"/>
        <v>Under 65</v>
      </c>
      <c r="M1782" s="2" t="str">
        <f t="shared" si="165"/>
        <v>1.25-1.49</v>
      </c>
      <c r="N1782" s="2" t="str">
        <f t="shared" si="166"/>
        <v>Over 98</v>
      </c>
      <c r="O1782" s="2">
        <f t="shared" si="167"/>
        <v>0</v>
      </c>
      <c r="P1782" s="2">
        <f>1</f>
        <v>1</v>
      </c>
    </row>
    <row r="1783" spans="1:16" x14ac:dyDescent="0.25">
      <c r="A1783" s="1">
        <v>45311</v>
      </c>
      <c r="B1783">
        <v>1555000</v>
      </c>
      <c r="C1783">
        <v>88.15</v>
      </c>
      <c r="D1783">
        <v>73.959999999999994</v>
      </c>
      <c r="E1783">
        <v>1.1299999999999999</v>
      </c>
      <c r="F1783" t="s">
        <v>9</v>
      </c>
      <c r="G1783" t="s">
        <v>49</v>
      </c>
      <c r="H1783" t="s">
        <v>18</v>
      </c>
      <c r="I1783">
        <v>78</v>
      </c>
      <c r="J1783">
        <f t="shared" si="162"/>
        <v>2024</v>
      </c>
      <c r="K1783" t="str">
        <f t="shared" si="163"/>
        <v>50-100</v>
      </c>
      <c r="L1783" t="str">
        <f t="shared" si="164"/>
        <v>65-79.99</v>
      </c>
      <c r="M1783" s="2" t="str">
        <f t="shared" si="165"/>
        <v>Under 1.25</v>
      </c>
      <c r="N1783" s="2" t="str">
        <f t="shared" si="166"/>
        <v>Under 90</v>
      </c>
      <c r="O1783" s="2">
        <f t="shared" si="167"/>
        <v>0</v>
      </c>
      <c r="P1783" s="2">
        <f>1</f>
        <v>1</v>
      </c>
    </row>
    <row r="1784" spans="1:16" x14ac:dyDescent="0.25">
      <c r="A1784" s="1">
        <v>45428</v>
      </c>
      <c r="B1784">
        <v>4679000</v>
      </c>
      <c r="C1784">
        <v>95.81</v>
      </c>
      <c r="D1784">
        <v>72.19</v>
      </c>
      <c r="E1784">
        <v>1.63</v>
      </c>
      <c r="F1784" t="s">
        <v>9</v>
      </c>
      <c r="G1784" t="s">
        <v>31</v>
      </c>
      <c r="H1784" t="s">
        <v>21</v>
      </c>
      <c r="I1784">
        <v>58</v>
      </c>
      <c r="J1784">
        <f t="shared" si="162"/>
        <v>2024</v>
      </c>
      <c r="K1784" t="str">
        <f t="shared" si="163"/>
        <v>50-100</v>
      </c>
      <c r="L1784" t="str">
        <f t="shared" si="164"/>
        <v>65-79.99</v>
      </c>
      <c r="M1784" s="2" t="str">
        <f t="shared" si="165"/>
        <v>1.50-1.99</v>
      </c>
      <c r="N1784" s="2" t="str">
        <f t="shared" si="166"/>
        <v>95-97.99</v>
      </c>
      <c r="O1784" s="2">
        <f t="shared" si="167"/>
        <v>0</v>
      </c>
      <c r="P1784" s="2">
        <f>1</f>
        <v>1</v>
      </c>
    </row>
    <row r="1785" spans="1:16" x14ac:dyDescent="0.25">
      <c r="A1785" s="1">
        <v>44615</v>
      </c>
      <c r="B1785">
        <v>1054000</v>
      </c>
      <c r="C1785">
        <v>99.04</v>
      </c>
      <c r="D1785">
        <v>52.2</v>
      </c>
      <c r="E1785">
        <v>2.0099999999999998</v>
      </c>
      <c r="F1785" t="s">
        <v>9</v>
      </c>
      <c r="G1785" t="s">
        <v>38</v>
      </c>
      <c r="H1785" t="s">
        <v>23</v>
      </c>
      <c r="I1785">
        <v>103</v>
      </c>
      <c r="J1785">
        <f t="shared" si="162"/>
        <v>2022</v>
      </c>
      <c r="K1785" t="str">
        <f t="shared" si="163"/>
        <v>More than 100</v>
      </c>
      <c r="L1785" t="str">
        <f t="shared" si="164"/>
        <v>Under 65</v>
      </c>
      <c r="M1785" s="2" t="str">
        <f t="shared" si="165"/>
        <v>Over 2.00</v>
      </c>
      <c r="N1785" s="2" t="str">
        <f t="shared" si="166"/>
        <v>Over 98</v>
      </c>
      <c r="O1785" s="2">
        <f t="shared" si="167"/>
        <v>0</v>
      </c>
      <c r="P1785" s="2">
        <f>1</f>
        <v>1</v>
      </c>
    </row>
    <row r="1786" spans="1:16" x14ac:dyDescent="0.25">
      <c r="A1786" s="1">
        <v>45701</v>
      </c>
      <c r="B1786">
        <v>5235000</v>
      </c>
      <c r="C1786">
        <v>87.76</v>
      </c>
      <c r="D1786">
        <v>61.84</v>
      </c>
      <c r="E1786">
        <v>2.08</v>
      </c>
      <c r="F1786" t="s">
        <v>19</v>
      </c>
      <c r="G1786" t="s">
        <v>17</v>
      </c>
      <c r="H1786" t="s">
        <v>18</v>
      </c>
      <c r="I1786">
        <v>79</v>
      </c>
      <c r="J1786">
        <f t="shared" si="162"/>
        <v>2025</v>
      </c>
      <c r="K1786" t="str">
        <f t="shared" si="163"/>
        <v>50-100</v>
      </c>
      <c r="L1786" t="str">
        <f t="shared" si="164"/>
        <v>Under 65</v>
      </c>
      <c r="M1786" s="2" t="str">
        <f t="shared" si="165"/>
        <v>Over 2.00</v>
      </c>
      <c r="N1786" s="2" t="str">
        <f t="shared" si="166"/>
        <v>Under 90</v>
      </c>
      <c r="O1786" s="2">
        <f t="shared" si="167"/>
        <v>1</v>
      </c>
      <c r="P1786" s="2">
        <f>1</f>
        <v>1</v>
      </c>
    </row>
    <row r="1787" spans="1:16" x14ac:dyDescent="0.25">
      <c r="A1787" s="1">
        <v>42942</v>
      </c>
      <c r="B1787">
        <v>6953000</v>
      </c>
      <c r="C1787">
        <v>86.5</v>
      </c>
      <c r="D1787">
        <v>78.709999999999994</v>
      </c>
      <c r="E1787">
        <v>2.02</v>
      </c>
      <c r="F1787" t="s">
        <v>9</v>
      </c>
      <c r="G1787" t="s">
        <v>38</v>
      </c>
      <c r="H1787" t="s">
        <v>23</v>
      </c>
      <c r="I1787">
        <v>102</v>
      </c>
      <c r="J1787">
        <f t="shared" si="162"/>
        <v>2017</v>
      </c>
      <c r="K1787" t="str">
        <f t="shared" si="163"/>
        <v>More than 100</v>
      </c>
      <c r="L1787" t="str">
        <f t="shared" si="164"/>
        <v>65-79.99</v>
      </c>
      <c r="M1787" s="2" t="str">
        <f t="shared" si="165"/>
        <v>Over 2.00</v>
      </c>
      <c r="N1787" s="2" t="str">
        <f t="shared" si="166"/>
        <v>Under 90</v>
      </c>
      <c r="O1787" s="2">
        <f t="shared" si="167"/>
        <v>0</v>
      </c>
      <c r="P1787" s="2">
        <f>1</f>
        <v>1</v>
      </c>
    </row>
    <row r="1788" spans="1:16" x14ac:dyDescent="0.25">
      <c r="A1788" s="1">
        <v>43837</v>
      </c>
      <c r="B1788">
        <v>4882000</v>
      </c>
      <c r="C1788">
        <v>87.23</v>
      </c>
      <c r="D1788">
        <v>72.34</v>
      </c>
      <c r="E1788">
        <v>2.38</v>
      </c>
      <c r="F1788" t="s">
        <v>9</v>
      </c>
      <c r="G1788" t="s">
        <v>14</v>
      </c>
      <c r="H1788" t="s">
        <v>15</v>
      </c>
      <c r="I1788">
        <v>68</v>
      </c>
      <c r="J1788">
        <f t="shared" si="162"/>
        <v>2020</v>
      </c>
      <c r="K1788" t="str">
        <f t="shared" si="163"/>
        <v>50-100</v>
      </c>
      <c r="L1788" t="str">
        <f t="shared" si="164"/>
        <v>65-79.99</v>
      </c>
      <c r="M1788" s="2" t="str">
        <f t="shared" si="165"/>
        <v>Over 2.00</v>
      </c>
      <c r="N1788" s="2" t="str">
        <f t="shared" si="166"/>
        <v>Under 90</v>
      </c>
      <c r="O1788" s="2">
        <f t="shared" si="167"/>
        <v>0</v>
      </c>
      <c r="P1788" s="2">
        <f>1</f>
        <v>1</v>
      </c>
    </row>
    <row r="1789" spans="1:16" x14ac:dyDescent="0.25">
      <c r="A1789" s="1">
        <v>43828</v>
      </c>
      <c r="B1789">
        <v>7172000</v>
      </c>
      <c r="C1789">
        <v>85</v>
      </c>
      <c r="D1789">
        <v>56.74</v>
      </c>
      <c r="E1789">
        <v>1.05</v>
      </c>
      <c r="F1789" t="s">
        <v>9</v>
      </c>
      <c r="G1789" t="s">
        <v>44</v>
      </c>
      <c r="H1789" t="s">
        <v>37</v>
      </c>
      <c r="I1789">
        <v>64</v>
      </c>
      <c r="J1789">
        <f t="shared" si="162"/>
        <v>2019</v>
      </c>
      <c r="K1789" t="str">
        <f t="shared" si="163"/>
        <v>50-100</v>
      </c>
      <c r="L1789" t="str">
        <f t="shared" si="164"/>
        <v>Under 65</v>
      </c>
      <c r="M1789" s="2" t="str">
        <f t="shared" si="165"/>
        <v>Under 1.25</v>
      </c>
      <c r="N1789" s="2" t="str">
        <f t="shared" si="166"/>
        <v>Under 90</v>
      </c>
      <c r="O1789" s="2">
        <f t="shared" si="167"/>
        <v>0</v>
      </c>
      <c r="P1789" s="2">
        <f>1</f>
        <v>1</v>
      </c>
    </row>
    <row r="1790" spans="1:16" x14ac:dyDescent="0.25">
      <c r="A1790" s="1">
        <v>44984</v>
      </c>
      <c r="B1790">
        <v>6284000</v>
      </c>
      <c r="C1790">
        <v>86.45</v>
      </c>
      <c r="D1790">
        <v>74.260000000000005</v>
      </c>
      <c r="E1790">
        <v>1.68</v>
      </c>
      <c r="F1790" t="s">
        <v>9</v>
      </c>
      <c r="G1790" t="s">
        <v>50</v>
      </c>
      <c r="H1790" t="s">
        <v>21</v>
      </c>
      <c r="I1790">
        <v>66</v>
      </c>
      <c r="J1790">
        <f t="shared" si="162"/>
        <v>2023</v>
      </c>
      <c r="K1790" t="str">
        <f t="shared" si="163"/>
        <v>50-100</v>
      </c>
      <c r="L1790" t="str">
        <f t="shared" si="164"/>
        <v>65-79.99</v>
      </c>
      <c r="M1790" s="2" t="str">
        <f t="shared" si="165"/>
        <v>1.50-1.99</v>
      </c>
      <c r="N1790" s="2" t="str">
        <f t="shared" si="166"/>
        <v>Under 90</v>
      </c>
      <c r="O1790" s="2">
        <f t="shared" si="167"/>
        <v>0</v>
      </c>
      <c r="P1790" s="2">
        <f>1</f>
        <v>1</v>
      </c>
    </row>
    <row r="1791" spans="1:16" x14ac:dyDescent="0.25">
      <c r="A1791" s="1">
        <v>43544</v>
      </c>
      <c r="B1791">
        <v>1638000</v>
      </c>
      <c r="C1791">
        <v>98.05</v>
      </c>
      <c r="D1791">
        <v>74.2</v>
      </c>
      <c r="E1791">
        <v>1.92</v>
      </c>
      <c r="F1791" t="s">
        <v>9</v>
      </c>
      <c r="G1791" t="s">
        <v>14</v>
      </c>
      <c r="H1791" t="s">
        <v>15</v>
      </c>
      <c r="I1791">
        <v>60</v>
      </c>
      <c r="J1791">
        <f t="shared" si="162"/>
        <v>2019</v>
      </c>
      <c r="K1791" t="str">
        <f t="shared" si="163"/>
        <v>50-100</v>
      </c>
      <c r="L1791" t="str">
        <f t="shared" si="164"/>
        <v>65-79.99</v>
      </c>
      <c r="M1791" s="2" t="str">
        <f t="shared" si="165"/>
        <v>1.50-1.99</v>
      </c>
      <c r="N1791" s="2" t="str">
        <f t="shared" si="166"/>
        <v>Over 98</v>
      </c>
      <c r="O1791" s="2">
        <f t="shared" si="167"/>
        <v>0</v>
      </c>
      <c r="P1791" s="2">
        <f>1</f>
        <v>1</v>
      </c>
    </row>
    <row r="1792" spans="1:16" x14ac:dyDescent="0.25">
      <c r="A1792" s="1">
        <v>43985</v>
      </c>
      <c r="B1792">
        <v>3217000</v>
      </c>
      <c r="C1792">
        <v>91.68</v>
      </c>
      <c r="D1792">
        <v>89.98</v>
      </c>
      <c r="E1792">
        <v>2.25</v>
      </c>
      <c r="F1792" t="s">
        <v>19</v>
      </c>
      <c r="G1792" t="s">
        <v>10</v>
      </c>
      <c r="H1792" t="s">
        <v>11</v>
      </c>
      <c r="I1792">
        <v>77</v>
      </c>
      <c r="J1792">
        <f t="shared" si="162"/>
        <v>2020</v>
      </c>
      <c r="K1792" t="str">
        <f t="shared" si="163"/>
        <v>50-100</v>
      </c>
      <c r="L1792" t="str">
        <f t="shared" si="164"/>
        <v>Over 80</v>
      </c>
      <c r="M1792" s="2" t="str">
        <f t="shared" si="165"/>
        <v>Over 2.00</v>
      </c>
      <c r="N1792" s="2" t="str">
        <f t="shared" si="166"/>
        <v>90-94.99</v>
      </c>
      <c r="O1792" s="2">
        <f t="shared" si="167"/>
        <v>1</v>
      </c>
      <c r="P1792" s="2">
        <f>1</f>
        <v>1</v>
      </c>
    </row>
    <row r="1793" spans="1:16" x14ac:dyDescent="0.25">
      <c r="A1793" s="1">
        <v>45263</v>
      </c>
      <c r="B1793">
        <v>4561000</v>
      </c>
      <c r="C1793">
        <v>85.05</v>
      </c>
      <c r="D1793">
        <v>62.14</v>
      </c>
      <c r="E1793">
        <v>1.1599999999999999</v>
      </c>
      <c r="F1793" t="s">
        <v>9</v>
      </c>
      <c r="G1793" t="s">
        <v>50</v>
      </c>
      <c r="H1793" t="s">
        <v>21</v>
      </c>
      <c r="I1793">
        <v>65</v>
      </c>
      <c r="J1793">
        <f t="shared" si="162"/>
        <v>2023</v>
      </c>
      <c r="K1793" t="str">
        <f t="shared" si="163"/>
        <v>50-100</v>
      </c>
      <c r="L1793" t="str">
        <f t="shared" si="164"/>
        <v>Under 65</v>
      </c>
      <c r="M1793" s="2" t="str">
        <f t="shared" si="165"/>
        <v>Under 1.25</v>
      </c>
      <c r="N1793" s="2" t="str">
        <f t="shared" si="166"/>
        <v>Under 90</v>
      </c>
      <c r="O1793" s="2">
        <f t="shared" si="167"/>
        <v>0</v>
      </c>
      <c r="P1793" s="2">
        <f>1</f>
        <v>1</v>
      </c>
    </row>
    <row r="1794" spans="1:16" x14ac:dyDescent="0.25">
      <c r="A1794" s="1">
        <v>43454</v>
      </c>
      <c r="B1794">
        <v>9005000</v>
      </c>
      <c r="C1794">
        <v>98.12</v>
      </c>
      <c r="D1794">
        <v>79.97</v>
      </c>
      <c r="E1794">
        <v>2.41</v>
      </c>
      <c r="F1794" t="s">
        <v>9</v>
      </c>
      <c r="G1794" t="s">
        <v>29</v>
      </c>
      <c r="H1794" t="s">
        <v>26</v>
      </c>
      <c r="I1794">
        <v>65</v>
      </c>
      <c r="J1794">
        <f t="shared" ref="J1794:J1857" si="168">YEAR(A1794)</f>
        <v>2018</v>
      </c>
      <c r="K1794" t="str">
        <f t="shared" ref="K1794:K1857" si="169">IF(I1794&lt;50,"Less than 50",IF(I1794&lt;100,"50-100","More than 100"))</f>
        <v>50-100</v>
      </c>
      <c r="L1794" t="str">
        <f t="shared" ref="L1794:L1857" si="170">IF(D1794&lt;65,"Under 65",IF(D1794&lt;80,"65-79.99","Over 80"))</f>
        <v>65-79.99</v>
      </c>
      <c r="M1794" s="2" t="str">
        <f t="shared" ref="M1794:M1857" si="171">IF(E1794&lt;1.25,"Under 1.25",IF(E1794&lt;1.5,"1.25-1.49",IF(E1794&lt;2,"1.50-1.99","Over 2.00")))</f>
        <v>Over 2.00</v>
      </c>
      <c r="N1794" s="2" t="str">
        <f t="shared" ref="N1794:N1857" si="172">IF(C1794&lt;90,"Under 90",IF(C1794&lt;95,"90-94.99",IF(C1794&lt;98,"95-97.99","Over 98")))</f>
        <v>Over 98</v>
      </c>
      <c r="O1794" s="2">
        <f t="shared" ref="O1794:O1857" si="173">IF(OR(F1794="30 Days Late", F1794="60 Days Late", F1794="90+ Days Late"),1,0)</f>
        <v>0</v>
      </c>
      <c r="P1794" s="2">
        <f>1</f>
        <v>1</v>
      </c>
    </row>
    <row r="1795" spans="1:16" x14ac:dyDescent="0.25">
      <c r="A1795" s="1">
        <v>42973</v>
      </c>
      <c r="B1795">
        <v>2472000</v>
      </c>
      <c r="C1795">
        <v>88.8</v>
      </c>
      <c r="D1795">
        <v>63.24</v>
      </c>
      <c r="E1795">
        <v>1.4</v>
      </c>
      <c r="F1795" t="s">
        <v>40</v>
      </c>
      <c r="G1795" t="s">
        <v>49</v>
      </c>
      <c r="H1795" t="s">
        <v>18</v>
      </c>
      <c r="I1795">
        <v>104</v>
      </c>
      <c r="J1795">
        <f t="shared" si="168"/>
        <v>2017</v>
      </c>
      <c r="K1795" t="str">
        <f t="shared" si="169"/>
        <v>More than 100</v>
      </c>
      <c r="L1795" t="str">
        <f t="shared" si="170"/>
        <v>Under 65</v>
      </c>
      <c r="M1795" s="2" t="str">
        <f t="shared" si="171"/>
        <v>1.25-1.49</v>
      </c>
      <c r="N1795" s="2" t="str">
        <f t="shared" si="172"/>
        <v>Under 90</v>
      </c>
      <c r="O1795" s="2">
        <f t="shared" si="173"/>
        <v>1</v>
      </c>
      <c r="P1795" s="2">
        <f>1</f>
        <v>1</v>
      </c>
    </row>
    <row r="1796" spans="1:16" x14ac:dyDescent="0.25">
      <c r="A1796" s="1">
        <v>43054</v>
      </c>
      <c r="B1796">
        <v>500000</v>
      </c>
      <c r="C1796">
        <v>92.69</v>
      </c>
      <c r="D1796">
        <v>76.91</v>
      </c>
      <c r="E1796">
        <v>1.58</v>
      </c>
      <c r="F1796" t="s">
        <v>9</v>
      </c>
      <c r="G1796" t="s">
        <v>46</v>
      </c>
      <c r="H1796" t="s">
        <v>37</v>
      </c>
      <c r="I1796">
        <v>91</v>
      </c>
      <c r="J1796">
        <f t="shared" si="168"/>
        <v>2017</v>
      </c>
      <c r="K1796" t="str">
        <f t="shared" si="169"/>
        <v>50-100</v>
      </c>
      <c r="L1796" t="str">
        <f t="shared" si="170"/>
        <v>65-79.99</v>
      </c>
      <c r="M1796" s="2" t="str">
        <f t="shared" si="171"/>
        <v>1.50-1.99</v>
      </c>
      <c r="N1796" s="2" t="str">
        <f t="shared" si="172"/>
        <v>90-94.99</v>
      </c>
      <c r="O1796" s="2">
        <f t="shared" si="173"/>
        <v>0</v>
      </c>
      <c r="P1796" s="2">
        <f>1</f>
        <v>1</v>
      </c>
    </row>
    <row r="1797" spans="1:16" x14ac:dyDescent="0.25">
      <c r="A1797" s="1">
        <v>42671</v>
      </c>
      <c r="B1797">
        <v>3627000</v>
      </c>
      <c r="C1797">
        <v>90.24</v>
      </c>
      <c r="D1797">
        <v>79.67</v>
      </c>
      <c r="E1797">
        <v>2.14</v>
      </c>
      <c r="F1797" t="s">
        <v>9</v>
      </c>
      <c r="G1797" t="s">
        <v>16</v>
      </c>
      <c r="H1797" t="s">
        <v>11</v>
      </c>
      <c r="I1797">
        <v>59</v>
      </c>
      <c r="J1797">
        <f t="shared" si="168"/>
        <v>2016</v>
      </c>
      <c r="K1797" t="str">
        <f t="shared" si="169"/>
        <v>50-100</v>
      </c>
      <c r="L1797" t="str">
        <f t="shared" si="170"/>
        <v>65-79.99</v>
      </c>
      <c r="M1797" s="2" t="str">
        <f t="shared" si="171"/>
        <v>Over 2.00</v>
      </c>
      <c r="N1797" s="2" t="str">
        <f t="shared" si="172"/>
        <v>90-94.99</v>
      </c>
      <c r="O1797" s="2">
        <f t="shared" si="173"/>
        <v>0</v>
      </c>
      <c r="P1797" s="2">
        <f>1</f>
        <v>1</v>
      </c>
    </row>
    <row r="1798" spans="1:16" x14ac:dyDescent="0.25">
      <c r="A1798" s="1">
        <v>45019</v>
      </c>
      <c r="B1798">
        <v>2689000</v>
      </c>
      <c r="C1798">
        <v>93.82</v>
      </c>
      <c r="D1798">
        <v>72.83</v>
      </c>
      <c r="E1798">
        <v>1.73</v>
      </c>
      <c r="F1798" t="s">
        <v>9</v>
      </c>
      <c r="G1798" t="s">
        <v>25</v>
      </c>
      <c r="H1798" t="s">
        <v>26</v>
      </c>
      <c r="I1798">
        <v>96</v>
      </c>
      <c r="J1798">
        <f t="shared" si="168"/>
        <v>2023</v>
      </c>
      <c r="K1798" t="str">
        <f t="shared" si="169"/>
        <v>50-100</v>
      </c>
      <c r="L1798" t="str">
        <f t="shared" si="170"/>
        <v>65-79.99</v>
      </c>
      <c r="M1798" s="2" t="str">
        <f t="shared" si="171"/>
        <v>1.50-1.99</v>
      </c>
      <c r="N1798" s="2" t="str">
        <f t="shared" si="172"/>
        <v>90-94.99</v>
      </c>
      <c r="O1798" s="2">
        <f t="shared" si="173"/>
        <v>0</v>
      </c>
      <c r="P1798" s="2">
        <f>1</f>
        <v>1</v>
      </c>
    </row>
    <row r="1799" spans="1:16" x14ac:dyDescent="0.25">
      <c r="A1799" s="1">
        <v>43283</v>
      </c>
      <c r="B1799">
        <v>4019000</v>
      </c>
      <c r="C1799">
        <v>93.48</v>
      </c>
      <c r="D1799">
        <v>78.62</v>
      </c>
      <c r="E1799">
        <v>1.1599999999999999</v>
      </c>
      <c r="F1799" t="s">
        <v>9</v>
      </c>
      <c r="G1799" t="s">
        <v>43</v>
      </c>
      <c r="H1799" t="s">
        <v>15</v>
      </c>
      <c r="I1799">
        <v>164</v>
      </c>
      <c r="J1799">
        <f t="shared" si="168"/>
        <v>2018</v>
      </c>
      <c r="K1799" t="str">
        <f t="shared" si="169"/>
        <v>More than 100</v>
      </c>
      <c r="L1799" t="str">
        <f t="shared" si="170"/>
        <v>65-79.99</v>
      </c>
      <c r="M1799" s="2" t="str">
        <f t="shared" si="171"/>
        <v>Under 1.25</v>
      </c>
      <c r="N1799" s="2" t="str">
        <f t="shared" si="172"/>
        <v>90-94.99</v>
      </c>
      <c r="O1799" s="2">
        <f t="shared" si="173"/>
        <v>0</v>
      </c>
      <c r="P1799" s="2">
        <f>1</f>
        <v>1</v>
      </c>
    </row>
    <row r="1800" spans="1:16" x14ac:dyDescent="0.25">
      <c r="A1800" s="1">
        <v>44976</v>
      </c>
      <c r="B1800">
        <v>3836000</v>
      </c>
      <c r="C1800">
        <v>86</v>
      </c>
      <c r="D1800">
        <v>89.04</v>
      </c>
      <c r="E1800">
        <v>2.44</v>
      </c>
      <c r="F1800" t="s">
        <v>9</v>
      </c>
      <c r="G1800" t="s">
        <v>14</v>
      </c>
      <c r="H1800" t="s">
        <v>15</v>
      </c>
      <c r="I1800">
        <v>86</v>
      </c>
      <c r="J1800">
        <f t="shared" si="168"/>
        <v>2023</v>
      </c>
      <c r="K1800" t="str">
        <f t="shared" si="169"/>
        <v>50-100</v>
      </c>
      <c r="L1800" t="str">
        <f t="shared" si="170"/>
        <v>Over 80</v>
      </c>
      <c r="M1800" s="2" t="str">
        <f t="shared" si="171"/>
        <v>Over 2.00</v>
      </c>
      <c r="N1800" s="2" t="str">
        <f t="shared" si="172"/>
        <v>Under 90</v>
      </c>
      <c r="O1800" s="2">
        <f t="shared" si="173"/>
        <v>0</v>
      </c>
      <c r="P1800" s="2">
        <f>1</f>
        <v>1</v>
      </c>
    </row>
    <row r="1801" spans="1:16" x14ac:dyDescent="0.25">
      <c r="A1801" s="1">
        <v>42756</v>
      </c>
      <c r="B1801">
        <v>4822000</v>
      </c>
      <c r="C1801">
        <v>87.79</v>
      </c>
      <c r="D1801">
        <v>69.41</v>
      </c>
      <c r="E1801">
        <v>2.25</v>
      </c>
      <c r="F1801" t="s">
        <v>9</v>
      </c>
      <c r="G1801" t="s">
        <v>45</v>
      </c>
      <c r="H1801" t="s">
        <v>33</v>
      </c>
      <c r="I1801">
        <v>54</v>
      </c>
      <c r="J1801">
        <f t="shared" si="168"/>
        <v>2017</v>
      </c>
      <c r="K1801" t="str">
        <f t="shared" si="169"/>
        <v>50-100</v>
      </c>
      <c r="L1801" t="str">
        <f t="shared" si="170"/>
        <v>65-79.99</v>
      </c>
      <c r="M1801" s="2" t="str">
        <f t="shared" si="171"/>
        <v>Over 2.00</v>
      </c>
      <c r="N1801" s="2" t="str">
        <f t="shared" si="172"/>
        <v>Under 90</v>
      </c>
      <c r="O1801" s="2">
        <f t="shared" si="173"/>
        <v>0</v>
      </c>
      <c r="P1801" s="2">
        <f>1</f>
        <v>1</v>
      </c>
    </row>
    <row r="1802" spans="1:16" x14ac:dyDescent="0.25">
      <c r="A1802" s="1">
        <v>44196</v>
      </c>
      <c r="B1802">
        <v>5283000</v>
      </c>
      <c r="C1802">
        <v>90.31</v>
      </c>
      <c r="D1802">
        <v>74.13</v>
      </c>
      <c r="E1802">
        <v>1.47</v>
      </c>
      <c r="F1802" t="s">
        <v>9</v>
      </c>
      <c r="G1802" t="s">
        <v>31</v>
      </c>
      <c r="H1802" t="s">
        <v>21</v>
      </c>
      <c r="I1802">
        <v>89</v>
      </c>
      <c r="J1802">
        <f t="shared" si="168"/>
        <v>2020</v>
      </c>
      <c r="K1802" t="str">
        <f t="shared" si="169"/>
        <v>50-100</v>
      </c>
      <c r="L1802" t="str">
        <f t="shared" si="170"/>
        <v>65-79.99</v>
      </c>
      <c r="M1802" s="2" t="str">
        <f t="shared" si="171"/>
        <v>1.25-1.49</v>
      </c>
      <c r="N1802" s="2" t="str">
        <f t="shared" si="172"/>
        <v>90-94.99</v>
      </c>
      <c r="O1802" s="2">
        <f t="shared" si="173"/>
        <v>0</v>
      </c>
      <c r="P1802" s="2">
        <f>1</f>
        <v>1</v>
      </c>
    </row>
    <row r="1803" spans="1:16" x14ac:dyDescent="0.25">
      <c r="A1803" s="1">
        <v>44369</v>
      </c>
      <c r="B1803">
        <v>1211000</v>
      </c>
      <c r="C1803">
        <v>89.4</v>
      </c>
      <c r="D1803">
        <v>51.34</v>
      </c>
      <c r="E1803">
        <v>2.2200000000000002</v>
      </c>
      <c r="F1803" t="s">
        <v>9</v>
      </c>
      <c r="G1803" t="s">
        <v>20</v>
      </c>
      <c r="H1803" t="s">
        <v>21</v>
      </c>
      <c r="I1803">
        <v>93</v>
      </c>
      <c r="J1803">
        <f t="shared" si="168"/>
        <v>2021</v>
      </c>
      <c r="K1803" t="str">
        <f t="shared" si="169"/>
        <v>50-100</v>
      </c>
      <c r="L1803" t="str">
        <f t="shared" si="170"/>
        <v>Under 65</v>
      </c>
      <c r="M1803" s="2" t="str">
        <f t="shared" si="171"/>
        <v>Over 2.00</v>
      </c>
      <c r="N1803" s="2" t="str">
        <f t="shared" si="172"/>
        <v>Under 90</v>
      </c>
      <c r="O1803" s="2">
        <f t="shared" si="173"/>
        <v>0</v>
      </c>
      <c r="P1803" s="2">
        <f>1</f>
        <v>1</v>
      </c>
    </row>
    <row r="1804" spans="1:16" x14ac:dyDescent="0.25">
      <c r="A1804" s="1">
        <v>42614</v>
      </c>
      <c r="B1804">
        <v>1129000</v>
      </c>
      <c r="C1804">
        <v>92.07</v>
      </c>
      <c r="D1804">
        <v>82.75</v>
      </c>
      <c r="E1804">
        <v>1.19</v>
      </c>
      <c r="F1804" t="s">
        <v>9</v>
      </c>
      <c r="G1804" t="s">
        <v>22</v>
      </c>
      <c r="H1804" t="s">
        <v>23</v>
      </c>
      <c r="I1804">
        <v>58</v>
      </c>
      <c r="J1804">
        <f t="shared" si="168"/>
        <v>2016</v>
      </c>
      <c r="K1804" t="str">
        <f t="shared" si="169"/>
        <v>50-100</v>
      </c>
      <c r="L1804" t="str">
        <f t="shared" si="170"/>
        <v>Over 80</v>
      </c>
      <c r="M1804" s="2" t="str">
        <f t="shared" si="171"/>
        <v>Under 1.25</v>
      </c>
      <c r="N1804" s="2" t="str">
        <f t="shared" si="172"/>
        <v>90-94.99</v>
      </c>
      <c r="O1804" s="2">
        <f t="shared" si="173"/>
        <v>0</v>
      </c>
      <c r="P1804" s="2">
        <f>1</f>
        <v>1</v>
      </c>
    </row>
    <row r="1805" spans="1:16" x14ac:dyDescent="0.25">
      <c r="A1805" s="1">
        <v>45628</v>
      </c>
      <c r="B1805">
        <v>4736000</v>
      </c>
      <c r="C1805">
        <v>88.26</v>
      </c>
      <c r="D1805">
        <v>64.95</v>
      </c>
      <c r="E1805">
        <v>1.5</v>
      </c>
      <c r="F1805" t="s">
        <v>19</v>
      </c>
      <c r="G1805" t="s">
        <v>51</v>
      </c>
      <c r="H1805" t="s">
        <v>28</v>
      </c>
      <c r="I1805">
        <v>92</v>
      </c>
      <c r="J1805">
        <f t="shared" si="168"/>
        <v>2024</v>
      </c>
      <c r="K1805" t="str">
        <f t="shared" si="169"/>
        <v>50-100</v>
      </c>
      <c r="L1805" t="str">
        <f t="shared" si="170"/>
        <v>Under 65</v>
      </c>
      <c r="M1805" s="2" t="str">
        <f t="shared" si="171"/>
        <v>1.50-1.99</v>
      </c>
      <c r="N1805" s="2" t="str">
        <f t="shared" si="172"/>
        <v>Under 90</v>
      </c>
      <c r="O1805" s="2">
        <f t="shared" si="173"/>
        <v>1</v>
      </c>
      <c r="P1805" s="2">
        <f>1</f>
        <v>1</v>
      </c>
    </row>
    <row r="1806" spans="1:16" x14ac:dyDescent="0.25">
      <c r="A1806" s="1">
        <v>45579</v>
      </c>
      <c r="B1806">
        <v>5778000</v>
      </c>
      <c r="C1806">
        <v>92.15</v>
      </c>
      <c r="D1806">
        <v>84.63</v>
      </c>
      <c r="E1806">
        <v>1.05</v>
      </c>
      <c r="F1806" t="s">
        <v>19</v>
      </c>
      <c r="G1806" t="s">
        <v>12</v>
      </c>
      <c r="H1806" t="s">
        <v>13</v>
      </c>
      <c r="I1806">
        <v>39</v>
      </c>
      <c r="J1806">
        <f t="shared" si="168"/>
        <v>2024</v>
      </c>
      <c r="K1806" t="str">
        <f t="shared" si="169"/>
        <v>Less than 50</v>
      </c>
      <c r="L1806" t="str">
        <f t="shared" si="170"/>
        <v>Over 80</v>
      </c>
      <c r="M1806" s="2" t="str">
        <f t="shared" si="171"/>
        <v>Under 1.25</v>
      </c>
      <c r="N1806" s="2" t="str">
        <f t="shared" si="172"/>
        <v>90-94.99</v>
      </c>
      <c r="O1806" s="2">
        <f t="shared" si="173"/>
        <v>1</v>
      </c>
      <c r="P1806" s="2">
        <f>1</f>
        <v>1</v>
      </c>
    </row>
    <row r="1807" spans="1:16" x14ac:dyDescent="0.25">
      <c r="A1807" s="1">
        <v>44015</v>
      </c>
      <c r="B1807">
        <v>7510000</v>
      </c>
      <c r="C1807">
        <v>96.39</v>
      </c>
      <c r="D1807">
        <v>85.44</v>
      </c>
      <c r="E1807">
        <v>2.09</v>
      </c>
      <c r="F1807" t="s">
        <v>9</v>
      </c>
      <c r="G1807" t="s">
        <v>10</v>
      </c>
      <c r="H1807" t="s">
        <v>11</v>
      </c>
      <c r="I1807">
        <v>95</v>
      </c>
      <c r="J1807">
        <f t="shared" si="168"/>
        <v>2020</v>
      </c>
      <c r="K1807" t="str">
        <f t="shared" si="169"/>
        <v>50-100</v>
      </c>
      <c r="L1807" t="str">
        <f t="shared" si="170"/>
        <v>Over 80</v>
      </c>
      <c r="M1807" s="2" t="str">
        <f t="shared" si="171"/>
        <v>Over 2.00</v>
      </c>
      <c r="N1807" s="2" t="str">
        <f t="shared" si="172"/>
        <v>95-97.99</v>
      </c>
      <c r="O1807" s="2">
        <f t="shared" si="173"/>
        <v>0</v>
      </c>
      <c r="P1807" s="2">
        <f>1</f>
        <v>1</v>
      </c>
    </row>
    <row r="1808" spans="1:16" x14ac:dyDescent="0.25">
      <c r="A1808" s="1">
        <v>44074</v>
      </c>
      <c r="B1808">
        <v>4576000</v>
      </c>
      <c r="C1808">
        <v>92.55</v>
      </c>
      <c r="D1808">
        <v>50.56</v>
      </c>
      <c r="E1808">
        <v>1.01</v>
      </c>
      <c r="F1808" t="s">
        <v>9</v>
      </c>
      <c r="G1808" t="s">
        <v>47</v>
      </c>
      <c r="H1808" t="s">
        <v>18</v>
      </c>
      <c r="I1808">
        <v>91</v>
      </c>
      <c r="J1808">
        <f t="shared" si="168"/>
        <v>2020</v>
      </c>
      <c r="K1808" t="str">
        <f t="shared" si="169"/>
        <v>50-100</v>
      </c>
      <c r="L1808" t="str">
        <f t="shared" si="170"/>
        <v>Under 65</v>
      </c>
      <c r="M1808" s="2" t="str">
        <f t="shared" si="171"/>
        <v>Under 1.25</v>
      </c>
      <c r="N1808" s="2" t="str">
        <f t="shared" si="172"/>
        <v>90-94.99</v>
      </c>
      <c r="O1808" s="2">
        <f t="shared" si="173"/>
        <v>0</v>
      </c>
      <c r="P1808" s="2">
        <f>1</f>
        <v>1</v>
      </c>
    </row>
    <row r="1809" spans="1:16" x14ac:dyDescent="0.25">
      <c r="A1809" s="1">
        <v>43189</v>
      </c>
      <c r="B1809">
        <v>4262000</v>
      </c>
      <c r="C1809">
        <v>88.9</v>
      </c>
      <c r="D1809">
        <v>57.08</v>
      </c>
      <c r="E1809">
        <v>1.04</v>
      </c>
      <c r="F1809" t="s">
        <v>9</v>
      </c>
      <c r="G1809" t="s">
        <v>34</v>
      </c>
      <c r="H1809" t="s">
        <v>13</v>
      </c>
      <c r="I1809">
        <v>67</v>
      </c>
      <c r="J1809">
        <f t="shared" si="168"/>
        <v>2018</v>
      </c>
      <c r="K1809" t="str">
        <f t="shared" si="169"/>
        <v>50-100</v>
      </c>
      <c r="L1809" t="str">
        <f t="shared" si="170"/>
        <v>Under 65</v>
      </c>
      <c r="M1809" s="2" t="str">
        <f t="shared" si="171"/>
        <v>Under 1.25</v>
      </c>
      <c r="N1809" s="2" t="str">
        <f t="shared" si="172"/>
        <v>Under 90</v>
      </c>
      <c r="O1809" s="2">
        <f t="shared" si="173"/>
        <v>0</v>
      </c>
      <c r="P1809" s="2">
        <f>1</f>
        <v>1</v>
      </c>
    </row>
    <row r="1810" spans="1:16" x14ac:dyDescent="0.25">
      <c r="A1810" s="1">
        <v>43292</v>
      </c>
      <c r="B1810">
        <v>3622000</v>
      </c>
      <c r="C1810">
        <v>98.68</v>
      </c>
      <c r="D1810">
        <v>85.71</v>
      </c>
      <c r="E1810">
        <v>1.98</v>
      </c>
      <c r="F1810" t="s">
        <v>9</v>
      </c>
      <c r="G1810" t="s">
        <v>17</v>
      </c>
      <c r="H1810" t="s">
        <v>18</v>
      </c>
      <c r="I1810">
        <v>89</v>
      </c>
      <c r="J1810">
        <f t="shared" si="168"/>
        <v>2018</v>
      </c>
      <c r="K1810" t="str">
        <f t="shared" si="169"/>
        <v>50-100</v>
      </c>
      <c r="L1810" t="str">
        <f t="shared" si="170"/>
        <v>Over 80</v>
      </c>
      <c r="M1810" s="2" t="str">
        <f t="shared" si="171"/>
        <v>1.50-1.99</v>
      </c>
      <c r="N1810" s="2" t="str">
        <f t="shared" si="172"/>
        <v>Over 98</v>
      </c>
      <c r="O1810" s="2">
        <f t="shared" si="173"/>
        <v>0</v>
      </c>
      <c r="P1810" s="2">
        <f>1</f>
        <v>1</v>
      </c>
    </row>
    <row r="1811" spans="1:16" x14ac:dyDescent="0.25">
      <c r="A1811" s="1">
        <v>44457</v>
      </c>
      <c r="B1811">
        <v>5598000</v>
      </c>
      <c r="C1811">
        <v>90.17</v>
      </c>
      <c r="D1811">
        <v>85.75</v>
      </c>
      <c r="E1811">
        <v>1.44</v>
      </c>
      <c r="F1811" t="s">
        <v>40</v>
      </c>
      <c r="G1811" t="s">
        <v>41</v>
      </c>
      <c r="H1811" t="s">
        <v>33</v>
      </c>
      <c r="I1811">
        <v>97</v>
      </c>
      <c r="J1811">
        <f t="shared" si="168"/>
        <v>2021</v>
      </c>
      <c r="K1811" t="str">
        <f t="shared" si="169"/>
        <v>50-100</v>
      </c>
      <c r="L1811" t="str">
        <f t="shared" si="170"/>
        <v>Over 80</v>
      </c>
      <c r="M1811" s="2" t="str">
        <f t="shared" si="171"/>
        <v>1.25-1.49</v>
      </c>
      <c r="N1811" s="2" t="str">
        <f t="shared" si="172"/>
        <v>90-94.99</v>
      </c>
      <c r="O1811" s="2">
        <f t="shared" si="173"/>
        <v>1</v>
      </c>
      <c r="P1811" s="2">
        <f>1</f>
        <v>1</v>
      </c>
    </row>
    <row r="1812" spans="1:16" x14ac:dyDescent="0.25">
      <c r="A1812" s="1">
        <v>45372</v>
      </c>
      <c r="B1812">
        <v>3188000</v>
      </c>
      <c r="C1812">
        <v>98.83</v>
      </c>
      <c r="D1812">
        <v>55.63</v>
      </c>
      <c r="E1812">
        <v>1.34</v>
      </c>
      <c r="F1812" t="s">
        <v>40</v>
      </c>
      <c r="G1812" t="s">
        <v>35</v>
      </c>
      <c r="H1812" t="s">
        <v>11</v>
      </c>
      <c r="I1812">
        <v>79</v>
      </c>
      <c r="J1812">
        <f t="shared" si="168"/>
        <v>2024</v>
      </c>
      <c r="K1812" t="str">
        <f t="shared" si="169"/>
        <v>50-100</v>
      </c>
      <c r="L1812" t="str">
        <f t="shared" si="170"/>
        <v>Under 65</v>
      </c>
      <c r="M1812" s="2" t="str">
        <f t="shared" si="171"/>
        <v>1.25-1.49</v>
      </c>
      <c r="N1812" s="2" t="str">
        <f t="shared" si="172"/>
        <v>Over 98</v>
      </c>
      <c r="O1812" s="2">
        <f t="shared" si="173"/>
        <v>1</v>
      </c>
      <c r="P1812" s="2">
        <f>1</f>
        <v>1</v>
      </c>
    </row>
    <row r="1813" spans="1:16" x14ac:dyDescent="0.25">
      <c r="A1813" s="1">
        <v>43604</v>
      </c>
      <c r="B1813">
        <v>8063000</v>
      </c>
      <c r="C1813">
        <v>94.29</v>
      </c>
      <c r="D1813">
        <v>59.29</v>
      </c>
      <c r="E1813">
        <v>1</v>
      </c>
      <c r="F1813" t="s">
        <v>9</v>
      </c>
      <c r="G1813" t="s">
        <v>41</v>
      </c>
      <c r="H1813" t="s">
        <v>33</v>
      </c>
      <c r="I1813">
        <v>85</v>
      </c>
      <c r="J1813">
        <f t="shared" si="168"/>
        <v>2019</v>
      </c>
      <c r="K1813" t="str">
        <f t="shared" si="169"/>
        <v>50-100</v>
      </c>
      <c r="L1813" t="str">
        <f t="shared" si="170"/>
        <v>Under 65</v>
      </c>
      <c r="M1813" s="2" t="str">
        <f t="shared" si="171"/>
        <v>Under 1.25</v>
      </c>
      <c r="N1813" s="2" t="str">
        <f t="shared" si="172"/>
        <v>90-94.99</v>
      </c>
      <c r="O1813" s="2">
        <f t="shared" si="173"/>
        <v>0</v>
      </c>
      <c r="P1813" s="2">
        <f>1</f>
        <v>1</v>
      </c>
    </row>
    <row r="1814" spans="1:16" x14ac:dyDescent="0.25">
      <c r="A1814" s="1">
        <v>42965</v>
      </c>
      <c r="B1814">
        <v>4651000</v>
      </c>
      <c r="C1814">
        <v>98.56</v>
      </c>
      <c r="D1814">
        <v>66.39</v>
      </c>
      <c r="E1814">
        <v>1.79</v>
      </c>
      <c r="F1814" t="s">
        <v>9</v>
      </c>
      <c r="G1814" t="s">
        <v>27</v>
      </c>
      <c r="H1814" t="s">
        <v>28</v>
      </c>
      <c r="I1814">
        <v>115</v>
      </c>
      <c r="J1814">
        <f t="shared" si="168"/>
        <v>2017</v>
      </c>
      <c r="K1814" t="str">
        <f t="shared" si="169"/>
        <v>More than 100</v>
      </c>
      <c r="L1814" t="str">
        <f t="shared" si="170"/>
        <v>65-79.99</v>
      </c>
      <c r="M1814" s="2" t="str">
        <f t="shared" si="171"/>
        <v>1.50-1.99</v>
      </c>
      <c r="N1814" s="2" t="str">
        <f t="shared" si="172"/>
        <v>Over 98</v>
      </c>
      <c r="O1814" s="2">
        <f t="shared" si="173"/>
        <v>0</v>
      </c>
      <c r="P1814" s="2">
        <f>1</f>
        <v>1</v>
      </c>
    </row>
    <row r="1815" spans="1:16" x14ac:dyDescent="0.25">
      <c r="A1815" s="1">
        <v>43459</v>
      </c>
      <c r="B1815">
        <v>500000</v>
      </c>
      <c r="C1815">
        <v>96.63</v>
      </c>
      <c r="D1815">
        <v>71.069999999999993</v>
      </c>
      <c r="E1815">
        <v>1.48</v>
      </c>
      <c r="F1815" t="s">
        <v>19</v>
      </c>
      <c r="G1815" t="s">
        <v>34</v>
      </c>
      <c r="H1815" t="s">
        <v>13</v>
      </c>
      <c r="I1815">
        <v>39</v>
      </c>
      <c r="J1815">
        <f t="shared" si="168"/>
        <v>2018</v>
      </c>
      <c r="K1815" t="str">
        <f t="shared" si="169"/>
        <v>Less than 50</v>
      </c>
      <c r="L1815" t="str">
        <f t="shared" si="170"/>
        <v>65-79.99</v>
      </c>
      <c r="M1815" s="2" t="str">
        <f t="shared" si="171"/>
        <v>1.25-1.49</v>
      </c>
      <c r="N1815" s="2" t="str">
        <f t="shared" si="172"/>
        <v>95-97.99</v>
      </c>
      <c r="O1815" s="2">
        <f t="shared" si="173"/>
        <v>1</v>
      </c>
      <c r="P1815" s="2">
        <f>1</f>
        <v>1</v>
      </c>
    </row>
    <row r="1816" spans="1:16" x14ac:dyDescent="0.25">
      <c r="A1816" s="1">
        <v>43073</v>
      </c>
      <c r="B1816">
        <v>2112000</v>
      </c>
      <c r="C1816">
        <v>87.22</v>
      </c>
      <c r="D1816">
        <v>76.150000000000006</v>
      </c>
      <c r="E1816">
        <v>2.02</v>
      </c>
      <c r="F1816" t="s">
        <v>9</v>
      </c>
      <c r="G1816" t="s">
        <v>36</v>
      </c>
      <c r="H1816" t="s">
        <v>37</v>
      </c>
      <c r="I1816">
        <v>88</v>
      </c>
      <c r="J1816">
        <f t="shared" si="168"/>
        <v>2017</v>
      </c>
      <c r="K1816" t="str">
        <f t="shared" si="169"/>
        <v>50-100</v>
      </c>
      <c r="L1816" t="str">
        <f t="shared" si="170"/>
        <v>65-79.99</v>
      </c>
      <c r="M1816" s="2" t="str">
        <f t="shared" si="171"/>
        <v>Over 2.00</v>
      </c>
      <c r="N1816" s="2" t="str">
        <f t="shared" si="172"/>
        <v>Under 90</v>
      </c>
      <c r="O1816" s="2">
        <f t="shared" si="173"/>
        <v>0</v>
      </c>
      <c r="P1816" s="2">
        <f>1</f>
        <v>1</v>
      </c>
    </row>
    <row r="1817" spans="1:16" x14ac:dyDescent="0.25">
      <c r="A1817" s="1">
        <v>43682</v>
      </c>
      <c r="B1817">
        <v>5047000</v>
      </c>
      <c r="C1817">
        <v>98.41</v>
      </c>
      <c r="D1817">
        <v>87.45</v>
      </c>
      <c r="E1817">
        <v>2.21</v>
      </c>
      <c r="F1817" t="s">
        <v>9</v>
      </c>
      <c r="G1817" t="s">
        <v>51</v>
      </c>
      <c r="H1817" t="s">
        <v>28</v>
      </c>
      <c r="I1817">
        <v>124</v>
      </c>
      <c r="J1817">
        <f t="shared" si="168"/>
        <v>2019</v>
      </c>
      <c r="K1817" t="str">
        <f t="shared" si="169"/>
        <v>More than 100</v>
      </c>
      <c r="L1817" t="str">
        <f t="shared" si="170"/>
        <v>Over 80</v>
      </c>
      <c r="M1817" s="2" t="str">
        <f t="shared" si="171"/>
        <v>Over 2.00</v>
      </c>
      <c r="N1817" s="2" t="str">
        <f t="shared" si="172"/>
        <v>Over 98</v>
      </c>
      <c r="O1817" s="2">
        <f t="shared" si="173"/>
        <v>0</v>
      </c>
      <c r="P1817" s="2">
        <f>1</f>
        <v>1</v>
      </c>
    </row>
    <row r="1818" spans="1:16" x14ac:dyDescent="0.25">
      <c r="A1818" s="1">
        <v>45280</v>
      </c>
      <c r="B1818">
        <v>2169000</v>
      </c>
      <c r="C1818">
        <v>99.74</v>
      </c>
      <c r="D1818">
        <v>60.97</v>
      </c>
      <c r="E1818">
        <v>1.3</v>
      </c>
      <c r="F1818" t="s">
        <v>9</v>
      </c>
      <c r="G1818" t="s">
        <v>27</v>
      </c>
      <c r="H1818" t="s">
        <v>28</v>
      </c>
      <c r="I1818">
        <v>104</v>
      </c>
      <c r="J1818">
        <f t="shared" si="168"/>
        <v>2023</v>
      </c>
      <c r="K1818" t="str">
        <f t="shared" si="169"/>
        <v>More than 100</v>
      </c>
      <c r="L1818" t="str">
        <f t="shared" si="170"/>
        <v>Under 65</v>
      </c>
      <c r="M1818" s="2" t="str">
        <f t="shared" si="171"/>
        <v>1.25-1.49</v>
      </c>
      <c r="N1818" s="2" t="str">
        <f t="shared" si="172"/>
        <v>Over 98</v>
      </c>
      <c r="O1818" s="2">
        <f t="shared" si="173"/>
        <v>0</v>
      </c>
      <c r="P1818" s="2">
        <f>1</f>
        <v>1</v>
      </c>
    </row>
    <row r="1819" spans="1:16" x14ac:dyDescent="0.25">
      <c r="A1819" s="1">
        <v>42374</v>
      </c>
      <c r="B1819">
        <v>3671000</v>
      </c>
      <c r="C1819">
        <v>99.68</v>
      </c>
      <c r="D1819">
        <v>73.540000000000006</v>
      </c>
      <c r="E1819">
        <v>1.84</v>
      </c>
      <c r="F1819" t="s">
        <v>19</v>
      </c>
      <c r="G1819" t="s">
        <v>43</v>
      </c>
      <c r="H1819" t="s">
        <v>15</v>
      </c>
      <c r="I1819">
        <v>72</v>
      </c>
      <c r="J1819">
        <f t="shared" si="168"/>
        <v>2016</v>
      </c>
      <c r="K1819" t="str">
        <f t="shared" si="169"/>
        <v>50-100</v>
      </c>
      <c r="L1819" t="str">
        <f t="shared" si="170"/>
        <v>65-79.99</v>
      </c>
      <c r="M1819" s="2" t="str">
        <f t="shared" si="171"/>
        <v>1.50-1.99</v>
      </c>
      <c r="N1819" s="2" t="str">
        <f t="shared" si="172"/>
        <v>Over 98</v>
      </c>
      <c r="O1819" s="2">
        <f t="shared" si="173"/>
        <v>1</v>
      </c>
      <c r="P1819" s="2">
        <f>1</f>
        <v>1</v>
      </c>
    </row>
    <row r="1820" spans="1:16" x14ac:dyDescent="0.25">
      <c r="A1820" s="1">
        <v>44453</v>
      </c>
      <c r="B1820">
        <v>4918000</v>
      </c>
      <c r="C1820">
        <v>85.48</v>
      </c>
      <c r="D1820">
        <v>74.489999999999995</v>
      </c>
      <c r="E1820">
        <v>2.0699999999999998</v>
      </c>
      <c r="F1820" t="s">
        <v>19</v>
      </c>
      <c r="G1820" t="s">
        <v>22</v>
      </c>
      <c r="H1820" t="s">
        <v>23</v>
      </c>
      <c r="I1820">
        <v>139</v>
      </c>
      <c r="J1820">
        <f t="shared" si="168"/>
        <v>2021</v>
      </c>
      <c r="K1820" t="str">
        <f t="shared" si="169"/>
        <v>More than 100</v>
      </c>
      <c r="L1820" t="str">
        <f t="shared" si="170"/>
        <v>65-79.99</v>
      </c>
      <c r="M1820" s="2" t="str">
        <f t="shared" si="171"/>
        <v>Over 2.00</v>
      </c>
      <c r="N1820" s="2" t="str">
        <f t="shared" si="172"/>
        <v>Under 90</v>
      </c>
      <c r="O1820" s="2">
        <f t="shared" si="173"/>
        <v>1</v>
      </c>
      <c r="P1820" s="2">
        <f>1</f>
        <v>1</v>
      </c>
    </row>
    <row r="1821" spans="1:16" x14ac:dyDescent="0.25">
      <c r="A1821" s="1">
        <v>45653</v>
      </c>
      <c r="B1821">
        <v>7984000</v>
      </c>
      <c r="C1821">
        <v>88.41</v>
      </c>
      <c r="D1821">
        <v>58.85</v>
      </c>
      <c r="E1821">
        <v>1.24</v>
      </c>
      <c r="F1821" t="s">
        <v>9</v>
      </c>
      <c r="G1821" t="s">
        <v>34</v>
      </c>
      <c r="H1821" t="s">
        <v>13</v>
      </c>
      <c r="I1821">
        <v>60</v>
      </c>
      <c r="J1821">
        <f t="shared" si="168"/>
        <v>2024</v>
      </c>
      <c r="K1821" t="str">
        <f t="shared" si="169"/>
        <v>50-100</v>
      </c>
      <c r="L1821" t="str">
        <f t="shared" si="170"/>
        <v>Under 65</v>
      </c>
      <c r="M1821" s="2" t="str">
        <f t="shared" si="171"/>
        <v>Under 1.25</v>
      </c>
      <c r="N1821" s="2" t="str">
        <f t="shared" si="172"/>
        <v>Under 90</v>
      </c>
      <c r="O1821" s="2">
        <f t="shared" si="173"/>
        <v>0</v>
      </c>
      <c r="P1821" s="2">
        <f>1</f>
        <v>1</v>
      </c>
    </row>
    <row r="1822" spans="1:16" x14ac:dyDescent="0.25">
      <c r="A1822" s="1">
        <v>45767</v>
      </c>
      <c r="B1822">
        <v>7060000</v>
      </c>
      <c r="C1822">
        <v>97.42</v>
      </c>
      <c r="D1822">
        <v>65.31</v>
      </c>
      <c r="E1822">
        <v>1.88</v>
      </c>
      <c r="F1822" t="s">
        <v>9</v>
      </c>
      <c r="G1822" t="s">
        <v>43</v>
      </c>
      <c r="H1822" t="s">
        <v>15</v>
      </c>
      <c r="I1822">
        <v>63</v>
      </c>
      <c r="J1822">
        <f t="shared" si="168"/>
        <v>2025</v>
      </c>
      <c r="K1822" t="str">
        <f t="shared" si="169"/>
        <v>50-100</v>
      </c>
      <c r="L1822" t="str">
        <f t="shared" si="170"/>
        <v>65-79.99</v>
      </c>
      <c r="M1822" s="2" t="str">
        <f t="shared" si="171"/>
        <v>1.50-1.99</v>
      </c>
      <c r="N1822" s="2" t="str">
        <f t="shared" si="172"/>
        <v>95-97.99</v>
      </c>
      <c r="O1822" s="2">
        <f t="shared" si="173"/>
        <v>0</v>
      </c>
      <c r="P1822" s="2">
        <f>1</f>
        <v>1</v>
      </c>
    </row>
    <row r="1823" spans="1:16" x14ac:dyDescent="0.25">
      <c r="A1823" s="1">
        <v>44503</v>
      </c>
      <c r="B1823">
        <v>3112000</v>
      </c>
      <c r="C1823">
        <v>87.52</v>
      </c>
      <c r="D1823">
        <v>88.88</v>
      </c>
      <c r="E1823">
        <v>1.93</v>
      </c>
      <c r="F1823" t="s">
        <v>9</v>
      </c>
      <c r="G1823" t="s">
        <v>51</v>
      </c>
      <c r="H1823" t="s">
        <v>28</v>
      </c>
      <c r="I1823">
        <v>99</v>
      </c>
      <c r="J1823">
        <f t="shared" si="168"/>
        <v>2021</v>
      </c>
      <c r="K1823" t="str">
        <f t="shared" si="169"/>
        <v>50-100</v>
      </c>
      <c r="L1823" t="str">
        <f t="shared" si="170"/>
        <v>Over 80</v>
      </c>
      <c r="M1823" s="2" t="str">
        <f t="shared" si="171"/>
        <v>1.50-1.99</v>
      </c>
      <c r="N1823" s="2" t="str">
        <f t="shared" si="172"/>
        <v>Under 90</v>
      </c>
      <c r="O1823" s="2">
        <f t="shared" si="173"/>
        <v>0</v>
      </c>
      <c r="P1823" s="2">
        <f>1</f>
        <v>1</v>
      </c>
    </row>
    <row r="1824" spans="1:16" x14ac:dyDescent="0.25">
      <c r="A1824" s="1">
        <v>45115</v>
      </c>
      <c r="B1824">
        <v>3024000</v>
      </c>
      <c r="C1824">
        <v>88.92</v>
      </c>
      <c r="D1824">
        <v>70.48</v>
      </c>
      <c r="E1824">
        <v>1.48</v>
      </c>
      <c r="F1824" t="s">
        <v>9</v>
      </c>
      <c r="G1824" t="s">
        <v>20</v>
      </c>
      <c r="H1824" t="s">
        <v>21</v>
      </c>
      <c r="I1824">
        <v>96</v>
      </c>
      <c r="J1824">
        <f t="shared" si="168"/>
        <v>2023</v>
      </c>
      <c r="K1824" t="str">
        <f t="shared" si="169"/>
        <v>50-100</v>
      </c>
      <c r="L1824" t="str">
        <f t="shared" si="170"/>
        <v>65-79.99</v>
      </c>
      <c r="M1824" s="2" t="str">
        <f t="shared" si="171"/>
        <v>1.25-1.49</v>
      </c>
      <c r="N1824" s="2" t="str">
        <f t="shared" si="172"/>
        <v>Under 90</v>
      </c>
      <c r="O1824" s="2">
        <f t="shared" si="173"/>
        <v>0</v>
      </c>
      <c r="P1824" s="2">
        <f>1</f>
        <v>1</v>
      </c>
    </row>
    <row r="1825" spans="1:16" x14ac:dyDescent="0.25">
      <c r="A1825" s="1">
        <v>45638</v>
      </c>
      <c r="B1825">
        <v>3954000</v>
      </c>
      <c r="C1825">
        <v>85.54</v>
      </c>
      <c r="D1825">
        <v>78.180000000000007</v>
      </c>
      <c r="E1825">
        <v>1.74</v>
      </c>
      <c r="F1825" t="s">
        <v>9</v>
      </c>
      <c r="G1825" t="s">
        <v>25</v>
      </c>
      <c r="H1825" t="s">
        <v>26</v>
      </c>
      <c r="I1825">
        <v>53</v>
      </c>
      <c r="J1825">
        <f t="shared" si="168"/>
        <v>2024</v>
      </c>
      <c r="K1825" t="str">
        <f t="shared" si="169"/>
        <v>50-100</v>
      </c>
      <c r="L1825" t="str">
        <f t="shared" si="170"/>
        <v>65-79.99</v>
      </c>
      <c r="M1825" s="2" t="str">
        <f t="shared" si="171"/>
        <v>1.50-1.99</v>
      </c>
      <c r="N1825" s="2" t="str">
        <f t="shared" si="172"/>
        <v>Under 90</v>
      </c>
      <c r="O1825" s="2">
        <f t="shared" si="173"/>
        <v>0</v>
      </c>
      <c r="P1825" s="2">
        <f>1</f>
        <v>1</v>
      </c>
    </row>
    <row r="1826" spans="1:16" x14ac:dyDescent="0.25">
      <c r="A1826" s="1">
        <v>43017</v>
      </c>
      <c r="B1826">
        <v>5476000</v>
      </c>
      <c r="C1826">
        <v>86.41</v>
      </c>
      <c r="D1826">
        <v>80.17</v>
      </c>
      <c r="E1826">
        <v>1.03</v>
      </c>
      <c r="F1826" t="s">
        <v>9</v>
      </c>
      <c r="G1826" t="s">
        <v>29</v>
      </c>
      <c r="H1826" t="s">
        <v>26</v>
      </c>
      <c r="I1826">
        <v>49</v>
      </c>
      <c r="J1826">
        <f t="shared" si="168"/>
        <v>2017</v>
      </c>
      <c r="K1826" t="str">
        <f t="shared" si="169"/>
        <v>Less than 50</v>
      </c>
      <c r="L1826" t="str">
        <f t="shared" si="170"/>
        <v>Over 80</v>
      </c>
      <c r="M1826" s="2" t="str">
        <f t="shared" si="171"/>
        <v>Under 1.25</v>
      </c>
      <c r="N1826" s="2" t="str">
        <f t="shared" si="172"/>
        <v>Under 90</v>
      </c>
      <c r="O1826" s="2">
        <f t="shared" si="173"/>
        <v>0</v>
      </c>
      <c r="P1826" s="2">
        <f>1</f>
        <v>1</v>
      </c>
    </row>
    <row r="1827" spans="1:16" x14ac:dyDescent="0.25">
      <c r="A1827" s="1">
        <v>42746</v>
      </c>
      <c r="B1827">
        <v>5918000</v>
      </c>
      <c r="C1827">
        <v>95.78</v>
      </c>
      <c r="D1827">
        <v>52.92</v>
      </c>
      <c r="E1827">
        <v>2.23</v>
      </c>
      <c r="F1827" t="s">
        <v>9</v>
      </c>
      <c r="G1827" t="s">
        <v>16</v>
      </c>
      <c r="H1827" t="s">
        <v>11</v>
      </c>
      <c r="I1827">
        <v>66</v>
      </c>
      <c r="J1827">
        <f t="shared" si="168"/>
        <v>2017</v>
      </c>
      <c r="K1827" t="str">
        <f t="shared" si="169"/>
        <v>50-100</v>
      </c>
      <c r="L1827" t="str">
        <f t="shared" si="170"/>
        <v>Under 65</v>
      </c>
      <c r="M1827" s="2" t="str">
        <f t="shared" si="171"/>
        <v>Over 2.00</v>
      </c>
      <c r="N1827" s="2" t="str">
        <f t="shared" si="172"/>
        <v>95-97.99</v>
      </c>
      <c r="O1827" s="2">
        <f t="shared" si="173"/>
        <v>0</v>
      </c>
      <c r="P1827" s="2">
        <f>1</f>
        <v>1</v>
      </c>
    </row>
    <row r="1828" spans="1:16" x14ac:dyDescent="0.25">
      <c r="A1828" s="1">
        <v>42619</v>
      </c>
      <c r="B1828">
        <v>7418000</v>
      </c>
      <c r="C1828">
        <v>94.01</v>
      </c>
      <c r="D1828">
        <v>77.27</v>
      </c>
      <c r="E1828">
        <v>2.4900000000000002</v>
      </c>
      <c r="F1828" t="s">
        <v>52</v>
      </c>
      <c r="G1828" t="s">
        <v>50</v>
      </c>
      <c r="H1828" t="s">
        <v>21</v>
      </c>
      <c r="I1828">
        <v>74</v>
      </c>
      <c r="J1828">
        <f t="shared" si="168"/>
        <v>2016</v>
      </c>
      <c r="K1828" t="str">
        <f t="shared" si="169"/>
        <v>50-100</v>
      </c>
      <c r="L1828" t="str">
        <f t="shared" si="170"/>
        <v>65-79.99</v>
      </c>
      <c r="M1828" s="2" t="str">
        <f t="shared" si="171"/>
        <v>Over 2.00</v>
      </c>
      <c r="N1828" s="2" t="str">
        <f t="shared" si="172"/>
        <v>90-94.99</v>
      </c>
      <c r="O1828" s="2">
        <f t="shared" si="173"/>
        <v>1</v>
      </c>
      <c r="P1828" s="2">
        <f>1</f>
        <v>1</v>
      </c>
    </row>
    <row r="1829" spans="1:16" x14ac:dyDescent="0.25">
      <c r="A1829" s="1">
        <v>44132</v>
      </c>
      <c r="B1829">
        <v>6221000</v>
      </c>
      <c r="C1829">
        <v>91.9</v>
      </c>
      <c r="D1829">
        <v>51.58</v>
      </c>
      <c r="E1829">
        <v>1.02</v>
      </c>
      <c r="F1829" t="s">
        <v>19</v>
      </c>
      <c r="G1829" t="s">
        <v>16</v>
      </c>
      <c r="H1829" t="s">
        <v>11</v>
      </c>
      <c r="I1829">
        <v>35</v>
      </c>
      <c r="J1829">
        <f t="shared" si="168"/>
        <v>2020</v>
      </c>
      <c r="K1829" t="str">
        <f t="shared" si="169"/>
        <v>Less than 50</v>
      </c>
      <c r="L1829" t="str">
        <f t="shared" si="170"/>
        <v>Under 65</v>
      </c>
      <c r="M1829" s="2" t="str">
        <f t="shared" si="171"/>
        <v>Under 1.25</v>
      </c>
      <c r="N1829" s="2" t="str">
        <f t="shared" si="172"/>
        <v>90-94.99</v>
      </c>
      <c r="O1829" s="2">
        <f t="shared" si="173"/>
        <v>1</v>
      </c>
      <c r="P1829" s="2">
        <f>1</f>
        <v>1</v>
      </c>
    </row>
    <row r="1830" spans="1:16" x14ac:dyDescent="0.25">
      <c r="A1830" s="1">
        <v>44685</v>
      </c>
      <c r="B1830">
        <v>5654000</v>
      </c>
      <c r="C1830">
        <v>93.51</v>
      </c>
      <c r="D1830">
        <v>72.14</v>
      </c>
      <c r="E1830">
        <v>1.05</v>
      </c>
      <c r="F1830" t="s">
        <v>9</v>
      </c>
      <c r="G1830" t="s">
        <v>48</v>
      </c>
      <c r="H1830" t="s">
        <v>13</v>
      </c>
      <c r="I1830">
        <v>49</v>
      </c>
      <c r="J1830">
        <f t="shared" si="168"/>
        <v>2022</v>
      </c>
      <c r="K1830" t="str">
        <f t="shared" si="169"/>
        <v>Less than 50</v>
      </c>
      <c r="L1830" t="str">
        <f t="shared" si="170"/>
        <v>65-79.99</v>
      </c>
      <c r="M1830" s="2" t="str">
        <f t="shared" si="171"/>
        <v>Under 1.25</v>
      </c>
      <c r="N1830" s="2" t="str">
        <f t="shared" si="172"/>
        <v>90-94.99</v>
      </c>
      <c r="O1830" s="2">
        <f t="shared" si="173"/>
        <v>0</v>
      </c>
      <c r="P1830" s="2">
        <f>1</f>
        <v>1</v>
      </c>
    </row>
    <row r="1831" spans="1:16" x14ac:dyDescent="0.25">
      <c r="A1831" s="1">
        <v>45185</v>
      </c>
      <c r="B1831">
        <v>6600000</v>
      </c>
      <c r="C1831">
        <v>90.96</v>
      </c>
      <c r="D1831">
        <v>75</v>
      </c>
      <c r="E1831">
        <v>2.17</v>
      </c>
      <c r="F1831" t="s">
        <v>9</v>
      </c>
      <c r="G1831" t="s">
        <v>25</v>
      </c>
      <c r="H1831" t="s">
        <v>26</v>
      </c>
      <c r="I1831">
        <v>73</v>
      </c>
      <c r="J1831">
        <f t="shared" si="168"/>
        <v>2023</v>
      </c>
      <c r="K1831" t="str">
        <f t="shared" si="169"/>
        <v>50-100</v>
      </c>
      <c r="L1831" t="str">
        <f t="shared" si="170"/>
        <v>65-79.99</v>
      </c>
      <c r="M1831" s="2" t="str">
        <f t="shared" si="171"/>
        <v>Over 2.00</v>
      </c>
      <c r="N1831" s="2" t="str">
        <f t="shared" si="172"/>
        <v>90-94.99</v>
      </c>
      <c r="O1831" s="2">
        <f t="shared" si="173"/>
        <v>0</v>
      </c>
      <c r="P1831" s="2">
        <f>1</f>
        <v>1</v>
      </c>
    </row>
    <row r="1832" spans="1:16" x14ac:dyDescent="0.25">
      <c r="A1832" s="1">
        <v>45477</v>
      </c>
      <c r="B1832">
        <v>5203000</v>
      </c>
      <c r="C1832">
        <v>97.87</v>
      </c>
      <c r="D1832">
        <v>65.66</v>
      </c>
      <c r="E1832">
        <v>2.33</v>
      </c>
      <c r="F1832" t="s">
        <v>9</v>
      </c>
      <c r="G1832" t="s">
        <v>10</v>
      </c>
      <c r="H1832" t="s">
        <v>11</v>
      </c>
      <c r="I1832">
        <v>119</v>
      </c>
      <c r="J1832">
        <f t="shared" si="168"/>
        <v>2024</v>
      </c>
      <c r="K1832" t="str">
        <f t="shared" si="169"/>
        <v>More than 100</v>
      </c>
      <c r="L1832" t="str">
        <f t="shared" si="170"/>
        <v>65-79.99</v>
      </c>
      <c r="M1832" s="2" t="str">
        <f t="shared" si="171"/>
        <v>Over 2.00</v>
      </c>
      <c r="N1832" s="2" t="str">
        <f t="shared" si="172"/>
        <v>95-97.99</v>
      </c>
      <c r="O1832" s="2">
        <f t="shared" si="173"/>
        <v>0</v>
      </c>
      <c r="P1832" s="2">
        <f>1</f>
        <v>1</v>
      </c>
    </row>
    <row r="1833" spans="1:16" x14ac:dyDescent="0.25">
      <c r="A1833" s="1">
        <v>44763</v>
      </c>
      <c r="B1833">
        <v>3397000</v>
      </c>
      <c r="C1833">
        <v>85.8</v>
      </c>
      <c r="D1833">
        <v>81.819999999999993</v>
      </c>
      <c r="E1833">
        <v>1.63</v>
      </c>
      <c r="F1833" t="s">
        <v>9</v>
      </c>
      <c r="G1833" t="s">
        <v>47</v>
      </c>
      <c r="H1833" t="s">
        <v>18</v>
      </c>
      <c r="I1833">
        <v>46</v>
      </c>
      <c r="J1833">
        <f t="shared" si="168"/>
        <v>2022</v>
      </c>
      <c r="K1833" t="str">
        <f t="shared" si="169"/>
        <v>Less than 50</v>
      </c>
      <c r="L1833" t="str">
        <f t="shared" si="170"/>
        <v>Over 80</v>
      </c>
      <c r="M1833" s="2" t="str">
        <f t="shared" si="171"/>
        <v>1.50-1.99</v>
      </c>
      <c r="N1833" s="2" t="str">
        <f t="shared" si="172"/>
        <v>Under 90</v>
      </c>
      <c r="O1833" s="2">
        <f t="shared" si="173"/>
        <v>0</v>
      </c>
      <c r="P1833" s="2">
        <f>1</f>
        <v>1</v>
      </c>
    </row>
    <row r="1834" spans="1:16" x14ac:dyDescent="0.25">
      <c r="A1834" s="1">
        <v>44755</v>
      </c>
      <c r="B1834">
        <v>3534000</v>
      </c>
      <c r="C1834">
        <v>98.52</v>
      </c>
      <c r="D1834">
        <v>83.36</v>
      </c>
      <c r="E1834">
        <v>1.83</v>
      </c>
      <c r="F1834" t="s">
        <v>9</v>
      </c>
      <c r="G1834" t="s">
        <v>35</v>
      </c>
      <c r="H1834" t="s">
        <v>11</v>
      </c>
      <c r="I1834">
        <v>52</v>
      </c>
      <c r="J1834">
        <f t="shared" si="168"/>
        <v>2022</v>
      </c>
      <c r="K1834" t="str">
        <f t="shared" si="169"/>
        <v>50-100</v>
      </c>
      <c r="L1834" t="str">
        <f t="shared" si="170"/>
        <v>Over 80</v>
      </c>
      <c r="M1834" s="2" t="str">
        <f t="shared" si="171"/>
        <v>1.50-1.99</v>
      </c>
      <c r="N1834" s="2" t="str">
        <f t="shared" si="172"/>
        <v>Over 98</v>
      </c>
      <c r="O1834" s="2">
        <f t="shared" si="173"/>
        <v>0</v>
      </c>
      <c r="P1834" s="2">
        <f>1</f>
        <v>1</v>
      </c>
    </row>
    <row r="1835" spans="1:16" x14ac:dyDescent="0.25">
      <c r="A1835" s="1">
        <v>45783</v>
      </c>
      <c r="B1835">
        <v>3965000</v>
      </c>
      <c r="C1835">
        <v>90.87</v>
      </c>
      <c r="D1835">
        <v>86.62</v>
      </c>
      <c r="E1835">
        <v>1.19</v>
      </c>
      <c r="F1835" t="s">
        <v>9</v>
      </c>
      <c r="G1835" t="s">
        <v>43</v>
      </c>
      <c r="H1835" t="s">
        <v>15</v>
      </c>
      <c r="I1835">
        <v>145</v>
      </c>
      <c r="J1835">
        <f t="shared" si="168"/>
        <v>2025</v>
      </c>
      <c r="K1835" t="str">
        <f t="shared" si="169"/>
        <v>More than 100</v>
      </c>
      <c r="L1835" t="str">
        <f t="shared" si="170"/>
        <v>Over 80</v>
      </c>
      <c r="M1835" s="2" t="str">
        <f t="shared" si="171"/>
        <v>Under 1.25</v>
      </c>
      <c r="N1835" s="2" t="str">
        <f t="shared" si="172"/>
        <v>90-94.99</v>
      </c>
      <c r="O1835" s="2">
        <f t="shared" si="173"/>
        <v>0</v>
      </c>
      <c r="P1835" s="2">
        <f>1</f>
        <v>1</v>
      </c>
    </row>
    <row r="1836" spans="1:16" x14ac:dyDescent="0.25">
      <c r="A1836" s="1">
        <v>42669</v>
      </c>
      <c r="B1836">
        <v>1376000</v>
      </c>
      <c r="C1836">
        <v>92.47</v>
      </c>
      <c r="D1836">
        <v>68.31</v>
      </c>
      <c r="E1836">
        <v>1.78</v>
      </c>
      <c r="F1836" t="s">
        <v>9</v>
      </c>
      <c r="G1836" t="s">
        <v>39</v>
      </c>
      <c r="H1836" t="s">
        <v>23</v>
      </c>
      <c r="I1836">
        <v>46</v>
      </c>
      <c r="J1836">
        <f t="shared" si="168"/>
        <v>2016</v>
      </c>
      <c r="K1836" t="str">
        <f t="shared" si="169"/>
        <v>Less than 50</v>
      </c>
      <c r="L1836" t="str">
        <f t="shared" si="170"/>
        <v>65-79.99</v>
      </c>
      <c r="M1836" s="2" t="str">
        <f t="shared" si="171"/>
        <v>1.50-1.99</v>
      </c>
      <c r="N1836" s="2" t="str">
        <f t="shared" si="172"/>
        <v>90-94.99</v>
      </c>
      <c r="O1836" s="2">
        <f t="shared" si="173"/>
        <v>0</v>
      </c>
      <c r="P1836" s="2">
        <f>1</f>
        <v>1</v>
      </c>
    </row>
    <row r="1837" spans="1:16" x14ac:dyDescent="0.25">
      <c r="A1837" s="1">
        <v>42989</v>
      </c>
      <c r="B1837">
        <v>5084000</v>
      </c>
      <c r="C1837">
        <v>88.64</v>
      </c>
      <c r="D1837">
        <v>57.37</v>
      </c>
      <c r="E1837">
        <v>1.1000000000000001</v>
      </c>
      <c r="F1837" t="s">
        <v>9</v>
      </c>
      <c r="G1837" t="s">
        <v>45</v>
      </c>
      <c r="H1837" t="s">
        <v>33</v>
      </c>
      <c r="I1837">
        <v>40</v>
      </c>
      <c r="J1837">
        <f t="shared" si="168"/>
        <v>2017</v>
      </c>
      <c r="K1837" t="str">
        <f t="shared" si="169"/>
        <v>Less than 50</v>
      </c>
      <c r="L1837" t="str">
        <f t="shared" si="170"/>
        <v>Under 65</v>
      </c>
      <c r="M1837" s="2" t="str">
        <f t="shared" si="171"/>
        <v>Under 1.25</v>
      </c>
      <c r="N1837" s="2" t="str">
        <f t="shared" si="172"/>
        <v>Under 90</v>
      </c>
      <c r="O1837" s="2">
        <f t="shared" si="173"/>
        <v>0</v>
      </c>
      <c r="P1837" s="2">
        <f>1</f>
        <v>1</v>
      </c>
    </row>
    <row r="1838" spans="1:16" x14ac:dyDescent="0.25">
      <c r="A1838" s="1">
        <v>44180</v>
      </c>
      <c r="B1838">
        <v>4170000</v>
      </c>
      <c r="C1838">
        <v>94.4</v>
      </c>
      <c r="D1838">
        <v>79.099999999999994</v>
      </c>
      <c r="E1838">
        <v>2.02</v>
      </c>
      <c r="F1838" t="s">
        <v>9</v>
      </c>
      <c r="G1838" t="s">
        <v>35</v>
      </c>
      <c r="H1838" t="s">
        <v>11</v>
      </c>
      <c r="I1838">
        <v>120</v>
      </c>
      <c r="J1838">
        <f t="shared" si="168"/>
        <v>2020</v>
      </c>
      <c r="K1838" t="str">
        <f t="shared" si="169"/>
        <v>More than 100</v>
      </c>
      <c r="L1838" t="str">
        <f t="shared" si="170"/>
        <v>65-79.99</v>
      </c>
      <c r="M1838" s="2" t="str">
        <f t="shared" si="171"/>
        <v>Over 2.00</v>
      </c>
      <c r="N1838" s="2" t="str">
        <f t="shared" si="172"/>
        <v>90-94.99</v>
      </c>
      <c r="O1838" s="2">
        <f t="shared" si="173"/>
        <v>0</v>
      </c>
      <c r="P1838" s="2">
        <f>1</f>
        <v>1</v>
      </c>
    </row>
    <row r="1839" spans="1:16" x14ac:dyDescent="0.25">
      <c r="A1839" s="1">
        <v>42671</v>
      </c>
      <c r="B1839">
        <v>500000</v>
      </c>
      <c r="C1839">
        <v>90.64</v>
      </c>
      <c r="D1839">
        <v>75.599999999999994</v>
      </c>
      <c r="E1839">
        <v>1.74</v>
      </c>
      <c r="F1839" t="s">
        <v>9</v>
      </c>
      <c r="G1839" t="s">
        <v>27</v>
      </c>
      <c r="H1839" t="s">
        <v>28</v>
      </c>
      <c r="I1839">
        <v>56</v>
      </c>
      <c r="J1839">
        <f t="shared" si="168"/>
        <v>2016</v>
      </c>
      <c r="K1839" t="str">
        <f t="shared" si="169"/>
        <v>50-100</v>
      </c>
      <c r="L1839" t="str">
        <f t="shared" si="170"/>
        <v>65-79.99</v>
      </c>
      <c r="M1839" s="2" t="str">
        <f t="shared" si="171"/>
        <v>1.50-1.99</v>
      </c>
      <c r="N1839" s="2" t="str">
        <f t="shared" si="172"/>
        <v>90-94.99</v>
      </c>
      <c r="O1839" s="2">
        <f t="shared" si="173"/>
        <v>0</v>
      </c>
      <c r="P1839" s="2">
        <f>1</f>
        <v>1</v>
      </c>
    </row>
    <row r="1840" spans="1:16" x14ac:dyDescent="0.25">
      <c r="A1840" s="1">
        <v>45007</v>
      </c>
      <c r="B1840">
        <v>4595000</v>
      </c>
      <c r="C1840">
        <v>94.46</v>
      </c>
      <c r="D1840">
        <v>62.05</v>
      </c>
      <c r="E1840">
        <v>1.03</v>
      </c>
      <c r="F1840" t="s">
        <v>9</v>
      </c>
      <c r="G1840" t="s">
        <v>45</v>
      </c>
      <c r="H1840" t="s">
        <v>33</v>
      </c>
      <c r="I1840">
        <v>69</v>
      </c>
      <c r="J1840">
        <f t="shared" si="168"/>
        <v>2023</v>
      </c>
      <c r="K1840" t="str">
        <f t="shared" si="169"/>
        <v>50-100</v>
      </c>
      <c r="L1840" t="str">
        <f t="shared" si="170"/>
        <v>Under 65</v>
      </c>
      <c r="M1840" s="2" t="str">
        <f t="shared" si="171"/>
        <v>Under 1.25</v>
      </c>
      <c r="N1840" s="2" t="str">
        <f t="shared" si="172"/>
        <v>90-94.99</v>
      </c>
      <c r="O1840" s="2">
        <f t="shared" si="173"/>
        <v>0</v>
      </c>
      <c r="P1840" s="2">
        <f>1</f>
        <v>1</v>
      </c>
    </row>
    <row r="1841" spans="1:16" x14ac:dyDescent="0.25">
      <c r="A1841" s="1">
        <v>45105</v>
      </c>
      <c r="B1841">
        <v>4479000</v>
      </c>
      <c r="C1841">
        <v>98.94</v>
      </c>
      <c r="D1841">
        <v>78.7</v>
      </c>
      <c r="E1841">
        <v>2.14</v>
      </c>
      <c r="F1841" t="s">
        <v>19</v>
      </c>
      <c r="G1841" t="s">
        <v>10</v>
      </c>
      <c r="H1841" t="s">
        <v>11</v>
      </c>
      <c r="I1841">
        <v>86</v>
      </c>
      <c r="J1841">
        <f t="shared" si="168"/>
        <v>2023</v>
      </c>
      <c r="K1841" t="str">
        <f t="shared" si="169"/>
        <v>50-100</v>
      </c>
      <c r="L1841" t="str">
        <f t="shared" si="170"/>
        <v>65-79.99</v>
      </c>
      <c r="M1841" s="2" t="str">
        <f t="shared" si="171"/>
        <v>Over 2.00</v>
      </c>
      <c r="N1841" s="2" t="str">
        <f t="shared" si="172"/>
        <v>Over 98</v>
      </c>
      <c r="O1841" s="2">
        <f t="shared" si="173"/>
        <v>1</v>
      </c>
      <c r="P1841" s="2">
        <f>1</f>
        <v>1</v>
      </c>
    </row>
    <row r="1842" spans="1:16" x14ac:dyDescent="0.25">
      <c r="A1842" s="1">
        <v>45425</v>
      </c>
      <c r="B1842">
        <v>3742000</v>
      </c>
      <c r="C1842">
        <v>92.82</v>
      </c>
      <c r="D1842">
        <v>56.88</v>
      </c>
      <c r="E1842">
        <v>1.46</v>
      </c>
      <c r="F1842" t="s">
        <v>9</v>
      </c>
      <c r="G1842" t="s">
        <v>49</v>
      </c>
      <c r="H1842" t="s">
        <v>18</v>
      </c>
      <c r="I1842">
        <v>53</v>
      </c>
      <c r="J1842">
        <f t="shared" si="168"/>
        <v>2024</v>
      </c>
      <c r="K1842" t="str">
        <f t="shared" si="169"/>
        <v>50-100</v>
      </c>
      <c r="L1842" t="str">
        <f t="shared" si="170"/>
        <v>Under 65</v>
      </c>
      <c r="M1842" s="2" t="str">
        <f t="shared" si="171"/>
        <v>1.25-1.49</v>
      </c>
      <c r="N1842" s="2" t="str">
        <f t="shared" si="172"/>
        <v>90-94.99</v>
      </c>
      <c r="O1842" s="2">
        <f t="shared" si="173"/>
        <v>0</v>
      </c>
      <c r="P1842" s="2">
        <f>1</f>
        <v>1</v>
      </c>
    </row>
    <row r="1843" spans="1:16" x14ac:dyDescent="0.25">
      <c r="A1843" s="1">
        <v>44351</v>
      </c>
      <c r="B1843">
        <v>3183000</v>
      </c>
      <c r="C1843">
        <v>88.08</v>
      </c>
      <c r="D1843">
        <v>81.540000000000006</v>
      </c>
      <c r="E1843">
        <v>1.25</v>
      </c>
      <c r="F1843" t="s">
        <v>9</v>
      </c>
      <c r="G1843" t="s">
        <v>48</v>
      </c>
      <c r="H1843" t="s">
        <v>13</v>
      </c>
      <c r="I1843">
        <v>60</v>
      </c>
      <c r="J1843">
        <f t="shared" si="168"/>
        <v>2021</v>
      </c>
      <c r="K1843" t="str">
        <f t="shared" si="169"/>
        <v>50-100</v>
      </c>
      <c r="L1843" t="str">
        <f t="shared" si="170"/>
        <v>Over 80</v>
      </c>
      <c r="M1843" s="2" t="str">
        <f t="shared" si="171"/>
        <v>1.25-1.49</v>
      </c>
      <c r="N1843" s="2" t="str">
        <f t="shared" si="172"/>
        <v>Under 90</v>
      </c>
      <c r="O1843" s="2">
        <f t="shared" si="173"/>
        <v>0</v>
      </c>
      <c r="P1843" s="2">
        <f>1</f>
        <v>1</v>
      </c>
    </row>
    <row r="1844" spans="1:16" x14ac:dyDescent="0.25">
      <c r="A1844" s="1">
        <v>43008</v>
      </c>
      <c r="B1844">
        <v>5158000</v>
      </c>
      <c r="C1844">
        <v>99.64</v>
      </c>
      <c r="D1844">
        <v>63.25</v>
      </c>
      <c r="E1844">
        <v>1.18</v>
      </c>
      <c r="F1844" t="s">
        <v>40</v>
      </c>
      <c r="G1844" t="s">
        <v>34</v>
      </c>
      <c r="H1844" t="s">
        <v>13</v>
      </c>
      <c r="I1844">
        <v>66</v>
      </c>
      <c r="J1844">
        <f t="shared" si="168"/>
        <v>2017</v>
      </c>
      <c r="K1844" t="str">
        <f t="shared" si="169"/>
        <v>50-100</v>
      </c>
      <c r="L1844" t="str">
        <f t="shared" si="170"/>
        <v>Under 65</v>
      </c>
      <c r="M1844" s="2" t="str">
        <f t="shared" si="171"/>
        <v>Under 1.25</v>
      </c>
      <c r="N1844" s="2" t="str">
        <f t="shared" si="172"/>
        <v>Over 98</v>
      </c>
      <c r="O1844" s="2">
        <f t="shared" si="173"/>
        <v>1</v>
      </c>
      <c r="P1844" s="2">
        <f>1</f>
        <v>1</v>
      </c>
    </row>
    <row r="1845" spans="1:16" x14ac:dyDescent="0.25">
      <c r="A1845" s="1">
        <v>45636</v>
      </c>
      <c r="B1845">
        <v>6730000</v>
      </c>
      <c r="C1845">
        <v>96.76</v>
      </c>
      <c r="D1845">
        <v>74.900000000000006</v>
      </c>
      <c r="E1845">
        <v>1.47</v>
      </c>
      <c r="F1845" t="s">
        <v>9</v>
      </c>
      <c r="G1845" t="s">
        <v>24</v>
      </c>
      <c r="H1845" t="s">
        <v>15</v>
      </c>
      <c r="I1845">
        <v>79</v>
      </c>
      <c r="J1845">
        <f t="shared" si="168"/>
        <v>2024</v>
      </c>
      <c r="K1845" t="str">
        <f t="shared" si="169"/>
        <v>50-100</v>
      </c>
      <c r="L1845" t="str">
        <f t="shared" si="170"/>
        <v>65-79.99</v>
      </c>
      <c r="M1845" s="2" t="str">
        <f t="shared" si="171"/>
        <v>1.25-1.49</v>
      </c>
      <c r="N1845" s="2" t="str">
        <f t="shared" si="172"/>
        <v>95-97.99</v>
      </c>
      <c r="O1845" s="2">
        <f t="shared" si="173"/>
        <v>0</v>
      </c>
      <c r="P1845" s="2">
        <f>1</f>
        <v>1</v>
      </c>
    </row>
    <row r="1846" spans="1:16" x14ac:dyDescent="0.25">
      <c r="A1846" s="1">
        <v>45863</v>
      </c>
      <c r="B1846">
        <v>3237000</v>
      </c>
      <c r="C1846">
        <v>95.18</v>
      </c>
      <c r="D1846">
        <v>79</v>
      </c>
      <c r="E1846">
        <v>2.4500000000000002</v>
      </c>
      <c r="F1846" t="s">
        <v>9</v>
      </c>
      <c r="G1846" t="s">
        <v>22</v>
      </c>
      <c r="H1846" t="s">
        <v>23</v>
      </c>
      <c r="I1846">
        <v>77</v>
      </c>
      <c r="J1846">
        <f t="shared" si="168"/>
        <v>2025</v>
      </c>
      <c r="K1846" t="str">
        <f t="shared" si="169"/>
        <v>50-100</v>
      </c>
      <c r="L1846" t="str">
        <f t="shared" si="170"/>
        <v>65-79.99</v>
      </c>
      <c r="M1846" s="2" t="str">
        <f t="shared" si="171"/>
        <v>Over 2.00</v>
      </c>
      <c r="N1846" s="2" t="str">
        <f t="shared" si="172"/>
        <v>95-97.99</v>
      </c>
      <c r="O1846" s="2">
        <f t="shared" si="173"/>
        <v>0</v>
      </c>
      <c r="P1846" s="2">
        <f>1</f>
        <v>1</v>
      </c>
    </row>
    <row r="1847" spans="1:16" x14ac:dyDescent="0.25">
      <c r="A1847" s="1">
        <v>43341</v>
      </c>
      <c r="B1847">
        <v>8621000</v>
      </c>
      <c r="C1847">
        <v>96.86</v>
      </c>
      <c r="D1847">
        <v>57.75</v>
      </c>
      <c r="E1847">
        <v>1.39</v>
      </c>
      <c r="F1847" t="s">
        <v>9</v>
      </c>
      <c r="G1847" t="s">
        <v>47</v>
      </c>
      <c r="H1847" t="s">
        <v>18</v>
      </c>
      <c r="I1847">
        <v>86</v>
      </c>
      <c r="J1847">
        <f t="shared" si="168"/>
        <v>2018</v>
      </c>
      <c r="K1847" t="str">
        <f t="shared" si="169"/>
        <v>50-100</v>
      </c>
      <c r="L1847" t="str">
        <f t="shared" si="170"/>
        <v>Under 65</v>
      </c>
      <c r="M1847" s="2" t="str">
        <f t="shared" si="171"/>
        <v>1.25-1.49</v>
      </c>
      <c r="N1847" s="2" t="str">
        <f t="shared" si="172"/>
        <v>95-97.99</v>
      </c>
      <c r="O1847" s="2">
        <f t="shared" si="173"/>
        <v>0</v>
      </c>
      <c r="P1847" s="2">
        <f>1</f>
        <v>1</v>
      </c>
    </row>
    <row r="1848" spans="1:16" x14ac:dyDescent="0.25">
      <c r="A1848" s="1">
        <v>43012</v>
      </c>
      <c r="B1848">
        <v>855000</v>
      </c>
      <c r="C1848">
        <v>97.91</v>
      </c>
      <c r="D1848">
        <v>68.95</v>
      </c>
      <c r="E1848">
        <v>2.2000000000000002</v>
      </c>
      <c r="F1848" t="s">
        <v>9</v>
      </c>
      <c r="G1848" t="s">
        <v>49</v>
      </c>
      <c r="H1848" t="s">
        <v>18</v>
      </c>
      <c r="I1848">
        <v>79</v>
      </c>
      <c r="J1848">
        <f t="shared" si="168"/>
        <v>2017</v>
      </c>
      <c r="K1848" t="str">
        <f t="shared" si="169"/>
        <v>50-100</v>
      </c>
      <c r="L1848" t="str">
        <f t="shared" si="170"/>
        <v>65-79.99</v>
      </c>
      <c r="M1848" s="2" t="str">
        <f t="shared" si="171"/>
        <v>Over 2.00</v>
      </c>
      <c r="N1848" s="2" t="str">
        <f t="shared" si="172"/>
        <v>95-97.99</v>
      </c>
      <c r="O1848" s="2">
        <f t="shared" si="173"/>
        <v>0</v>
      </c>
      <c r="P1848" s="2">
        <f>1</f>
        <v>1</v>
      </c>
    </row>
    <row r="1849" spans="1:16" x14ac:dyDescent="0.25">
      <c r="A1849" s="1">
        <v>44899</v>
      </c>
      <c r="B1849">
        <v>7879000</v>
      </c>
      <c r="C1849">
        <v>89.99</v>
      </c>
      <c r="D1849">
        <v>83.26</v>
      </c>
      <c r="E1849">
        <v>1.41</v>
      </c>
      <c r="F1849" t="s">
        <v>9</v>
      </c>
      <c r="G1849" t="s">
        <v>27</v>
      </c>
      <c r="H1849" t="s">
        <v>28</v>
      </c>
      <c r="I1849">
        <v>87</v>
      </c>
      <c r="J1849">
        <f t="shared" si="168"/>
        <v>2022</v>
      </c>
      <c r="K1849" t="str">
        <f t="shared" si="169"/>
        <v>50-100</v>
      </c>
      <c r="L1849" t="str">
        <f t="shared" si="170"/>
        <v>Over 80</v>
      </c>
      <c r="M1849" s="2" t="str">
        <f t="shared" si="171"/>
        <v>1.25-1.49</v>
      </c>
      <c r="N1849" s="2" t="str">
        <f t="shared" si="172"/>
        <v>Under 90</v>
      </c>
      <c r="O1849" s="2">
        <f t="shared" si="173"/>
        <v>0</v>
      </c>
      <c r="P1849" s="2">
        <f>1</f>
        <v>1</v>
      </c>
    </row>
    <row r="1850" spans="1:16" x14ac:dyDescent="0.25">
      <c r="A1850" s="1">
        <v>45335</v>
      </c>
      <c r="B1850">
        <v>2082000</v>
      </c>
      <c r="C1850">
        <v>92.13</v>
      </c>
      <c r="D1850">
        <v>62.73</v>
      </c>
      <c r="E1850">
        <v>1.4</v>
      </c>
      <c r="F1850" t="s">
        <v>9</v>
      </c>
      <c r="G1850" t="s">
        <v>46</v>
      </c>
      <c r="H1850" t="s">
        <v>37</v>
      </c>
      <c r="I1850">
        <v>82</v>
      </c>
      <c r="J1850">
        <f t="shared" si="168"/>
        <v>2024</v>
      </c>
      <c r="K1850" t="str">
        <f t="shared" si="169"/>
        <v>50-100</v>
      </c>
      <c r="L1850" t="str">
        <f t="shared" si="170"/>
        <v>Under 65</v>
      </c>
      <c r="M1850" s="2" t="str">
        <f t="shared" si="171"/>
        <v>1.25-1.49</v>
      </c>
      <c r="N1850" s="2" t="str">
        <f t="shared" si="172"/>
        <v>90-94.99</v>
      </c>
      <c r="O1850" s="2">
        <f t="shared" si="173"/>
        <v>0</v>
      </c>
      <c r="P1850" s="2">
        <f>1</f>
        <v>1</v>
      </c>
    </row>
    <row r="1851" spans="1:16" x14ac:dyDescent="0.25">
      <c r="A1851" s="1">
        <v>42555</v>
      </c>
      <c r="B1851">
        <v>6321000</v>
      </c>
      <c r="C1851">
        <v>85.18</v>
      </c>
      <c r="D1851">
        <v>73.52</v>
      </c>
      <c r="E1851">
        <v>1.75</v>
      </c>
      <c r="F1851" t="s">
        <v>9</v>
      </c>
      <c r="G1851" t="s">
        <v>41</v>
      </c>
      <c r="H1851" t="s">
        <v>33</v>
      </c>
      <c r="I1851">
        <v>70</v>
      </c>
      <c r="J1851">
        <f t="shared" si="168"/>
        <v>2016</v>
      </c>
      <c r="K1851" t="str">
        <f t="shared" si="169"/>
        <v>50-100</v>
      </c>
      <c r="L1851" t="str">
        <f t="shared" si="170"/>
        <v>65-79.99</v>
      </c>
      <c r="M1851" s="2" t="str">
        <f t="shared" si="171"/>
        <v>1.50-1.99</v>
      </c>
      <c r="N1851" s="2" t="str">
        <f t="shared" si="172"/>
        <v>Under 90</v>
      </c>
      <c r="O1851" s="2">
        <f t="shared" si="173"/>
        <v>0</v>
      </c>
      <c r="P1851" s="2">
        <f>1</f>
        <v>1</v>
      </c>
    </row>
    <row r="1852" spans="1:16" x14ac:dyDescent="0.25">
      <c r="A1852" s="1">
        <v>42982</v>
      </c>
      <c r="B1852">
        <v>7307000</v>
      </c>
      <c r="C1852">
        <v>95.04</v>
      </c>
      <c r="D1852">
        <v>87.69</v>
      </c>
      <c r="E1852">
        <v>2.23</v>
      </c>
      <c r="F1852" t="s">
        <v>9</v>
      </c>
      <c r="G1852" t="s">
        <v>42</v>
      </c>
      <c r="H1852" t="s">
        <v>26</v>
      </c>
      <c r="I1852">
        <v>109</v>
      </c>
      <c r="J1852">
        <f t="shared" si="168"/>
        <v>2017</v>
      </c>
      <c r="K1852" t="str">
        <f t="shared" si="169"/>
        <v>More than 100</v>
      </c>
      <c r="L1852" t="str">
        <f t="shared" si="170"/>
        <v>Over 80</v>
      </c>
      <c r="M1852" s="2" t="str">
        <f t="shared" si="171"/>
        <v>Over 2.00</v>
      </c>
      <c r="N1852" s="2" t="str">
        <f t="shared" si="172"/>
        <v>95-97.99</v>
      </c>
      <c r="O1852" s="2">
        <f t="shared" si="173"/>
        <v>0</v>
      </c>
      <c r="P1852" s="2">
        <f>1</f>
        <v>1</v>
      </c>
    </row>
    <row r="1853" spans="1:16" x14ac:dyDescent="0.25">
      <c r="A1853" s="1">
        <v>45430</v>
      </c>
      <c r="B1853">
        <v>4926000</v>
      </c>
      <c r="C1853">
        <v>90.97</v>
      </c>
      <c r="D1853">
        <v>62.41</v>
      </c>
      <c r="E1853">
        <v>1.68</v>
      </c>
      <c r="F1853" t="s">
        <v>9</v>
      </c>
      <c r="G1853" t="s">
        <v>39</v>
      </c>
      <c r="H1853" t="s">
        <v>23</v>
      </c>
      <c r="I1853">
        <v>57</v>
      </c>
      <c r="J1853">
        <f t="shared" si="168"/>
        <v>2024</v>
      </c>
      <c r="K1853" t="str">
        <f t="shared" si="169"/>
        <v>50-100</v>
      </c>
      <c r="L1853" t="str">
        <f t="shared" si="170"/>
        <v>Under 65</v>
      </c>
      <c r="M1853" s="2" t="str">
        <f t="shared" si="171"/>
        <v>1.50-1.99</v>
      </c>
      <c r="N1853" s="2" t="str">
        <f t="shared" si="172"/>
        <v>90-94.99</v>
      </c>
      <c r="O1853" s="2">
        <f t="shared" si="173"/>
        <v>0</v>
      </c>
      <c r="P1853" s="2">
        <f>1</f>
        <v>1</v>
      </c>
    </row>
    <row r="1854" spans="1:16" x14ac:dyDescent="0.25">
      <c r="A1854" s="1">
        <v>43161</v>
      </c>
      <c r="B1854">
        <v>2685000</v>
      </c>
      <c r="C1854">
        <v>99.69</v>
      </c>
      <c r="D1854">
        <v>53.55</v>
      </c>
      <c r="E1854">
        <v>2.38</v>
      </c>
      <c r="F1854" t="s">
        <v>9</v>
      </c>
      <c r="G1854" t="s">
        <v>24</v>
      </c>
      <c r="H1854" t="s">
        <v>15</v>
      </c>
      <c r="I1854">
        <v>15</v>
      </c>
      <c r="J1854">
        <f t="shared" si="168"/>
        <v>2018</v>
      </c>
      <c r="K1854" t="str">
        <f t="shared" si="169"/>
        <v>Less than 50</v>
      </c>
      <c r="L1854" t="str">
        <f t="shared" si="170"/>
        <v>Under 65</v>
      </c>
      <c r="M1854" s="2" t="str">
        <f t="shared" si="171"/>
        <v>Over 2.00</v>
      </c>
      <c r="N1854" s="2" t="str">
        <f t="shared" si="172"/>
        <v>Over 98</v>
      </c>
      <c r="O1854" s="2">
        <f t="shared" si="173"/>
        <v>0</v>
      </c>
      <c r="P1854" s="2">
        <f>1</f>
        <v>1</v>
      </c>
    </row>
    <row r="1855" spans="1:16" x14ac:dyDescent="0.25">
      <c r="A1855" s="1">
        <v>44100</v>
      </c>
      <c r="B1855">
        <v>9647000</v>
      </c>
      <c r="C1855">
        <v>97.45</v>
      </c>
      <c r="D1855">
        <v>64.42</v>
      </c>
      <c r="E1855">
        <v>1.65</v>
      </c>
      <c r="F1855" t="s">
        <v>9</v>
      </c>
      <c r="G1855" t="s">
        <v>27</v>
      </c>
      <c r="H1855" t="s">
        <v>28</v>
      </c>
      <c r="I1855">
        <v>63</v>
      </c>
      <c r="J1855">
        <f t="shared" si="168"/>
        <v>2020</v>
      </c>
      <c r="K1855" t="str">
        <f t="shared" si="169"/>
        <v>50-100</v>
      </c>
      <c r="L1855" t="str">
        <f t="shared" si="170"/>
        <v>Under 65</v>
      </c>
      <c r="M1855" s="2" t="str">
        <f t="shared" si="171"/>
        <v>1.50-1.99</v>
      </c>
      <c r="N1855" s="2" t="str">
        <f t="shared" si="172"/>
        <v>95-97.99</v>
      </c>
      <c r="O1855" s="2">
        <f t="shared" si="173"/>
        <v>0</v>
      </c>
      <c r="P1855" s="2">
        <f>1</f>
        <v>1</v>
      </c>
    </row>
    <row r="1856" spans="1:16" x14ac:dyDescent="0.25">
      <c r="A1856" s="1">
        <v>43234</v>
      </c>
      <c r="B1856">
        <v>1486000</v>
      </c>
      <c r="C1856">
        <v>98.88</v>
      </c>
      <c r="D1856">
        <v>83.16</v>
      </c>
      <c r="E1856">
        <v>1.1599999999999999</v>
      </c>
      <c r="F1856" t="s">
        <v>40</v>
      </c>
      <c r="G1856" t="s">
        <v>24</v>
      </c>
      <c r="H1856" t="s">
        <v>15</v>
      </c>
      <c r="I1856">
        <v>36</v>
      </c>
      <c r="J1856">
        <f t="shared" si="168"/>
        <v>2018</v>
      </c>
      <c r="K1856" t="str">
        <f t="shared" si="169"/>
        <v>Less than 50</v>
      </c>
      <c r="L1856" t="str">
        <f t="shared" si="170"/>
        <v>Over 80</v>
      </c>
      <c r="M1856" s="2" t="str">
        <f t="shared" si="171"/>
        <v>Under 1.25</v>
      </c>
      <c r="N1856" s="2" t="str">
        <f t="shared" si="172"/>
        <v>Over 98</v>
      </c>
      <c r="O1856" s="2">
        <f t="shared" si="173"/>
        <v>1</v>
      </c>
      <c r="P1856" s="2">
        <f>1</f>
        <v>1</v>
      </c>
    </row>
    <row r="1857" spans="1:16" x14ac:dyDescent="0.25">
      <c r="A1857" s="1">
        <v>43217</v>
      </c>
      <c r="B1857">
        <v>4655000</v>
      </c>
      <c r="C1857">
        <v>86.48</v>
      </c>
      <c r="D1857">
        <v>74.760000000000005</v>
      </c>
      <c r="E1857">
        <v>1.22</v>
      </c>
      <c r="F1857" t="s">
        <v>9</v>
      </c>
      <c r="G1857" t="s">
        <v>41</v>
      </c>
      <c r="H1857" t="s">
        <v>33</v>
      </c>
      <c r="I1857">
        <v>46</v>
      </c>
      <c r="J1857">
        <f t="shared" si="168"/>
        <v>2018</v>
      </c>
      <c r="K1857" t="str">
        <f t="shared" si="169"/>
        <v>Less than 50</v>
      </c>
      <c r="L1857" t="str">
        <f t="shared" si="170"/>
        <v>65-79.99</v>
      </c>
      <c r="M1857" s="2" t="str">
        <f t="shared" si="171"/>
        <v>Under 1.25</v>
      </c>
      <c r="N1857" s="2" t="str">
        <f t="shared" si="172"/>
        <v>Under 90</v>
      </c>
      <c r="O1857" s="2">
        <f t="shared" si="173"/>
        <v>0</v>
      </c>
      <c r="P1857" s="2">
        <f>1</f>
        <v>1</v>
      </c>
    </row>
    <row r="1858" spans="1:16" x14ac:dyDescent="0.25">
      <c r="A1858" s="1">
        <v>44215</v>
      </c>
      <c r="B1858">
        <v>4535000</v>
      </c>
      <c r="C1858">
        <v>89.75</v>
      </c>
      <c r="D1858">
        <v>77.09</v>
      </c>
      <c r="E1858">
        <v>1.73</v>
      </c>
      <c r="F1858" t="s">
        <v>9</v>
      </c>
      <c r="G1858" t="s">
        <v>30</v>
      </c>
      <c r="H1858" t="s">
        <v>28</v>
      </c>
      <c r="I1858">
        <v>75</v>
      </c>
      <c r="J1858">
        <f t="shared" ref="J1858:J1921" si="174">YEAR(A1858)</f>
        <v>2021</v>
      </c>
      <c r="K1858" t="str">
        <f t="shared" ref="K1858:K1921" si="175">IF(I1858&lt;50,"Less than 50",IF(I1858&lt;100,"50-100","More than 100"))</f>
        <v>50-100</v>
      </c>
      <c r="L1858" t="str">
        <f t="shared" ref="L1858:L1921" si="176">IF(D1858&lt;65,"Under 65",IF(D1858&lt;80,"65-79.99","Over 80"))</f>
        <v>65-79.99</v>
      </c>
      <c r="M1858" s="2" t="str">
        <f t="shared" ref="M1858:M1921" si="177">IF(E1858&lt;1.25,"Under 1.25",IF(E1858&lt;1.5,"1.25-1.49",IF(E1858&lt;2,"1.50-1.99","Over 2.00")))</f>
        <v>1.50-1.99</v>
      </c>
      <c r="N1858" s="2" t="str">
        <f t="shared" ref="N1858:N1921" si="178">IF(C1858&lt;90,"Under 90",IF(C1858&lt;95,"90-94.99",IF(C1858&lt;98,"95-97.99","Over 98")))</f>
        <v>Under 90</v>
      </c>
      <c r="O1858" s="2">
        <f t="shared" ref="O1858:O1921" si="179">IF(OR(F1858="30 Days Late", F1858="60 Days Late", F1858="90+ Days Late"),1,0)</f>
        <v>0</v>
      </c>
      <c r="P1858" s="2">
        <f>1</f>
        <v>1</v>
      </c>
    </row>
    <row r="1859" spans="1:16" x14ac:dyDescent="0.25">
      <c r="A1859" s="1">
        <v>43612</v>
      </c>
      <c r="B1859">
        <v>4150000</v>
      </c>
      <c r="C1859">
        <v>97.68</v>
      </c>
      <c r="D1859">
        <v>86.45</v>
      </c>
      <c r="E1859">
        <v>2.23</v>
      </c>
      <c r="F1859" t="s">
        <v>9</v>
      </c>
      <c r="G1859" t="s">
        <v>14</v>
      </c>
      <c r="H1859" t="s">
        <v>15</v>
      </c>
      <c r="I1859">
        <v>71</v>
      </c>
      <c r="J1859">
        <f t="shared" si="174"/>
        <v>2019</v>
      </c>
      <c r="K1859" t="str">
        <f t="shared" si="175"/>
        <v>50-100</v>
      </c>
      <c r="L1859" t="str">
        <f t="shared" si="176"/>
        <v>Over 80</v>
      </c>
      <c r="M1859" s="2" t="str">
        <f t="shared" si="177"/>
        <v>Over 2.00</v>
      </c>
      <c r="N1859" s="2" t="str">
        <f t="shared" si="178"/>
        <v>95-97.99</v>
      </c>
      <c r="O1859" s="2">
        <f t="shared" si="179"/>
        <v>0</v>
      </c>
      <c r="P1859" s="2">
        <f>1</f>
        <v>1</v>
      </c>
    </row>
    <row r="1860" spans="1:16" x14ac:dyDescent="0.25">
      <c r="A1860" s="1">
        <v>44361</v>
      </c>
      <c r="B1860">
        <v>6758000</v>
      </c>
      <c r="C1860">
        <v>98.62</v>
      </c>
      <c r="D1860">
        <v>59.43</v>
      </c>
      <c r="E1860">
        <v>2.36</v>
      </c>
      <c r="F1860" t="s">
        <v>9</v>
      </c>
      <c r="G1860" t="s">
        <v>20</v>
      </c>
      <c r="H1860" t="s">
        <v>21</v>
      </c>
      <c r="I1860">
        <v>46</v>
      </c>
      <c r="J1860">
        <f t="shared" si="174"/>
        <v>2021</v>
      </c>
      <c r="K1860" t="str">
        <f t="shared" si="175"/>
        <v>Less than 50</v>
      </c>
      <c r="L1860" t="str">
        <f t="shared" si="176"/>
        <v>Under 65</v>
      </c>
      <c r="M1860" s="2" t="str">
        <f t="shared" si="177"/>
        <v>Over 2.00</v>
      </c>
      <c r="N1860" s="2" t="str">
        <f t="shared" si="178"/>
        <v>Over 98</v>
      </c>
      <c r="O1860" s="2">
        <f t="shared" si="179"/>
        <v>0</v>
      </c>
      <c r="P1860" s="2">
        <f>1</f>
        <v>1</v>
      </c>
    </row>
    <row r="1861" spans="1:16" x14ac:dyDescent="0.25">
      <c r="A1861" s="1">
        <v>45435</v>
      </c>
      <c r="B1861">
        <v>5201000</v>
      </c>
      <c r="C1861">
        <v>92.98</v>
      </c>
      <c r="D1861">
        <v>69.12</v>
      </c>
      <c r="E1861">
        <v>1.34</v>
      </c>
      <c r="F1861" t="s">
        <v>19</v>
      </c>
      <c r="G1861" t="s">
        <v>38</v>
      </c>
      <c r="H1861" t="s">
        <v>23</v>
      </c>
      <c r="I1861">
        <v>68</v>
      </c>
      <c r="J1861">
        <f t="shared" si="174"/>
        <v>2024</v>
      </c>
      <c r="K1861" t="str">
        <f t="shared" si="175"/>
        <v>50-100</v>
      </c>
      <c r="L1861" t="str">
        <f t="shared" si="176"/>
        <v>65-79.99</v>
      </c>
      <c r="M1861" s="2" t="str">
        <f t="shared" si="177"/>
        <v>1.25-1.49</v>
      </c>
      <c r="N1861" s="2" t="str">
        <f t="shared" si="178"/>
        <v>90-94.99</v>
      </c>
      <c r="O1861" s="2">
        <f t="shared" si="179"/>
        <v>1</v>
      </c>
      <c r="P1861" s="2">
        <f>1</f>
        <v>1</v>
      </c>
    </row>
    <row r="1862" spans="1:16" x14ac:dyDescent="0.25">
      <c r="A1862" s="1">
        <v>43976</v>
      </c>
      <c r="B1862">
        <v>3183000</v>
      </c>
      <c r="C1862">
        <v>93.29</v>
      </c>
      <c r="D1862">
        <v>60.13</v>
      </c>
      <c r="E1862">
        <v>2.4300000000000002</v>
      </c>
      <c r="F1862" t="s">
        <v>19</v>
      </c>
      <c r="G1862" t="s">
        <v>46</v>
      </c>
      <c r="H1862" t="s">
        <v>37</v>
      </c>
      <c r="I1862">
        <v>93</v>
      </c>
      <c r="J1862">
        <f t="shared" si="174"/>
        <v>2020</v>
      </c>
      <c r="K1862" t="str">
        <f t="shared" si="175"/>
        <v>50-100</v>
      </c>
      <c r="L1862" t="str">
        <f t="shared" si="176"/>
        <v>Under 65</v>
      </c>
      <c r="M1862" s="2" t="str">
        <f t="shared" si="177"/>
        <v>Over 2.00</v>
      </c>
      <c r="N1862" s="2" t="str">
        <f t="shared" si="178"/>
        <v>90-94.99</v>
      </c>
      <c r="O1862" s="2">
        <f t="shared" si="179"/>
        <v>1</v>
      </c>
      <c r="P1862" s="2">
        <f>1</f>
        <v>1</v>
      </c>
    </row>
    <row r="1863" spans="1:16" x14ac:dyDescent="0.25">
      <c r="A1863" s="1">
        <v>42701</v>
      </c>
      <c r="B1863">
        <v>4012000</v>
      </c>
      <c r="C1863">
        <v>88.49</v>
      </c>
      <c r="D1863">
        <v>69.650000000000006</v>
      </c>
      <c r="E1863">
        <v>2.31</v>
      </c>
      <c r="F1863" t="s">
        <v>9</v>
      </c>
      <c r="G1863" t="s">
        <v>24</v>
      </c>
      <c r="H1863" t="s">
        <v>15</v>
      </c>
      <c r="I1863">
        <v>30</v>
      </c>
      <c r="J1863">
        <f t="shared" si="174"/>
        <v>2016</v>
      </c>
      <c r="K1863" t="str">
        <f t="shared" si="175"/>
        <v>Less than 50</v>
      </c>
      <c r="L1863" t="str">
        <f t="shared" si="176"/>
        <v>65-79.99</v>
      </c>
      <c r="M1863" s="2" t="str">
        <f t="shared" si="177"/>
        <v>Over 2.00</v>
      </c>
      <c r="N1863" s="2" t="str">
        <f t="shared" si="178"/>
        <v>Under 90</v>
      </c>
      <c r="O1863" s="2">
        <f t="shared" si="179"/>
        <v>0</v>
      </c>
      <c r="P1863" s="2">
        <f>1</f>
        <v>1</v>
      </c>
    </row>
    <row r="1864" spans="1:16" x14ac:dyDescent="0.25">
      <c r="A1864" s="1">
        <v>43768</v>
      </c>
      <c r="B1864">
        <v>6255000</v>
      </c>
      <c r="C1864">
        <v>86.34</v>
      </c>
      <c r="D1864">
        <v>77.760000000000005</v>
      </c>
      <c r="E1864">
        <v>1.25</v>
      </c>
      <c r="F1864" t="s">
        <v>9</v>
      </c>
      <c r="G1864" t="s">
        <v>38</v>
      </c>
      <c r="H1864" t="s">
        <v>23</v>
      </c>
      <c r="I1864">
        <v>124</v>
      </c>
      <c r="J1864">
        <f t="shared" si="174"/>
        <v>2019</v>
      </c>
      <c r="K1864" t="str">
        <f t="shared" si="175"/>
        <v>More than 100</v>
      </c>
      <c r="L1864" t="str">
        <f t="shared" si="176"/>
        <v>65-79.99</v>
      </c>
      <c r="M1864" s="2" t="str">
        <f t="shared" si="177"/>
        <v>1.25-1.49</v>
      </c>
      <c r="N1864" s="2" t="str">
        <f t="shared" si="178"/>
        <v>Under 90</v>
      </c>
      <c r="O1864" s="2">
        <f t="shared" si="179"/>
        <v>0</v>
      </c>
      <c r="P1864" s="2">
        <f>1</f>
        <v>1</v>
      </c>
    </row>
    <row r="1865" spans="1:16" x14ac:dyDescent="0.25">
      <c r="A1865" s="1">
        <v>43430</v>
      </c>
      <c r="B1865">
        <v>3623000</v>
      </c>
      <c r="C1865">
        <v>91.26</v>
      </c>
      <c r="D1865">
        <v>64.02</v>
      </c>
      <c r="E1865">
        <v>2.29</v>
      </c>
      <c r="F1865" t="s">
        <v>52</v>
      </c>
      <c r="G1865" t="s">
        <v>22</v>
      </c>
      <c r="H1865" t="s">
        <v>23</v>
      </c>
      <c r="I1865">
        <v>98</v>
      </c>
      <c r="J1865">
        <f t="shared" si="174"/>
        <v>2018</v>
      </c>
      <c r="K1865" t="str">
        <f t="shared" si="175"/>
        <v>50-100</v>
      </c>
      <c r="L1865" t="str">
        <f t="shared" si="176"/>
        <v>Under 65</v>
      </c>
      <c r="M1865" s="2" t="str">
        <f t="shared" si="177"/>
        <v>Over 2.00</v>
      </c>
      <c r="N1865" s="2" t="str">
        <f t="shared" si="178"/>
        <v>90-94.99</v>
      </c>
      <c r="O1865" s="2">
        <f t="shared" si="179"/>
        <v>1</v>
      </c>
      <c r="P1865" s="2">
        <f>1</f>
        <v>1</v>
      </c>
    </row>
    <row r="1866" spans="1:16" x14ac:dyDescent="0.25">
      <c r="A1866" s="1">
        <v>45633</v>
      </c>
      <c r="B1866">
        <v>5364000</v>
      </c>
      <c r="C1866">
        <v>87.13</v>
      </c>
      <c r="D1866">
        <v>78.19</v>
      </c>
      <c r="E1866">
        <v>2.36</v>
      </c>
      <c r="F1866" t="s">
        <v>9</v>
      </c>
      <c r="G1866" t="s">
        <v>36</v>
      </c>
      <c r="H1866" t="s">
        <v>37</v>
      </c>
      <c r="I1866">
        <v>43</v>
      </c>
      <c r="J1866">
        <f t="shared" si="174"/>
        <v>2024</v>
      </c>
      <c r="K1866" t="str">
        <f t="shared" si="175"/>
        <v>Less than 50</v>
      </c>
      <c r="L1866" t="str">
        <f t="shared" si="176"/>
        <v>65-79.99</v>
      </c>
      <c r="M1866" s="2" t="str">
        <f t="shared" si="177"/>
        <v>Over 2.00</v>
      </c>
      <c r="N1866" s="2" t="str">
        <f t="shared" si="178"/>
        <v>Under 90</v>
      </c>
      <c r="O1866" s="2">
        <f t="shared" si="179"/>
        <v>0</v>
      </c>
      <c r="P1866" s="2">
        <f>1</f>
        <v>1</v>
      </c>
    </row>
    <row r="1867" spans="1:16" x14ac:dyDescent="0.25">
      <c r="A1867" s="1">
        <v>43916</v>
      </c>
      <c r="B1867">
        <v>3982000</v>
      </c>
      <c r="C1867">
        <v>98.91</v>
      </c>
      <c r="D1867">
        <v>70.84</v>
      </c>
      <c r="E1867">
        <v>1.73</v>
      </c>
      <c r="F1867" t="s">
        <v>52</v>
      </c>
      <c r="G1867" t="s">
        <v>29</v>
      </c>
      <c r="H1867" t="s">
        <v>26</v>
      </c>
      <c r="I1867">
        <v>5</v>
      </c>
      <c r="J1867">
        <f t="shared" si="174"/>
        <v>2020</v>
      </c>
      <c r="K1867" t="str">
        <f t="shared" si="175"/>
        <v>Less than 50</v>
      </c>
      <c r="L1867" t="str">
        <f t="shared" si="176"/>
        <v>65-79.99</v>
      </c>
      <c r="M1867" s="2" t="str">
        <f t="shared" si="177"/>
        <v>1.50-1.99</v>
      </c>
      <c r="N1867" s="2" t="str">
        <f t="shared" si="178"/>
        <v>Over 98</v>
      </c>
      <c r="O1867" s="2">
        <f t="shared" si="179"/>
        <v>1</v>
      </c>
      <c r="P1867" s="2">
        <f>1</f>
        <v>1</v>
      </c>
    </row>
    <row r="1868" spans="1:16" x14ac:dyDescent="0.25">
      <c r="A1868" s="1">
        <v>42988</v>
      </c>
      <c r="B1868">
        <v>8492000</v>
      </c>
      <c r="C1868">
        <v>86.6</v>
      </c>
      <c r="D1868">
        <v>82.84</v>
      </c>
      <c r="E1868">
        <v>1.65</v>
      </c>
      <c r="F1868" t="s">
        <v>19</v>
      </c>
      <c r="G1868" t="s">
        <v>45</v>
      </c>
      <c r="H1868" t="s">
        <v>33</v>
      </c>
      <c r="I1868">
        <v>96</v>
      </c>
      <c r="J1868">
        <f t="shared" si="174"/>
        <v>2017</v>
      </c>
      <c r="K1868" t="str">
        <f t="shared" si="175"/>
        <v>50-100</v>
      </c>
      <c r="L1868" t="str">
        <f t="shared" si="176"/>
        <v>Over 80</v>
      </c>
      <c r="M1868" s="2" t="str">
        <f t="shared" si="177"/>
        <v>1.50-1.99</v>
      </c>
      <c r="N1868" s="2" t="str">
        <f t="shared" si="178"/>
        <v>Under 90</v>
      </c>
      <c r="O1868" s="2">
        <f t="shared" si="179"/>
        <v>1</v>
      </c>
      <c r="P1868" s="2">
        <f>1</f>
        <v>1</v>
      </c>
    </row>
    <row r="1869" spans="1:16" x14ac:dyDescent="0.25">
      <c r="A1869" s="1">
        <v>44092</v>
      </c>
      <c r="B1869">
        <v>3384000</v>
      </c>
      <c r="C1869">
        <v>94.51</v>
      </c>
      <c r="D1869">
        <v>85.21</v>
      </c>
      <c r="E1869">
        <v>2.33</v>
      </c>
      <c r="F1869" t="s">
        <v>9</v>
      </c>
      <c r="G1869" t="s">
        <v>36</v>
      </c>
      <c r="H1869" t="s">
        <v>37</v>
      </c>
      <c r="I1869">
        <v>67</v>
      </c>
      <c r="J1869">
        <f t="shared" si="174"/>
        <v>2020</v>
      </c>
      <c r="K1869" t="str">
        <f t="shared" si="175"/>
        <v>50-100</v>
      </c>
      <c r="L1869" t="str">
        <f t="shared" si="176"/>
        <v>Over 80</v>
      </c>
      <c r="M1869" s="2" t="str">
        <f t="shared" si="177"/>
        <v>Over 2.00</v>
      </c>
      <c r="N1869" s="2" t="str">
        <f t="shared" si="178"/>
        <v>90-94.99</v>
      </c>
      <c r="O1869" s="2">
        <f t="shared" si="179"/>
        <v>0</v>
      </c>
      <c r="P1869" s="2">
        <f>1</f>
        <v>1</v>
      </c>
    </row>
    <row r="1870" spans="1:16" x14ac:dyDescent="0.25">
      <c r="A1870" s="1">
        <v>45525</v>
      </c>
      <c r="B1870">
        <v>4058000</v>
      </c>
      <c r="C1870">
        <v>94.02</v>
      </c>
      <c r="D1870">
        <v>74.25</v>
      </c>
      <c r="E1870">
        <v>1.55</v>
      </c>
      <c r="F1870" t="s">
        <v>9</v>
      </c>
      <c r="G1870" t="s">
        <v>43</v>
      </c>
      <c r="H1870" t="s">
        <v>15</v>
      </c>
      <c r="I1870">
        <v>108</v>
      </c>
      <c r="J1870">
        <f t="shared" si="174"/>
        <v>2024</v>
      </c>
      <c r="K1870" t="str">
        <f t="shared" si="175"/>
        <v>More than 100</v>
      </c>
      <c r="L1870" t="str">
        <f t="shared" si="176"/>
        <v>65-79.99</v>
      </c>
      <c r="M1870" s="2" t="str">
        <f t="shared" si="177"/>
        <v>1.50-1.99</v>
      </c>
      <c r="N1870" s="2" t="str">
        <f t="shared" si="178"/>
        <v>90-94.99</v>
      </c>
      <c r="O1870" s="2">
        <f t="shared" si="179"/>
        <v>0</v>
      </c>
      <c r="P1870" s="2">
        <f>1</f>
        <v>1</v>
      </c>
    </row>
    <row r="1871" spans="1:16" x14ac:dyDescent="0.25">
      <c r="A1871" s="1">
        <v>42791</v>
      </c>
      <c r="B1871">
        <v>5015000</v>
      </c>
      <c r="C1871">
        <v>91.97</v>
      </c>
      <c r="D1871">
        <v>89.9</v>
      </c>
      <c r="E1871">
        <v>1.74</v>
      </c>
      <c r="F1871" t="s">
        <v>9</v>
      </c>
      <c r="G1871" t="s">
        <v>32</v>
      </c>
      <c r="H1871" t="s">
        <v>33</v>
      </c>
      <c r="I1871">
        <v>102</v>
      </c>
      <c r="J1871">
        <f t="shared" si="174"/>
        <v>2017</v>
      </c>
      <c r="K1871" t="str">
        <f t="shared" si="175"/>
        <v>More than 100</v>
      </c>
      <c r="L1871" t="str">
        <f t="shared" si="176"/>
        <v>Over 80</v>
      </c>
      <c r="M1871" s="2" t="str">
        <f t="shared" si="177"/>
        <v>1.50-1.99</v>
      </c>
      <c r="N1871" s="2" t="str">
        <f t="shared" si="178"/>
        <v>90-94.99</v>
      </c>
      <c r="O1871" s="2">
        <f t="shared" si="179"/>
        <v>0</v>
      </c>
      <c r="P1871" s="2">
        <f>1</f>
        <v>1</v>
      </c>
    </row>
    <row r="1872" spans="1:16" x14ac:dyDescent="0.25">
      <c r="A1872" s="1">
        <v>45333</v>
      </c>
      <c r="B1872">
        <v>5108000</v>
      </c>
      <c r="C1872">
        <v>97.21</v>
      </c>
      <c r="D1872">
        <v>81.069999999999993</v>
      </c>
      <c r="E1872">
        <v>2.1800000000000002</v>
      </c>
      <c r="F1872" t="s">
        <v>9</v>
      </c>
      <c r="G1872" t="s">
        <v>10</v>
      </c>
      <c r="H1872" t="s">
        <v>11</v>
      </c>
      <c r="I1872">
        <v>35</v>
      </c>
      <c r="J1872">
        <f t="shared" si="174"/>
        <v>2024</v>
      </c>
      <c r="K1872" t="str">
        <f t="shared" si="175"/>
        <v>Less than 50</v>
      </c>
      <c r="L1872" t="str">
        <f t="shared" si="176"/>
        <v>Over 80</v>
      </c>
      <c r="M1872" s="2" t="str">
        <f t="shared" si="177"/>
        <v>Over 2.00</v>
      </c>
      <c r="N1872" s="2" t="str">
        <f t="shared" si="178"/>
        <v>95-97.99</v>
      </c>
      <c r="O1872" s="2">
        <f t="shared" si="179"/>
        <v>0</v>
      </c>
      <c r="P1872" s="2">
        <f>1</f>
        <v>1</v>
      </c>
    </row>
    <row r="1873" spans="1:16" x14ac:dyDescent="0.25">
      <c r="A1873" s="1">
        <v>43258</v>
      </c>
      <c r="B1873">
        <v>2975000</v>
      </c>
      <c r="C1873">
        <v>97.93</v>
      </c>
      <c r="D1873">
        <v>85.74</v>
      </c>
      <c r="E1873">
        <v>1.29</v>
      </c>
      <c r="F1873" t="s">
        <v>9</v>
      </c>
      <c r="G1873" t="s">
        <v>48</v>
      </c>
      <c r="H1873" t="s">
        <v>13</v>
      </c>
      <c r="I1873">
        <v>100</v>
      </c>
      <c r="J1873">
        <f t="shared" si="174"/>
        <v>2018</v>
      </c>
      <c r="K1873" t="str">
        <f t="shared" si="175"/>
        <v>More than 100</v>
      </c>
      <c r="L1873" t="str">
        <f t="shared" si="176"/>
        <v>Over 80</v>
      </c>
      <c r="M1873" s="2" t="str">
        <f t="shared" si="177"/>
        <v>1.25-1.49</v>
      </c>
      <c r="N1873" s="2" t="str">
        <f t="shared" si="178"/>
        <v>95-97.99</v>
      </c>
      <c r="O1873" s="2">
        <f t="shared" si="179"/>
        <v>0</v>
      </c>
      <c r="P1873" s="2">
        <f>1</f>
        <v>1</v>
      </c>
    </row>
    <row r="1874" spans="1:16" x14ac:dyDescent="0.25">
      <c r="A1874" s="1">
        <v>45819</v>
      </c>
      <c r="B1874">
        <v>5215000</v>
      </c>
      <c r="C1874">
        <v>94.7</v>
      </c>
      <c r="D1874">
        <v>71.81</v>
      </c>
      <c r="E1874">
        <v>1.08</v>
      </c>
      <c r="F1874" t="s">
        <v>52</v>
      </c>
      <c r="G1874" t="s">
        <v>38</v>
      </c>
      <c r="H1874" t="s">
        <v>23</v>
      </c>
      <c r="I1874">
        <v>104</v>
      </c>
      <c r="J1874">
        <f t="shared" si="174"/>
        <v>2025</v>
      </c>
      <c r="K1874" t="str">
        <f t="shared" si="175"/>
        <v>More than 100</v>
      </c>
      <c r="L1874" t="str">
        <f t="shared" si="176"/>
        <v>65-79.99</v>
      </c>
      <c r="M1874" s="2" t="str">
        <f t="shared" si="177"/>
        <v>Under 1.25</v>
      </c>
      <c r="N1874" s="2" t="str">
        <f t="shared" si="178"/>
        <v>90-94.99</v>
      </c>
      <c r="O1874" s="2">
        <f t="shared" si="179"/>
        <v>1</v>
      </c>
      <c r="P1874" s="2">
        <f>1</f>
        <v>1</v>
      </c>
    </row>
    <row r="1875" spans="1:16" x14ac:dyDescent="0.25">
      <c r="A1875" s="1">
        <v>43169</v>
      </c>
      <c r="B1875">
        <v>5073000</v>
      </c>
      <c r="C1875">
        <v>94.72</v>
      </c>
      <c r="D1875">
        <v>70.11</v>
      </c>
      <c r="E1875">
        <v>1.74</v>
      </c>
      <c r="F1875" t="s">
        <v>9</v>
      </c>
      <c r="G1875" t="s">
        <v>43</v>
      </c>
      <c r="H1875" t="s">
        <v>15</v>
      </c>
      <c r="I1875">
        <v>125</v>
      </c>
      <c r="J1875">
        <f t="shared" si="174"/>
        <v>2018</v>
      </c>
      <c r="K1875" t="str">
        <f t="shared" si="175"/>
        <v>More than 100</v>
      </c>
      <c r="L1875" t="str">
        <f t="shared" si="176"/>
        <v>65-79.99</v>
      </c>
      <c r="M1875" s="2" t="str">
        <f t="shared" si="177"/>
        <v>1.50-1.99</v>
      </c>
      <c r="N1875" s="2" t="str">
        <f t="shared" si="178"/>
        <v>90-94.99</v>
      </c>
      <c r="O1875" s="2">
        <f t="shared" si="179"/>
        <v>0</v>
      </c>
      <c r="P1875" s="2">
        <f>1</f>
        <v>1</v>
      </c>
    </row>
    <row r="1876" spans="1:16" x14ac:dyDescent="0.25">
      <c r="A1876" s="1">
        <v>43274</v>
      </c>
      <c r="B1876">
        <v>3919000</v>
      </c>
      <c r="C1876">
        <v>87.38</v>
      </c>
      <c r="D1876">
        <v>57.83</v>
      </c>
      <c r="E1876">
        <v>2.46</v>
      </c>
      <c r="F1876" t="s">
        <v>9</v>
      </c>
      <c r="G1876" t="s">
        <v>32</v>
      </c>
      <c r="H1876" t="s">
        <v>33</v>
      </c>
      <c r="I1876">
        <v>50</v>
      </c>
      <c r="J1876">
        <f t="shared" si="174"/>
        <v>2018</v>
      </c>
      <c r="K1876" t="str">
        <f t="shared" si="175"/>
        <v>50-100</v>
      </c>
      <c r="L1876" t="str">
        <f t="shared" si="176"/>
        <v>Under 65</v>
      </c>
      <c r="M1876" s="2" t="str">
        <f t="shared" si="177"/>
        <v>Over 2.00</v>
      </c>
      <c r="N1876" s="2" t="str">
        <f t="shared" si="178"/>
        <v>Under 90</v>
      </c>
      <c r="O1876" s="2">
        <f t="shared" si="179"/>
        <v>0</v>
      </c>
      <c r="P1876" s="2">
        <f>1</f>
        <v>1</v>
      </c>
    </row>
    <row r="1877" spans="1:16" x14ac:dyDescent="0.25">
      <c r="A1877" s="1">
        <v>44308</v>
      </c>
      <c r="B1877">
        <v>4054000</v>
      </c>
      <c r="C1877">
        <v>93.86</v>
      </c>
      <c r="D1877">
        <v>74.41</v>
      </c>
      <c r="E1877">
        <v>1.23</v>
      </c>
      <c r="F1877" t="s">
        <v>19</v>
      </c>
      <c r="G1877" t="s">
        <v>29</v>
      </c>
      <c r="H1877" t="s">
        <v>26</v>
      </c>
      <c r="I1877">
        <v>53</v>
      </c>
      <c r="J1877">
        <f t="shared" si="174"/>
        <v>2021</v>
      </c>
      <c r="K1877" t="str">
        <f t="shared" si="175"/>
        <v>50-100</v>
      </c>
      <c r="L1877" t="str">
        <f t="shared" si="176"/>
        <v>65-79.99</v>
      </c>
      <c r="M1877" s="2" t="str">
        <f t="shared" si="177"/>
        <v>Under 1.25</v>
      </c>
      <c r="N1877" s="2" t="str">
        <f t="shared" si="178"/>
        <v>90-94.99</v>
      </c>
      <c r="O1877" s="2">
        <f t="shared" si="179"/>
        <v>1</v>
      </c>
      <c r="P1877" s="2">
        <f>1</f>
        <v>1</v>
      </c>
    </row>
    <row r="1878" spans="1:16" x14ac:dyDescent="0.25">
      <c r="A1878" s="1">
        <v>45713</v>
      </c>
      <c r="B1878">
        <v>6246000</v>
      </c>
      <c r="C1878">
        <v>88.56</v>
      </c>
      <c r="D1878">
        <v>61.55</v>
      </c>
      <c r="E1878">
        <v>2.41</v>
      </c>
      <c r="F1878" t="s">
        <v>9</v>
      </c>
      <c r="G1878" t="s">
        <v>30</v>
      </c>
      <c r="H1878" t="s">
        <v>28</v>
      </c>
      <c r="I1878">
        <v>94</v>
      </c>
      <c r="J1878">
        <f t="shared" si="174"/>
        <v>2025</v>
      </c>
      <c r="K1878" t="str">
        <f t="shared" si="175"/>
        <v>50-100</v>
      </c>
      <c r="L1878" t="str">
        <f t="shared" si="176"/>
        <v>Under 65</v>
      </c>
      <c r="M1878" s="2" t="str">
        <f t="shared" si="177"/>
        <v>Over 2.00</v>
      </c>
      <c r="N1878" s="2" t="str">
        <f t="shared" si="178"/>
        <v>Under 90</v>
      </c>
      <c r="O1878" s="2">
        <f t="shared" si="179"/>
        <v>0</v>
      </c>
      <c r="P1878" s="2">
        <f>1</f>
        <v>1</v>
      </c>
    </row>
    <row r="1879" spans="1:16" x14ac:dyDescent="0.25">
      <c r="A1879" s="1">
        <v>42466</v>
      </c>
      <c r="B1879">
        <v>6082000</v>
      </c>
      <c r="C1879">
        <v>86.23</v>
      </c>
      <c r="D1879">
        <v>66.73</v>
      </c>
      <c r="E1879">
        <v>1.84</v>
      </c>
      <c r="F1879" t="s">
        <v>9</v>
      </c>
      <c r="G1879" t="s">
        <v>38</v>
      </c>
      <c r="H1879" t="s">
        <v>23</v>
      </c>
      <c r="I1879">
        <v>101</v>
      </c>
      <c r="J1879">
        <f t="shared" si="174"/>
        <v>2016</v>
      </c>
      <c r="K1879" t="str">
        <f t="shared" si="175"/>
        <v>More than 100</v>
      </c>
      <c r="L1879" t="str">
        <f t="shared" si="176"/>
        <v>65-79.99</v>
      </c>
      <c r="M1879" s="2" t="str">
        <f t="shared" si="177"/>
        <v>1.50-1.99</v>
      </c>
      <c r="N1879" s="2" t="str">
        <f t="shared" si="178"/>
        <v>Under 90</v>
      </c>
      <c r="O1879" s="2">
        <f t="shared" si="179"/>
        <v>0</v>
      </c>
      <c r="P1879" s="2">
        <f>1</f>
        <v>1</v>
      </c>
    </row>
    <row r="1880" spans="1:16" x14ac:dyDescent="0.25">
      <c r="A1880" s="1">
        <v>42387</v>
      </c>
      <c r="B1880">
        <v>4559000</v>
      </c>
      <c r="C1880">
        <v>94.02</v>
      </c>
      <c r="D1880">
        <v>63.1</v>
      </c>
      <c r="E1880">
        <v>2.17</v>
      </c>
      <c r="F1880" t="s">
        <v>9</v>
      </c>
      <c r="G1880" t="s">
        <v>46</v>
      </c>
      <c r="H1880" t="s">
        <v>37</v>
      </c>
      <c r="I1880">
        <v>35</v>
      </c>
      <c r="J1880">
        <f t="shared" si="174"/>
        <v>2016</v>
      </c>
      <c r="K1880" t="str">
        <f t="shared" si="175"/>
        <v>Less than 50</v>
      </c>
      <c r="L1880" t="str">
        <f t="shared" si="176"/>
        <v>Under 65</v>
      </c>
      <c r="M1880" s="2" t="str">
        <f t="shared" si="177"/>
        <v>Over 2.00</v>
      </c>
      <c r="N1880" s="2" t="str">
        <f t="shared" si="178"/>
        <v>90-94.99</v>
      </c>
      <c r="O1880" s="2">
        <f t="shared" si="179"/>
        <v>0</v>
      </c>
      <c r="P1880" s="2">
        <f>1</f>
        <v>1</v>
      </c>
    </row>
    <row r="1881" spans="1:16" x14ac:dyDescent="0.25">
      <c r="A1881" s="1">
        <v>42715</v>
      </c>
      <c r="B1881">
        <v>4052000</v>
      </c>
      <c r="C1881">
        <v>97.58</v>
      </c>
      <c r="D1881">
        <v>54.14</v>
      </c>
      <c r="E1881">
        <v>2.2599999999999998</v>
      </c>
      <c r="F1881" t="s">
        <v>19</v>
      </c>
      <c r="G1881" t="s">
        <v>51</v>
      </c>
      <c r="H1881" t="s">
        <v>28</v>
      </c>
      <c r="I1881">
        <v>102</v>
      </c>
      <c r="J1881">
        <f t="shared" si="174"/>
        <v>2016</v>
      </c>
      <c r="K1881" t="str">
        <f t="shared" si="175"/>
        <v>More than 100</v>
      </c>
      <c r="L1881" t="str">
        <f t="shared" si="176"/>
        <v>Under 65</v>
      </c>
      <c r="M1881" s="2" t="str">
        <f t="shared" si="177"/>
        <v>Over 2.00</v>
      </c>
      <c r="N1881" s="2" t="str">
        <f t="shared" si="178"/>
        <v>95-97.99</v>
      </c>
      <c r="O1881" s="2">
        <f t="shared" si="179"/>
        <v>1</v>
      </c>
      <c r="P1881" s="2">
        <f>1</f>
        <v>1</v>
      </c>
    </row>
    <row r="1882" spans="1:16" x14ac:dyDescent="0.25">
      <c r="A1882" s="1">
        <v>42493</v>
      </c>
      <c r="B1882">
        <v>4135000</v>
      </c>
      <c r="C1882">
        <v>98.62</v>
      </c>
      <c r="D1882">
        <v>64.53</v>
      </c>
      <c r="E1882">
        <v>1.43</v>
      </c>
      <c r="F1882" t="s">
        <v>19</v>
      </c>
      <c r="G1882" t="s">
        <v>51</v>
      </c>
      <c r="H1882" t="s">
        <v>28</v>
      </c>
      <c r="I1882">
        <v>140</v>
      </c>
      <c r="J1882">
        <f t="shared" si="174"/>
        <v>2016</v>
      </c>
      <c r="K1882" t="str">
        <f t="shared" si="175"/>
        <v>More than 100</v>
      </c>
      <c r="L1882" t="str">
        <f t="shared" si="176"/>
        <v>Under 65</v>
      </c>
      <c r="M1882" s="2" t="str">
        <f t="shared" si="177"/>
        <v>1.25-1.49</v>
      </c>
      <c r="N1882" s="2" t="str">
        <f t="shared" si="178"/>
        <v>Over 98</v>
      </c>
      <c r="O1882" s="2">
        <f t="shared" si="179"/>
        <v>1</v>
      </c>
      <c r="P1882" s="2">
        <f>1</f>
        <v>1</v>
      </c>
    </row>
    <row r="1883" spans="1:16" x14ac:dyDescent="0.25">
      <c r="A1883" s="1">
        <v>45794</v>
      </c>
      <c r="B1883">
        <v>500000</v>
      </c>
      <c r="C1883">
        <v>90.17</v>
      </c>
      <c r="D1883">
        <v>77.75</v>
      </c>
      <c r="E1883">
        <v>2.14</v>
      </c>
      <c r="F1883" t="s">
        <v>40</v>
      </c>
      <c r="G1883" t="s">
        <v>17</v>
      </c>
      <c r="H1883" t="s">
        <v>18</v>
      </c>
      <c r="I1883">
        <v>76</v>
      </c>
      <c r="J1883">
        <f t="shared" si="174"/>
        <v>2025</v>
      </c>
      <c r="K1883" t="str">
        <f t="shared" si="175"/>
        <v>50-100</v>
      </c>
      <c r="L1883" t="str">
        <f t="shared" si="176"/>
        <v>65-79.99</v>
      </c>
      <c r="M1883" s="2" t="str">
        <f t="shared" si="177"/>
        <v>Over 2.00</v>
      </c>
      <c r="N1883" s="2" t="str">
        <f t="shared" si="178"/>
        <v>90-94.99</v>
      </c>
      <c r="O1883" s="2">
        <f t="shared" si="179"/>
        <v>1</v>
      </c>
      <c r="P1883" s="2">
        <f>1</f>
        <v>1</v>
      </c>
    </row>
    <row r="1884" spans="1:16" x14ac:dyDescent="0.25">
      <c r="A1884" s="1">
        <v>43855</v>
      </c>
      <c r="B1884">
        <v>6828000</v>
      </c>
      <c r="C1884">
        <v>90.91</v>
      </c>
      <c r="D1884">
        <v>77.08</v>
      </c>
      <c r="E1884">
        <v>1.71</v>
      </c>
      <c r="F1884" t="s">
        <v>19</v>
      </c>
      <c r="G1884" t="s">
        <v>31</v>
      </c>
      <c r="H1884" t="s">
        <v>21</v>
      </c>
      <c r="I1884">
        <v>45</v>
      </c>
      <c r="J1884">
        <f t="shared" si="174"/>
        <v>2020</v>
      </c>
      <c r="K1884" t="str">
        <f t="shared" si="175"/>
        <v>Less than 50</v>
      </c>
      <c r="L1884" t="str">
        <f t="shared" si="176"/>
        <v>65-79.99</v>
      </c>
      <c r="M1884" s="2" t="str">
        <f t="shared" si="177"/>
        <v>1.50-1.99</v>
      </c>
      <c r="N1884" s="2" t="str">
        <f t="shared" si="178"/>
        <v>90-94.99</v>
      </c>
      <c r="O1884" s="2">
        <f t="shared" si="179"/>
        <v>1</v>
      </c>
      <c r="P1884" s="2">
        <f>1</f>
        <v>1</v>
      </c>
    </row>
    <row r="1885" spans="1:16" x14ac:dyDescent="0.25">
      <c r="A1885" s="1">
        <v>43520</v>
      </c>
      <c r="B1885">
        <v>1729000</v>
      </c>
      <c r="C1885">
        <v>90.55</v>
      </c>
      <c r="D1885">
        <v>50.81</v>
      </c>
      <c r="E1885">
        <v>1.79</v>
      </c>
      <c r="F1885" t="s">
        <v>9</v>
      </c>
      <c r="G1885" t="s">
        <v>22</v>
      </c>
      <c r="H1885" t="s">
        <v>23</v>
      </c>
      <c r="I1885">
        <v>66</v>
      </c>
      <c r="J1885">
        <f t="shared" si="174"/>
        <v>2019</v>
      </c>
      <c r="K1885" t="str">
        <f t="shared" si="175"/>
        <v>50-100</v>
      </c>
      <c r="L1885" t="str">
        <f t="shared" si="176"/>
        <v>Under 65</v>
      </c>
      <c r="M1885" s="2" t="str">
        <f t="shared" si="177"/>
        <v>1.50-1.99</v>
      </c>
      <c r="N1885" s="2" t="str">
        <f t="shared" si="178"/>
        <v>90-94.99</v>
      </c>
      <c r="O1885" s="2">
        <f t="shared" si="179"/>
        <v>0</v>
      </c>
      <c r="P1885" s="2">
        <f>1</f>
        <v>1</v>
      </c>
    </row>
    <row r="1886" spans="1:16" x14ac:dyDescent="0.25">
      <c r="A1886" s="1">
        <v>45766</v>
      </c>
      <c r="B1886">
        <v>11755000</v>
      </c>
      <c r="C1886">
        <v>99.61</v>
      </c>
      <c r="D1886">
        <v>86.46</v>
      </c>
      <c r="E1886">
        <v>1.24</v>
      </c>
      <c r="F1886" t="s">
        <v>19</v>
      </c>
      <c r="G1886" t="s">
        <v>16</v>
      </c>
      <c r="H1886" t="s">
        <v>11</v>
      </c>
      <c r="I1886">
        <v>95</v>
      </c>
      <c r="J1886">
        <f t="shared" si="174"/>
        <v>2025</v>
      </c>
      <c r="K1886" t="str">
        <f t="shared" si="175"/>
        <v>50-100</v>
      </c>
      <c r="L1886" t="str">
        <f t="shared" si="176"/>
        <v>Over 80</v>
      </c>
      <c r="M1886" s="2" t="str">
        <f t="shared" si="177"/>
        <v>Under 1.25</v>
      </c>
      <c r="N1886" s="2" t="str">
        <f t="shared" si="178"/>
        <v>Over 98</v>
      </c>
      <c r="O1886" s="2">
        <f t="shared" si="179"/>
        <v>1</v>
      </c>
      <c r="P1886" s="2">
        <f>1</f>
        <v>1</v>
      </c>
    </row>
    <row r="1887" spans="1:16" x14ac:dyDescent="0.25">
      <c r="A1887" s="1">
        <v>44799</v>
      </c>
      <c r="B1887">
        <v>2808000</v>
      </c>
      <c r="C1887">
        <v>90.41</v>
      </c>
      <c r="D1887">
        <v>81.94</v>
      </c>
      <c r="E1887">
        <v>1.79</v>
      </c>
      <c r="F1887" t="s">
        <v>40</v>
      </c>
      <c r="G1887" t="s">
        <v>51</v>
      </c>
      <c r="H1887" t="s">
        <v>28</v>
      </c>
      <c r="I1887">
        <v>18</v>
      </c>
      <c r="J1887">
        <f t="shared" si="174"/>
        <v>2022</v>
      </c>
      <c r="K1887" t="str">
        <f t="shared" si="175"/>
        <v>Less than 50</v>
      </c>
      <c r="L1887" t="str">
        <f t="shared" si="176"/>
        <v>Over 80</v>
      </c>
      <c r="M1887" s="2" t="str">
        <f t="shared" si="177"/>
        <v>1.50-1.99</v>
      </c>
      <c r="N1887" s="2" t="str">
        <f t="shared" si="178"/>
        <v>90-94.99</v>
      </c>
      <c r="O1887" s="2">
        <f t="shared" si="179"/>
        <v>1</v>
      </c>
      <c r="P1887" s="2">
        <f>1</f>
        <v>1</v>
      </c>
    </row>
    <row r="1888" spans="1:16" x14ac:dyDescent="0.25">
      <c r="A1888" s="1">
        <v>42399</v>
      </c>
      <c r="B1888">
        <v>7243000</v>
      </c>
      <c r="C1888">
        <v>97.09</v>
      </c>
      <c r="D1888">
        <v>55.29</v>
      </c>
      <c r="E1888">
        <v>2.0699999999999998</v>
      </c>
      <c r="F1888" t="s">
        <v>9</v>
      </c>
      <c r="G1888" t="s">
        <v>30</v>
      </c>
      <c r="H1888" t="s">
        <v>28</v>
      </c>
      <c r="I1888">
        <v>81</v>
      </c>
      <c r="J1888">
        <f t="shared" si="174"/>
        <v>2016</v>
      </c>
      <c r="K1888" t="str">
        <f t="shared" si="175"/>
        <v>50-100</v>
      </c>
      <c r="L1888" t="str">
        <f t="shared" si="176"/>
        <v>Under 65</v>
      </c>
      <c r="M1888" s="2" t="str">
        <f t="shared" si="177"/>
        <v>Over 2.00</v>
      </c>
      <c r="N1888" s="2" t="str">
        <f t="shared" si="178"/>
        <v>95-97.99</v>
      </c>
      <c r="O1888" s="2">
        <f t="shared" si="179"/>
        <v>0</v>
      </c>
      <c r="P1888" s="2">
        <f>1</f>
        <v>1</v>
      </c>
    </row>
    <row r="1889" spans="1:16" x14ac:dyDescent="0.25">
      <c r="A1889" s="1">
        <v>45305</v>
      </c>
      <c r="B1889">
        <v>1497000</v>
      </c>
      <c r="C1889">
        <v>85.75</v>
      </c>
      <c r="D1889">
        <v>69.489999999999995</v>
      </c>
      <c r="E1889">
        <v>1.53</v>
      </c>
      <c r="F1889" t="s">
        <v>52</v>
      </c>
      <c r="G1889" t="s">
        <v>31</v>
      </c>
      <c r="H1889" t="s">
        <v>21</v>
      </c>
      <c r="I1889">
        <v>58</v>
      </c>
      <c r="J1889">
        <f t="shared" si="174"/>
        <v>2024</v>
      </c>
      <c r="K1889" t="str">
        <f t="shared" si="175"/>
        <v>50-100</v>
      </c>
      <c r="L1889" t="str">
        <f t="shared" si="176"/>
        <v>65-79.99</v>
      </c>
      <c r="M1889" s="2" t="str">
        <f t="shared" si="177"/>
        <v>1.50-1.99</v>
      </c>
      <c r="N1889" s="2" t="str">
        <f t="shared" si="178"/>
        <v>Under 90</v>
      </c>
      <c r="O1889" s="2">
        <f t="shared" si="179"/>
        <v>1</v>
      </c>
      <c r="P1889" s="2">
        <f>1</f>
        <v>1</v>
      </c>
    </row>
    <row r="1890" spans="1:16" x14ac:dyDescent="0.25">
      <c r="A1890" s="1">
        <v>45601</v>
      </c>
      <c r="B1890">
        <v>6673000</v>
      </c>
      <c r="C1890">
        <v>96.54</v>
      </c>
      <c r="D1890">
        <v>59.79</v>
      </c>
      <c r="E1890">
        <v>1.07</v>
      </c>
      <c r="F1890" t="s">
        <v>9</v>
      </c>
      <c r="G1890" t="s">
        <v>16</v>
      </c>
      <c r="H1890" t="s">
        <v>11</v>
      </c>
      <c r="I1890">
        <v>42</v>
      </c>
      <c r="J1890">
        <f t="shared" si="174"/>
        <v>2024</v>
      </c>
      <c r="K1890" t="str">
        <f t="shared" si="175"/>
        <v>Less than 50</v>
      </c>
      <c r="L1890" t="str">
        <f t="shared" si="176"/>
        <v>Under 65</v>
      </c>
      <c r="M1890" s="2" t="str">
        <f t="shared" si="177"/>
        <v>Under 1.25</v>
      </c>
      <c r="N1890" s="2" t="str">
        <f t="shared" si="178"/>
        <v>95-97.99</v>
      </c>
      <c r="O1890" s="2">
        <f t="shared" si="179"/>
        <v>0</v>
      </c>
      <c r="P1890" s="2">
        <f>1</f>
        <v>1</v>
      </c>
    </row>
    <row r="1891" spans="1:16" x14ac:dyDescent="0.25">
      <c r="A1891" s="1">
        <v>44010</v>
      </c>
      <c r="B1891">
        <v>5343000</v>
      </c>
      <c r="C1891">
        <v>89.83</v>
      </c>
      <c r="D1891">
        <v>59.86</v>
      </c>
      <c r="E1891">
        <v>1.01</v>
      </c>
      <c r="F1891" t="s">
        <v>9</v>
      </c>
      <c r="G1891" t="s">
        <v>34</v>
      </c>
      <c r="H1891" t="s">
        <v>13</v>
      </c>
      <c r="I1891">
        <v>92</v>
      </c>
      <c r="J1891">
        <f t="shared" si="174"/>
        <v>2020</v>
      </c>
      <c r="K1891" t="str">
        <f t="shared" si="175"/>
        <v>50-100</v>
      </c>
      <c r="L1891" t="str">
        <f t="shared" si="176"/>
        <v>Under 65</v>
      </c>
      <c r="M1891" s="2" t="str">
        <f t="shared" si="177"/>
        <v>Under 1.25</v>
      </c>
      <c r="N1891" s="2" t="str">
        <f t="shared" si="178"/>
        <v>Under 90</v>
      </c>
      <c r="O1891" s="2">
        <f t="shared" si="179"/>
        <v>0</v>
      </c>
      <c r="P1891" s="2">
        <f>1</f>
        <v>1</v>
      </c>
    </row>
    <row r="1892" spans="1:16" x14ac:dyDescent="0.25">
      <c r="A1892" s="1">
        <v>44088</v>
      </c>
      <c r="B1892">
        <v>3936000</v>
      </c>
      <c r="C1892">
        <v>94.18</v>
      </c>
      <c r="D1892">
        <v>56.66</v>
      </c>
      <c r="E1892">
        <v>1.79</v>
      </c>
      <c r="F1892" t="s">
        <v>40</v>
      </c>
      <c r="G1892" t="s">
        <v>50</v>
      </c>
      <c r="H1892" t="s">
        <v>21</v>
      </c>
      <c r="I1892">
        <v>63</v>
      </c>
      <c r="J1892">
        <f t="shared" si="174"/>
        <v>2020</v>
      </c>
      <c r="K1892" t="str">
        <f t="shared" si="175"/>
        <v>50-100</v>
      </c>
      <c r="L1892" t="str">
        <f t="shared" si="176"/>
        <v>Under 65</v>
      </c>
      <c r="M1892" s="2" t="str">
        <f t="shared" si="177"/>
        <v>1.50-1.99</v>
      </c>
      <c r="N1892" s="2" t="str">
        <f t="shared" si="178"/>
        <v>90-94.99</v>
      </c>
      <c r="O1892" s="2">
        <f t="shared" si="179"/>
        <v>1</v>
      </c>
      <c r="P1892" s="2">
        <f>1</f>
        <v>1</v>
      </c>
    </row>
    <row r="1893" spans="1:16" x14ac:dyDescent="0.25">
      <c r="A1893" s="1">
        <v>45211</v>
      </c>
      <c r="B1893">
        <v>1701000</v>
      </c>
      <c r="C1893">
        <v>85.53</v>
      </c>
      <c r="D1893">
        <v>51.49</v>
      </c>
      <c r="E1893">
        <v>1.04</v>
      </c>
      <c r="F1893" t="s">
        <v>9</v>
      </c>
      <c r="G1893" t="s">
        <v>32</v>
      </c>
      <c r="H1893" t="s">
        <v>33</v>
      </c>
      <c r="I1893">
        <v>97</v>
      </c>
      <c r="J1893">
        <f t="shared" si="174"/>
        <v>2023</v>
      </c>
      <c r="K1893" t="str">
        <f t="shared" si="175"/>
        <v>50-100</v>
      </c>
      <c r="L1893" t="str">
        <f t="shared" si="176"/>
        <v>Under 65</v>
      </c>
      <c r="M1893" s="2" t="str">
        <f t="shared" si="177"/>
        <v>Under 1.25</v>
      </c>
      <c r="N1893" s="2" t="str">
        <f t="shared" si="178"/>
        <v>Under 90</v>
      </c>
      <c r="O1893" s="2">
        <f t="shared" si="179"/>
        <v>0</v>
      </c>
      <c r="P1893" s="2">
        <f>1</f>
        <v>1</v>
      </c>
    </row>
    <row r="1894" spans="1:16" x14ac:dyDescent="0.25">
      <c r="A1894" s="1">
        <v>43732</v>
      </c>
      <c r="B1894">
        <v>3271000</v>
      </c>
      <c r="C1894">
        <v>96.94</v>
      </c>
      <c r="D1894">
        <v>67.27</v>
      </c>
      <c r="E1894">
        <v>1.68</v>
      </c>
      <c r="F1894" t="s">
        <v>9</v>
      </c>
      <c r="G1894" t="s">
        <v>48</v>
      </c>
      <c r="H1894" t="s">
        <v>13</v>
      </c>
      <c r="I1894">
        <v>109</v>
      </c>
      <c r="J1894">
        <f t="shared" si="174"/>
        <v>2019</v>
      </c>
      <c r="K1894" t="str">
        <f t="shared" si="175"/>
        <v>More than 100</v>
      </c>
      <c r="L1894" t="str">
        <f t="shared" si="176"/>
        <v>65-79.99</v>
      </c>
      <c r="M1894" s="2" t="str">
        <f t="shared" si="177"/>
        <v>1.50-1.99</v>
      </c>
      <c r="N1894" s="2" t="str">
        <f t="shared" si="178"/>
        <v>95-97.99</v>
      </c>
      <c r="O1894" s="2">
        <f t="shared" si="179"/>
        <v>0</v>
      </c>
      <c r="P1894" s="2">
        <f>1</f>
        <v>1</v>
      </c>
    </row>
    <row r="1895" spans="1:16" x14ac:dyDescent="0.25">
      <c r="A1895" s="1">
        <v>44734</v>
      </c>
      <c r="B1895">
        <v>8684000</v>
      </c>
      <c r="C1895">
        <v>89.1</v>
      </c>
      <c r="D1895">
        <v>54.86</v>
      </c>
      <c r="E1895">
        <v>1.83</v>
      </c>
      <c r="F1895" t="s">
        <v>9</v>
      </c>
      <c r="G1895" t="s">
        <v>27</v>
      </c>
      <c r="H1895" t="s">
        <v>28</v>
      </c>
      <c r="I1895">
        <v>78</v>
      </c>
      <c r="J1895">
        <f t="shared" si="174"/>
        <v>2022</v>
      </c>
      <c r="K1895" t="str">
        <f t="shared" si="175"/>
        <v>50-100</v>
      </c>
      <c r="L1895" t="str">
        <f t="shared" si="176"/>
        <v>Under 65</v>
      </c>
      <c r="M1895" s="2" t="str">
        <f t="shared" si="177"/>
        <v>1.50-1.99</v>
      </c>
      <c r="N1895" s="2" t="str">
        <f t="shared" si="178"/>
        <v>Under 90</v>
      </c>
      <c r="O1895" s="2">
        <f t="shared" si="179"/>
        <v>0</v>
      </c>
      <c r="P1895" s="2">
        <f>1</f>
        <v>1</v>
      </c>
    </row>
    <row r="1896" spans="1:16" x14ac:dyDescent="0.25">
      <c r="A1896" s="1">
        <v>44059</v>
      </c>
      <c r="B1896">
        <v>3733000</v>
      </c>
      <c r="C1896">
        <v>94.7</v>
      </c>
      <c r="D1896">
        <v>69.77</v>
      </c>
      <c r="E1896">
        <v>1.93</v>
      </c>
      <c r="F1896" t="s">
        <v>9</v>
      </c>
      <c r="G1896" t="s">
        <v>39</v>
      </c>
      <c r="H1896" t="s">
        <v>23</v>
      </c>
      <c r="I1896">
        <v>17</v>
      </c>
      <c r="J1896">
        <f t="shared" si="174"/>
        <v>2020</v>
      </c>
      <c r="K1896" t="str">
        <f t="shared" si="175"/>
        <v>Less than 50</v>
      </c>
      <c r="L1896" t="str">
        <f t="shared" si="176"/>
        <v>65-79.99</v>
      </c>
      <c r="M1896" s="2" t="str">
        <f t="shared" si="177"/>
        <v>1.50-1.99</v>
      </c>
      <c r="N1896" s="2" t="str">
        <f t="shared" si="178"/>
        <v>90-94.99</v>
      </c>
      <c r="O1896" s="2">
        <f t="shared" si="179"/>
        <v>0</v>
      </c>
      <c r="P1896" s="2">
        <f>1</f>
        <v>1</v>
      </c>
    </row>
    <row r="1897" spans="1:16" x14ac:dyDescent="0.25">
      <c r="A1897" s="1">
        <v>45029</v>
      </c>
      <c r="B1897">
        <v>8334000</v>
      </c>
      <c r="C1897">
        <v>95.59</v>
      </c>
      <c r="D1897">
        <v>71.37</v>
      </c>
      <c r="E1897">
        <v>2.02</v>
      </c>
      <c r="F1897" t="s">
        <v>19</v>
      </c>
      <c r="G1897" t="s">
        <v>35</v>
      </c>
      <c r="H1897" t="s">
        <v>11</v>
      </c>
      <c r="I1897">
        <v>84</v>
      </c>
      <c r="J1897">
        <f t="shared" si="174"/>
        <v>2023</v>
      </c>
      <c r="K1897" t="str">
        <f t="shared" si="175"/>
        <v>50-100</v>
      </c>
      <c r="L1897" t="str">
        <f t="shared" si="176"/>
        <v>65-79.99</v>
      </c>
      <c r="M1897" s="2" t="str">
        <f t="shared" si="177"/>
        <v>Over 2.00</v>
      </c>
      <c r="N1897" s="2" t="str">
        <f t="shared" si="178"/>
        <v>95-97.99</v>
      </c>
      <c r="O1897" s="2">
        <f t="shared" si="179"/>
        <v>1</v>
      </c>
      <c r="P1897" s="2">
        <f>1</f>
        <v>1</v>
      </c>
    </row>
    <row r="1898" spans="1:16" x14ac:dyDescent="0.25">
      <c r="A1898" s="1">
        <v>42664</v>
      </c>
      <c r="B1898">
        <v>4626000</v>
      </c>
      <c r="C1898">
        <v>91.19</v>
      </c>
      <c r="D1898">
        <v>80.569999999999993</v>
      </c>
      <c r="E1898">
        <v>1.87</v>
      </c>
      <c r="F1898" t="s">
        <v>9</v>
      </c>
      <c r="G1898" t="s">
        <v>27</v>
      </c>
      <c r="H1898" t="s">
        <v>28</v>
      </c>
      <c r="I1898">
        <v>105</v>
      </c>
      <c r="J1898">
        <f t="shared" si="174"/>
        <v>2016</v>
      </c>
      <c r="K1898" t="str">
        <f t="shared" si="175"/>
        <v>More than 100</v>
      </c>
      <c r="L1898" t="str">
        <f t="shared" si="176"/>
        <v>Over 80</v>
      </c>
      <c r="M1898" s="2" t="str">
        <f t="shared" si="177"/>
        <v>1.50-1.99</v>
      </c>
      <c r="N1898" s="2" t="str">
        <f t="shared" si="178"/>
        <v>90-94.99</v>
      </c>
      <c r="O1898" s="2">
        <f t="shared" si="179"/>
        <v>0</v>
      </c>
      <c r="P1898" s="2">
        <f>1</f>
        <v>1</v>
      </c>
    </row>
    <row r="1899" spans="1:16" x14ac:dyDescent="0.25">
      <c r="A1899" s="1">
        <v>42583</v>
      </c>
      <c r="B1899">
        <v>5257000</v>
      </c>
      <c r="C1899">
        <v>91.42</v>
      </c>
      <c r="D1899">
        <v>63.23</v>
      </c>
      <c r="E1899">
        <v>1.1399999999999999</v>
      </c>
      <c r="F1899" t="s">
        <v>9</v>
      </c>
      <c r="G1899" t="s">
        <v>46</v>
      </c>
      <c r="H1899" t="s">
        <v>37</v>
      </c>
      <c r="I1899">
        <v>57</v>
      </c>
      <c r="J1899">
        <f t="shared" si="174"/>
        <v>2016</v>
      </c>
      <c r="K1899" t="str">
        <f t="shared" si="175"/>
        <v>50-100</v>
      </c>
      <c r="L1899" t="str">
        <f t="shared" si="176"/>
        <v>Under 65</v>
      </c>
      <c r="M1899" s="2" t="str">
        <f t="shared" si="177"/>
        <v>Under 1.25</v>
      </c>
      <c r="N1899" s="2" t="str">
        <f t="shared" si="178"/>
        <v>90-94.99</v>
      </c>
      <c r="O1899" s="2">
        <f t="shared" si="179"/>
        <v>0</v>
      </c>
      <c r="P1899" s="2">
        <f>1</f>
        <v>1</v>
      </c>
    </row>
    <row r="1900" spans="1:16" x14ac:dyDescent="0.25">
      <c r="A1900" s="1">
        <v>43193</v>
      </c>
      <c r="B1900">
        <v>3195000</v>
      </c>
      <c r="C1900">
        <v>86.57</v>
      </c>
      <c r="D1900">
        <v>74.5</v>
      </c>
      <c r="E1900">
        <v>2.11</v>
      </c>
      <c r="F1900" t="s">
        <v>9</v>
      </c>
      <c r="G1900" t="s">
        <v>36</v>
      </c>
      <c r="H1900" t="s">
        <v>37</v>
      </c>
      <c r="I1900">
        <v>155</v>
      </c>
      <c r="J1900">
        <f t="shared" si="174"/>
        <v>2018</v>
      </c>
      <c r="K1900" t="str">
        <f t="shared" si="175"/>
        <v>More than 100</v>
      </c>
      <c r="L1900" t="str">
        <f t="shared" si="176"/>
        <v>65-79.99</v>
      </c>
      <c r="M1900" s="2" t="str">
        <f t="shared" si="177"/>
        <v>Over 2.00</v>
      </c>
      <c r="N1900" s="2" t="str">
        <f t="shared" si="178"/>
        <v>Under 90</v>
      </c>
      <c r="O1900" s="2">
        <f t="shared" si="179"/>
        <v>0</v>
      </c>
      <c r="P1900" s="2">
        <f>1</f>
        <v>1</v>
      </c>
    </row>
    <row r="1901" spans="1:16" x14ac:dyDescent="0.25">
      <c r="A1901" s="1">
        <v>44942</v>
      </c>
      <c r="B1901">
        <v>5572000</v>
      </c>
      <c r="C1901">
        <v>91.14</v>
      </c>
      <c r="D1901">
        <v>88.12</v>
      </c>
      <c r="E1901">
        <v>2.2999999999999998</v>
      </c>
      <c r="F1901" t="s">
        <v>9</v>
      </c>
      <c r="G1901" t="s">
        <v>27</v>
      </c>
      <c r="H1901" t="s">
        <v>28</v>
      </c>
      <c r="I1901">
        <v>80</v>
      </c>
      <c r="J1901">
        <f t="shared" si="174"/>
        <v>2023</v>
      </c>
      <c r="K1901" t="str">
        <f t="shared" si="175"/>
        <v>50-100</v>
      </c>
      <c r="L1901" t="str">
        <f t="shared" si="176"/>
        <v>Over 80</v>
      </c>
      <c r="M1901" s="2" t="str">
        <f t="shared" si="177"/>
        <v>Over 2.00</v>
      </c>
      <c r="N1901" s="2" t="str">
        <f t="shared" si="178"/>
        <v>90-94.99</v>
      </c>
      <c r="O1901" s="2">
        <f t="shared" si="179"/>
        <v>0</v>
      </c>
      <c r="P1901" s="2">
        <f>1</f>
        <v>1</v>
      </c>
    </row>
    <row r="1902" spans="1:16" x14ac:dyDescent="0.25">
      <c r="A1902" s="1">
        <v>44793</v>
      </c>
      <c r="B1902">
        <v>3349000</v>
      </c>
      <c r="C1902">
        <v>91.53</v>
      </c>
      <c r="D1902">
        <v>66.08</v>
      </c>
      <c r="E1902">
        <v>1.86</v>
      </c>
      <c r="F1902" t="s">
        <v>19</v>
      </c>
      <c r="G1902" t="s">
        <v>49</v>
      </c>
      <c r="H1902" t="s">
        <v>18</v>
      </c>
      <c r="I1902">
        <v>60</v>
      </c>
      <c r="J1902">
        <f t="shared" si="174"/>
        <v>2022</v>
      </c>
      <c r="K1902" t="str">
        <f t="shared" si="175"/>
        <v>50-100</v>
      </c>
      <c r="L1902" t="str">
        <f t="shared" si="176"/>
        <v>65-79.99</v>
      </c>
      <c r="M1902" s="2" t="str">
        <f t="shared" si="177"/>
        <v>1.50-1.99</v>
      </c>
      <c r="N1902" s="2" t="str">
        <f t="shared" si="178"/>
        <v>90-94.99</v>
      </c>
      <c r="O1902" s="2">
        <f t="shared" si="179"/>
        <v>1</v>
      </c>
      <c r="P1902" s="2">
        <f>1</f>
        <v>1</v>
      </c>
    </row>
    <row r="1903" spans="1:16" x14ac:dyDescent="0.25">
      <c r="A1903" s="1">
        <v>45220</v>
      </c>
      <c r="B1903">
        <v>8037000</v>
      </c>
      <c r="C1903">
        <v>92.65</v>
      </c>
      <c r="D1903">
        <v>54.19</v>
      </c>
      <c r="E1903">
        <v>2.29</v>
      </c>
      <c r="F1903" t="s">
        <v>9</v>
      </c>
      <c r="G1903" t="s">
        <v>41</v>
      </c>
      <c r="H1903" t="s">
        <v>33</v>
      </c>
      <c r="I1903">
        <v>90</v>
      </c>
      <c r="J1903">
        <f t="shared" si="174"/>
        <v>2023</v>
      </c>
      <c r="K1903" t="str">
        <f t="shared" si="175"/>
        <v>50-100</v>
      </c>
      <c r="L1903" t="str">
        <f t="shared" si="176"/>
        <v>Under 65</v>
      </c>
      <c r="M1903" s="2" t="str">
        <f t="shared" si="177"/>
        <v>Over 2.00</v>
      </c>
      <c r="N1903" s="2" t="str">
        <f t="shared" si="178"/>
        <v>90-94.99</v>
      </c>
      <c r="O1903" s="2">
        <f t="shared" si="179"/>
        <v>0</v>
      </c>
      <c r="P1903" s="2">
        <f>1</f>
        <v>1</v>
      </c>
    </row>
    <row r="1904" spans="1:16" x14ac:dyDescent="0.25">
      <c r="A1904" s="1">
        <v>45096</v>
      </c>
      <c r="B1904">
        <v>4680000</v>
      </c>
      <c r="C1904">
        <v>85.7</v>
      </c>
      <c r="D1904">
        <v>78.2</v>
      </c>
      <c r="E1904">
        <v>2.2799999999999998</v>
      </c>
      <c r="F1904" t="s">
        <v>19</v>
      </c>
      <c r="G1904" t="s">
        <v>34</v>
      </c>
      <c r="H1904" t="s">
        <v>13</v>
      </c>
      <c r="I1904">
        <v>67</v>
      </c>
      <c r="J1904">
        <f t="shared" si="174"/>
        <v>2023</v>
      </c>
      <c r="K1904" t="str">
        <f t="shared" si="175"/>
        <v>50-100</v>
      </c>
      <c r="L1904" t="str">
        <f t="shared" si="176"/>
        <v>65-79.99</v>
      </c>
      <c r="M1904" s="2" t="str">
        <f t="shared" si="177"/>
        <v>Over 2.00</v>
      </c>
      <c r="N1904" s="2" t="str">
        <f t="shared" si="178"/>
        <v>Under 90</v>
      </c>
      <c r="O1904" s="2">
        <f t="shared" si="179"/>
        <v>1</v>
      </c>
      <c r="P1904" s="2">
        <f>1</f>
        <v>1</v>
      </c>
    </row>
    <row r="1905" spans="1:16" x14ac:dyDescent="0.25">
      <c r="A1905" s="1">
        <v>43478</v>
      </c>
      <c r="B1905">
        <v>6493000</v>
      </c>
      <c r="C1905">
        <v>93.85</v>
      </c>
      <c r="D1905">
        <v>75.2</v>
      </c>
      <c r="E1905">
        <v>2.27</v>
      </c>
      <c r="F1905" t="s">
        <v>9</v>
      </c>
      <c r="G1905" t="s">
        <v>17</v>
      </c>
      <c r="H1905" t="s">
        <v>18</v>
      </c>
      <c r="I1905">
        <v>71</v>
      </c>
      <c r="J1905">
        <f t="shared" si="174"/>
        <v>2019</v>
      </c>
      <c r="K1905" t="str">
        <f t="shared" si="175"/>
        <v>50-100</v>
      </c>
      <c r="L1905" t="str">
        <f t="shared" si="176"/>
        <v>65-79.99</v>
      </c>
      <c r="M1905" s="2" t="str">
        <f t="shared" si="177"/>
        <v>Over 2.00</v>
      </c>
      <c r="N1905" s="2" t="str">
        <f t="shared" si="178"/>
        <v>90-94.99</v>
      </c>
      <c r="O1905" s="2">
        <f t="shared" si="179"/>
        <v>0</v>
      </c>
      <c r="P1905" s="2">
        <f>1</f>
        <v>1</v>
      </c>
    </row>
    <row r="1906" spans="1:16" x14ac:dyDescent="0.25">
      <c r="A1906" s="1">
        <v>44324</v>
      </c>
      <c r="B1906">
        <v>3059000</v>
      </c>
      <c r="C1906">
        <v>98.59</v>
      </c>
      <c r="D1906">
        <v>86.04</v>
      </c>
      <c r="E1906">
        <v>2.46</v>
      </c>
      <c r="F1906" t="s">
        <v>9</v>
      </c>
      <c r="G1906" t="s">
        <v>44</v>
      </c>
      <c r="H1906" t="s">
        <v>37</v>
      </c>
      <c r="I1906">
        <v>34</v>
      </c>
      <c r="J1906">
        <f t="shared" si="174"/>
        <v>2021</v>
      </c>
      <c r="K1906" t="str">
        <f t="shared" si="175"/>
        <v>Less than 50</v>
      </c>
      <c r="L1906" t="str">
        <f t="shared" si="176"/>
        <v>Over 80</v>
      </c>
      <c r="M1906" s="2" t="str">
        <f t="shared" si="177"/>
        <v>Over 2.00</v>
      </c>
      <c r="N1906" s="2" t="str">
        <f t="shared" si="178"/>
        <v>Over 98</v>
      </c>
      <c r="O1906" s="2">
        <f t="shared" si="179"/>
        <v>0</v>
      </c>
      <c r="P1906" s="2">
        <f>1</f>
        <v>1</v>
      </c>
    </row>
    <row r="1907" spans="1:16" x14ac:dyDescent="0.25">
      <c r="A1907" s="1">
        <v>43103</v>
      </c>
      <c r="B1907">
        <v>4323000</v>
      </c>
      <c r="C1907">
        <v>99.86</v>
      </c>
      <c r="D1907">
        <v>68.89</v>
      </c>
      <c r="E1907">
        <v>1.83</v>
      </c>
      <c r="F1907" t="s">
        <v>9</v>
      </c>
      <c r="G1907" t="s">
        <v>29</v>
      </c>
      <c r="H1907" t="s">
        <v>26</v>
      </c>
      <c r="I1907">
        <v>111</v>
      </c>
      <c r="J1907">
        <f t="shared" si="174"/>
        <v>2018</v>
      </c>
      <c r="K1907" t="str">
        <f t="shared" si="175"/>
        <v>More than 100</v>
      </c>
      <c r="L1907" t="str">
        <f t="shared" si="176"/>
        <v>65-79.99</v>
      </c>
      <c r="M1907" s="2" t="str">
        <f t="shared" si="177"/>
        <v>1.50-1.99</v>
      </c>
      <c r="N1907" s="2" t="str">
        <f t="shared" si="178"/>
        <v>Over 98</v>
      </c>
      <c r="O1907" s="2">
        <f t="shared" si="179"/>
        <v>0</v>
      </c>
      <c r="P1907" s="2">
        <f>1</f>
        <v>1</v>
      </c>
    </row>
    <row r="1908" spans="1:16" x14ac:dyDescent="0.25">
      <c r="A1908" s="1">
        <v>44153</v>
      </c>
      <c r="B1908">
        <v>1020000</v>
      </c>
      <c r="C1908">
        <v>86.13</v>
      </c>
      <c r="D1908">
        <v>85.83</v>
      </c>
      <c r="E1908">
        <v>2.2000000000000002</v>
      </c>
      <c r="F1908" t="s">
        <v>9</v>
      </c>
      <c r="G1908" t="s">
        <v>27</v>
      </c>
      <c r="H1908" t="s">
        <v>28</v>
      </c>
      <c r="I1908">
        <v>84</v>
      </c>
      <c r="J1908">
        <f t="shared" si="174"/>
        <v>2020</v>
      </c>
      <c r="K1908" t="str">
        <f t="shared" si="175"/>
        <v>50-100</v>
      </c>
      <c r="L1908" t="str">
        <f t="shared" si="176"/>
        <v>Over 80</v>
      </c>
      <c r="M1908" s="2" t="str">
        <f t="shared" si="177"/>
        <v>Over 2.00</v>
      </c>
      <c r="N1908" s="2" t="str">
        <f t="shared" si="178"/>
        <v>Under 90</v>
      </c>
      <c r="O1908" s="2">
        <f t="shared" si="179"/>
        <v>0</v>
      </c>
      <c r="P1908" s="2">
        <f>1</f>
        <v>1</v>
      </c>
    </row>
    <row r="1909" spans="1:16" x14ac:dyDescent="0.25">
      <c r="A1909" s="1">
        <v>44195</v>
      </c>
      <c r="B1909">
        <v>5753000</v>
      </c>
      <c r="C1909">
        <v>94.39</v>
      </c>
      <c r="D1909">
        <v>66.37</v>
      </c>
      <c r="E1909">
        <v>1.38</v>
      </c>
      <c r="F1909" t="s">
        <v>9</v>
      </c>
      <c r="G1909" t="s">
        <v>31</v>
      </c>
      <c r="H1909" t="s">
        <v>21</v>
      </c>
      <c r="I1909">
        <v>60</v>
      </c>
      <c r="J1909">
        <f t="shared" si="174"/>
        <v>2020</v>
      </c>
      <c r="K1909" t="str">
        <f t="shared" si="175"/>
        <v>50-100</v>
      </c>
      <c r="L1909" t="str">
        <f t="shared" si="176"/>
        <v>65-79.99</v>
      </c>
      <c r="M1909" s="2" t="str">
        <f t="shared" si="177"/>
        <v>1.25-1.49</v>
      </c>
      <c r="N1909" s="2" t="str">
        <f t="shared" si="178"/>
        <v>90-94.99</v>
      </c>
      <c r="O1909" s="2">
        <f t="shared" si="179"/>
        <v>0</v>
      </c>
      <c r="P1909" s="2">
        <f>1</f>
        <v>1</v>
      </c>
    </row>
    <row r="1910" spans="1:16" x14ac:dyDescent="0.25">
      <c r="A1910" s="1">
        <v>44357</v>
      </c>
      <c r="B1910">
        <v>5858000</v>
      </c>
      <c r="C1910">
        <v>93.22</v>
      </c>
      <c r="D1910">
        <v>74.38</v>
      </c>
      <c r="E1910">
        <v>1.1399999999999999</v>
      </c>
      <c r="F1910" t="s">
        <v>9</v>
      </c>
      <c r="G1910" t="s">
        <v>22</v>
      </c>
      <c r="H1910" t="s">
        <v>23</v>
      </c>
      <c r="I1910">
        <v>98</v>
      </c>
      <c r="J1910">
        <f t="shared" si="174"/>
        <v>2021</v>
      </c>
      <c r="K1910" t="str">
        <f t="shared" si="175"/>
        <v>50-100</v>
      </c>
      <c r="L1910" t="str">
        <f t="shared" si="176"/>
        <v>65-79.99</v>
      </c>
      <c r="M1910" s="2" t="str">
        <f t="shared" si="177"/>
        <v>Under 1.25</v>
      </c>
      <c r="N1910" s="2" t="str">
        <f t="shared" si="178"/>
        <v>90-94.99</v>
      </c>
      <c r="O1910" s="2">
        <f t="shared" si="179"/>
        <v>0</v>
      </c>
      <c r="P1910" s="2">
        <f>1</f>
        <v>1</v>
      </c>
    </row>
    <row r="1911" spans="1:16" x14ac:dyDescent="0.25">
      <c r="A1911" s="1">
        <v>44688</v>
      </c>
      <c r="B1911">
        <v>2220000</v>
      </c>
      <c r="C1911">
        <v>88.13</v>
      </c>
      <c r="D1911">
        <v>76.45</v>
      </c>
      <c r="E1911">
        <v>2.37</v>
      </c>
      <c r="F1911" t="s">
        <v>9</v>
      </c>
      <c r="G1911" t="s">
        <v>50</v>
      </c>
      <c r="H1911" t="s">
        <v>21</v>
      </c>
      <c r="I1911">
        <v>71</v>
      </c>
      <c r="J1911">
        <f t="shared" si="174"/>
        <v>2022</v>
      </c>
      <c r="K1911" t="str">
        <f t="shared" si="175"/>
        <v>50-100</v>
      </c>
      <c r="L1911" t="str">
        <f t="shared" si="176"/>
        <v>65-79.99</v>
      </c>
      <c r="M1911" s="2" t="str">
        <f t="shared" si="177"/>
        <v>Over 2.00</v>
      </c>
      <c r="N1911" s="2" t="str">
        <f t="shared" si="178"/>
        <v>Under 90</v>
      </c>
      <c r="O1911" s="2">
        <f t="shared" si="179"/>
        <v>0</v>
      </c>
      <c r="P1911" s="2">
        <f>1</f>
        <v>1</v>
      </c>
    </row>
    <row r="1912" spans="1:16" x14ac:dyDescent="0.25">
      <c r="A1912" s="1">
        <v>43023</v>
      </c>
      <c r="B1912">
        <v>2353000</v>
      </c>
      <c r="C1912">
        <v>94.73</v>
      </c>
      <c r="D1912">
        <v>84.85</v>
      </c>
      <c r="E1912">
        <v>2.12</v>
      </c>
      <c r="F1912" t="s">
        <v>19</v>
      </c>
      <c r="G1912" t="s">
        <v>35</v>
      </c>
      <c r="H1912" t="s">
        <v>11</v>
      </c>
      <c r="I1912">
        <v>61</v>
      </c>
      <c r="J1912">
        <f t="shared" si="174"/>
        <v>2017</v>
      </c>
      <c r="K1912" t="str">
        <f t="shared" si="175"/>
        <v>50-100</v>
      </c>
      <c r="L1912" t="str">
        <f t="shared" si="176"/>
        <v>Over 80</v>
      </c>
      <c r="M1912" s="2" t="str">
        <f t="shared" si="177"/>
        <v>Over 2.00</v>
      </c>
      <c r="N1912" s="2" t="str">
        <f t="shared" si="178"/>
        <v>90-94.99</v>
      </c>
      <c r="O1912" s="2">
        <f t="shared" si="179"/>
        <v>1</v>
      </c>
      <c r="P1912" s="2">
        <f>1</f>
        <v>1</v>
      </c>
    </row>
    <row r="1913" spans="1:16" x14ac:dyDescent="0.25">
      <c r="A1913" s="1">
        <v>44513</v>
      </c>
      <c r="B1913">
        <v>5216000</v>
      </c>
      <c r="C1913">
        <v>96.28</v>
      </c>
      <c r="D1913">
        <v>55.6</v>
      </c>
      <c r="E1913">
        <v>1.52</v>
      </c>
      <c r="F1913" t="s">
        <v>9</v>
      </c>
      <c r="G1913" t="s">
        <v>27</v>
      </c>
      <c r="H1913" t="s">
        <v>28</v>
      </c>
      <c r="I1913">
        <v>107</v>
      </c>
      <c r="J1913">
        <f t="shared" si="174"/>
        <v>2021</v>
      </c>
      <c r="K1913" t="str">
        <f t="shared" si="175"/>
        <v>More than 100</v>
      </c>
      <c r="L1913" t="str">
        <f t="shared" si="176"/>
        <v>Under 65</v>
      </c>
      <c r="M1913" s="2" t="str">
        <f t="shared" si="177"/>
        <v>1.50-1.99</v>
      </c>
      <c r="N1913" s="2" t="str">
        <f t="shared" si="178"/>
        <v>95-97.99</v>
      </c>
      <c r="O1913" s="2">
        <f t="shared" si="179"/>
        <v>0</v>
      </c>
      <c r="P1913" s="2">
        <f>1</f>
        <v>1</v>
      </c>
    </row>
    <row r="1914" spans="1:16" x14ac:dyDescent="0.25">
      <c r="A1914" s="1">
        <v>45410</v>
      </c>
      <c r="B1914">
        <v>5499000</v>
      </c>
      <c r="C1914">
        <v>98.94</v>
      </c>
      <c r="D1914">
        <v>84.97</v>
      </c>
      <c r="E1914">
        <v>1.2</v>
      </c>
      <c r="F1914" t="s">
        <v>9</v>
      </c>
      <c r="G1914" t="s">
        <v>35</v>
      </c>
      <c r="H1914" t="s">
        <v>11</v>
      </c>
      <c r="I1914">
        <v>5</v>
      </c>
      <c r="J1914">
        <f t="shared" si="174"/>
        <v>2024</v>
      </c>
      <c r="K1914" t="str">
        <f t="shared" si="175"/>
        <v>Less than 50</v>
      </c>
      <c r="L1914" t="str">
        <f t="shared" si="176"/>
        <v>Over 80</v>
      </c>
      <c r="M1914" s="2" t="str">
        <f t="shared" si="177"/>
        <v>Under 1.25</v>
      </c>
      <c r="N1914" s="2" t="str">
        <f t="shared" si="178"/>
        <v>Over 98</v>
      </c>
      <c r="O1914" s="2">
        <f t="shared" si="179"/>
        <v>0</v>
      </c>
      <c r="P1914" s="2">
        <f>1</f>
        <v>1</v>
      </c>
    </row>
    <row r="1915" spans="1:16" x14ac:dyDescent="0.25">
      <c r="A1915" s="1">
        <v>45700</v>
      </c>
      <c r="B1915">
        <v>4073000</v>
      </c>
      <c r="C1915">
        <v>89.36</v>
      </c>
      <c r="D1915">
        <v>74.59</v>
      </c>
      <c r="E1915">
        <v>2.35</v>
      </c>
      <c r="F1915" t="s">
        <v>9</v>
      </c>
      <c r="G1915" t="s">
        <v>29</v>
      </c>
      <c r="H1915" t="s">
        <v>26</v>
      </c>
      <c r="I1915">
        <v>43</v>
      </c>
      <c r="J1915">
        <f t="shared" si="174"/>
        <v>2025</v>
      </c>
      <c r="K1915" t="str">
        <f t="shared" si="175"/>
        <v>Less than 50</v>
      </c>
      <c r="L1915" t="str">
        <f t="shared" si="176"/>
        <v>65-79.99</v>
      </c>
      <c r="M1915" s="2" t="str">
        <f t="shared" si="177"/>
        <v>Over 2.00</v>
      </c>
      <c r="N1915" s="2" t="str">
        <f t="shared" si="178"/>
        <v>Under 90</v>
      </c>
      <c r="O1915" s="2">
        <f t="shared" si="179"/>
        <v>0</v>
      </c>
      <c r="P1915" s="2">
        <f>1</f>
        <v>1</v>
      </c>
    </row>
    <row r="1916" spans="1:16" x14ac:dyDescent="0.25">
      <c r="A1916" s="1">
        <v>42870</v>
      </c>
      <c r="B1916">
        <v>5204000</v>
      </c>
      <c r="C1916">
        <v>97.57</v>
      </c>
      <c r="D1916">
        <v>71.010000000000005</v>
      </c>
      <c r="E1916">
        <v>1.31</v>
      </c>
      <c r="F1916" t="s">
        <v>9</v>
      </c>
      <c r="G1916" t="s">
        <v>39</v>
      </c>
      <c r="H1916" t="s">
        <v>23</v>
      </c>
      <c r="I1916">
        <v>84</v>
      </c>
      <c r="J1916">
        <f t="shared" si="174"/>
        <v>2017</v>
      </c>
      <c r="K1916" t="str">
        <f t="shared" si="175"/>
        <v>50-100</v>
      </c>
      <c r="L1916" t="str">
        <f t="shared" si="176"/>
        <v>65-79.99</v>
      </c>
      <c r="M1916" s="2" t="str">
        <f t="shared" si="177"/>
        <v>1.25-1.49</v>
      </c>
      <c r="N1916" s="2" t="str">
        <f t="shared" si="178"/>
        <v>95-97.99</v>
      </c>
      <c r="O1916" s="2">
        <f t="shared" si="179"/>
        <v>0</v>
      </c>
      <c r="P1916" s="2">
        <f>1</f>
        <v>1</v>
      </c>
    </row>
    <row r="1917" spans="1:16" x14ac:dyDescent="0.25">
      <c r="A1917" s="1">
        <v>44193</v>
      </c>
      <c r="B1917">
        <v>10307000</v>
      </c>
      <c r="C1917">
        <v>96.14</v>
      </c>
      <c r="D1917">
        <v>58.8</v>
      </c>
      <c r="E1917">
        <v>1.55</v>
      </c>
      <c r="F1917" t="s">
        <v>9</v>
      </c>
      <c r="G1917" t="s">
        <v>48</v>
      </c>
      <c r="H1917" t="s">
        <v>13</v>
      </c>
      <c r="I1917">
        <v>110</v>
      </c>
      <c r="J1917">
        <f t="shared" si="174"/>
        <v>2020</v>
      </c>
      <c r="K1917" t="str">
        <f t="shared" si="175"/>
        <v>More than 100</v>
      </c>
      <c r="L1917" t="str">
        <f t="shared" si="176"/>
        <v>Under 65</v>
      </c>
      <c r="M1917" s="2" t="str">
        <f t="shared" si="177"/>
        <v>1.50-1.99</v>
      </c>
      <c r="N1917" s="2" t="str">
        <f t="shared" si="178"/>
        <v>95-97.99</v>
      </c>
      <c r="O1917" s="2">
        <f t="shared" si="179"/>
        <v>0</v>
      </c>
      <c r="P1917" s="2">
        <f>1</f>
        <v>1</v>
      </c>
    </row>
    <row r="1918" spans="1:16" x14ac:dyDescent="0.25">
      <c r="A1918" s="1">
        <v>43713</v>
      </c>
      <c r="B1918">
        <v>5792000</v>
      </c>
      <c r="C1918">
        <v>91.66</v>
      </c>
      <c r="D1918">
        <v>80.2</v>
      </c>
      <c r="E1918">
        <v>2.13</v>
      </c>
      <c r="F1918" t="s">
        <v>9</v>
      </c>
      <c r="G1918" t="s">
        <v>47</v>
      </c>
      <c r="H1918" t="s">
        <v>18</v>
      </c>
      <c r="I1918">
        <v>71</v>
      </c>
      <c r="J1918">
        <f t="shared" si="174"/>
        <v>2019</v>
      </c>
      <c r="K1918" t="str">
        <f t="shared" si="175"/>
        <v>50-100</v>
      </c>
      <c r="L1918" t="str">
        <f t="shared" si="176"/>
        <v>Over 80</v>
      </c>
      <c r="M1918" s="2" t="str">
        <f t="shared" si="177"/>
        <v>Over 2.00</v>
      </c>
      <c r="N1918" s="2" t="str">
        <f t="shared" si="178"/>
        <v>90-94.99</v>
      </c>
      <c r="O1918" s="2">
        <f t="shared" si="179"/>
        <v>0</v>
      </c>
      <c r="P1918" s="2">
        <f>1</f>
        <v>1</v>
      </c>
    </row>
    <row r="1919" spans="1:16" x14ac:dyDescent="0.25">
      <c r="A1919" s="1">
        <v>45109</v>
      </c>
      <c r="B1919">
        <v>5990000</v>
      </c>
      <c r="C1919">
        <v>98.41</v>
      </c>
      <c r="D1919">
        <v>69.010000000000005</v>
      </c>
      <c r="E1919">
        <v>2.42</v>
      </c>
      <c r="F1919" t="s">
        <v>9</v>
      </c>
      <c r="G1919" t="s">
        <v>35</v>
      </c>
      <c r="H1919" t="s">
        <v>11</v>
      </c>
      <c r="I1919">
        <v>26</v>
      </c>
      <c r="J1919">
        <f t="shared" si="174"/>
        <v>2023</v>
      </c>
      <c r="K1919" t="str">
        <f t="shared" si="175"/>
        <v>Less than 50</v>
      </c>
      <c r="L1919" t="str">
        <f t="shared" si="176"/>
        <v>65-79.99</v>
      </c>
      <c r="M1919" s="2" t="str">
        <f t="shared" si="177"/>
        <v>Over 2.00</v>
      </c>
      <c r="N1919" s="2" t="str">
        <f t="shared" si="178"/>
        <v>Over 98</v>
      </c>
      <c r="O1919" s="2">
        <f t="shared" si="179"/>
        <v>0</v>
      </c>
      <c r="P1919" s="2">
        <f>1</f>
        <v>1</v>
      </c>
    </row>
    <row r="1920" spans="1:16" x14ac:dyDescent="0.25">
      <c r="A1920" s="1">
        <v>42972</v>
      </c>
      <c r="B1920">
        <v>5468000</v>
      </c>
      <c r="C1920">
        <v>90.74</v>
      </c>
      <c r="D1920">
        <v>87.38</v>
      </c>
      <c r="E1920">
        <v>1.65</v>
      </c>
      <c r="F1920" t="s">
        <v>9</v>
      </c>
      <c r="G1920" t="s">
        <v>25</v>
      </c>
      <c r="H1920" t="s">
        <v>26</v>
      </c>
      <c r="I1920">
        <v>109</v>
      </c>
      <c r="J1920">
        <f t="shared" si="174"/>
        <v>2017</v>
      </c>
      <c r="K1920" t="str">
        <f t="shared" si="175"/>
        <v>More than 100</v>
      </c>
      <c r="L1920" t="str">
        <f t="shared" si="176"/>
        <v>Over 80</v>
      </c>
      <c r="M1920" s="2" t="str">
        <f t="shared" si="177"/>
        <v>1.50-1.99</v>
      </c>
      <c r="N1920" s="2" t="str">
        <f t="shared" si="178"/>
        <v>90-94.99</v>
      </c>
      <c r="O1920" s="2">
        <f t="shared" si="179"/>
        <v>0</v>
      </c>
      <c r="P1920" s="2">
        <f>1</f>
        <v>1</v>
      </c>
    </row>
    <row r="1921" spans="1:16" x14ac:dyDescent="0.25">
      <c r="A1921" s="1">
        <v>43873</v>
      </c>
      <c r="B1921">
        <v>500000</v>
      </c>
      <c r="C1921">
        <v>93.47</v>
      </c>
      <c r="D1921">
        <v>68.819999999999993</v>
      </c>
      <c r="E1921">
        <v>1.07</v>
      </c>
      <c r="F1921" t="s">
        <v>9</v>
      </c>
      <c r="G1921" t="s">
        <v>27</v>
      </c>
      <c r="H1921" t="s">
        <v>28</v>
      </c>
      <c r="I1921">
        <v>124</v>
      </c>
      <c r="J1921">
        <f t="shared" si="174"/>
        <v>2020</v>
      </c>
      <c r="K1921" t="str">
        <f t="shared" si="175"/>
        <v>More than 100</v>
      </c>
      <c r="L1921" t="str">
        <f t="shared" si="176"/>
        <v>65-79.99</v>
      </c>
      <c r="M1921" s="2" t="str">
        <f t="shared" si="177"/>
        <v>Under 1.25</v>
      </c>
      <c r="N1921" s="2" t="str">
        <f t="shared" si="178"/>
        <v>90-94.99</v>
      </c>
      <c r="O1921" s="2">
        <f t="shared" si="179"/>
        <v>0</v>
      </c>
      <c r="P1921" s="2">
        <f>1</f>
        <v>1</v>
      </c>
    </row>
    <row r="1922" spans="1:16" x14ac:dyDescent="0.25">
      <c r="A1922" s="1">
        <v>45004</v>
      </c>
      <c r="B1922">
        <v>4707000</v>
      </c>
      <c r="C1922">
        <v>93.83</v>
      </c>
      <c r="D1922">
        <v>55.57</v>
      </c>
      <c r="E1922">
        <v>1.01</v>
      </c>
      <c r="F1922" t="s">
        <v>9</v>
      </c>
      <c r="G1922" t="s">
        <v>24</v>
      </c>
      <c r="H1922" t="s">
        <v>15</v>
      </c>
      <c r="I1922">
        <v>105</v>
      </c>
      <c r="J1922">
        <f t="shared" ref="J1922:J1985" si="180">YEAR(A1922)</f>
        <v>2023</v>
      </c>
      <c r="K1922" t="str">
        <f t="shared" ref="K1922:K1985" si="181">IF(I1922&lt;50,"Less than 50",IF(I1922&lt;100,"50-100","More than 100"))</f>
        <v>More than 100</v>
      </c>
      <c r="L1922" t="str">
        <f t="shared" ref="L1922:L1985" si="182">IF(D1922&lt;65,"Under 65",IF(D1922&lt;80,"65-79.99","Over 80"))</f>
        <v>Under 65</v>
      </c>
      <c r="M1922" s="2" t="str">
        <f t="shared" ref="M1922:M1985" si="183">IF(E1922&lt;1.25,"Under 1.25",IF(E1922&lt;1.5,"1.25-1.49",IF(E1922&lt;2,"1.50-1.99","Over 2.00")))</f>
        <v>Under 1.25</v>
      </c>
      <c r="N1922" s="2" t="str">
        <f t="shared" ref="N1922:N1985" si="184">IF(C1922&lt;90,"Under 90",IF(C1922&lt;95,"90-94.99",IF(C1922&lt;98,"95-97.99","Over 98")))</f>
        <v>90-94.99</v>
      </c>
      <c r="O1922" s="2">
        <f t="shared" ref="O1922:O1985" si="185">IF(OR(F1922="30 Days Late", F1922="60 Days Late", F1922="90+ Days Late"),1,0)</f>
        <v>0</v>
      </c>
      <c r="P1922" s="2">
        <f>1</f>
        <v>1</v>
      </c>
    </row>
    <row r="1923" spans="1:16" x14ac:dyDescent="0.25">
      <c r="A1923" s="1">
        <v>43751</v>
      </c>
      <c r="B1923">
        <v>6634000</v>
      </c>
      <c r="C1923">
        <v>86.49</v>
      </c>
      <c r="D1923">
        <v>86.36</v>
      </c>
      <c r="E1923">
        <v>1.32</v>
      </c>
      <c r="F1923" t="s">
        <v>9</v>
      </c>
      <c r="G1923" t="s">
        <v>51</v>
      </c>
      <c r="H1923" t="s">
        <v>28</v>
      </c>
      <c r="I1923">
        <v>44</v>
      </c>
      <c r="J1923">
        <f t="shared" si="180"/>
        <v>2019</v>
      </c>
      <c r="K1923" t="str">
        <f t="shared" si="181"/>
        <v>Less than 50</v>
      </c>
      <c r="L1923" t="str">
        <f t="shared" si="182"/>
        <v>Over 80</v>
      </c>
      <c r="M1923" s="2" t="str">
        <f t="shared" si="183"/>
        <v>1.25-1.49</v>
      </c>
      <c r="N1923" s="2" t="str">
        <f t="shared" si="184"/>
        <v>Under 90</v>
      </c>
      <c r="O1923" s="2">
        <f t="shared" si="185"/>
        <v>0</v>
      </c>
      <c r="P1923" s="2">
        <f>1</f>
        <v>1</v>
      </c>
    </row>
    <row r="1924" spans="1:16" x14ac:dyDescent="0.25">
      <c r="A1924" s="1">
        <v>43086</v>
      </c>
      <c r="B1924">
        <v>3900000</v>
      </c>
      <c r="C1924">
        <v>85.21</v>
      </c>
      <c r="D1924">
        <v>80.87</v>
      </c>
      <c r="E1924">
        <v>2.31</v>
      </c>
      <c r="F1924" t="s">
        <v>19</v>
      </c>
      <c r="G1924" t="s">
        <v>51</v>
      </c>
      <c r="H1924" t="s">
        <v>28</v>
      </c>
      <c r="I1924">
        <v>59</v>
      </c>
      <c r="J1924">
        <f t="shared" si="180"/>
        <v>2017</v>
      </c>
      <c r="K1924" t="str">
        <f t="shared" si="181"/>
        <v>50-100</v>
      </c>
      <c r="L1924" t="str">
        <f t="shared" si="182"/>
        <v>Over 80</v>
      </c>
      <c r="M1924" s="2" t="str">
        <f t="shared" si="183"/>
        <v>Over 2.00</v>
      </c>
      <c r="N1924" s="2" t="str">
        <f t="shared" si="184"/>
        <v>Under 90</v>
      </c>
      <c r="O1924" s="2">
        <f t="shared" si="185"/>
        <v>1</v>
      </c>
      <c r="P1924" s="2">
        <f>1</f>
        <v>1</v>
      </c>
    </row>
    <row r="1925" spans="1:16" x14ac:dyDescent="0.25">
      <c r="A1925" s="1">
        <v>42812</v>
      </c>
      <c r="B1925">
        <v>2597000</v>
      </c>
      <c r="C1925">
        <v>89.28</v>
      </c>
      <c r="D1925">
        <v>69.040000000000006</v>
      </c>
      <c r="E1925">
        <v>2.4300000000000002</v>
      </c>
      <c r="F1925" t="s">
        <v>9</v>
      </c>
      <c r="G1925" t="s">
        <v>24</v>
      </c>
      <c r="H1925" t="s">
        <v>15</v>
      </c>
      <c r="I1925">
        <v>88</v>
      </c>
      <c r="J1925">
        <f t="shared" si="180"/>
        <v>2017</v>
      </c>
      <c r="K1925" t="str">
        <f t="shared" si="181"/>
        <v>50-100</v>
      </c>
      <c r="L1925" t="str">
        <f t="shared" si="182"/>
        <v>65-79.99</v>
      </c>
      <c r="M1925" s="2" t="str">
        <f t="shared" si="183"/>
        <v>Over 2.00</v>
      </c>
      <c r="N1925" s="2" t="str">
        <f t="shared" si="184"/>
        <v>Under 90</v>
      </c>
      <c r="O1925" s="2">
        <f t="shared" si="185"/>
        <v>0</v>
      </c>
      <c r="P1925" s="2">
        <f>1</f>
        <v>1</v>
      </c>
    </row>
    <row r="1926" spans="1:16" x14ac:dyDescent="0.25">
      <c r="A1926" s="1">
        <v>42525</v>
      </c>
      <c r="B1926">
        <v>6661000</v>
      </c>
      <c r="C1926">
        <v>91.59</v>
      </c>
      <c r="D1926">
        <v>61.91</v>
      </c>
      <c r="E1926">
        <v>1.68</v>
      </c>
      <c r="F1926" t="s">
        <v>9</v>
      </c>
      <c r="G1926" t="s">
        <v>16</v>
      </c>
      <c r="H1926" t="s">
        <v>11</v>
      </c>
      <c r="I1926">
        <v>47</v>
      </c>
      <c r="J1926">
        <f t="shared" si="180"/>
        <v>2016</v>
      </c>
      <c r="K1926" t="str">
        <f t="shared" si="181"/>
        <v>Less than 50</v>
      </c>
      <c r="L1926" t="str">
        <f t="shared" si="182"/>
        <v>Under 65</v>
      </c>
      <c r="M1926" s="2" t="str">
        <f t="shared" si="183"/>
        <v>1.50-1.99</v>
      </c>
      <c r="N1926" s="2" t="str">
        <f t="shared" si="184"/>
        <v>90-94.99</v>
      </c>
      <c r="O1926" s="2">
        <f t="shared" si="185"/>
        <v>0</v>
      </c>
      <c r="P1926" s="2">
        <f>1</f>
        <v>1</v>
      </c>
    </row>
    <row r="1927" spans="1:16" x14ac:dyDescent="0.25">
      <c r="A1927" s="1">
        <v>44014</v>
      </c>
      <c r="B1927">
        <v>6629000</v>
      </c>
      <c r="C1927">
        <v>86.03</v>
      </c>
      <c r="D1927">
        <v>88.2</v>
      </c>
      <c r="E1927">
        <v>1.29</v>
      </c>
      <c r="F1927" t="s">
        <v>9</v>
      </c>
      <c r="G1927" t="s">
        <v>20</v>
      </c>
      <c r="H1927" t="s">
        <v>21</v>
      </c>
      <c r="I1927">
        <v>47</v>
      </c>
      <c r="J1927">
        <f t="shared" si="180"/>
        <v>2020</v>
      </c>
      <c r="K1927" t="str">
        <f t="shared" si="181"/>
        <v>Less than 50</v>
      </c>
      <c r="L1927" t="str">
        <f t="shared" si="182"/>
        <v>Over 80</v>
      </c>
      <c r="M1927" s="2" t="str">
        <f t="shared" si="183"/>
        <v>1.25-1.49</v>
      </c>
      <c r="N1927" s="2" t="str">
        <f t="shared" si="184"/>
        <v>Under 90</v>
      </c>
      <c r="O1927" s="2">
        <f t="shared" si="185"/>
        <v>0</v>
      </c>
      <c r="P1927" s="2">
        <f>1</f>
        <v>1</v>
      </c>
    </row>
    <row r="1928" spans="1:16" x14ac:dyDescent="0.25">
      <c r="A1928" s="1">
        <v>44598</v>
      </c>
      <c r="B1928">
        <v>5315000</v>
      </c>
      <c r="C1928">
        <v>99.52</v>
      </c>
      <c r="D1928">
        <v>69.12</v>
      </c>
      <c r="E1928">
        <v>2.09</v>
      </c>
      <c r="F1928" t="s">
        <v>9</v>
      </c>
      <c r="G1928" t="s">
        <v>39</v>
      </c>
      <c r="H1928" t="s">
        <v>23</v>
      </c>
      <c r="I1928">
        <v>80</v>
      </c>
      <c r="J1928">
        <f t="shared" si="180"/>
        <v>2022</v>
      </c>
      <c r="K1928" t="str">
        <f t="shared" si="181"/>
        <v>50-100</v>
      </c>
      <c r="L1928" t="str">
        <f t="shared" si="182"/>
        <v>65-79.99</v>
      </c>
      <c r="M1928" s="2" t="str">
        <f t="shared" si="183"/>
        <v>Over 2.00</v>
      </c>
      <c r="N1928" s="2" t="str">
        <f t="shared" si="184"/>
        <v>Over 98</v>
      </c>
      <c r="O1928" s="2">
        <f t="shared" si="185"/>
        <v>0</v>
      </c>
      <c r="P1928" s="2">
        <f>1</f>
        <v>1</v>
      </c>
    </row>
    <row r="1929" spans="1:16" x14ac:dyDescent="0.25">
      <c r="A1929" s="1">
        <v>44809</v>
      </c>
      <c r="B1929">
        <v>2711000</v>
      </c>
      <c r="C1929">
        <v>91.65</v>
      </c>
      <c r="D1929">
        <v>56.63</v>
      </c>
      <c r="E1929">
        <v>2.4700000000000002</v>
      </c>
      <c r="F1929" t="s">
        <v>9</v>
      </c>
      <c r="G1929" t="s">
        <v>12</v>
      </c>
      <c r="H1929" t="s">
        <v>13</v>
      </c>
      <c r="I1929">
        <v>60</v>
      </c>
      <c r="J1929">
        <f t="shared" si="180"/>
        <v>2022</v>
      </c>
      <c r="K1929" t="str">
        <f t="shared" si="181"/>
        <v>50-100</v>
      </c>
      <c r="L1929" t="str">
        <f t="shared" si="182"/>
        <v>Under 65</v>
      </c>
      <c r="M1929" s="2" t="str">
        <f t="shared" si="183"/>
        <v>Over 2.00</v>
      </c>
      <c r="N1929" s="2" t="str">
        <f t="shared" si="184"/>
        <v>90-94.99</v>
      </c>
      <c r="O1929" s="2">
        <f t="shared" si="185"/>
        <v>0</v>
      </c>
      <c r="P1929" s="2">
        <f>1</f>
        <v>1</v>
      </c>
    </row>
    <row r="1930" spans="1:16" x14ac:dyDescent="0.25">
      <c r="A1930" s="1">
        <v>43753</v>
      </c>
      <c r="B1930">
        <v>5376000</v>
      </c>
      <c r="C1930">
        <v>94.4</v>
      </c>
      <c r="D1930">
        <v>71.52</v>
      </c>
      <c r="E1930">
        <v>1.99</v>
      </c>
      <c r="F1930" t="s">
        <v>19</v>
      </c>
      <c r="G1930" t="s">
        <v>25</v>
      </c>
      <c r="H1930" t="s">
        <v>26</v>
      </c>
      <c r="I1930">
        <v>49</v>
      </c>
      <c r="J1930">
        <f t="shared" si="180"/>
        <v>2019</v>
      </c>
      <c r="K1930" t="str">
        <f t="shared" si="181"/>
        <v>Less than 50</v>
      </c>
      <c r="L1930" t="str">
        <f t="shared" si="182"/>
        <v>65-79.99</v>
      </c>
      <c r="M1930" s="2" t="str">
        <f t="shared" si="183"/>
        <v>1.50-1.99</v>
      </c>
      <c r="N1930" s="2" t="str">
        <f t="shared" si="184"/>
        <v>90-94.99</v>
      </c>
      <c r="O1930" s="2">
        <f t="shared" si="185"/>
        <v>1</v>
      </c>
      <c r="P1930" s="2">
        <f>1</f>
        <v>1</v>
      </c>
    </row>
    <row r="1931" spans="1:16" x14ac:dyDescent="0.25">
      <c r="A1931" s="1">
        <v>43203</v>
      </c>
      <c r="B1931">
        <v>5286000</v>
      </c>
      <c r="C1931">
        <v>89.31</v>
      </c>
      <c r="D1931">
        <v>87.61</v>
      </c>
      <c r="E1931">
        <v>2.14</v>
      </c>
      <c r="F1931" t="s">
        <v>40</v>
      </c>
      <c r="G1931" t="s">
        <v>36</v>
      </c>
      <c r="H1931" t="s">
        <v>37</v>
      </c>
      <c r="I1931">
        <v>45</v>
      </c>
      <c r="J1931">
        <f t="shared" si="180"/>
        <v>2018</v>
      </c>
      <c r="K1931" t="str">
        <f t="shared" si="181"/>
        <v>Less than 50</v>
      </c>
      <c r="L1931" t="str">
        <f t="shared" si="182"/>
        <v>Over 80</v>
      </c>
      <c r="M1931" s="2" t="str">
        <f t="shared" si="183"/>
        <v>Over 2.00</v>
      </c>
      <c r="N1931" s="2" t="str">
        <f t="shared" si="184"/>
        <v>Under 90</v>
      </c>
      <c r="O1931" s="2">
        <f t="shared" si="185"/>
        <v>1</v>
      </c>
      <c r="P1931" s="2">
        <f>1</f>
        <v>1</v>
      </c>
    </row>
    <row r="1932" spans="1:16" x14ac:dyDescent="0.25">
      <c r="A1932" s="1">
        <v>44245</v>
      </c>
      <c r="B1932">
        <v>3229000</v>
      </c>
      <c r="C1932">
        <v>85.17</v>
      </c>
      <c r="D1932">
        <v>59.69</v>
      </c>
      <c r="E1932">
        <v>2.02</v>
      </c>
      <c r="F1932" t="s">
        <v>19</v>
      </c>
      <c r="G1932" t="s">
        <v>50</v>
      </c>
      <c r="H1932" t="s">
        <v>21</v>
      </c>
      <c r="I1932">
        <v>56</v>
      </c>
      <c r="J1932">
        <f t="shared" si="180"/>
        <v>2021</v>
      </c>
      <c r="K1932" t="str">
        <f t="shared" si="181"/>
        <v>50-100</v>
      </c>
      <c r="L1932" t="str">
        <f t="shared" si="182"/>
        <v>Under 65</v>
      </c>
      <c r="M1932" s="2" t="str">
        <f t="shared" si="183"/>
        <v>Over 2.00</v>
      </c>
      <c r="N1932" s="2" t="str">
        <f t="shared" si="184"/>
        <v>Under 90</v>
      </c>
      <c r="O1932" s="2">
        <f t="shared" si="185"/>
        <v>1</v>
      </c>
      <c r="P1932" s="2">
        <f>1</f>
        <v>1</v>
      </c>
    </row>
    <row r="1933" spans="1:16" x14ac:dyDescent="0.25">
      <c r="A1933" s="1">
        <v>45800</v>
      </c>
      <c r="B1933">
        <v>5105000</v>
      </c>
      <c r="C1933">
        <v>98.32</v>
      </c>
      <c r="D1933">
        <v>77.75</v>
      </c>
      <c r="E1933">
        <v>1.59</v>
      </c>
      <c r="F1933" t="s">
        <v>19</v>
      </c>
      <c r="G1933" t="s">
        <v>41</v>
      </c>
      <c r="H1933" t="s">
        <v>33</v>
      </c>
      <c r="I1933">
        <v>27</v>
      </c>
      <c r="J1933">
        <f t="shared" si="180"/>
        <v>2025</v>
      </c>
      <c r="K1933" t="str">
        <f t="shared" si="181"/>
        <v>Less than 50</v>
      </c>
      <c r="L1933" t="str">
        <f t="shared" si="182"/>
        <v>65-79.99</v>
      </c>
      <c r="M1933" s="2" t="str">
        <f t="shared" si="183"/>
        <v>1.50-1.99</v>
      </c>
      <c r="N1933" s="2" t="str">
        <f t="shared" si="184"/>
        <v>Over 98</v>
      </c>
      <c r="O1933" s="2">
        <f t="shared" si="185"/>
        <v>1</v>
      </c>
      <c r="P1933" s="2">
        <f>1</f>
        <v>1</v>
      </c>
    </row>
    <row r="1934" spans="1:16" x14ac:dyDescent="0.25">
      <c r="A1934" s="1">
        <v>44154</v>
      </c>
      <c r="B1934">
        <v>3499000</v>
      </c>
      <c r="C1934">
        <v>87.66</v>
      </c>
      <c r="D1934">
        <v>75.36</v>
      </c>
      <c r="E1934">
        <v>1.55</v>
      </c>
      <c r="F1934" t="s">
        <v>9</v>
      </c>
      <c r="G1934" t="s">
        <v>46</v>
      </c>
      <c r="H1934" t="s">
        <v>37</v>
      </c>
      <c r="I1934">
        <v>10</v>
      </c>
      <c r="J1934">
        <f t="shared" si="180"/>
        <v>2020</v>
      </c>
      <c r="K1934" t="str">
        <f t="shared" si="181"/>
        <v>Less than 50</v>
      </c>
      <c r="L1934" t="str">
        <f t="shared" si="182"/>
        <v>65-79.99</v>
      </c>
      <c r="M1934" s="2" t="str">
        <f t="shared" si="183"/>
        <v>1.50-1.99</v>
      </c>
      <c r="N1934" s="2" t="str">
        <f t="shared" si="184"/>
        <v>Under 90</v>
      </c>
      <c r="O1934" s="2">
        <f t="shared" si="185"/>
        <v>0</v>
      </c>
      <c r="P1934" s="2">
        <f>1</f>
        <v>1</v>
      </c>
    </row>
    <row r="1935" spans="1:16" x14ac:dyDescent="0.25">
      <c r="A1935" s="1">
        <v>43390</v>
      </c>
      <c r="B1935">
        <v>5872000</v>
      </c>
      <c r="C1935">
        <v>94.16</v>
      </c>
      <c r="D1935">
        <v>64.569999999999993</v>
      </c>
      <c r="E1935">
        <v>1.31</v>
      </c>
      <c r="F1935" t="s">
        <v>9</v>
      </c>
      <c r="G1935" t="s">
        <v>48</v>
      </c>
      <c r="H1935" t="s">
        <v>13</v>
      </c>
      <c r="I1935">
        <v>92</v>
      </c>
      <c r="J1935">
        <f t="shared" si="180"/>
        <v>2018</v>
      </c>
      <c r="K1935" t="str">
        <f t="shared" si="181"/>
        <v>50-100</v>
      </c>
      <c r="L1935" t="str">
        <f t="shared" si="182"/>
        <v>Under 65</v>
      </c>
      <c r="M1935" s="2" t="str">
        <f t="shared" si="183"/>
        <v>1.25-1.49</v>
      </c>
      <c r="N1935" s="2" t="str">
        <f t="shared" si="184"/>
        <v>90-94.99</v>
      </c>
      <c r="O1935" s="2">
        <f t="shared" si="185"/>
        <v>0</v>
      </c>
      <c r="P1935" s="2">
        <f>1</f>
        <v>1</v>
      </c>
    </row>
    <row r="1936" spans="1:16" x14ac:dyDescent="0.25">
      <c r="A1936" s="1">
        <v>43201</v>
      </c>
      <c r="B1936">
        <v>4849000</v>
      </c>
      <c r="C1936">
        <v>88.37</v>
      </c>
      <c r="D1936">
        <v>57.81</v>
      </c>
      <c r="E1936">
        <v>1.25</v>
      </c>
      <c r="F1936" t="s">
        <v>9</v>
      </c>
      <c r="G1936" t="s">
        <v>39</v>
      </c>
      <c r="H1936" t="s">
        <v>23</v>
      </c>
      <c r="I1936">
        <v>121</v>
      </c>
      <c r="J1936">
        <f t="shared" si="180"/>
        <v>2018</v>
      </c>
      <c r="K1936" t="str">
        <f t="shared" si="181"/>
        <v>More than 100</v>
      </c>
      <c r="L1936" t="str">
        <f t="shared" si="182"/>
        <v>Under 65</v>
      </c>
      <c r="M1936" s="2" t="str">
        <f t="shared" si="183"/>
        <v>1.25-1.49</v>
      </c>
      <c r="N1936" s="2" t="str">
        <f t="shared" si="184"/>
        <v>Under 90</v>
      </c>
      <c r="O1936" s="2">
        <f t="shared" si="185"/>
        <v>0</v>
      </c>
      <c r="P1936" s="2">
        <f>1</f>
        <v>1</v>
      </c>
    </row>
    <row r="1937" spans="1:16" x14ac:dyDescent="0.25">
      <c r="A1937" s="1">
        <v>45307</v>
      </c>
      <c r="B1937">
        <v>3589000</v>
      </c>
      <c r="C1937">
        <v>92.9</v>
      </c>
      <c r="D1937">
        <v>68.06</v>
      </c>
      <c r="E1937">
        <v>1.87</v>
      </c>
      <c r="F1937" t="s">
        <v>19</v>
      </c>
      <c r="G1937" t="s">
        <v>29</v>
      </c>
      <c r="H1937" t="s">
        <v>26</v>
      </c>
      <c r="I1937">
        <v>96</v>
      </c>
      <c r="J1937">
        <f t="shared" si="180"/>
        <v>2024</v>
      </c>
      <c r="K1937" t="str">
        <f t="shared" si="181"/>
        <v>50-100</v>
      </c>
      <c r="L1937" t="str">
        <f t="shared" si="182"/>
        <v>65-79.99</v>
      </c>
      <c r="M1937" s="2" t="str">
        <f t="shared" si="183"/>
        <v>1.50-1.99</v>
      </c>
      <c r="N1937" s="2" t="str">
        <f t="shared" si="184"/>
        <v>90-94.99</v>
      </c>
      <c r="O1937" s="2">
        <f t="shared" si="185"/>
        <v>1</v>
      </c>
      <c r="P1937" s="2">
        <f>1</f>
        <v>1</v>
      </c>
    </row>
    <row r="1938" spans="1:16" x14ac:dyDescent="0.25">
      <c r="A1938" s="1">
        <v>45409</v>
      </c>
      <c r="B1938">
        <v>4356000</v>
      </c>
      <c r="C1938">
        <v>91.4</v>
      </c>
      <c r="D1938">
        <v>74.25</v>
      </c>
      <c r="E1938">
        <v>1.84</v>
      </c>
      <c r="F1938" t="s">
        <v>9</v>
      </c>
      <c r="G1938" t="s">
        <v>10</v>
      </c>
      <c r="H1938" t="s">
        <v>11</v>
      </c>
      <c r="I1938">
        <v>74</v>
      </c>
      <c r="J1938">
        <f t="shared" si="180"/>
        <v>2024</v>
      </c>
      <c r="K1938" t="str">
        <f t="shared" si="181"/>
        <v>50-100</v>
      </c>
      <c r="L1938" t="str">
        <f t="shared" si="182"/>
        <v>65-79.99</v>
      </c>
      <c r="M1938" s="2" t="str">
        <f t="shared" si="183"/>
        <v>1.50-1.99</v>
      </c>
      <c r="N1938" s="2" t="str">
        <f t="shared" si="184"/>
        <v>90-94.99</v>
      </c>
      <c r="O1938" s="2">
        <f t="shared" si="185"/>
        <v>0</v>
      </c>
      <c r="P1938" s="2">
        <f>1</f>
        <v>1</v>
      </c>
    </row>
    <row r="1939" spans="1:16" x14ac:dyDescent="0.25">
      <c r="A1939" s="1">
        <v>45111</v>
      </c>
      <c r="B1939">
        <v>3058000</v>
      </c>
      <c r="C1939">
        <v>94.7</v>
      </c>
      <c r="D1939">
        <v>57.31</v>
      </c>
      <c r="E1939">
        <v>2.13</v>
      </c>
      <c r="F1939" t="s">
        <v>9</v>
      </c>
      <c r="G1939" t="s">
        <v>46</v>
      </c>
      <c r="H1939" t="s">
        <v>37</v>
      </c>
      <c r="I1939">
        <v>87</v>
      </c>
      <c r="J1939">
        <f t="shared" si="180"/>
        <v>2023</v>
      </c>
      <c r="K1939" t="str">
        <f t="shared" si="181"/>
        <v>50-100</v>
      </c>
      <c r="L1939" t="str">
        <f t="shared" si="182"/>
        <v>Under 65</v>
      </c>
      <c r="M1939" s="2" t="str">
        <f t="shared" si="183"/>
        <v>Over 2.00</v>
      </c>
      <c r="N1939" s="2" t="str">
        <f t="shared" si="184"/>
        <v>90-94.99</v>
      </c>
      <c r="O1939" s="2">
        <f t="shared" si="185"/>
        <v>0</v>
      </c>
      <c r="P1939" s="2">
        <f>1</f>
        <v>1</v>
      </c>
    </row>
    <row r="1940" spans="1:16" x14ac:dyDescent="0.25">
      <c r="A1940" s="1">
        <v>45310</v>
      </c>
      <c r="B1940">
        <v>7533000</v>
      </c>
      <c r="C1940">
        <v>85.72</v>
      </c>
      <c r="D1940">
        <v>66.31</v>
      </c>
      <c r="E1940">
        <v>2.06</v>
      </c>
      <c r="F1940" t="s">
        <v>9</v>
      </c>
      <c r="G1940" t="s">
        <v>10</v>
      </c>
      <c r="H1940" t="s">
        <v>11</v>
      </c>
      <c r="I1940">
        <v>45</v>
      </c>
      <c r="J1940">
        <f t="shared" si="180"/>
        <v>2024</v>
      </c>
      <c r="K1940" t="str">
        <f t="shared" si="181"/>
        <v>Less than 50</v>
      </c>
      <c r="L1940" t="str">
        <f t="shared" si="182"/>
        <v>65-79.99</v>
      </c>
      <c r="M1940" s="2" t="str">
        <f t="shared" si="183"/>
        <v>Over 2.00</v>
      </c>
      <c r="N1940" s="2" t="str">
        <f t="shared" si="184"/>
        <v>Under 90</v>
      </c>
      <c r="O1940" s="2">
        <f t="shared" si="185"/>
        <v>0</v>
      </c>
      <c r="P1940" s="2">
        <f>1</f>
        <v>1</v>
      </c>
    </row>
    <row r="1941" spans="1:16" x14ac:dyDescent="0.25">
      <c r="A1941" s="1">
        <v>44128</v>
      </c>
      <c r="B1941">
        <v>6370000</v>
      </c>
      <c r="C1941">
        <v>94.46</v>
      </c>
      <c r="D1941">
        <v>73.5</v>
      </c>
      <c r="E1941">
        <v>1.53</v>
      </c>
      <c r="F1941" t="s">
        <v>9</v>
      </c>
      <c r="G1941" t="s">
        <v>35</v>
      </c>
      <c r="H1941" t="s">
        <v>11</v>
      </c>
      <c r="I1941">
        <v>55</v>
      </c>
      <c r="J1941">
        <f t="shared" si="180"/>
        <v>2020</v>
      </c>
      <c r="K1941" t="str">
        <f t="shared" si="181"/>
        <v>50-100</v>
      </c>
      <c r="L1941" t="str">
        <f t="shared" si="182"/>
        <v>65-79.99</v>
      </c>
      <c r="M1941" s="2" t="str">
        <f t="shared" si="183"/>
        <v>1.50-1.99</v>
      </c>
      <c r="N1941" s="2" t="str">
        <f t="shared" si="184"/>
        <v>90-94.99</v>
      </c>
      <c r="O1941" s="2">
        <f t="shared" si="185"/>
        <v>0</v>
      </c>
      <c r="P1941" s="2">
        <f>1</f>
        <v>1</v>
      </c>
    </row>
    <row r="1942" spans="1:16" x14ac:dyDescent="0.25">
      <c r="A1942" s="1">
        <v>45301</v>
      </c>
      <c r="B1942">
        <v>10011000</v>
      </c>
      <c r="C1942">
        <v>92.09</v>
      </c>
      <c r="D1942">
        <v>77.930000000000007</v>
      </c>
      <c r="E1942">
        <v>1.65</v>
      </c>
      <c r="F1942" t="s">
        <v>9</v>
      </c>
      <c r="G1942" t="s">
        <v>12</v>
      </c>
      <c r="H1942" t="s">
        <v>13</v>
      </c>
      <c r="I1942">
        <v>61</v>
      </c>
      <c r="J1942">
        <f t="shared" si="180"/>
        <v>2024</v>
      </c>
      <c r="K1942" t="str">
        <f t="shared" si="181"/>
        <v>50-100</v>
      </c>
      <c r="L1942" t="str">
        <f t="shared" si="182"/>
        <v>65-79.99</v>
      </c>
      <c r="M1942" s="2" t="str">
        <f t="shared" si="183"/>
        <v>1.50-1.99</v>
      </c>
      <c r="N1942" s="2" t="str">
        <f t="shared" si="184"/>
        <v>90-94.99</v>
      </c>
      <c r="O1942" s="2">
        <f t="shared" si="185"/>
        <v>0</v>
      </c>
      <c r="P1942" s="2">
        <f>1</f>
        <v>1</v>
      </c>
    </row>
    <row r="1943" spans="1:16" x14ac:dyDescent="0.25">
      <c r="A1943" s="1">
        <v>42355</v>
      </c>
      <c r="B1943">
        <v>3787000</v>
      </c>
      <c r="C1943">
        <v>85.09</v>
      </c>
      <c r="D1943">
        <v>62.04</v>
      </c>
      <c r="E1943">
        <v>2.12</v>
      </c>
      <c r="F1943" t="s">
        <v>9</v>
      </c>
      <c r="G1943" t="s">
        <v>10</v>
      </c>
      <c r="H1943" t="s">
        <v>11</v>
      </c>
      <c r="I1943">
        <v>56</v>
      </c>
      <c r="J1943">
        <f t="shared" si="180"/>
        <v>2015</v>
      </c>
      <c r="K1943" t="str">
        <f t="shared" si="181"/>
        <v>50-100</v>
      </c>
      <c r="L1943" t="str">
        <f t="shared" si="182"/>
        <v>Under 65</v>
      </c>
      <c r="M1943" s="2" t="str">
        <f t="shared" si="183"/>
        <v>Over 2.00</v>
      </c>
      <c r="N1943" s="2" t="str">
        <f t="shared" si="184"/>
        <v>Under 90</v>
      </c>
      <c r="O1943" s="2">
        <f t="shared" si="185"/>
        <v>0</v>
      </c>
      <c r="P1943" s="2">
        <f>1</f>
        <v>1</v>
      </c>
    </row>
    <row r="1944" spans="1:16" x14ac:dyDescent="0.25">
      <c r="A1944" s="1">
        <v>42770</v>
      </c>
      <c r="B1944">
        <v>3799000</v>
      </c>
      <c r="C1944">
        <v>99.39</v>
      </c>
      <c r="D1944">
        <v>70.099999999999994</v>
      </c>
      <c r="E1944">
        <v>2.38</v>
      </c>
      <c r="F1944" t="s">
        <v>9</v>
      </c>
      <c r="G1944" t="s">
        <v>50</v>
      </c>
      <c r="H1944" t="s">
        <v>21</v>
      </c>
      <c r="I1944">
        <v>92</v>
      </c>
      <c r="J1944">
        <f t="shared" si="180"/>
        <v>2017</v>
      </c>
      <c r="K1944" t="str">
        <f t="shared" si="181"/>
        <v>50-100</v>
      </c>
      <c r="L1944" t="str">
        <f t="shared" si="182"/>
        <v>65-79.99</v>
      </c>
      <c r="M1944" s="2" t="str">
        <f t="shared" si="183"/>
        <v>Over 2.00</v>
      </c>
      <c r="N1944" s="2" t="str">
        <f t="shared" si="184"/>
        <v>Over 98</v>
      </c>
      <c r="O1944" s="2">
        <f t="shared" si="185"/>
        <v>0</v>
      </c>
      <c r="P1944" s="2">
        <f>1</f>
        <v>1</v>
      </c>
    </row>
    <row r="1945" spans="1:16" x14ac:dyDescent="0.25">
      <c r="A1945" s="1">
        <v>44654</v>
      </c>
      <c r="B1945">
        <v>7069000</v>
      </c>
      <c r="C1945">
        <v>86.28</v>
      </c>
      <c r="D1945">
        <v>58.8</v>
      </c>
      <c r="E1945">
        <v>1.01</v>
      </c>
      <c r="F1945" t="s">
        <v>9</v>
      </c>
      <c r="G1945" t="s">
        <v>16</v>
      </c>
      <c r="H1945" t="s">
        <v>11</v>
      </c>
      <c r="I1945">
        <v>103</v>
      </c>
      <c r="J1945">
        <f t="shared" si="180"/>
        <v>2022</v>
      </c>
      <c r="K1945" t="str">
        <f t="shared" si="181"/>
        <v>More than 100</v>
      </c>
      <c r="L1945" t="str">
        <f t="shared" si="182"/>
        <v>Under 65</v>
      </c>
      <c r="M1945" s="2" t="str">
        <f t="shared" si="183"/>
        <v>Under 1.25</v>
      </c>
      <c r="N1945" s="2" t="str">
        <f t="shared" si="184"/>
        <v>Under 90</v>
      </c>
      <c r="O1945" s="2">
        <f t="shared" si="185"/>
        <v>0</v>
      </c>
      <c r="P1945" s="2">
        <f>1</f>
        <v>1</v>
      </c>
    </row>
    <row r="1946" spans="1:16" x14ac:dyDescent="0.25">
      <c r="A1946" s="1">
        <v>45351</v>
      </c>
      <c r="B1946">
        <v>3145000</v>
      </c>
      <c r="C1946">
        <v>96.8</v>
      </c>
      <c r="D1946">
        <v>63.56</v>
      </c>
      <c r="E1946">
        <v>2.23</v>
      </c>
      <c r="F1946" t="s">
        <v>9</v>
      </c>
      <c r="G1946" t="s">
        <v>42</v>
      </c>
      <c r="H1946" t="s">
        <v>26</v>
      </c>
      <c r="I1946">
        <v>113</v>
      </c>
      <c r="J1946">
        <f t="shared" si="180"/>
        <v>2024</v>
      </c>
      <c r="K1946" t="str">
        <f t="shared" si="181"/>
        <v>More than 100</v>
      </c>
      <c r="L1946" t="str">
        <f t="shared" si="182"/>
        <v>Under 65</v>
      </c>
      <c r="M1946" s="2" t="str">
        <f t="shared" si="183"/>
        <v>Over 2.00</v>
      </c>
      <c r="N1946" s="2" t="str">
        <f t="shared" si="184"/>
        <v>95-97.99</v>
      </c>
      <c r="O1946" s="2">
        <f t="shared" si="185"/>
        <v>0</v>
      </c>
      <c r="P1946" s="2">
        <f>1</f>
        <v>1</v>
      </c>
    </row>
    <row r="1947" spans="1:16" x14ac:dyDescent="0.25">
      <c r="A1947" s="1">
        <v>45052</v>
      </c>
      <c r="B1947">
        <v>4686000</v>
      </c>
      <c r="C1947">
        <v>90.11</v>
      </c>
      <c r="D1947">
        <v>66.34</v>
      </c>
      <c r="E1947">
        <v>1.52</v>
      </c>
      <c r="F1947" t="s">
        <v>9</v>
      </c>
      <c r="G1947" t="s">
        <v>24</v>
      </c>
      <c r="H1947" t="s">
        <v>15</v>
      </c>
      <c r="I1947">
        <v>69</v>
      </c>
      <c r="J1947">
        <f t="shared" si="180"/>
        <v>2023</v>
      </c>
      <c r="K1947" t="str">
        <f t="shared" si="181"/>
        <v>50-100</v>
      </c>
      <c r="L1947" t="str">
        <f t="shared" si="182"/>
        <v>65-79.99</v>
      </c>
      <c r="M1947" s="2" t="str">
        <f t="shared" si="183"/>
        <v>1.50-1.99</v>
      </c>
      <c r="N1947" s="2" t="str">
        <f t="shared" si="184"/>
        <v>90-94.99</v>
      </c>
      <c r="O1947" s="2">
        <f t="shared" si="185"/>
        <v>0</v>
      </c>
      <c r="P1947" s="2">
        <f>1</f>
        <v>1</v>
      </c>
    </row>
    <row r="1948" spans="1:16" x14ac:dyDescent="0.25">
      <c r="A1948" s="1">
        <v>43706</v>
      </c>
      <c r="B1948">
        <v>4352000</v>
      </c>
      <c r="C1948">
        <v>90.27</v>
      </c>
      <c r="D1948">
        <v>83.49</v>
      </c>
      <c r="E1948">
        <v>1.1000000000000001</v>
      </c>
      <c r="F1948" t="s">
        <v>9</v>
      </c>
      <c r="G1948" t="s">
        <v>48</v>
      </c>
      <c r="H1948" t="s">
        <v>13</v>
      </c>
      <c r="I1948">
        <v>81</v>
      </c>
      <c r="J1948">
        <f t="shared" si="180"/>
        <v>2019</v>
      </c>
      <c r="K1948" t="str">
        <f t="shared" si="181"/>
        <v>50-100</v>
      </c>
      <c r="L1948" t="str">
        <f t="shared" si="182"/>
        <v>Over 80</v>
      </c>
      <c r="M1948" s="2" t="str">
        <f t="shared" si="183"/>
        <v>Under 1.25</v>
      </c>
      <c r="N1948" s="2" t="str">
        <f t="shared" si="184"/>
        <v>90-94.99</v>
      </c>
      <c r="O1948" s="2">
        <f t="shared" si="185"/>
        <v>0</v>
      </c>
      <c r="P1948" s="2">
        <f>1</f>
        <v>1</v>
      </c>
    </row>
    <row r="1949" spans="1:16" x14ac:dyDescent="0.25">
      <c r="A1949" s="1">
        <v>43547</v>
      </c>
      <c r="B1949">
        <v>4487000</v>
      </c>
      <c r="C1949">
        <v>90.59</v>
      </c>
      <c r="D1949">
        <v>81.06</v>
      </c>
      <c r="E1949">
        <v>1.89</v>
      </c>
      <c r="F1949" t="s">
        <v>9</v>
      </c>
      <c r="G1949" t="s">
        <v>42</v>
      </c>
      <c r="H1949" t="s">
        <v>26</v>
      </c>
      <c r="I1949">
        <v>59</v>
      </c>
      <c r="J1949">
        <f t="shared" si="180"/>
        <v>2019</v>
      </c>
      <c r="K1949" t="str">
        <f t="shared" si="181"/>
        <v>50-100</v>
      </c>
      <c r="L1949" t="str">
        <f t="shared" si="182"/>
        <v>Over 80</v>
      </c>
      <c r="M1949" s="2" t="str">
        <f t="shared" si="183"/>
        <v>1.50-1.99</v>
      </c>
      <c r="N1949" s="2" t="str">
        <f t="shared" si="184"/>
        <v>90-94.99</v>
      </c>
      <c r="O1949" s="2">
        <f t="shared" si="185"/>
        <v>0</v>
      </c>
      <c r="P1949" s="2">
        <f>1</f>
        <v>1</v>
      </c>
    </row>
    <row r="1950" spans="1:16" x14ac:dyDescent="0.25">
      <c r="A1950" s="1">
        <v>45835</v>
      </c>
      <c r="B1950">
        <v>7533000</v>
      </c>
      <c r="C1950">
        <v>86.77</v>
      </c>
      <c r="D1950">
        <v>83.33</v>
      </c>
      <c r="E1950">
        <v>2.06</v>
      </c>
      <c r="F1950" t="s">
        <v>9</v>
      </c>
      <c r="G1950" t="s">
        <v>41</v>
      </c>
      <c r="H1950" t="s">
        <v>33</v>
      </c>
      <c r="I1950">
        <v>96</v>
      </c>
      <c r="J1950">
        <f t="shared" si="180"/>
        <v>2025</v>
      </c>
      <c r="K1950" t="str">
        <f t="shared" si="181"/>
        <v>50-100</v>
      </c>
      <c r="L1950" t="str">
        <f t="shared" si="182"/>
        <v>Over 80</v>
      </c>
      <c r="M1950" s="2" t="str">
        <f t="shared" si="183"/>
        <v>Over 2.00</v>
      </c>
      <c r="N1950" s="2" t="str">
        <f t="shared" si="184"/>
        <v>Under 90</v>
      </c>
      <c r="O1950" s="2">
        <f t="shared" si="185"/>
        <v>0</v>
      </c>
      <c r="P1950" s="2">
        <f>1</f>
        <v>1</v>
      </c>
    </row>
    <row r="1951" spans="1:16" x14ac:dyDescent="0.25">
      <c r="A1951" s="1">
        <v>44403</v>
      </c>
      <c r="B1951">
        <v>6881000</v>
      </c>
      <c r="C1951">
        <v>95.5</v>
      </c>
      <c r="D1951">
        <v>58.07</v>
      </c>
      <c r="E1951">
        <v>1.64</v>
      </c>
      <c r="F1951" t="s">
        <v>9</v>
      </c>
      <c r="G1951" t="s">
        <v>24</v>
      </c>
      <c r="H1951" t="s">
        <v>15</v>
      </c>
      <c r="I1951">
        <v>80</v>
      </c>
      <c r="J1951">
        <f t="shared" si="180"/>
        <v>2021</v>
      </c>
      <c r="K1951" t="str">
        <f t="shared" si="181"/>
        <v>50-100</v>
      </c>
      <c r="L1951" t="str">
        <f t="shared" si="182"/>
        <v>Under 65</v>
      </c>
      <c r="M1951" s="2" t="str">
        <f t="shared" si="183"/>
        <v>1.50-1.99</v>
      </c>
      <c r="N1951" s="2" t="str">
        <f t="shared" si="184"/>
        <v>95-97.99</v>
      </c>
      <c r="O1951" s="2">
        <f t="shared" si="185"/>
        <v>0</v>
      </c>
      <c r="P1951" s="2">
        <f>1</f>
        <v>1</v>
      </c>
    </row>
    <row r="1952" spans="1:16" x14ac:dyDescent="0.25">
      <c r="A1952" s="1">
        <v>42513</v>
      </c>
      <c r="B1952">
        <v>3632000</v>
      </c>
      <c r="C1952">
        <v>99.32</v>
      </c>
      <c r="D1952">
        <v>55.14</v>
      </c>
      <c r="E1952">
        <v>2.0499999999999998</v>
      </c>
      <c r="F1952" t="s">
        <v>9</v>
      </c>
      <c r="G1952" t="s">
        <v>36</v>
      </c>
      <c r="H1952" t="s">
        <v>37</v>
      </c>
      <c r="I1952">
        <v>74</v>
      </c>
      <c r="J1952">
        <f t="shared" si="180"/>
        <v>2016</v>
      </c>
      <c r="K1952" t="str">
        <f t="shared" si="181"/>
        <v>50-100</v>
      </c>
      <c r="L1952" t="str">
        <f t="shared" si="182"/>
        <v>Under 65</v>
      </c>
      <c r="M1952" s="2" t="str">
        <f t="shared" si="183"/>
        <v>Over 2.00</v>
      </c>
      <c r="N1952" s="2" t="str">
        <f t="shared" si="184"/>
        <v>Over 98</v>
      </c>
      <c r="O1952" s="2">
        <f t="shared" si="185"/>
        <v>0</v>
      </c>
      <c r="P1952" s="2">
        <f>1</f>
        <v>1</v>
      </c>
    </row>
    <row r="1953" spans="1:16" x14ac:dyDescent="0.25">
      <c r="A1953" s="1">
        <v>42525</v>
      </c>
      <c r="B1953">
        <v>4083000</v>
      </c>
      <c r="C1953">
        <v>98.87</v>
      </c>
      <c r="D1953">
        <v>84.07</v>
      </c>
      <c r="E1953">
        <v>1.79</v>
      </c>
      <c r="F1953" t="s">
        <v>9</v>
      </c>
      <c r="G1953" t="s">
        <v>50</v>
      </c>
      <c r="H1953" t="s">
        <v>21</v>
      </c>
      <c r="I1953">
        <v>75</v>
      </c>
      <c r="J1953">
        <f t="shared" si="180"/>
        <v>2016</v>
      </c>
      <c r="K1953" t="str">
        <f t="shared" si="181"/>
        <v>50-100</v>
      </c>
      <c r="L1953" t="str">
        <f t="shared" si="182"/>
        <v>Over 80</v>
      </c>
      <c r="M1953" s="2" t="str">
        <f t="shared" si="183"/>
        <v>1.50-1.99</v>
      </c>
      <c r="N1953" s="2" t="str">
        <f t="shared" si="184"/>
        <v>Over 98</v>
      </c>
      <c r="O1953" s="2">
        <f t="shared" si="185"/>
        <v>0</v>
      </c>
      <c r="P1953" s="2">
        <f>1</f>
        <v>1</v>
      </c>
    </row>
    <row r="1954" spans="1:16" x14ac:dyDescent="0.25">
      <c r="A1954" s="1">
        <v>43959</v>
      </c>
      <c r="B1954">
        <v>4130000</v>
      </c>
      <c r="C1954">
        <v>90.45</v>
      </c>
      <c r="D1954">
        <v>60.22</v>
      </c>
      <c r="E1954">
        <v>1.76</v>
      </c>
      <c r="F1954" t="s">
        <v>9</v>
      </c>
      <c r="G1954" t="s">
        <v>27</v>
      </c>
      <c r="H1954" t="s">
        <v>28</v>
      </c>
      <c r="I1954">
        <v>65</v>
      </c>
      <c r="J1954">
        <f t="shared" si="180"/>
        <v>2020</v>
      </c>
      <c r="K1954" t="str">
        <f t="shared" si="181"/>
        <v>50-100</v>
      </c>
      <c r="L1954" t="str">
        <f t="shared" si="182"/>
        <v>Under 65</v>
      </c>
      <c r="M1954" s="2" t="str">
        <f t="shared" si="183"/>
        <v>1.50-1.99</v>
      </c>
      <c r="N1954" s="2" t="str">
        <f t="shared" si="184"/>
        <v>90-94.99</v>
      </c>
      <c r="O1954" s="2">
        <f t="shared" si="185"/>
        <v>0</v>
      </c>
      <c r="P1954" s="2">
        <f>1</f>
        <v>1</v>
      </c>
    </row>
    <row r="1955" spans="1:16" x14ac:dyDescent="0.25">
      <c r="A1955" s="1">
        <v>45286</v>
      </c>
      <c r="B1955">
        <v>5151000</v>
      </c>
      <c r="C1955">
        <v>98.35</v>
      </c>
      <c r="D1955">
        <v>76.040000000000006</v>
      </c>
      <c r="E1955">
        <v>1.71</v>
      </c>
      <c r="F1955" t="s">
        <v>19</v>
      </c>
      <c r="G1955" t="s">
        <v>43</v>
      </c>
      <c r="H1955" t="s">
        <v>15</v>
      </c>
      <c r="I1955">
        <v>89</v>
      </c>
      <c r="J1955">
        <f t="shared" si="180"/>
        <v>2023</v>
      </c>
      <c r="K1955" t="str">
        <f t="shared" si="181"/>
        <v>50-100</v>
      </c>
      <c r="L1955" t="str">
        <f t="shared" si="182"/>
        <v>65-79.99</v>
      </c>
      <c r="M1955" s="2" t="str">
        <f t="shared" si="183"/>
        <v>1.50-1.99</v>
      </c>
      <c r="N1955" s="2" t="str">
        <f t="shared" si="184"/>
        <v>Over 98</v>
      </c>
      <c r="O1955" s="2">
        <f t="shared" si="185"/>
        <v>1</v>
      </c>
      <c r="P1955" s="2">
        <f>1</f>
        <v>1</v>
      </c>
    </row>
    <row r="1956" spans="1:16" x14ac:dyDescent="0.25">
      <c r="A1956" s="1">
        <v>45135</v>
      </c>
      <c r="B1956">
        <v>4812000</v>
      </c>
      <c r="C1956">
        <v>98.03</v>
      </c>
      <c r="D1956">
        <v>61.66</v>
      </c>
      <c r="E1956">
        <v>1.19</v>
      </c>
      <c r="F1956" t="s">
        <v>9</v>
      </c>
      <c r="G1956" t="s">
        <v>51</v>
      </c>
      <c r="H1956" t="s">
        <v>28</v>
      </c>
      <c r="I1956">
        <v>109</v>
      </c>
      <c r="J1956">
        <f t="shared" si="180"/>
        <v>2023</v>
      </c>
      <c r="K1956" t="str">
        <f t="shared" si="181"/>
        <v>More than 100</v>
      </c>
      <c r="L1956" t="str">
        <f t="shared" si="182"/>
        <v>Under 65</v>
      </c>
      <c r="M1956" s="2" t="str">
        <f t="shared" si="183"/>
        <v>Under 1.25</v>
      </c>
      <c r="N1956" s="2" t="str">
        <f t="shared" si="184"/>
        <v>Over 98</v>
      </c>
      <c r="O1956" s="2">
        <f t="shared" si="185"/>
        <v>0</v>
      </c>
      <c r="P1956" s="2">
        <f>1</f>
        <v>1</v>
      </c>
    </row>
    <row r="1957" spans="1:16" x14ac:dyDescent="0.25">
      <c r="A1957" s="1">
        <v>43986</v>
      </c>
      <c r="B1957">
        <v>5534000</v>
      </c>
      <c r="C1957">
        <v>98.34</v>
      </c>
      <c r="D1957">
        <v>87.51</v>
      </c>
      <c r="E1957">
        <v>1.08</v>
      </c>
      <c r="F1957" t="s">
        <v>19</v>
      </c>
      <c r="G1957" t="s">
        <v>31</v>
      </c>
      <c r="H1957" t="s">
        <v>21</v>
      </c>
      <c r="I1957">
        <v>107</v>
      </c>
      <c r="J1957">
        <f t="shared" si="180"/>
        <v>2020</v>
      </c>
      <c r="K1957" t="str">
        <f t="shared" si="181"/>
        <v>More than 100</v>
      </c>
      <c r="L1957" t="str">
        <f t="shared" si="182"/>
        <v>Over 80</v>
      </c>
      <c r="M1957" s="2" t="str">
        <f t="shared" si="183"/>
        <v>Under 1.25</v>
      </c>
      <c r="N1957" s="2" t="str">
        <f t="shared" si="184"/>
        <v>Over 98</v>
      </c>
      <c r="O1957" s="2">
        <f t="shared" si="185"/>
        <v>1</v>
      </c>
      <c r="P1957" s="2">
        <f>1</f>
        <v>1</v>
      </c>
    </row>
    <row r="1958" spans="1:16" x14ac:dyDescent="0.25">
      <c r="A1958" s="1">
        <v>45545</v>
      </c>
      <c r="B1958">
        <v>500000</v>
      </c>
      <c r="C1958">
        <v>94.39</v>
      </c>
      <c r="D1958">
        <v>81.739999999999995</v>
      </c>
      <c r="E1958">
        <v>1.42</v>
      </c>
      <c r="F1958" t="s">
        <v>9</v>
      </c>
      <c r="G1958" t="s">
        <v>43</v>
      </c>
      <c r="H1958" t="s">
        <v>15</v>
      </c>
      <c r="I1958">
        <v>75</v>
      </c>
      <c r="J1958">
        <f t="shared" si="180"/>
        <v>2024</v>
      </c>
      <c r="K1958" t="str">
        <f t="shared" si="181"/>
        <v>50-100</v>
      </c>
      <c r="L1958" t="str">
        <f t="shared" si="182"/>
        <v>Over 80</v>
      </c>
      <c r="M1958" s="2" t="str">
        <f t="shared" si="183"/>
        <v>1.25-1.49</v>
      </c>
      <c r="N1958" s="2" t="str">
        <f t="shared" si="184"/>
        <v>90-94.99</v>
      </c>
      <c r="O1958" s="2">
        <f t="shared" si="185"/>
        <v>0</v>
      </c>
      <c r="P1958" s="2">
        <f>1</f>
        <v>1</v>
      </c>
    </row>
    <row r="1959" spans="1:16" x14ac:dyDescent="0.25">
      <c r="A1959" s="1">
        <v>42261</v>
      </c>
      <c r="B1959">
        <v>8533000</v>
      </c>
      <c r="C1959">
        <v>87.02</v>
      </c>
      <c r="D1959">
        <v>82.56</v>
      </c>
      <c r="E1959">
        <v>1.91</v>
      </c>
      <c r="F1959" t="s">
        <v>52</v>
      </c>
      <c r="G1959" t="s">
        <v>27</v>
      </c>
      <c r="H1959" t="s">
        <v>28</v>
      </c>
      <c r="I1959">
        <v>89</v>
      </c>
      <c r="J1959">
        <f t="shared" si="180"/>
        <v>2015</v>
      </c>
      <c r="K1959" t="str">
        <f t="shared" si="181"/>
        <v>50-100</v>
      </c>
      <c r="L1959" t="str">
        <f t="shared" si="182"/>
        <v>Over 80</v>
      </c>
      <c r="M1959" s="2" t="str">
        <f t="shared" si="183"/>
        <v>1.50-1.99</v>
      </c>
      <c r="N1959" s="2" t="str">
        <f t="shared" si="184"/>
        <v>Under 90</v>
      </c>
      <c r="O1959" s="2">
        <f t="shared" si="185"/>
        <v>1</v>
      </c>
      <c r="P1959" s="2">
        <f>1</f>
        <v>1</v>
      </c>
    </row>
    <row r="1960" spans="1:16" x14ac:dyDescent="0.25">
      <c r="A1960" s="1">
        <v>42878</v>
      </c>
      <c r="B1960">
        <v>4710000</v>
      </c>
      <c r="C1960">
        <v>86.62</v>
      </c>
      <c r="D1960">
        <v>70.260000000000005</v>
      </c>
      <c r="E1960">
        <v>1.1299999999999999</v>
      </c>
      <c r="F1960" t="s">
        <v>9</v>
      </c>
      <c r="G1960" t="s">
        <v>20</v>
      </c>
      <c r="H1960" t="s">
        <v>21</v>
      </c>
      <c r="I1960">
        <v>87</v>
      </c>
      <c r="J1960">
        <f t="shared" si="180"/>
        <v>2017</v>
      </c>
      <c r="K1960" t="str">
        <f t="shared" si="181"/>
        <v>50-100</v>
      </c>
      <c r="L1960" t="str">
        <f t="shared" si="182"/>
        <v>65-79.99</v>
      </c>
      <c r="M1960" s="2" t="str">
        <f t="shared" si="183"/>
        <v>Under 1.25</v>
      </c>
      <c r="N1960" s="2" t="str">
        <f t="shared" si="184"/>
        <v>Under 90</v>
      </c>
      <c r="O1960" s="2">
        <f t="shared" si="185"/>
        <v>0</v>
      </c>
      <c r="P1960" s="2">
        <f>1</f>
        <v>1</v>
      </c>
    </row>
    <row r="1961" spans="1:16" x14ac:dyDescent="0.25">
      <c r="A1961" s="1">
        <v>44888</v>
      </c>
      <c r="B1961">
        <v>5324000</v>
      </c>
      <c r="C1961">
        <v>90.53</v>
      </c>
      <c r="D1961">
        <v>52.63</v>
      </c>
      <c r="E1961">
        <v>1.93</v>
      </c>
      <c r="F1961" t="s">
        <v>9</v>
      </c>
      <c r="G1961" t="s">
        <v>27</v>
      </c>
      <c r="H1961" t="s">
        <v>28</v>
      </c>
      <c r="I1961">
        <v>124</v>
      </c>
      <c r="J1961">
        <f t="shared" si="180"/>
        <v>2022</v>
      </c>
      <c r="K1961" t="str">
        <f t="shared" si="181"/>
        <v>More than 100</v>
      </c>
      <c r="L1961" t="str">
        <f t="shared" si="182"/>
        <v>Under 65</v>
      </c>
      <c r="M1961" s="2" t="str">
        <f t="shared" si="183"/>
        <v>1.50-1.99</v>
      </c>
      <c r="N1961" s="2" t="str">
        <f t="shared" si="184"/>
        <v>90-94.99</v>
      </c>
      <c r="O1961" s="2">
        <f t="shared" si="185"/>
        <v>0</v>
      </c>
      <c r="P1961" s="2">
        <f>1</f>
        <v>1</v>
      </c>
    </row>
    <row r="1962" spans="1:16" x14ac:dyDescent="0.25">
      <c r="A1962" s="1">
        <v>43043</v>
      </c>
      <c r="B1962">
        <v>1762000</v>
      </c>
      <c r="C1962">
        <v>98.65</v>
      </c>
      <c r="D1962">
        <v>62.16</v>
      </c>
      <c r="E1962">
        <v>1.67</v>
      </c>
      <c r="F1962" t="s">
        <v>9</v>
      </c>
      <c r="G1962" t="s">
        <v>48</v>
      </c>
      <c r="H1962" t="s">
        <v>13</v>
      </c>
      <c r="I1962">
        <v>93</v>
      </c>
      <c r="J1962">
        <f t="shared" si="180"/>
        <v>2017</v>
      </c>
      <c r="K1962" t="str">
        <f t="shared" si="181"/>
        <v>50-100</v>
      </c>
      <c r="L1962" t="str">
        <f t="shared" si="182"/>
        <v>Under 65</v>
      </c>
      <c r="M1962" s="2" t="str">
        <f t="shared" si="183"/>
        <v>1.50-1.99</v>
      </c>
      <c r="N1962" s="2" t="str">
        <f t="shared" si="184"/>
        <v>Over 98</v>
      </c>
      <c r="O1962" s="2">
        <f t="shared" si="185"/>
        <v>0</v>
      </c>
      <c r="P1962" s="2">
        <f>1</f>
        <v>1</v>
      </c>
    </row>
    <row r="1963" spans="1:16" x14ac:dyDescent="0.25">
      <c r="A1963" s="1">
        <v>43854</v>
      </c>
      <c r="B1963">
        <v>3144000</v>
      </c>
      <c r="C1963">
        <v>98.98</v>
      </c>
      <c r="D1963">
        <v>64.98</v>
      </c>
      <c r="E1963">
        <v>1.1200000000000001</v>
      </c>
      <c r="F1963" t="s">
        <v>9</v>
      </c>
      <c r="G1963" t="s">
        <v>42</v>
      </c>
      <c r="H1963" t="s">
        <v>26</v>
      </c>
      <c r="I1963">
        <v>78</v>
      </c>
      <c r="J1963">
        <f t="shared" si="180"/>
        <v>2020</v>
      </c>
      <c r="K1963" t="str">
        <f t="shared" si="181"/>
        <v>50-100</v>
      </c>
      <c r="L1963" t="str">
        <f t="shared" si="182"/>
        <v>Under 65</v>
      </c>
      <c r="M1963" s="2" t="str">
        <f t="shared" si="183"/>
        <v>Under 1.25</v>
      </c>
      <c r="N1963" s="2" t="str">
        <f t="shared" si="184"/>
        <v>Over 98</v>
      </c>
      <c r="O1963" s="2">
        <f t="shared" si="185"/>
        <v>0</v>
      </c>
      <c r="P1963" s="2">
        <f>1</f>
        <v>1</v>
      </c>
    </row>
    <row r="1964" spans="1:16" x14ac:dyDescent="0.25">
      <c r="A1964" s="1">
        <v>44483</v>
      </c>
      <c r="B1964">
        <v>7910000</v>
      </c>
      <c r="C1964">
        <v>92.7</v>
      </c>
      <c r="D1964">
        <v>77.78</v>
      </c>
      <c r="E1964">
        <v>1.08</v>
      </c>
      <c r="F1964" t="s">
        <v>19</v>
      </c>
      <c r="G1964" t="s">
        <v>38</v>
      </c>
      <c r="H1964" t="s">
        <v>23</v>
      </c>
      <c r="I1964">
        <v>25</v>
      </c>
      <c r="J1964">
        <f t="shared" si="180"/>
        <v>2021</v>
      </c>
      <c r="K1964" t="str">
        <f t="shared" si="181"/>
        <v>Less than 50</v>
      </c>
      <c r="L1964" t="str">
        <f t="shared" si="182"/>
        <v>65-79.99</v>
      </c>
      <c r="M1964" s="2" t="str">
        <f t="shared" si="183"/>
        <v>Under 1.25</v>
      </c>
      <c r="N1964" s="2" t="str">
        <f t="shared" si="184"/>
        <v>90-94.99</v>
      </c>
      <c r="O1964" s="2">
        <f t="shared" si="185"/>
        <v>1</v>
      </c>
      <c r="P1964" s="2">
        <f>1</f>
        <v>1</v>
      </c>
    </row>
    <row r="1965" spans="1:16" x14ac:dyDescent="0.25">
      <c r="A1965" s="1">
        <v>44716</v>
      </c>
      <c r="B1965">
        <v>6694000</v>
      </c>
      <c r="C1965">
        <v>86.2</v>
      </c>
      <c r="D1965">
        <v>84.22</v>
      </c>
      <c r="E1965">
        <v>1.1399999999999999</v>
      </c>
      <c r="F1965" t="s">
        <v>19</v>
      </c>
      <c r="G1965" t="s">
        <v>48</v>
      </c>
      <c r="H1965" t="s">
        <v>13</v>
      </c>
      <c r="I1965">
        <v>57</v>
      </c>
      <c r="J1965">
        <f t="shared" si="180"/>
        <v>2022</v>
      </c>
      <c r="K1965" t="str">
        <f t="shared" si="181"/>
        <v>50-100</v>
      </c>
      <c r="L1965" t="str">
        <f t="shared" si="182"/>
        <v>Over 80</v>
      </c>
      <c r="M1965" s="2" t="str">
        <f t="shared" si="183"/>
        <v>Under 1.25</v>
      </c>
      <c r="N1965" s="2" t="str">
        <f t="shared" si="184"/>
        <v>Under 90</v>
      </c>
      <c r="O1965" s="2">
        <f t="shared" si="185"/>
        <v>1</v>
      </c>
      <c r="P1965" s="2">
        <f>1</f>
        <v>1</v>
      </c>
    </row>
    <row r="1966" spans="1:16" x14ac:dyDescent="0.25">
      <c r="A1966" s="1">
        <v>44484</v>
      </c>
      <c r="B1966">
        <v>4127000</v>
      </c>
      <c r="C1966">
        <v>94.18</v>
      </c>
      <c r="D1966">
        <v>56.12</v>
      </c>
      <c r="E1966">
        <v>1.1000000000000001</v>
      </c>
      <c r="F1966" t="s">
        <v>9</v>
      </c>
      <c r="G1966" t="s">
        <v>17</v>
      </c>
      <c r="H1966" t="s">
        <v>18</v>
      </c>
      <c r="I1966">
        <v>106</v>
      </c>
      <c r="J1966">
        <f t="shared" si="180"/>
        <v>2021</v>
      </c>
      <c r="K1966" t="str">
        <f t="shared" si="181"/>
        <v>More than 100</v>
      </c>
      <c r="L1966" t="str">
        <f t="shared" si="182"/>
        <v>Under 65</v>
      </c>
      <c r="M1966" s="2" t="str">
        <f t="shared" si="183"/>
        <v>Under 1.25</v>
      </c>
      <c r="N1966" s="2" t="str">
        <f t="shared" si="184"/>
        <v>90-94.99</v>
      </c>
      <c r="O1966" s="2">
        <f t="shared" si="185"/>
        <v>0</v>
      </c>
      <c r="P1966" s="2">
        <f>1</f>
        <v>1</v>
      </c>
    </row>
    <row r="1967" spans="1:16" x14ac:dyDescent="0.25">
      <c r="A1967" s="1">
        <v>42492</v>
      </c>
      <c r="B1967">
        <v>4185000</v>
      </c>
      <c r="C1967">
        <v>89.69</v>
      </c>
      <c r="D1967">
        <v>70.58</v>
      </c>
      <c r="E1967">
        <v>1.88</v>
      </c>
      <c r="F1967" t="s">
        <v>9</v>
      </c>
      <c r="G1967" t="s">
        <v>25</v>
      </c>
      <c r="H1967" t="s">
        <v>26</v>
      </c>
      <c r="I1967">
        <v>65</v>
      </c>
      <c r="J1967">
        <f t="shared" si="180"/>
        <v>2016</v>
      </c>
      <c r="K1967" t="str">
        <f t="shared" si="181"/>
        <v>50-100</v>
      </c>
      <c r="L1967" t="str">
        <f t="shared" si="182"/>
        <v>65-79.99</v>
      </c>
      <c r="M1967" s="2" t="str">
        <f t="shared" si="183"/>
        <v>1.50-1.99</v>
      </c>
      <c r="N1967" s="2" t="str">
        <f t="shared" si="184"/>
        <v>Under 90</v>
      </c>
      <c r="O1967" s="2">
        <f t="shared" si="185"/>
        <v>0</v>
      </c>
      <c r="P1967" s="2">
        <f>1</f>
        <v>1</v>
      </c>
    </row>
    <row r="1968" spans="1:16" x14ac:dyDescent="0.25">
      <c r="A1968" s="1">
        <v>44700</v>
      </c>
      <c r="B1968">
        <v>6227000</v>
      </c>
      <c r="C1968">
        <v>94.13</v>
      </c>
      <c r="D1968">
        <v>66.47</v>
      </c>
      <c r="E1968">
        <v>1.71</v>
      </c>
      <c r="F1968" t="s">
        <v>9</v>
      </c>
      <c r="G1968" t="s">
        <v>31</v>
      </c>
      <c r="H1968" t="s">
        <v>21</v>
      </c>
      <c r="I1968">
        <v>109</v>
      </c>
      <c r="J1968">
        <f t="shared" si="180"/>
        <v>2022</v>
      </c>
      <c r="K1968" t="str">
        <f t="shared" si="181"/>
        <v>More than 100</v>
      </c>
      <c r="L1968" t="str">
        <f t="shared" si="182"/>
        <v>65-79.99</v>
      </c>
      <c r="M1968" s="2" t="str">
        <f t="shared" si="183"/>
        <v>1.50-1.99</v>
      </c>
      <c r="N1968" s="2" t="str">
        <f t="shared" si="184"/>
        <v>90-94.99</v>
      </c>
      <c r="O1968" s="2">
        <f t="shared" si="185"/>
        <v>0</v>
      </c>
      <c r="P1968" s="2">
        <f>1</f>
        <v>1</v>
      </c>
    </row>
    <row r="1969" spans="1:16" x14ac:dyDescent="0.25">
      <c r="A1969" s="1">
        <v>42528</v>
      </c>
      <c r="B1969">
        <v>7293000</v>
      </c>
      <c r="C1969">
        <v>88.45</v>
      </c>
      <c r="D1969">
        <v>50.23</v>
      </c>
      <c r="E1969">
        <v>1.98</v>
      </c>
      <c r="F1969" t="s">
        <v>9</v>
      </c>
      <c r="G1969" t="s">
        <v>38</v>
      </c>
      <c r="H1969" t="s">
        <v>23</v>
      </c>
      <c r="I1969">
        <v>66</v>
      </c>
      <c r="J1969">
        <f t="shared" si="180"/>
        <v>2016</v>
      </c>
      <c r="K1969" t="str">
        <f t="shared" si="181"/>
        <v>50-100</v>
      </c>
      <c r="L1969" t="str">
        <f t="shared" si="182"/>
        <v>Under 65</v>
      </c>
      <c r="M1969" s="2" t="str">
        <f t="shared" si="183"/>
        <v>1.50-1.99</v>
      </c>
      <c r="N1969" s="2" t="str">
        <f t="shared" si="184"/>
        <v>Under 90</v>
      </c>
      <c r="O1969" s="2">
        <f t="shared" si="185"/>
        <v>0</v>
      </c>
      <c r="P1969" s="2">
        <f>1</f>
        <v>1</v>
      </c>
    </row>
    <row r="1970" spans="1:16" x14ac:dyDescent="0.25">
      <c r="A1970" s="1">
        <v>45754</v>
      </c>
      <c r="B1970">
        <v>5437000</v>
      </c>
      <c r="C1970">
        <v>97.89</v>
      </c>
      <c r="D1970">
        <v>53.07</v>
      </c>
      <c r="E1970">
        <v>1.1599999999999999</v>
      </c>
      <c r="F1970" t="s">
        <v>9</v>
      </c>
      <c r="G1970" t="s">
        <v>14</v>
      </c>
      <c r="H1970" t="s">
        <v>15</v>
      </c>
      <c r="I1970">
        <v>69</v>
      </c>
      <c r="J1970">
        <f t="shared" si="180"/>
        <v>2025</v>
      </c>
      <c r="K1970" t="str">
        <f t="shared" si="181"/>
        <v>50-100</v>
      </c>
      <c r="L1970" t="str">
        <f t="shared" si="182"/>
        <v>Under 65</v>
      </c>
      <c r="M1970" s="2" t="str">
        <f t="shared" si="183"/>
        <v>Under 1.25</v>
      </c>
      <c r="N1970" s="2" t="str">
        <f t="shared" si="184"/>
        <v>95-97.99</v>
      </c>
      <c r="O1970" s="2">
        <f t="shared" si="185"/>
        <v>0</v>
      </c>
      <c r="P1970" s="2">
        <f>1</f>
        <v>1</v>
      </c>
    </row>
    <row r="1971" spans="1:16" x14ac:dyDescent="0.25">
      <c r="A1971" s="1">
        <v>45702</v>
      </c>
      <c r="B1971">
        <v>9927000</v>
      </c>
      <c r="C1971">
        <v>89.12</v>
      </c>
      <c r="D1971">
        <v>78.67</v>
      </c>
      <c r="E1971">
        <v>1.89</v>
      </c>
      <c r="F1971" t="s">
        <v>19</v>
      </c>
      <c r="G1971" t="s">
        <v>34</v>
      </c>
      <c r="H1971" t="s">
        <v>13</v>
      </c>
      <c r="I1971">
        <v>71</v>
      </c>
      <c r="J1971">
        <f t="shared" si="180"/>
        <v>2025</v>
      </c>
      <c r="K1971" t="str">
        <f t="shared" si="181"/>
        <v>50-100</v>
      </c>
      <c r="L1971" t="str">
        <f t="shared" si="182"/>
        <v>65-79.99</v>
      </c>
      <c r="M1971" s="2" t="str">
        <f t="shared" si="183"/>
        <v>1.50-1.99</v>
      </c>
      <c r="N1971" s="2" t="str">
        <f t="shared" si="184"/>
        <v>Under 90</v>
      </c>
      <c r="O1971" s="2">
        <f t="shared" si="185"/>
        <v>1</v>
      </c>
      <c r="P1971" s="2">
        <f>1</f>
        <v>1</v>
      </c>
    </row>
    <row r="1972" spans="1:16" x14ac:dyDescent="0.25">
      <c r="A1972" s="1">
        <v>43420</v>
      </c>
      <c r="B1972">
        <v>3420000</v>
      </c>
      <c r="C1972">
        <v>97.52</v>
      </c>
      <c r="D1972">
        <v>66.81</v>
      </c>
      <c r="E1972">
        <v>1.87</v>
      </c>
      <c r="F1972" t="s">
        <v>9</v>
      </c>
      <c r="G1972" t="s">
        <v>34</v>
      </c>
      <c r="H1972" t="s">
        <v>13</v>
      </c>
      <c r="I1972">
        <v>95</v>
      </c>
      <c r="J1972">
        <f t="shared" si="180"/>
        <v>2018</v>
      </c>
      <c r="K1972" t="str">
        <f t="shared" si="181"/>
        <v>50-100</v>
      </c>
      <c r="L1972" t="str">
        <f t="shared" si="182"/>
        <v>65-79.99</v>
      </c>
      <c r="M1972" s="2" t="str">
        <f t="shared" si="183"/>
        <v>1.50-1.99</v>
      </c>
      <c r="N1972" s="2" t="str">
        <f t="shared" si="184"/>
        <v>95-97.99</v>
      </c>
      <c r="O1972" s="2">
        <f t="shared" si="185"/>
        <v>0</v>
      </c>
      <c r="P1972" s="2">
        <f>1</f>
        <v>1</v>
      </c>
    </row>
    <row r="1973" spans="1:16" x14ac:dyDescent="0.25">
      <c r="A1973" s="1">
        <v>44463</v>
      </c>
      <c r="B1973">
        <v>2540000</v>
      </c>
      <c r="C1973">
        <v>96.63</v>
      </c>
      <c r="D1973">
        <v>67.319999999999993</v>
      </c>
      <c r="E1973">
        <v>1.29</v>
      </c>
      <c r="F1973" t="s">
        <v>52</v>
      </c>
      <c r="G1973" t="s">
        <v>48</v>
      </c>
      <c r="H1973" t="s">
        <v>13</v>
      </c>
      <c r="I1973">
        <v>58</v>
      </c>
      <c r="J1973">
        <f t="shared" si="180"/>
        <v>2021</v>
      </c>
      <c r="K1973" t="str">
        <f t="shared" si="181"/>
        <v>50-100</v>
      </c>
      <c r="L1973" t="str">
        <f t="shared" si="182"/>
        <v>65-79.99</v>
      </c>
      <c r="M1973" s="2" t="str">
        <f t="shared" si="183"/>
        <v>1.25-1.49</v>
      </c>
      <c r="N1973" s="2" t="str">
        <f t="shared" si="184"/>
        <v>95-97.99</v>
      </c>
      <c r="O1973" s="2">
        <f t="shared" si="185"/>
        <v>1</v>
      </c>
      <c r="P1973" s="2">
        <f>1</f>
        <v>1</v>
      </c>
    </row>
    <row r="1974" spans="1:16" x14ac:dyDescent="0.25">
      <c r="A1974" s="1">
        <v>45648</v>
      </c>
      <c r="B1974">
        <v>8031000</v>
      </c>
      <c r="C1974">
        <v>89.67</v>
      </c>
      <c r="D1974">
        <v>62.8</v>
      </c>
      <c r="E1974">
        <v>1.51</v>
      </c>
      <c r="F1974" t="s">
        <v>9</v>
      </c>
      <c r="G1974" t="s">
        <v>34</v>
      </c>
      <c r="H1974" t="s">
        <v>13</v>
      </c>
      <c r="I1974">
        <v>109</v>
      </c>
      <c r="J1974">
        <f t="shared" si="180"/>
        <v>2024</v>
      </c>
      <c r="K1974" t="str">
        <f t="shared" si="181"/>
        <v>More than 100</v>
      </c>
      <c r="L1974" t="str">
        <f t="shared" si="182"/>
        <v>Under 65</v>
      </c>
      <c r="M1974" s="2" t="str">
        <f t="shared" si="183"/>
        <v>1.50-1.99</v>
      </c>
      <c r="N1974" s="2" t="str">
        <f t="shared" si="184"/>
        <v>Under 90</v>
      </c>
      <c r="O1974" s="2">
        <f t="shared" si="185"/>
        <v>0</v>
      </c>
      <c r="P1974" s="2">
        <f>1</f>
        <v>1</v>
      </c>
    </row>
    <row r="1975" spans="1:16" x14ac:dyDescent="0.25">
      <c r="A1975" s="1">
        <v>44004</v>
      </c>
      <c r="B1975">
        <v>4199000</v>
      </c>
      <c r="C1975">
        <v>98.94</v>
      </c>
      <c r="D1975">
        <v>58.9</v>
      </c>
      <c r="E1975">
        <v>2.5</v>
      </c>
      <c r="F1975" t="s">
        <v>9</v>
      </c>
      <c r="G1975" t="s">
        <v>27</v>
      </c>
      <c r="H1975" t="s">
        <v>28</v>
      </c>
      <c r="I1975">
        <v>79</v>
      </c>
      <c r="J1975">
        <f t="shared" si="180"/>
        <v>2020</v>
      </c>
      <c r="K1975" t="str">
        <f t="shared" si="181"/>
        <v>50-100</v>
      </c>
      <c r="L1975" t="str">
        <f t="shared" si="182"/>
        <v>Under 65</v>
      </c>
      <c r="M1975" s="2" t="str">
        <f t="shared" si="183"/>
        <v>Over 2.00</v>
      </c>
      <c r="N1975" s="2" t="str">
        <f t="shared" si="184"/>
        <v>Over 98</v>
      </c>
      <c r="O1975" s="2">
        <f t="shared" si="185"/>
        <v>0</v>
      </c>
      <c r="P1975" s="2">
        <f>1</f>
        <v>1</v>
      </c>
    </row>
    <row r="1976" spans="1:16" x14ac:dyDescent="0.25">
      <c r="A1976" s="1">
        <v>42667</v>
      </c>
      <c r="B1976">
        <v>6019000</v>
      </c>
      <c r="C1976">
        <v>88.35</v>
      </c>
      <c r="D1976">
        <v>53.23</v>
      </c>
      <c r="E1976">
        <v>2.31</v>
      </c>
      <c r="F1976" t="s">
        <v>9</v>
      </c>
      <c r="G1976" t="s">
        <v>22</v>
      </c>
      <c r="H1976" t="s">
        <v>23</v>
      </c>
      <c r="I1976">
        <v>56</v>
      </c>
      <c r="J1976">
        <f t="shared" si="180"/>
        <v>2016</v>
      </c>
      <c r="K1976" t="str">
        <f t="shared" si="181"/>
        <v>50-100</v>
      </c>
      <c r="L1976" t="str">
        <f t="shared" si="182"/>
        <v>Under 65</v>
      </c>
      <c r="M1976" s="2" t="str">
        <f t="shared" si="183"/>
        <v>Over 2.00</v>
      </c>
      <c r="N1976" s="2" t="str">
        <f t="shared" si="184"/>
        <v>Under 90</v>
      </c>
      <c r="O1976" s="2">
        <f t="shared" si="185"/>
        <v>0</v>
      </c>
      <c r="P1976" s="2">
        <f>1</f>
        <v>1</v>
      </c>
    </row>
    <row r="1977" spans="1:16" x14ac:dyDescent="0.25">
      <c r="A1977" s="1">
        <v>44611</v>
      </c>
      <c r="B1977">
        <v>4434000</v>
      </c>
      <c r="C1977">
        <v>95.54</v>
      </c>
      <c r="D1977">
        <v>72.28</v>
      </c>
      <c r="E1977">
        <v>2.2799999999999998</v>
      </c>
      <c r="F1977" t="s">
        <v>9</v>
      </c>
      <c r="G1977" t="s">
        <v>43</v>
      </c>
      <c r="H1977" t="s">
        <v>15</v>
      </c>
      <c r="I1977">
        <v>106</v>
      </c>
      <c r="J1977">
        <f t="shared" si="180"/>
        <v>2022</v>
      </c>
      <c r="K1977" t="str">
        <f t="shared" si="181"/>
        <v>More than 100</v>
      </c>
      <c r="L1977" t="str">
        <f t="shared" si="182"/>
        <v>65-79.99</v>
      </c>
      <c r="M1977" s="2" t="str">
        <f t="shared" si="183"/>
        <v>Over 2.00</v>
      </c>
      <c r="N1977" s="2" t="str">
        <f t="shared" si="184"/>
        <v>95-97.99</v>
      </c>
      <c r="O1977" s="2">
        <f t="shared" si="185"/>
        <v>0</v>
      </c>
      <c r="P1977" s="2">
        <f>1</f>
        <v>1</v>
      </c>
    </row>
    <row r="1978" spans="1:16" x14ac:dyDescent="0.25">
      <c r="A1978" s="1">
        <v>45344</v>
      </c>
      <c r="B1978">
        <v>5504000</v>
      </c>
      <c r="C1978">
        <v>92.28</v>
      </c>
      <c r="D1978">
        <v>64.16</v>
      </c>
      <c r="E1978">
        <v>2.34</v>
      </c>
      <c r="F1978" t="s">
        <v>9</v>
      </c>
      <c r="G1978" t="s">
        <v>45</v>
      </c>
      <c r="H1978" t="s">
        <v>33</v>
      </c>
      <c r="I1978">
        <v>15</v>
      </c>
      <c r="J1978">
        <f t="shared" si="180"/>
        <v>2024</v>
      </c>
      <c r="K1978" t="str">
        <f t="shared" si="181"/>
        <v>Less than 50</v>
      </c>
      <c r="L1978" t="str">
        <f t="shared" si="182"/>
        <v>Under 65</v>
      </c>
      <c r="M1978" s="2" t="str">
        <f t="shared" si="183"/>
        <v>Over 2.00</v>
      </c>
      <c r="N1978" s="2" t="str">
        <f t="shared" si="184"/>
        <v>90-94.99</v>
      </c>
      <c r="O1978" s="2">
        <f t="shared" si="185"/>
        <v>0</v>
      </c>
      <c r="P1978" s="2">
        <f>1</f>
        <v>1</v>
      </c>
    </row>
    <row r="1979" spans="1:16" x14ac:dyDescent="0.25">
      <c r="A1979" s="1">
        <v>45009</v>
      </c>
      <c r="B1979">
        <v>4482000</v>
      </c>
      <c r="C1979">
        <v>93.65</v>
      </c>
      <c r="D1979">
        <v>76.3</v>
      </c>
      <c r="E1979">
        <v>1.29</v>
      </c>
      <c r="F1979" t="s">
        <v>19</v>
      </c>
      <c r="G1979" t="s">
        <v>31</v>
      </c>
      <c r="H1979" t="s">
        <v>21</v>
      </c>
      <c r="I1979">
        <v>67</v>
      </c>
      <c r="J1979">
        <f t="shared" si="180"/>
        <v>2023</v>
      </c>
      <c r="K1979" t="str">
        <f t="shared" si="181"/>
        <v>50-100</v>
      </c>
      <c r="L1979" t="str">
        <f t="shared" si="182"/>
        <v>65-79.99</v>
      </c>
      <c r="M1979" s="2" t="str">
        <f t="shared" si="183"/>
        <v>1.25-1.49</v>
      </c>
      <c r="N1979" s="2" t="str">
        <f t="shared" si="184"/>
        <v>90-94.99</v>
      </c>
      <c r="O1979" s="2">
        <f t="shared" si="185"/>
        <v>1</v>
      </c>
      <c r="P1979" s="2">
        <f>1</f>
        <v>1</v>
      </c>
    </row>
    <row r="1980" spans="1:16" x14ac:dyDescent="0.25">
      <c r="A1980" s="1">
        <v>45627</v>
      </c>
      <c r="B1980">
        <v>6126000</v>
      </c>
      <c r="C1980">
        <v>88.7</v>
      </c>
      <c r="D1980">
        <v>76.73</v>
      </c>
      <c r="E1980">
        <v>2.11</v>
      </c>
      <c r="F1980" t="s">
        <v>9</v>
      </c>
      <c r="G1980" t="s">
        <v>27</v>
      </c>
      <c r="H1980" t="s">
        <v>28</v>
      </c>
      <c r="I1980">
        <v>70</v>
      </c>
      <c r="J1980">
        <f t="shared" si="180"/>
        <v>2024</v>
      </c>
      <c r="K1980" t="str">
        <f t="shared" si="181"/>
        <v>50-100</v>
      </c>
      <c r="L1980" t="str">
        <f t="shared" si="182"/>
        <v>65-79.99</v>
      </c>
      <c r="M1980" s="2" t="str">
        <f t="shared" si="183"/>
        <v>Over 2.00</v>
      </c>
      <c r="N1980" s="2" t="str">
        <f t="shared" si="184"/>
        <v>Under 90</v>
      </c>
      <c r="O1980" s="2">
        <f t="shared" si="185"/>
        <v>0</v>
      </c>
      <c r="P1980" s="2">
        <f>1</f>
        <v>1</v>
      </c>
    </row>
    <row r="1981" spans="1:16" x14ac:dyDescent="0.25">
      <c r="A1981" s="1">
        <v>43949</v>
      </c>
      <c r="B1981">
        <v>6413000</v>
      </c>
      <c r="C1981">
        <v>96.05</v>
      </c>
      <c r="D1981">
        <v>68.319999999999993</v>
      </c>
      <c r="E1981">
        <v>1.85</v>
      </c>
      <c r="F1981" t="s">
        <v>9</v>
      </c>
      <c r="G1981" t="s">
        <v>39</v>
      </c>
      <c r="H1981" t="s">
        <v>23</v>
      </c>
      <c r="I1981">
        <v>72</v>
      </c>
      <c r="J1981">
        <f t="shared" si="180"/>
        <v>2020</v>
      </c>
      <c r="K1981" t="str">
        <f t="shared" si="181"/>
        <v>50-100</v>
      </c>
      <c r="L1981" t="str">
        <f t="shared" si="182"/>
        <v>65-79.99</v>
      </c>
      <c r="M1981" s="2" t="str">
        <f t="shared" si="183"/>
        <v>1.50-1.99</v>
      </c>
      <c r="N1981" s="2" t="str">
        <f t="shared" si="184"/>
        <v>95-97.99</v>
      </c>
      <c r="O1981" s="2">
        <f t="shared" si="185"/>
        <v>0</v>
      </c>
      <c r="P1981" s="2">
        <f>1</f>
        <v>1</v>
      </c>
    </row>
    <row r="1982" spans="1:16" x14ac:dyDescent="0.25">
      <c r="A1982" s="1">
        <v>42949</v>
      </c>
      <c r="B1982">
        <v>6593000</v>
      </c>
      <c r="C1982">
        <v>98.18</v>
      </c>
      <c r="D1982">
        <v>64.28</v>
      </c>
      <c r="E1982">
        <v>1.45</v>
      </c>
      <c r="F1982" t="s">
        <v>9</v>
      </c>
      <c r="G1982" t="s">
        <v>31</v>
      </c>
      <c r="H1982" t="s">
        <v>21</v>
      </c>
      <c r="I1982">
        <v>124</v>
      </c>
      <c r="J1982">
        <f t="shared" si="180"/>
        <v>2017</v>
      </c>
      <c r="K1982" t="str">
        <f t="shared" si="181"/>
        <v>More than 100</v>
      </c>
      <c r="L1982" t="str">
        <f t="shared" si="182"/>
        <v>Under 65</v>
      </c>
      <c r="M1982" s="2" t="str">
        <f t="shared" si="183"/>
        <v>1.25-1.49</v>
      </c>
      <c r="N1982" s="2" t="str">
        <f t="shared" si="184"/>
        <v>Over 98</v>
      </c>
      <c r="O1982" s="2">
        <f t="shared" si="185"/>
        <v>0</v>
      </c>
      <c r="P1982" s="2">
        <f>1</f>
        <v>1</v>
      </c>
    </row>
    <row r="1983" spans="1:16" x14ac:dyDescent="0.25">
      <c r="A1983" s="1">
        <v>43010</v>
      </c>
      <c r="B1983">
        <v>7292000</v>
      </c>
      <c r="C1983">
        <v>94.22</v>
      </c>
      <c r="D1983">
        <v>83.97</v>
      </c>
      <c r="E1983">
        <v>1.72</v>
      </c>
      <c r="F1983" t="s">
        <v>9</v>
      </c>
      <c r="G1983" t="s">
        <v>38</v>
      </c>
      <c r="H1983" t="s">
        <v>23</v>
      </c>
      <c r="I1983">
        <v>113</v>
      </c>
      <c r="J1983">
        <f t="shared" si="180"/>
        <v>2017</v>
      </c>
      <c r="K1983" t="str">
        <f t="shared" si="181"/>
        <v>More than 100</v>
      </c>
      <c r="L1983" t="str">
        <f t="shared" si="182"/>
        <v>Over 80</v>
      </c>
      <c r="M1983" s="2" t="str">
        <f t="shared" si="183"/>
        <v>1.50-1.99</v>
      </c>
      <c r="N1983" s="2" t="str">
        <f t="shared" si="184"/>
        <v>90-94.99</v>
      </c>
      <c r="O1983" s="2">
        <f t="shared" si="185"/>
        <v>0</v>
      </c>
      <c r="P1983" s="2">
        <f>1</f>
        <v>1</v>
      </c>
    </row>
    <row r="1984" spans="1:16" x14ac:dyDescent="0.25">
      <c r="A1984" s="1">
        <v>42811</v>
      </c>
      <c r="B1984">
        <v>4315000</v>
      </c>
      <c r="C1984">
        <v>98.9</v>
      </c>
      <c r="D1984">
        <v>77.95</v>
      </c>
      <c r="E1984">
        <v>1.39</v>
      </c>
      <c r="F1984" t="s">
        <v>52</v>
      </c>
      <c r="G1984" t="s">
        <v>42</v>
      </c>
      <c r="H1984" t="s">
        <v>26</v>
      </c>
      <c r="I1984">
        <v>102</v>
      </c>
      <c r="J1984">
        <f t="shared" si="180"/>
        <v>2017</v>
      </c>
      <c r="K1984" t="str">
        <f t="shared" si="181"/>
        <v>More than 100</v>
      </c>
      <c r="L1984" t="str">
        <f t="shared" si="182"/>
        <v>65-79.99</v>
      </c>
      <c r="M1984" s="2" t="str">
        <f t="shared" si="183"/>
        <v>1.25-1.49</v>
      </c>
      <c r="N1984" s="2" t="str">
        <f t="shared" si="184"/>
        <v>Over 98</v>
      </c>
      <c r="O1984" s="2">
        <f t="shared" si="185"/>
        <v>1</v>
      </c>
      <c r="P1984" s="2">
        <f>1</f>
        <v>1</v>
      </c>
    </row>
    <row r="1985" spans="1:16" x14ac:dyDescent="0.25">
      <c r="A1985" s="1">
        <v>44658</v>
      </c>
      <c r="B1985">
        <v>7550000</v>
      </c>
      <c r="C1985">
        <v>87.07</v>
      </c>
      <c r="D1985">
        <v>73.650000000000006</v>
      </c>
      <c r="E1985">
        <v>1.47</v>
      </c>
      <c r="F1985" t="s">
        <v>9</v>
      </c>
      <c r="G1985" t="s">
        <v>42</v>
      </c>
      <c r="H1985" t="s">
        <v>26</v>
      </c>
      <c r="I1985">
        <v>149</v>
      </c>
      <c r="J1985">
        <f t="shared" si="180"/>
        <v>2022</v>
      </c>
      <c r="K1985" t="str">
        <f t="shared" si="181"/>
        <v>More than 100</v>
      </c>
      <c r="L1985" t="str">
        <f t="shared" si="182"/>
        <v>65-79.99</v>
      </c>
      <c r="M1985" s="2" t="str">
        <f t="shared" si="183"/>
        <v>1.25-1.49</v>
      </c>
      <c r="N1985" s="2" t="str">
        <f t="shared" si="184"/>
        <v>Under 90</v>
      </c>
      <c r="O1985" s="2">
        <f t="shared" si="185"/>
        <v>0</v>
      </c>
      <c r="P1985" s="2">
        <f>1</f>
        <v>1</v>
      </c>
    </row>
    <row r="1986" spans="1:16" x14ac:dyDescent="0.25">
      <c r="A1986" s="1">
        <v>44529</v>
      </c>
      <c r="B1986">
        <v>6743000</v>
      </c>
      <c r="C1986">
        <v>95.14</v>
      </c>
      <c r="D1986">
        <v>64.28</v>
      </c>
      <c r="E1986">
        <v>1.77</v>
      </c>
      <c r="F1986" t="s">
        <v>19</v>
      </c>
      <c r="G1986" t="s">
        <v>36</v>
      </c>
      <c r="H1986" t="s">
        <v>37</v>
      </c>
      <c r="I1986">
        <v>84</v>
      </c>
      <c r="J1986">
        <f t="shared" ref="J1986:J2001" si="186">YEAR(A1986)</f>
        <v>2021</v>
      </c>
      <c r="K1986" t="str">
        <f t="shared" ref="K1986:K2001" si="187">IF(I1986&lt;50,"Less than 50",IF(I1986&lt;100,"50-100","More than 100"))</f>
        <v>50-100</v>
      </c>
      <c r="L1986" t="str">
        <f t="shared" ref="L1986:L2001" si="188">IF(D1986&lt;65,"Under 65",IF(D1986&lt;80,"65-79.99","Over 80"))</f>
        <v>Under 65</v>
      </c>
      <c r="M1986" s="2" t="str">
        <f t="shared" ref="M1986:M2001" si="189">IF(E1986&lt;1.25,"Under 1.25",IF(E1986&lt;1.5,"1.25-1.49",IF(E1986&lt;2,"1.50-1.99","Over 2.00")))</f>
        <v>1.50-1.99</v>
      </c>
      <c r="N1986" s="2" t="str">
        <f t="shared" ref="N1986:N2001" si="190">IF(C1986&lt;90,"Under 90",IF(C1986&lt;95,"90-94.99",IF(C1986&lt;98,"95-97.99","Over 98")))</f>
        <v>95-97.99</v>
      </c>
      <c r="O1986" s="2">
        <f t="shared" ref="O1986:O2001" si="191">IF(OR(F1986="30 Days Late", F1986="60 Days Late", F1986="90+ Days Late"),1,0)</f>
        <v>1</v>
      </c>
      <c r="P1986" s="2">
        <f>1</f>
        <v>1</v>
      </c>
    </row>
    <row r="1987" spans="1:16" x14ac:dyDescent="0.25">
      <c r="A1987" s="1">
        <v>44318</v>
      </c>
      <c r="B1987">
        <v>5454000</v>
      </c>
      <c r="C1987">
        <v>88.81</v>
      </c>
      <c r="D1987">
        <v>85</v>
      </c>
      <c r="E1987">
        <v>2.39</v>
      </c>
      <c r="F1987" t="s">
        <v>19</v>
      </c>
      <c r="G1987" t="s">
        <v>41</v>
      </c>
      <c r="H1987" t="s">
        <v>33</v>
      </c>
      <c r="I1987">
        <v>77</v>
      </c>
      <c r="J1987">
        <f t="shared" si="186"/>
        <v>2021</v>
      </c>
      <c r="K1987" t="str">
        <f t="shared" si="187"/>
        <v>50-100</v>
      </c>
      <c r="L1987" t="str">
        <f t="shared" si="188"/>
        <v>Over 80</v>
      </c>
      <c r="M1987" s="2" t="str">
        <f t="shared" si="189"/>
        <v>Over 2.00</v>
      </c>
      <c r="N1987" s="2" t="str">
        <f t="shared" si="190"/>
        <v>Under 90</v>
      </c>
      <c r="O1987" s="2">
        <f t="shared" si="191"/>
        <v>1</v>
      </c>
      <c r="P1987" s="2">
        <f>1</f>
        <v>1</v>
      </c>
    </row>
    <row r="1988" spans="1:16" x14ac:dyDescent="0.25">
      <c r="A1988" s="1">
        <v>45677</v>
      </c>
      <c r="B1988">
        <v>6021000</v>
      </c>
      <c r="C1988">
        <v>90.97</v>
      </c>
      <c r="D1988">
        <v>88.12</v>
      </c>
      <c r="E1988">
        <v>2.0499999999999998</v>
      </c>
      <c r="F1988" t="s">
        <v>19</v>
      </c>
      <c r="G1988" t="s">
        <v>30</v>
      </c>
      <c r="H1988" t="s">
        <v>28</v>
      </c>
      <c r="I1988">
        <v>81</v>
      </c>
      <c r="J1988">
        <f t="shared" si="186"/>
        <v>2025</v>
      </c>
      <c r="K1988" t="str">
        <f t="shared" si="187"/>
        <v>50-100</v>
      </c>
      <c r="L1988" t="str">
        <f t="shared" si="188"/>
        <v>Over 80</v>
      </c>
      <c r="M1988" s="2" t="str">
        <f t="shared" si="189"/>
        <v>Over 2.00</v>
      </c>
      <c r="N1988" s="2" t="str">
        <f t="shared" si="190"/>
        <v>90-94.99</v>
      </c>
      <c r="O1988" s="2">
        <f t="shared" si="191"/>
        <v>1</v>
      </c>
      <c r="P1988" s="2">
        <f>1</f>
        <v>1</v>
      </c>
    </row>
    <row r="1989" spans="1:16" x14ac:dyDescent="0.25">
      <c r="A1989" s="1">
        <v>44482</v>
      </c>
      <c r="B1989">
        <v>500000</v>
      </c>
      <c r="C1989">
        <v>93.5</v>
      </c>
      <c r="D1989">
        <v>55.98</v>
      </c>
      <c r="E1989">
        <v>1.7</v>
      </c>
      <c r="F1989" t="s">
        <v>9</v>
      </c>
      <c r="G1989" t="s">
        <v>34</v>
      </c>
      <c r="H1989" t="s">
        <v>13</v>
      </c>
      <c r="I1989">
        <v>40</v>
      </c>
      <c r="J1989">
        <f t="shared" si="186"/>
        <v>2021</v>
      </c>
      <c r="K1989" t="str">
        <f t="shared" si="187"/>
        <v>Less than 50</v>
      </c>
      <c r="L1989" t="str">
        <f t="shared" si="188"/>
        <v>Under 65</v>
      </c>
      <c r="M1989" s="2" t="str">
        <f t="shared" si="189"/>
        <v>1.50-1.99</v>
      </c>
      <c r="N1989" s="2" t="str">
        <f t="shared" si="190"/>
        <v>90-94.99</v>
      </c>
      <c r="O1989" s="2">
        <f t="shared" si="191"/>
        <v>0</v>
      </c>
      <c r="P1989" s="2">
        <f>1</f>
        <v>1</v>
      </c>
    </row>
    <row r="1990" spans="1:16" x14ac:dyDescent="0.25">
      <c r="A1990" s="1">
        <v>43107</v>
      </c>
      <c r="B1990">
        <v>8184000</v>
      </c>
      <c r="C1990">
        <v>96.98</v>
      </c>
      <c r="D1990">
        <v>87.81</v>
      </c>
      <c r="E1990">
        <v>1.91</v>
      </c>
      <c r="F1990" t="s">
        <v>9</v>
      </c>
      <c r="G1990" t="s">
        <v>34</v>
      </c>
      <c r="H1990" t="s">
        <v>13</v>
      </c>
      <c r="I1990">
        <v>57</v>
      </c>
      <c r="J1990">
        <f t="shared" si="186"/>
        <v>2018</v>
      </c>
      <c r="K1990" t="str">
        <f t="shared" si="187"/>
        <v>50-100</v>
      </c>
      <c r="L1990" t="str">
        <f t="shared" si="188"/>
        <v>Over 80</v>
      </c>
      <c r="M1990" s="2" t="str">
        <f t="shared" si="189"/>
        <v>1.50-1.99</v>
      </c>
      <c r="N1990" s="2" t="str">
        <f t="shared" si="190"/>
        <v>95-97.99</v>
      </c>
      <c r="O1990" s="2">
        <f t="shared" si="191"/>
        <v>0</v>
      </c>
      <c r="P1990" s="2">
        <f>1</f>
        <v>1</v>
      </c>
    </row>
    <row r="1991" spans="1:16" x14ac:dyDescent="0.25">
      <c r="A1991" s="1">
        <v>43447</v>
      </c>
      <c r="B1991">
        <v>5492000</v>
      </c>
      <c r="C1991">
        <v>96.63</v>
      </c>
      <c r="D1991">
        <v>72.98</v>
      </c>
      <c r="E1991">
        <v>2.04</v>
      </c>
      <c r="F1991" t="s">
        <v>9</v>
      </c>
      <c r="G1991" t="s">
        <v>20</v>
      </c>
      <c r="H1991" t="s">
        <v>21</v>
      </c>
      <c r="I1991">
        <v>70</v>
      </c>
      <c r="J1991">
        <f t="shared" si="186"/>
        <v>2018</v>
      </c>
      <c r="K1991" t="str">
        <f t="shared" si="187"/>
        <v>50-100</v>
      </c>
      <c r="L1991" t="str">
        <f t="shared" si="188"/>
        <v>65-79.99</v>
      </c>
      <c r="M1991" s="2" t="str">
        <f t="shared" si="189"/>
        <v>Over 2.00</v>
      </c>
      <c r="N1991" s="2" t="str">
        <f t="shared" si="190"/>
        <v>95-97.99</v>
      </c>
      <c r="O1991" s="2">
        <f t="shared" si="191"/>
        <v>0</v>
      </c>
      <c r="P1991" s="2">
        <f>1</f>
        <v>1</v>
      </c>
    </row>
    <row r="1992" spans="1:16" x14ac:dyDescent="0.25">
      <c r="A1992" s="1">
        <v>45374</v>
      </c>
      <c r="B1992">
        <v>5410000</v>
      </c>
      <c r="C1992">
        <v>90.53</v>
      </c>
      <c r="D1992">
        <v>78.52</v>
      </c>
      <c r="E1992">
        <v>1.06</v>
      </c>
      <c r="F1992" t="s">
        <v>40</v>
      </c>
      <c r="G1992" t="s">
        <v>14</v>
      </c>
      <c r="H1992" t="s">
        <v>15</v>
      </c>
      <c r="I1992">
        <v>87</v>
      </c>
      <c r="J1992">
        <f t="shared" si="186"/>
        <v>2024</v>
      </c>
      <c r="K1992" t="str">
        <f t="shared" si="187"/>
        <v>50-100</v>
      </c>
      <c r="L1992" t="str">
        <f t="shared" si="188"/>
        <v>65-79.99</v>
      </c>
      <c r="M1992" s="2" t="str">
        <f t="shared" si="189"/>
        <v>Under 1.25</v>
      </c>
      <c r="N1992" s="2" t="str">
        <f t="shared" si="190"/>
        <v>90-94.99</v>
      </c>
      <c r="O1992" s="2">
        <f t="shared" si="191"/>
        <v>1</v>
      </c>
      <c r="P1992" s="2">
        <f>1</f>
        <v>1</v>
      </c>
    </row>
    <row r="1993" spans="1:16" x14ac:dyDescent="0.25">
      <c r="A1993" s="1">
        <v>44705</v>
      </c>
      <c r="B1993">
        <v>2186000</v>
      </c>
      <c r="C1993">
        <v>87.5</v>
      </c>
      <c r="D1993">
        <v>50.92</v>
      </c>
      <c r="E1993">
        <v>1.2</v>
      </c>
      <c r="F1993" t="s">
        <v>40</v>
      </c>
      <c r="G1993" t="s">
        <v>43</v>
      </c>
      <c r="H1993" t="s">
        <v>15</v>
      </c>
      <c r="I1993">
        <v>23</v>
      </c>
      <c r="J1993">
        <f t="shared" si="186"/>
        <v>2022</v>
      </c>
      <c r="K1993" t="str">
        <f t="shared" si="187"/>
        <v>Less than 50</v>
      </c>
      <c r="L1993" t="str">
        <f t="shared" si="188"/>
        <v>Under 65</v>
      </c>
      <c r="M1993" s="2" t="str">
        <f t="shared" si="189"/>
        <v>Under 1.25</v>
      </c>
      <c r="N1993" s="2" t="str">
        <f t="shared" si="190"/>
        <v>Under 90</v>
      </c>
      <c r="O1993" s="2">
        <f t="shared" si="191"/>
        <v>1</v>
      </c>
      <c r="P1993" s="2">
        <f>1</f>
        <v>1</v>
      </c>
    </row>
    <row r="1994" spans="1:16" x14ac:dyDescent="0.25">
      <c r="A1994" s="1">
        <v>45318</v>
      </c>
      <c r="B1994">
        <v>7215000</v>
      </c>
      <c r="C1994">
        <v>99.82</v>
      </c>
      <c r="D1994">
        <v>63.85</v>
      </c>
      <c r="E1994">
        <v>1.9</v>
      </c>
      <c r="F1994" t="s">
        <v>9</v>
      </c>
      <c r="G1994" t="s">
        <v>34</v>
      </c>
      <c r="H1994" t="s">
        <v>13</v>
      </c>
      <c r="I1994">
        <v>91</v>
      </c>
      <c r="J1994">
        <f t="shared" si="186"/>
        <v>2024</v>
      </c>
      <c r="K1994" t="str">
        <f t="shared" si="187"/>
        <v>50-100</v>
      </c>
      <c r="L1994" t="str">
        <f t="shared" si="188"/>
        <v>Under 65</v>
      </c>
      <c r="M1994" s="2" t="str">
        <f t="shared" si="189"/>
        <v>1.50-1.99</v>
      </c>
      <c r="N1994" s="2" t="str">
        <f t="shared" si="190"/>
        <v>Over 98</v>
      </c>
      <c r="O1994" s="2">
        <f t="shared" si="191"/>
        <v>0</v>
      </c>
      <c r="P1994" s="2">
        <f>1</f>
        <v>1</v>
      </c>
    </row>
    <row r="1995" spans="1:16" x14ac:dyDescent="0.25">
      <c r="A1995" s="1">
        <v>42461</v>
      </c>
      <c r="B1995">
        <v>6924000</v>
      </c>
      <c r="C1995">
        <v>86.33</v>
      </c>
      <c r="D1995">
        <v>84.45</v>
      </c>
      <c r="E1995">
        <v>2.2200000000000002</v>
      </c>
      <c r="F1995" t="s">
        <v>9</v>
      </c>
      <c r="G1995" t="s">
        <v>49</v>
      </c>
      <c r="H1995" t="s">
        <v>18</v>
      </c>
      <c r="I1995">
        <v>99</v>
      </c>
      <c r="J1995">
        <f t="shared" si="186"/>
        <v>2016</v>
      </c>
      <c r="K1995" t="str">
        <f t="shared" si="187"/>
        <v>50-100</v>
      </c>
      <c r="L1995" t="str">
        <f t="shared" si="188"/>
        <v>Over 80</v>
      </c>
      <c r="M1995" s="2" t="str">
        <f t="shared" si="189"/>
        <v>Over 2.00</v>
      </c>
      <c r="N1995" s="2" t="str">
        <f t="shared" si="190"/>
        <v>Under 90</v>
      </c>
      <c r="O1995" s="2">
        <f t="shared" si="191"/>
        <v>0</v>
      </c>
      <c r="P1995" s="2">
        <f>1</f>
        <v>1</v>
      </c>
    </row>
    <row r="1996" spans="1:16" x14ac:dyDescent="0.25">
      <c r="A1996" s="1">
        <v>42492</v>
      </c>
      <c r="B1996">
        <v>4723000</v>
      </c>
      <c r="C1996">
        <v>92.64</v>
      </c>
      <c r="D1996">
        <v>71.290000000000006</v>
      </c>
      <c r="E1996">
        <v>1.4</v>
      </c>
      <c r="F1996" t="s">
        <v>9</v>
      </c>
      <c r="G1996" t="s">
        <v>27</v>
      </c>
      <c r="H1996" t="s">
        <v>28</v>
      </c>
      <c r="I1996">
        <v>63</v>
      </c>
      <c r="J1996">
        <f t="shared" si="186"/>
        <v>2016</v>
      </c>
      <c r="K1996" t="str">
        <f t="shared" si="187"/>
        <v>50-100</v>
      </c>
      <c r="L1996" t="str">
        <f t="shared" si="188"/>
        <v>65-79.99</v>
      </c>
      <c r="M1996" s="2" t="str">
        <f t="shared" si="189"/>
        <v>1.25-1.49</v>
      </c>
      <c r="N1996" s="2" t="str">
        <f t="shared" si="190"/>
        <v>90-94.99</v>
      </c>
      <c r="O1996" s="2">
        <f t="shared" si="191"/>
        <v>0</v>
      </c>
      <c r="P1996" s="2">
        <f>1</f>
        <v>1</v>
      </c>
    </row>
    <row r="1997" spans="1:16" x14ac:dyDescent="0.25">
      <c r="A1997" s="1">
        <v>42452</v>
      </c>
      <c r="B1997">
        <v>4534000</v>
      </c>
      <c r="C1997">
        <v>85.68</v>
      </c>
      <c r="D1997">
        <v>62.01</v>
      </c>
      <c r="E1997">
        <v>1.8</v>
      </c>
      <c r="F1997" t="s">
        <v>9</v>
      </c>
      <c r="G1997" t="s">
        <v>41</v>
      </c>
      <c r="H1997" t="s">
        <v>33</v>
      </c>
      <c r="I1997">
        <v>96</v>
      </c>
      <c r="J1997">
        <f t="shared" si="186"/>
        <v>2016</v>
      </c>
      <c r="K1997" t="str">
        <f t="shared" si="187"/>
        <v>50-100</v>
      </c>
      <c r="L1997" t="str">
        <f t="shared" si="188"/>
        <v>Under 65</v>
      </c>
      <c r="M1997" s="2" t="str">
        <f t="shared" si="189"/>
        <v>1.50-1.99</v>
      </c>
      <c r="N1997" s="2" t="str">
        <f t="shared" si="190"/>
        <v>Under 90</v>
      </c>
      <c r="O1997" s="2">
        <f t="shared" si="191"/>
        <v>0</v>
      </c>
      <c r="P1997" s="2">
        <f>1</f>
        <v>1</v>
      </c>
    </row>
    <row r="1998" spans="1:16" x14ac:dyDescent="0.25">
      <c r="A1998" s="1">
        <v>43062</v>
      </c>
      <c r="B1998">
        <v>1861000</v>
      </c>
      <c r="C1998">
        <v>86.97</v>
      </c>
      <c r="D1998">
        <v>82.77</v>
      </c>
      <c r="E1998">
        <v>2.4900000000000002</v>
      </c>
      <c r="F1998" t="s">
        <v>9</v>
      </c>
      <c r="G1998" t="s">
        <v>27</v>
      </c>
      <c r="H1998" t="s">
        <v>28</v>
      </c>
      <c r="I1998">
        <v>55</v>
      </c>
      <c r="J1998">
        <f t="shared" si="186"/>
        <v>2017</v>
      </c>
      <c r="K1998" t="str">
        <f t="shared" si="187"/>
        <v>50-100</v>
      </c>
      <c r="L1998" t="str">
        <f t="shared" si="188"/>
        <v>Over 80</v>
      </c>
      <c r="M1998" s="2" t="str">
        <f t="shared" si="189"/>
        <v>Over 2.00</v>
      </c>
      <c r="N1998" s="2" t="str">
        <f t="shared" si="190"/>
        <v>Under 90</v>
      </c>
      <c r="O1998" s="2">
        <f t="shared" si="191"/>
        <v>0</v>
      </c>
      <c r="P1998" s="2">
        <f>1</f>
        <v>1</v>
      </c>
    </row>
    <row r="1999" spans="1:16" x14ac:dyDescent="0.25">
      <c r="A1999" s="1">
        <v>44280</v>
      </c>
      <c r="B1999">
        <v>2860000</v>
      </c>
      <c r="C1999">
        <v>94.27</v>
      </c>
      <c r="D1999">
        <v>78.739999999999995</v>
      </c>
      <c r="E1999">
        <v>1.59</v>
      </c>
      <c r="F1999" t="s">
        <v>9</v>
      </c>
      <c r="G1999" t="s">
        <v>27</v>
      </c>
      <c r="H1999" t="s">
        <v>28</v>
      </c>
      <c r="I1999">
        <v>28</v>
      </c>
      <c r="J1999">
        <f t="shared" si="186"/>
        <v>2021</v>
      </c>
      <c r="K1999" t="str">
        <f t="shared" si="187"/>
        <v>Less than 50</v>
      </c>
      <c r="L1999" t="str">
        <f t="shared" si="188"/>
        <v>65-79.99</v>
      </c>
      <c r="M1999" s="2" t="str">
        <f t="shared" si="189"/>
        <v>1.50-1.99</v>
      </c>
      <c r="N1999" s="2" t="str">
        <f t="shared" si="190"/>
        <v>90-94.99</v>
      </c>
      <c r="O1999" s="2">
        <f t="shared" si="191"/>
        <v>0</v>
      </c>
      <c r="P1999" s="2">
        <f>1</f>
        <v>1</v>
      </c>
    </row>
    <row r="2000" spans="1:16" x14ac:dyDescent="0.25">
      <c r="A2000" s="1">
        <v>45154</v>
      </c>
      <c r="B2000">
        <v>5262000</v>
      </c>
      <c r="C2000">
        <v>91.76</v>
      </c>
      <c r="D2000">
        <v>75.87</v>
      </c>
      <c r="E2000">
        <v>2.4300000000000002</v>
      </c>
      <c r="F2000" t="s">
        <v>9</v>
      </c>
      <c r="G2000" t="s">
        <v>49</v>
      </c>
      <c r="H2000" t="s">
        <v>18</v>
      </c>
      <c r="I2000">
        <v>101</v>
      </c>
      <c r="J2000">
        <f t="shared" si="186"/>
        <v>2023</v>
      </c>
      <c r="K2000" t="str">
        <f t="shared" si="187"/>
        <v>More than 100</v>
      </c>
      <c r="L2000" t="str">
        <f t="shared" si="188"/>
        <v>65-79.99</v>
      </c>
      <c r="M2000" s="2" t="str">
        <f t="shared" si="189"/>
        <v>Over 2.00</v>
      </c>
      <c r="N2000" s="2" t="str">
        <f t="shared" si="190"/>
        <v>90-94.99</v>
      </c>
      <c r="O2000" s="2">
        <f t="shared" si="191"/>
        <v>0</v>
      </c>
      <c r="P2000" s="2">
        <f>1</f>
        <v>1</v>
      </c>
    </row>
    <row r="2001" spans="1:16" x14ac:dyDescent="0.25">
      <c r="A2001" s="1">
        <v>45438</v>
      </c>
      <c r="B2001">
        <v>4282000</v>
      </c>
      <c r="C2001">
        <v>89.72</v>
      </c>
      <c r="D2001">
        <v>78.010000000000005</v>
      </c>
      <c r="E2001">
        <v>2.2400000000000002</v>
      </c>
      <c r="F2001" t="s">
        <v>9</v>
      </c>
      <c r="G2001" t="s">
        <v>41</v>
      </c>
      <c r="H2001" t="s">
        <v>33</v>
      </c>
      <c r="I2001">
        <v>13</v>
      </c>
      <c r="J2001">
        <f t="shared" si="186"/>
        <v>2024</v>
      </c>
      <c r="K2001" t="str">
        <f t="shared" si="187"/>
        <v>Less than 50</v>
      </c>
      <c r="L2001" t="str">
        <f t="shared" si="188"/>
        <v>65-79.99</v>
      </c>
      <c r="M2001" s="2" t="str">
        <f t="shared" si="189"/>
        <v>Over 2.00</v>
      </c>
      <c r="N2001" s="2" t="str">
        <f t="shared" si="190"/>
        <v>Under 90</v>
      </c>
      <c r="O2001" s="2">
        <f t="shared" si="191"/>
        <v>0</v>
      </c>
      <c r="P2001" s="2">
        <f>1</f>
        <v>1</v>
      </c>
    </row>
  </sheetData>
  <conditionalFormatting sqref="F1:F1048576">
    <cfRule type="cellIs" dxfId="295" priority="1" operator="equal">
      <formula>"Never Late"</formula>
    </cfRule>
    <cfRule type="cellIs" dxfId="294" priority="2" operator="equal">
      <formula>"30 Days Late"</formula>
    </cfRule>
    <cfRule type="cellIs" dxfId="293" priority="3" operator="equal">
      <formula>"60 Days Late"</formula>
    </cfRule>
    <cfRule type="cellIs" dxfId="292" priority="4" operator="equal">
      <formula>"90+ Days Late"</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Delinquency Dashboard</vt:lpstr>
      <vt:lpstr>Delinquency by Year</vt:lpstr>
      <vt:lpstr>Delinquency Overview</vt:lpstr>
      <vt:lpstr>Delinquency by State</vt:lpstr>
      <vt:lpstr>Delinquency by Size</vt:lpstr>
      <vt:lpstr>Delinquency by LTV</vt:lpstr>
      <vt:lpstr>Delinquency by DSCR</vt:lpstr>
      <vt:lpstr>Delinquency by Occupancy</vt:lpstr>
      <vt:lpstr>sample_multifamily_loan_data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Taylor</cp:lastModifiedBy>
  <dcterms:created xsi:type="dcterms:W3CDTF">2025-07-27T15:06:40Z</dcterms:created>
  <dcterms:modified xsi:type="dcterms:W3CDTF">2025-07-27T18:15:51Z</dcterms:modified>
</cp:coreProperties>
</file>